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mc:AlternateContent xmlns:mc="http://schemas.openxmlformats.org/markup-compatibility/2006">
    <mc:Choice Requires="x15">
      <x15ac:absPath xmlns:x15ac="http://schemas.microsoft.com/office/spreadsheetml/2010/11/ac" url="\\af-sv-v001\spvolume\統計調査課\作業用\40_商工・経済班\毎月勤労統計調査\速報\統計センターしずおか\R6月報\R6.8\"/>
    </mc:Choice>
  </mc:AlternateContent>
  <bookViews>
    <workbookView xWindow="0" yWindow="0" windowWidth="21820" windowHeight="11030" tabRatio="803"/>
  </bookViews>
  <sheets>
    <sheet name="表紙 " sheetId="2" r:id="rId1"/>
    <sheet name="目次 " sheetId="18" r:id="rId2"/>
    <sheet name="利用上の注意" sheetId="19" r:id="rId3"/>
    <sheet name="賃金  " sheetId="12" r:id="rId4"/>
    <sheet name="労働時間" sheetId="23" r:id="rId5"/>
    <sheet name="雇用 " sheetId="25" r:id="rId6"/>
    <sheet name="名目賃金指数給与総額" sheetId="43" r:id="rId7"/>
    <sheet name="実質賃金指数給与総額 " sheetId="44" r:id="rId8"/>
    <sheet name="名目賃金指数定期給与" sheetId="45" r:id="rId9"/>
    <sheet name="実質賃金指数定期給与" sheetId="46" r:id="rId10"/>
    <sheet name="名目賃金指数所定内給与" sheetId="47" r:id="rId11"/>
    <sheet name="総実労働時間指数 " sheetId="48" r:id="rId12"/>
    <sheet name="所定内労働時間指数" sheetId="49" r:id="rId13"/>
    <sheet name="所定外労働時間指数 " sheetId="50" r:id="rId14"/>
    <sheet name="常用雇用指数 " sheetId="51" r:id="rId15"/>
    <sheet name="季節調整済指数" sheetId="32" r:id="rId16"/>
    <sheet name="産業性別賃金" sheetId="33" r:id="rId17"/>
    <sheet name="産業性別労働時間" sheetId="34" r:id="rId18"/>
    <sheet name="産業性別雇用" sheetId="35" r:id="rId19"/>
    <sheet name="規模別賃金" sheetId="36" r:id="rId20"/>
    <sheet name="規模別労働時間" sheetId="37" r:id="rId21"/>
    <sheet name="産業就業形態別賃金" sheetId="38" r:id="rId22"/>
    <sheet name="産業就業形態別労働時間" sheetId="39" r:id="rId23"/>
    <sheet name="産業就業形態別雇用" sheetId="40" r:id="rId24"/>
    <sheet name="調査の説明" sheetId="41" r:id="rId25"/>
    <sheet name="裏表紙 (全国家計８月～10月)" sheetId="30" r:id="rId26"/>
  </sheets>
  <definedNames>
    <definedName name="_xlnm.Print_Area" localSheetId="15">季節調整済指数!$A$1:$R$40</definedName>
    <definedName name="_xlnm.Print_Area" localSheetId="5">'雇用 '!$A$1:$K$68</definedName>
    <definedName name="_xlnm.Print_Area" localSheetId="22">産業就業形態別労働時間!$A$1:$K$106</definedName>
    <definedName name="_xlnm.Print_Area" localSheetId="7">'実質賃金指数給与総額 '!$A$1:$S$95</definedName>
    <definedName name="_xlnm.Print_Area" localSheetId="9">実質賃金指数定期給与!$A$1:$S$95</definedName>
    <definedName name="_xlnm.Print_Area" localSheetId="13">'所定外労働時間指数 '!$A$1:$S$93</definedName>
    <definedName name="_xlnm.Print_Area" localSheetId="12">所定内労働時間指数!$A$1:$S$93</definedName>
    <definedName name="_xlnm.Print_Area" localSheetId="14">'常用雇用指数 '!$A$1:$S$94</definedName>
    <definedName name="_xlnm.Print_Area" localSheetId="11">'総実労働時間指数 '!$A$1:$S$93</definedName>
    <definedName name="_xlnm.Print_Area" localSheetId="24">調査の説明!$A$1:$N$126</definedName>
    <definedName name="_xlnm.Print_Area" localSheetId="3">'賃金  '!$A$1:$M$69</definedName>
    <definedName name="_xlnm.Print_Area" localSheetId="0">'表紙 '!$A$1:$K$57</definedName>
    <definedName name="_xlnm.Print_Area" localSheetId="6">名目賃金指数給与総額!$A$1:$S$93</definedName>
    <definedName name="_xlnm.Print_Area" localSheetId="10">名目賃金指数所定内給与!$A$1:$S$93</definedName>
    <definedName name="_xlnm.Print_Area" localSheetId="8">名目賃金指数定期給与!$A$1:$S$93</definedName>
    <definedName name="_xlnm.Print_Area" localSheetId="1">'目次 '!$A$1:$O$47</definedName>
    <definedName name="_xlnm.Print_Area" localSheetId="2">利用上の注意!$A$1:$O$61</definedName>
    <definedName name="_xlnm.Print_Area" localSheetId="25">'裏表紙 (全国家計８月～10月)'!$A$1:$K$39</definedName>
    <definedName name="_xlnm.Print_Area" localSheetId="4">労働時間!$A$1:$K$68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6" i="18" l="1"/>
  <c r="M46" i="18"/>
  <c r="O44" i="18"/>
  <c r="M44" i="18"/>
  <c r="O43" i="18"/>
  <c r="M43" i="18"/>
  <c r="O42" i="18"/>
  <c r="M42" i="18"/>
  <c r="O41" i="18"/>
  <c r="M41" i="18"/>
  <c r="O40" i="18"/>
  <c r="M40" i="18"/>
  <c r="O39" i="18"/>
  <c r="M39" i="18"/>
  <c r="O38" i="18"/>
  <c r="M38" i="18"/>
  <c r="O37" i="18"/>
  <c r="M37" i="18"/>
  <c r="O36" i="18"/>
  <c r="M36" i="18"/>
  <c r="O35" i="18"/>
  <c r="M35" i="18"/>
  <c r="O34" i="18"/>
  <c r="M34" i="18"/>
  <c r="O33" i="18"/>
  <c r="M33" i="18"/>
  <c r="O32" i="18"/>
  <c r="M32" i="18"/>
  <c r="O31" i="18"/>
  <c r="M31" i="18"/>
  <c r="O28" i="18"/>
  <c r="M28" i="18"/>
  <c r="O27" i="18"/>
  <c r="M27" i="18"/>
  <c r="O26" i="18"/>
  <c r="M26" i="18"/>
  <c r="O25" i="18"/>
  <c r="M25" i="18"/>
  <c r="O24" i="18"/>
  <c r="M24" i="18"/>
  <c r="O23" i="18"/>
  <c r="M23" i="18"/>
  <c r="O22" i="18"/>
  <c r="M22" i="18"/>
  <c r="O21" i="18"/>
  <c r="M21" i="18"/>
  <c r="O20" i="18"/>
  <c r="M20" i="18"/>
  <c r="O19" i="18"/>
  <c r="M19" i="18"/>
  <c r="O15" i="18"/>
  <c r="M15" i="18"/>
  <c r="O14" i="18"/>
  <c r="M14" i="18"/>
  <c r="O12" i="18"/>
  <c r="M12" i="18"/>
  <c r="O11" i="18"/>
  <c r="M11" i="18"/>
  <c r="O9" i="18"/>
  <c r="M9" i="18"/>
  <c r="O8" i="18"/>
  <c r="M8" i="18"/>
  <c r="M4" i="18"/>
</calcChain>
</file>

<file path=xl/sharedStrings.xml><?xml version="1.0" encoding="utf-8"?>
<sst xmlns="http://schemas.openxmlformats.org/spreadsheetml/2006/main" count="4130" uniqueCount="565">
  <si>
    <t>産　　　業</t>
  </si>
  <si>
    <t>第9表</t>
    <rPh sb="0" eb="1">
      <t>ダイ</t>
    </rPh>
    <rPh sb="2" eb="3">
      <t>ヒョウ</t>
    </rPh>
    <phoneticPr fontId="5"/>
  </si>
  <si>
    <t>本月末労働者数</t>
    <rPh sb="0" eb="1">
      <t>ホン</t>
    </rPh>
    <rPh sb="1" eb="3">
      <t>ゲツマツ</t>
    </rPh>
    <rPh sb="3" eb="6">
      <t>ロウドウシャ</t>
    </rPh>
    <rPh sb="6" eb="7">
      <t>カズ</t>
    </rPh>
    <phoneticPr fontId="5"/>
  </si>
  <si>
    <t>Ｒ</t>
  </si>
  <si>
    <t xml:space="preserve"> E12</t>
  </si>
  <si>
    <t>前年
同月差</t>
    <rPh sb="0" eb="2">
      <t>ゼンネン</t>
    </rPh>
    <rPh sb="3" eb="5">
      <t>ドウゲツ</t>
    </rPh>
    <rPh sb="5" eb="6">
      <t>サ</t>
    </rPh>
    <phoneticPr fontId="5"/>
  </si>
  <si>
    <t xml:space="preserve"> この調査は、統計法（平成19年法律第53号）第２条第４項に規定する基幹統計であり、賃金、労働時間及び雇用について静岡県における変動を毎月明らかにすることを目的としています。</t>
  </si>
  <si>
    <t>Ⅰ 結果の概要　　　　　　　　　　　　　　　　　　　　　　　　　　　　　</t>
  </si>
  <si>
    <t>R</t>
  </si>
  <si>
    <t>E28</t>
  </si>
  <si>
    <t>H</t>
  </si>
  <si>
    <t>人</t>
  </si>
  <si>
    <t>定期給与</t>
    <rPh sb="0" eb="2">
      <t>テイキ</t>
    </rPh>
    <rPh sb="2" eb="4">
      <t>キュウヨ</t>
    </rPh>
    <phoneticPr fontId="5"/>
  </si>
  <si>
    <t>２　労働時間の動き</t>
    <rPh sb="2" eb="4">
      <t>ロウドウ</t>
    </rPh>
    <rPh sb="4" eb="6">
      <t>ジカン</t>
    </rPh>
    <rPh sb="7" eb="8">
      <t>ウゴ</t>
    </rPh>
    <phoneticPr fontId="25"/>
  </si>
  <si>
    <t>時間</t>
  </si>
  <si>
    <t>Ｍ</t>
  </si>
  <si>
    <t>建設業</t>
    <rPh sb="0" eb="3">
      <t>ケンセツギョウ</t>
    </rPh>
    <phoneticPr fontId="25"/>
  </si>
  <si>
    <r>
      <t>「</t>
    </r>
    <r>
      <rPr>
        <sz val="10.5"/>
        <rFont val="ＭＳ ゴシック"/>
        <family val="3"/>
        <charset val="128"/>
      </rPr>
      <t>所定内労働時間」</t>
    </r>
    <r>
      <rPr>
        <sz val="10.5"/>
        <rFont val="ＭＳ 明朝"/>
        <family val="1"/>
        <charset val="128"/>
      </rPr>
      <t>とは、労働協約、就業規則等で定められた正規の始業時刻と終業時刻の間の実労働時間のことです。</t>
    </r>
  </si>
  <si>
    <t>通信業</t>
    <rPh sb="0" eb="3">
      <t>ツウシンギョウ</t>
    </rPh>
    <phoneticPr fontId="5"/>
  </si>
  <si>
    <t xml:space="preserve"> E25</t>
  </si>
  <si>
    <t xml:space="preserve">     月間の増加(減少)労働者数</t>
    <rPh sb="5" eb="7">
      <t>ゲッカン</t>
    </rPh>
    <rPh sb="8" eb="10">
      <t>ゾウカ</t>
    </rPh>
    <rPh sb="11" eb="13">
      <t>ゲンショウ</t>
    </rPh>
    <rPh sb="14" eb="17">
      <t>ロウドウシャ</t>
    </rPh>
    <rPh sb="17" eb="18">
      <t>スウ</t>
    </rPh>
    <phoneticPr fontId="20"/>
  </si>
  <si>
    <t>入職率</t>
  </si>
  <si>
    <t>出勤日数</t>
    <rPh sb="0" eb="2">
      <t>シュッキン</t>
    </rPh>
    <rPh sb="2" eb="4">
      <t>ニッスウ</t>
    </rPh>
    <phoneticPr fontId="5"/>
  </si>
  <si>
    <t xml:space="preserve"> 調査期間中に労働者が実際に出勤した日数のことです。事業所に出勤しない日は、有給であっても出勤日数には含めませんが、新型コロナウイルス対策又はその他の事情で、労働者を在宅勤務(テレワークを含む)させた場合は、出勤日数に含めます。１日のうち１時間でも就業すれば、１出勤日とします。</t>
    <rPh sb="47" eb="49">
      <t>ニッスウ</t>
    </rPh>
    <rPh sb="51" eb="52">
      <t>フク</t>
    </rPh>
    <rPh sb="94" eb="95">
      <t>フク</t>
    </rPh>
    <phoneticPr fontId="20"/>
  </si>
  <si>
    <t>Ⅰ 結果の概要</t>
    <rPh sb="2" eb="3">
      <t>ムスブ</t>
    </rPh>
    <rPh sb="3" eb="4">
      <t>ハタシ</t>
    </rPh>
    <rPh sb="5" eb="6">
      <t>オオムネ</t>
    </rPh>
    <rPh sb="6" eb="7">
      <t>ヨウ</t>
    </rPh>
    <phoneticPr fontId="25"/>
  </si>
  <si>
    <t>Ｐ 一括分</t>
  </si>
  <si>
    <t>産業性別賃金</t>
    <rPh sb="0" eb="2">
      <t>サンギョウ</t>
    </rPh>
    <rPh sb="2" eb="4">
      <t>セイベツ</t>
    </rPh>
    <rPh sb="4" eb="6">
      <t>チンギン</t>
    </rPh>
    <phoneticPr fontId="5"/>
  </si>
  <si>
    <t>現金給与額</t>
  </si>
  <si>
    <t>実質賃金指数（定期給与）（事業所規模5人以上・30人以上）</t>
    <rPh sb="0" eb="2">
      <t>ジッシツ</t>
    </rPh>
    <phoneticPr fontId="5"/>
  </si>
  <si>
    <t>所定内労働時間</t>
  </si>
  <si>
    <t xml:space="preserve"> R91</t>
  </si>
  <si>
    <t>３　雇用の動き</t>
    <rPh sb="2" eb="4">
      <t>コヨウ</t>
    </rPh>
    <rPh sb="5" eb="6">
      <t>ウゴ</t>
    </rPh>
    <phoneticPr fontId="25"/>
  </si>
  <si>
    <t>　2　実数表</t>
    <rPh sb="3" eb="4">
      <t>ミ</t>
    </rPh>
    <rPh sb="4" eb="5">
      <t>カズ</t>
    </rPh>
    <rPh sb="5" eb="6">
      <t>ヒョウ</t>
    </rPh>
    <phoneticPr fontId="5"/>
  </si>
  <si>
    <t>製造業</t>
    <rPh sb="0" eb="3">
      <t>セイゾウギョウ</t>
    </rPh>
    <phoneticPr fontId="5"/>
  </si>
  <si>
    <t>　実数表の製造業（産業中分類）の一部については、下記の略称を用いて表示しています。</t>
    <rPh sb="1" eb="3">
      <t>ジッスウ</t>
    </rPh>
    <rPh sb="3" eb="4">
      <t>ヒョウ</t>
    </rPh>
    <rPh sb="5" eb="8">
      <t>セイゾウギョウ</t>
    </rPh>
    <rPh sb="9" eb="11">
      <t>サンギョウ</t>
    </rPh>
    <rPh sb="11" eb="14">
      <t>チュウブンルイ</t>
    </rPh>
    <rPh sb="16" eb="18">
      <t>イチブ</t>
    </rPh>
    <rPh sb="24" eb="26">
      <t>カキ</t>
    </rPh>
    <rPh sb="27" eb="29">
      <t>リャクショウ</t>
    </rPh>
    <rPh sb="30" eb="31">
      <t>モチ</t>
    </rPh>
    <rPh sb="33" eb="35">
      <t>ヒョウジ</t>
    </rPh>
    <phoneticPr fontId="20"/>
  </si>
  <si>
    <t>産業、性別常用労働者１人平均月間現金給与額（事業所規模30人以上）</t>
  </si>
  <si>
    <t>- 2 -</t>
  </si>
  <si>
    <t>名目賃金指数給与総額</t>
    <rPh sb="0" eb="2">
      <t>メイモク</t>
    </rPh>
    <rPh sb="2" eb="4">
      <t>チンギン</t>
    </rPh>
    <rPh sb="4" eb="6">
      <t>シスウ</t>
    </rPh>
    <rPh sb="6" eb="8">
      <t>キュウヨ</t>
    </rPh>
    <rPh sb="8" eb="10">
      <t>ソウガク</t>
    </rPh>
    <phoneticPr fontId="5"/>
  </si>
  <si>
    <t>E21</t>
  </si>
  <si>
    <t>産業性別労働時間</t>
    <rPh sb="0" eb="2">
      <t>サンギョウ</t>
    </rPh>
    <rPh sb="2" eb="4">
      <t>セイベツ</t>
    </rPh>
    <rPh sb="4" eb="6">
      <t>ロウドウ</t>
    </rPh>
    <rPh sb="6" eb="8">
      <t>ジカン</t>
    </rPh>
    <phoneticPr fontId="5"/>
  </si>
  <si>
    <t>○ 毎月の速報結果を公表日から、見ることができます。</t>
  </si>
  <si>
    <t>第1表</t>
    <rPh sb="0" eb="1">
      <t>ダイ</t>
    </rPh>
    <rPh sb="2" eb="3">
      <t>ヒョウ</t>
    </rPh>
    <phoneticPr fontId="5"/>
  </si>
  <si>
    <t>　　第１０表　　〃　所定内給与・・・・・・・・・・・・・１３</t>
  </si>
  <si>
    <t>M</t>
  </si>
  <si>
    <t>本   月   末     労 働 者 数</t>
    <rPh sb="0" eb="1">
      <t>ホン</t>
    </rPh>
    <rPh sb="4" eb="5">
      <t>ツキ</t>
    </rPh>
    <rPh sb="8" eb="9">
      <t>スエ</t>
    </rPh>
    <rPh sb="14" eb="15">
      <t>ロウ</t>
    </rPh>
    <rPh sb="16" eb="17">
      <t>ドウ</t>
    </rPh>
    <rPh sb="18" eb="19">
      <t>モノ</t>
    </rPh>
    <rPh sb="20" eb="21">
      <t>カズ</t>
    </rPh>
    <phoneticPr fontId="5"/>
  </si>
  <si>
    <t>ﾊﾟｰﾄタイム労働者比率</t>
    <rPh sb="7" eb="10">
      <t>ロウドウシャ</t>
    </rPh>
    <rPh sb="10" eb="12">
      <t>ヒリツ</t>
    </rPh>
    <phoneticPr fontId="5"/>
  </si>
  <si>
    <t>(2)</t>
  </si>
  <si>
    <t>x</t>
  </si>
  <si>
    <t>前月末労働者数</t>
  </si>
  <si>
    <t>事業所規模＝30人以上</t>
    <rPh sb="0" eb="3">
      <t>ジギョウショ</t>
    </rPh>
    <rPh sb="3" eb="5">
      <t>キボ</t>
    </rPh>
    <rPh sb="8" eb="11">
      <t>ニンイジョウ</t>
    </rPh>
    <phoneticPr fontId="5"/>
  </si>
  <si>
    <t>令和</t>
  </si>
  <si>
    <t>年月</t>
    <rPh sb="0" eb="2">
      <t>ネンゲツ</t>
    </rPh>
    <phoneticPr fontId="5"/>
  </si>
  <si>
    <t>　指数表の産業大分類の一部については、下記の略称を用いて表示しています。</t>
    <rPh sb="1" eb="3">
      <t>シスウ</t>
    </rPh>
    <rPh sb="3" eb="4">
      <t>ヒョウ</t>
    </rPh>
    <rPh sb="5" eb="7">
      <t>サンギョウ</t>
    </rPh>
    <rPh sb="7" eb="10">
      <t>ダイブンルイ</t>
    </rPh>
    <rPh sb="11" eb="13">
      <t>イチブ</t>
    </rPh>
    <rPh sb="19" eb="21">
      <t>カキ</t>
    </rPh>
    <rPh sb="22" eb="24">
      <t>リャクショウ</t>
    </rPh>
    <rPh sb="25" eb="26">
      <t>モチ</t>
    </rPh>
    <rPh sb="28" eb="30">
      <t>ヒョウジ</t>
    </rPh>
    <phoneticPr fontId="20"/>
  </si>
  <si>
    <t>Ｐ一括分</t>
    <rPh sb="1" eb="3">
      <t>イッカツ</t>
    </rPh>
    <rPh sb="3" eb="4">
      <t>ブン</t>
    </rPh>
    <phoneticPr fontId="20"/>
  </si>
  <si>
    <t xml:space="preserve">産業、就業形態別常用労働者１人平均月間出勤日数及び実労働時間（事業所規模5人以上） </t>
    <rPh sb="3" eb="5">
      <t>シュウギョウ</t>
    </rPh>
    <rPh sb="5" eb="8">
      <t>ケイタイベツ</t>
    </rPh>
    <rPh sb="8" eb="10">
      <t>ジョウヨウ</t>
    </rPh>
    <rPh sb="10" eb="13">
      <t>ロウドウシャ</t>
    </rPh>
    <rPh sb="13" eb="15">
      <t>ヒトリ</t>
    </rPh>
    <rPh sb="15" eb="17">
      <t>ヘイキン</t>
    </rPh>
    <rPh sb="19" eb="21">
      <t>シュッキン</t>
    </rPh>
    <rPh sb="21" eb="23">
      <t>ニッスウ</t>
    </rPh>
    <rPh sb="23" eb="24">
      <t>オヨ</t>
    </rPh>
    <rPh sb="25" eb="26">
      <t>ジツ</t>
    </rPh>
    <rPh sb="26" eb="28">
      <t>ロウドウ</t>
    </rPh>
    <rPh sb="28" eb="30">
      <t>ジカン</t>
    </rPh>
    <rPh sb="31" eb="34">
      <t>ジギョウショ</t>
    </rPh>
    <rPh sb="34" eb="36">
      <t>キボ</t>
    </rPh>
    <rPh sb="37" eb="38">
      <t>ニン</t>
    </rPh>
    <rPh sb="38" eb="40">
      <t>イジョウ</t>
    </rPh>
    <phoneticPr fontId="5"/>
  </si>
  <si>
    <t>年</t>
    <rPh sb="0" eb="1">
      <t>ネン</t>
    </rPh>
    <phoneticPr fontId="5"/>
  </si>
  <si>
    <t>ポイント</t>
  </si>
  <si>
    <t>I</t>
  </si>
  <si>
    <t>人</t>
    <rPh sb="0" eb="1">
      <t>ニン</t>
    </rPh>
    <phoneticPr fontId="25"/>
  </si>
  <si>
    <t>30</t>
  </si>
  <si>
    <t>郵便業</t>
    <rPh sb="0" eb="2">
      <t>ユウビン</t>
    </rPh>
    <rPh sb="2" eb="3">
      <t>ギョウ</t>
    </rPh>
    <phoneticPr fontId="5"/>
  </si>
  <si>
    <t>　実数表の各一括分の内容は以下のとおりです。</t>
  </si>
  <si>
    <t xml:space="preserve"> なお、重役、理事などの役員でも、常時勤務して一般の労働者と同じ給与規則で毎月給与の支払を受けている者及び事業主の家族でも、常時その事業所に勤務し、他の労働者と同じ給与規則で毎月給与が支払われている者は常用労働者に含めます。</t>
  </si>
  <si>
    <t>調査産業計</t>
  </si>
  <si>
    <t>金融業,保険業</t>
    <rPh sb="0" eb="2">
      <t>キンユウ</t>
    </rPh>
    <rPh sb="2" eb="3">
      <t>ギョウ</t>
    </rPh>
    <rPh sb="4" eb="7">
      <t>ホケンギョウ</t>
    </rPh>
    <phoneticPr fontId="25"/>
  </si>
  <si>
    <t xml:space="preserve">  調査産業のうち、「鉱業,採石業,砂利採取業」は調査事業所数が少ないため産業別数値を公表しませんが、調査産業計には、実数、指数ともに含めています。</t>
    <rPh sb="2" eb="4">
      <t>チョウサ</t>
    </rPh>
    <rPh sb="4" eb="6">
      <t>サンギョウ</t>
    </rPh>
    <rPh sb="11" eb="13">
      <t>コウギョウ</t>
    </rPh>
    <rPh sb="14" eb="15">
      <t>ト</t>
    </rPh>
    <rPh sb="15" eb="16">
      <t>イシ</t>
    </rPh>
    <rPh sb="16" eb="17">
      <t>ギョウ</t>
    </rPh>
    <rPh sb="18" eb="20">
      <t>ジャリ</t>
    </rPh>
    <rPh sb="20" eb="23">
      <t>サイシュギョウ</t>
    </rPh>
    <rPh sb="25" eb="27">
      <t>チョウサ</t>
    </rPh>
    <rPh sb="27" eb="30">
      <t>ジギョウショ</t>
    </rPh>
    <rPh sb="30" eb="31">
      <t>スウ</t>
    </rPh>
    <rPh sb="32" eb="33">
      <t>スク</t>
    </rPh>
    <rPh sb="37" eb="39">
      <t>サンギョウ</t>
    </rPh>
    <rPh sb="39" eb="40">
      <t>ベツ</t>
    </rPh>
    <rPh sb="40" eb="42">
      <t>スウチ</t>
    </rPh>
    <rPh sb="43" eb="45">
      <t>コウヒョウ</t>
    </rPh>
    <rPh sb="51" eb="53">
      <t>チョウサ</t>
    </rPh>
    <rPh sb="53" eb="55">
      <t>サンギョウ</t>
    </rPh>
    <rPh sb="55" eb="56">
      <t>ケイ</t>
    </rPh>
    <rPh sb="59" eb="61">
      <t>ジッスウ</t>
    </rPh>
    <rPh sb="62" eb="64">
      <t>シスウ</t>
    </rPh>
    <rPh sb="67" eb="68">
      <t>フク</t>
    </rPh>
    <phoneticPr fontId="56"/>
  </si>
  <si>
    <t>名目賃金指数定期給与</t>
    <rPh sb="0" eb="2">
      <t>メイモク</t>
    </rPh>
    <rPh sb="2" eb="4">
      <t>チンギン</t>
    </rPh>
    <rPh sb="4" eb="6">
      <t>シスウ</t>
    </rPh>
    <rPh sb="6" eb="8">
      <t>テイキ</t>
    </rPh>
    <rPh sb="8" eb="10">
      <t>キュウヨ</t>
    </rPh>
    <phoneticPr fontId="5"/>
  </si>
  <si>
    <t>女</t>
    <rPh sb="0" eb="1">
      <t>オンナ</t>
    </rPh>
    <phoneticPr fontId="5"/>
  </si>
  <si>
    <t>雇用</t>
    <rPh sb="0" eb="2">
      <t>コヨウ</t>
    </rPh>
    <phoneticPr fontId="5"/>
  </si>
  <si>
    <t>ＴＬ</t>
  </si>
  <si>
    <t>　「製造業」の所定外労働時間は13.3時間で、前年同月比0.7％減となった。</t>
  </si>
  <si>
    <t>(1)事業所規模５人以上</t>
  </si>
  <si>
    <t>- 3 -</t>
  </si>
  <si>
    <t>電子・デバイス</t>
  </si>
  <si>
    <t xml:space="preserve">   毎月勤労統計調査の説明</t>
  </si>
  <si>
    <t>前   月   末         労 働 者 数</t>
  </si>
  <si>
    <t>食サービス業</t>
    <rPh sb="0" eb="1">
      <t>ショク</t>
    </rPh>
    <rPh sb="5" eb="6">
      <t>ギョウ</t>
    </rPh>
    <phoneticPr fontId="5"/>
  </si>
  <si>
    <t>製造業</t>
  </si>
  <si>
    <t>常用雇用指数（事業所規模5人以上・30人以上）</t>
  </si>
  <si>
    <t>所定内労働時間指数</t>
    <rPh sb="0" eb="3">
      <t>ショテイナイ</t>
    </rPh>
    <rPh sb="3" eb="5">
      <t>ロウドウ</t>
    </rPh>
    <rPh sb="5" eb="7">
      <t>ジカン</t>
    </rPh>
    <rPh sb="7" eb="9">
      <t>シスウ</t>
    </rPh>
    <phoneticPr fontId="5"/>
  </si>
  <si>
    <t>Ｋ</t>
  </si>
  <si>
    <t>日</t>
  </si>
  <si>
    <t xml:space="preserve"> (1）事業所規模５人以上</t>
    <rPh sb="4" eb="7">
      <t>ジギョウショ</t>
    </rPh>
    <rPh sb="7" eb="9">
      <t>キボ</t>
    </rPh>
    <rPh sb="10" eb="13">
      <t>ニンイジョウ</t>
    </rPh>
    <phoneticPr fontId="25"/>
  </si>
  <si>
    <t xml:space="preserve"> </t>
  </si>
  <si>
    <t>総 実 労 働     時         間</t>
    <rPh sb="0" eb="1">
      <t>ソウ</t>
    </rPh>
    <rPh sb="2" eb="3">
      <t>ミ</t>
    </rPh>
    <rPh sb="4" eb="5">
      <t>ロウ</t>
    </rPh>
    <rPh sb="6" eb="7">
      <t>ドウ</t>
    </rPh>
    <rPh sb="12" eb="13">
      <t>トキ</t>
    </rPh>
    <rPh sb="22" eb="23">
      <t>アイダ</t>
    </rPh>
    <phoneticPr fontId="5"/>
  </si>
  <si>
    <t>窯業・土石製品</t>
    <rPh sb="5" eb="7">
      <t>セイヒン</t>
    </rPh>
    <phoneticPr fontId="20"/>
  </si>
  <si>
    <t/>
  </si>
  <si>
    <t>「サービス業（他に分類されないもの）」のうち、「廃棄物処理業」、「自動車整備業」、「機械等修理業（別掲を除く）」、「政治・経済・文化団体」、「宗教」、「その他のサービス業」のこと</t>
    <rPh sb="5" eb="6">
      <t>ギョウ</t>
    </rPh>
    <rPh sb="7" eb="8">
      <t>タ</t>
    </rPh>
    <rPh sb="9" eb="11">
      <t>ブンルイ</t>
    </rPh>
    <rPh sb="24" eb="27">
      <t>ハイキブツ</t>
    </rPh>
    <rPh sb="27" eb="29">
      <t>ショリ</t>
    </rPh>
    <rPh sb="29" eb="30">
      <t>ギョウ</t>
    </rPh>
    <rPh sb="33" eb="36">
      <t>ジドウシャ</t>
    </rPh>
    <rPh sb="36" eb="38">
      <t>セイビ</t>
    </rPh>
    <rPh sb="38" eb="39">
      <t>ギョウ</t>
    </rPh>
    <rPh sb="42" eb="45">
      <t>キカイトウ</t>
    </rPh>
    <rPh sb="45" eb="47">
      <t>シュウリ</t>
    </rPh>
    <rPh sb="47" eb="48">
      <t>ギョウ</t>
    </rPh>
    <rPh sb="49" eb="51">
      <t>ベッケイ</t>
    </rPh>
    <rPh sb="52" eb="53">
      <t>ノゾ</t>
    </rPh>
    <rPh sb="58" eb="60">
      <t>セイジ</t>
    </rPh>
    <rPh sb="61" eb="63">
      <t>ケイザイ</t>
    </rPh>
    <rPh sb="64" eb="66">
      <t>ブンカ</t>
    </rPh>
    <rPh sb="66" eb="68">
      <t>ダンタイ</t>
    </rPh>
    <rPh sb="71" eb="73">
      <t>シュウキョウ</t>
    </rPh>
    <rPh sb="78" eb="79">
      <t>タ</t>
    </rPh>
    <rPh sb="84" eb="85">
      <t>ギョウ</t>
    </rPh>
    <phoneticPr fontId="20"/>
  </si>
  <si>
    <r>
      <t>「</t>
    </r>
    <r>
      <rPr>
        <sz val="10.5"/>
        <rFont val="ＭＳ ゴシック"/>
        <family val="3"/>
        <charset val="128"/>
      </rPr>
      <t>所定外給与（超過労働給与）」</t>
    </r>
    <r>
      <rPr>
        <sz val="10.5"/>
        <rFont val="ＭＳ 明朝"/>
        <family val="1"/>
        <charset val="128"/>
      </rPr>
      <t>とは、所定の労働時間を超える労働、休日労働、深夜労働等に対して支給される給与のことです。</t>
    </r>
  </si>
  <si>
    <t>生産用機械器具製造業</t>
  </si>
  <si>
    <t>総実労働時間</t>
  </si>
  <si>
    <t>第5表  産業、性別常用労働者数及びパートタイム労働者比率</t>
    <rPh sb="0" eb="1">
      <t>ダイ</t>
    </rPh>
    <rPh sb="2" eb="3">
      <t>ヒョウ</t>
    </rPh>
    <phoneticPr fontId="5"/>
  </si>
  <si>
    <t>季節調整済指数（事業所規模30人以上）</t>
  </si>
  <si>
    <t>超過労働給与</t>
    <rPh sb="0" eb="2">
      <t>チョウカ</t>
    </rPh>
    <rPh sb="2" eb="4">
      <t>ロウドウ</t>
    </rPh>
    <rPh sb="4" eb="6">
      <t>キュウヨ</t>
    </rPh>
    <phoneticPr fontId="5"/>
  </si>
  <si>
    <t>調査</t>
    <rPh sb="0" eb="2">
      <t>チョウサ</t>
    </rPh>
    <phoneticPr fontId="5"/>
  </si>
  <si>
    <t>前年　（同月）  増減率(％)</t>
    <rPh sb="0" eb="2">
      <t>ゼンネン</t>
    </rPh>
    <rPh sb="4" eb="6">
      <t>ドウゲツ</t>
    </rPh>
    <rPh sb="9" eb="11">
      <t>ゾウゲン</t>
    </rPh>
    <rPh sb="11" eb="12">
      <t>リツ</t>
    </rPh>
    <phoneticPr fontId="5"/>
  </si>
  <si>
    <t xml:space="preserve"> E27</t>
  </si>
  <si>
    <t>所定外労働時間</t>
    <rPh sb="0" eb="2">
      <t>ショテイ</t>
    </rPh>
    <rPh sb="2" eb="3">
      <t>ガイ</t>
    </rPh>
    <rPh sb="3" eb="5">
      <t>ロウドウ</t>
    </rPh>
    <rPh sb="5" eb="7">
      <t>ジカン</t>
    </rPh>
    <phoneticPr fontId="5"/>
  </si>
  <si>
    <t>第3表　名目賃金指数（定期給与）</t>
    <rPh sb="0" eb="1">
      <t>ダイ</t>
    </rPh>
    <rPh sb="2" eb="3">
      <t>ヒョウ</t>
    </rPh>
    <rPh sb="4" eb="6">
      <t>メイモク</t>
    </rPh>
    <rPh sb="6" eb="8">
      <t>チンギン</t>
    </rPh>
    <rPh sb="8" eb="10">
      <t>シスウ</t>
    </rPh>
    <rPh sb="11" eb="13">
      <t>テイキ</t>
    </rPh>
    <rPh sb="13" eb="15">
      <t>キュウヨ</t>
    </rPh>
    <phoneticPr fontId="5"/>
  </si>
  <si>
    <t>１</t>
  </si>
  <si>
    <t>　常用労働者30人以上規模の事業所については、毎年更新される、総務省の事業所母集団データベースの年次フレームを用いて、全事業所のリストを作成し、これを産業規模別に区分し、その区分ごとに調査事業所を抽出しています。また、調査事業所は、平成30年からは毎年１月分調査で一部を入れ替える方式に変更しています。調査の実施方法は郵送又はオンライン調査です。
　常用労働者5～29人規模の事業所については、経済センサスの調査区を用いて設定した毎月勤労統計調査調査区の中から、一定数の調査区を抽出し、その地域内から調査事業所を抽出しています。事業所は、半年ごとに全体の３分の１について交替し、各組は18か月間継続するローテーション方式により調査を行っています。調査の実施方法は、調査員調査又はオンライン調査です。</t>
    <rPh sb="23" eb="25">
      <t>マイトシ</t>
    </rPh>
    <rPh sb="25" eb="27">
      <t>コウシン</t>
    </rPh>
    <rPh sb="31" eb="34">
      <t>ソウムショウ</t>
    </rPh>
    <rPh sb="35" eb="38">
      <t>ジギョウショ</t>
    </rPh>
    <rPh sb="38" eb="41">
      <t>ボシュウダン</t>
    </rPh>
    <rPh sb="48" eb="50">
      <t>ネンジ</t>
    </rPh>
    <rPh sb="109" eb="111">
      <t>チョウサ</t>
    </rPh>
    <rPh sb="111" eb="114">
      <t>ジギョウショ</t>
    </rPh>
    <rPh sb="116" eb="118">
      <t>ヘイセイ</t>
    </rPh>
    <rPh sb="120" eb="121">
      <t>ネン</t>
    </rPh>
    <rPh sb="124" eb="126">
      <t>マイトシ</t>
    </rPh>
    <rPh sb="127" eb="129">
      <t>ガツブン</t>
    </rPh>
    <rPh sb="129" eb="131">
      <t>チョウサ</t>
    </rPh>
    <rPh sb="132" eb="134">
      <t>イチブ</t>
    </rPh>
    <rPh sb="140" eb="142">
      <t>ホウシキ</t>
    </rPh>
    <rPh sb="143" eb="145">
      <t>ヘンコウ</t>
    </rPh>
    <rPh sb="290" eb="291">
      <t>ク</t>
    </rPh>
    <phoneticPr fontId="20"/>
  </si>
  <si>
    <t>P</t>
  </si>
  <si>
    <t>パートタイム労働者比率</t>
  </si>
  <si>
    <t>　</t>
  </si>
  <si>
    <t>Ｆ</t>
  </si>
  <si>
    <t>（2）事業所規模３０人以上</t>
    <rPh sb="3" eb="6">
      <t>ジギョウショ</t>
    </rPh>
    <rPh sb="6" eb="8">
      <t>キボ</t>
    </rPh>
    <rPh sb="10" eb="13">
      <t>ニンイジョウ</t>
    </rPh>
    <phoneticPr fontId="25"/>
  </si>
  <si>
    <t>出勤日数</t>
  </si>
  <si>
    <t>Q</t>
  </si>
  <si>
    <t>　現金給与総額のうち定期給与は287,279円で、前年同月比1.4％増、特別給与は11,466円で、前年同月差4,258円減となった。</t>
  </si>
  <si>
    <t>毎 月 勤 労 統 計 調 査 の 説 明</t>
  </si>
  <si>
    <t>所定外労働時間指数</t>
    <rPh sb="0" eb="2">
      <t>ショテイ</t>
    </rPh>
    <rPh sb="2" eb="3">
      <t>ガイ</t>
    </rPh>
    <rPh sb="3" eb="5">
      <t>ロウドウ</t>
    </rPh>
    <rPh sb="5" eb="7">
      <t>ジカン</t>
    </rPh>
    <rPh sb="7" eb="9">
      <t>シスウ</t>
    </rPh>
    <phoneticPr fontId="5"/>
  </si>
  <si>
    <t>労働時間の動き</t>
    <rPh sb="0" eb="2">
      <t>ロウドウ</t>
    </rPh>
    <rPh sb="2" eb="4">
      <t>ジカン</t>
    </rPh>
    <rPh sb="5" eb="6">
      <t>ウゴ</t>
    </rPh>
    <phoneticPr fontId="5"/>
  </si>
  <si>
    <t>運輸業,郵便業</t>
    <rPh sb="0" eb="3">
      <t>ウンユギョウ</t>
    </rPh>
    <rPh sb="4" eb="6">
      <t>ユウビン</t>
    </rPh>
    <rPh sb="6" eb="7">
      <t>ギョウ</t>
    </rPh>
    <phoneticPr fontId="25"/>
  </si>
  <si>
    <r>
      <t>「</t>
    </r>
    <r>
      <rPr>
        <sz val="10.5"/>
        <rFont val="ＭＳ ゴシック"/>
        <family val="3"/>
        <charset val="128"/>
      </rPr>
      <t>所定外労働時間」</t>
    </r>
    <r>
      <rPr>
        <sz val="10.5"/>
        <rFont val="ＭＳ 明朝"/>
        <family val="1"/>
        <charset val="128"/>
      </rPr>
      <t>とは、早出、残業、臨時の呼出、休日出勤等の実労働時間のことです。</t>
    </r>
  </si>
  <si>
    <t xml:space="preserve"> E09,10</t>
  </si>
  <si>
    <t>常用雇用指数</t>
    <rPh sb="0" eb="2">
      <t>ジョウヨウ</t>
    </rPh>
    <rPh sb="2" eb="4">
      <t>コヨウ</t>
    </rPh>
    <rPh sb="4" eb="6">
      <t>シスウ</t>
    </rPh>
    <phoneticPr fontId="5"/>
  </si>
  <si>
    <t>産業、性別常用労働者数及びパートタイム労働者比率（事業所規模30人以上）</t>
    <rPh sb="3" eb="5">
      <t>セイベツ</t>
    </rPh>
    <rPh sb="5" eb="7">
      <t>ジョウヨウ</t>
    </rPh>
    <rPh sb="7" eb="10">
      <t>ロウドウシャ</t>
    </rPh>
    <rPh sb="10" eb="11">
      <t>スウ</t>
    </rPh>
    <rPh sb="11" eb="12">
      <t>オヨ</t>
    </rPh>
    <rPh sb="19" eb="22">
      <t>ロウドウシャ</t>
    </rPh>
    <rPh sb="22" eb="24">
      <t>ヒリツ</t>
    </rPh>
    <rPh sb="25" eb="28">
      <t>ジギョウショ</t>
    </rPh>
    <rPh sb="28" eb="30">
      <t>キボ</t>
    </rPh>
    <rPh sb="32" eb="35">
      <t>ニンイジョウ</t>
    </rPh>
    <phoneticPr fontId="5"/>
  </si>
  <si>
    <t>第4表</t>
    <rPh sb="0" eb="1">
      <t>ダイ</t>
    </rPh>
    <rPh sb="2" eb="3">
      <t>ヒョウ</t>
    </rPh>
    <phoneticPr fontId="5"/>
  </si>
  <si>
    <t>輸送用機械器具製造業</t>
  </si>
  <si>
    <t>E29</t>
  </si>
  <si>
    <t>　定期給与のうち所定内給与は262,642円で、前年同月比1.5％増、超過労働給与は24,637円で、前年同月差36円増となった。</t>
  </si>
  <si>
    <t>学術研究等</t>
    <rPh sb="0" eb="2">
      <t>ガクジュツ</t>
    </rPh>
    <rPh sb="2" eb="5">
      <t>ケンキュウトウ</t>
    </rPh>
    <phoneticPr fontId="20"/>
  </si>
  <si>
    <t>産　　業</t>
  </si>
  <si>
    <t>製造業</t>
    <rPh sb="0" eb="3">
      <t>セイゾウギョウ</t>
    </rPh>
    <phoneticPr fontId="25"/>
  </si>
  <si>
    <t xml:space="preserve"> I-1</t>
  </si>
  <si>
    <t xml:space="preserve"> E31</t>
  </si>
  <si>
    <t>超過労働給与</t>
    <rPh sb="0" eb="2">
      <t>チョウカ</t>
    </rPh>
    <rPh sb="2" eb="4">
      <t>ロウドウ</t>
    </rPh>
    <rPh sb="4" eb="6">
      <t>キュウヨ</t>
    </rPh>
    <phoneticPr fontId="25"/>
  </si>
  <si>
    <t xml:space="preserve"> PS</t>
  </si>
  <si>
    <t>定期給与</t>
    <rPh sb="0" eb="1">
      <t>サダム</t>
    </rPh>
    <rPh sb="1" eb="2">
      <t>キ</t>
    </rPh>
    <rPh sb="2" eb="4">
      <t>キュウヨ</t>
    </rPh>
    <phoneticPr fontId="5"/>
  </si>
  <si>
    <t>Ｅ</t>
  </si>
  <si>
    <t>E32,20</t>
  </si>
  <si>
    <t>　定期給与のうち所定内給与は245,706円で、前年同月比1.9％増、超過労働給与は20,657円で、前年同月差268円増となった。</t>
  </si>
  <si>
    <t>常用労働者数</t>
    <rPh sb="0" eb="2">
      <t>ジョウヨウ</t>
    </rPh>
    <rPh sb="2" eb="5">
      <t>ロウドウシャ</t>
    </rPh>
    <rPh sb="5" eb="6">
      <t>スウ</t>
    </rPh>
    <phoneticPr fontId="5"/>
  </si>
  <si>
    <t>輸送用機械器具</t>
  </si>
  <si>
    <t>化学工業、石油製品・石炭製品製造業</t>
  </si>
  <si>
    <t>(令和２年平均＝100)</t>
    <rPh sb="1" eb="3">
      <t>レイワ</t>
    </rPh>
    <rPh sb="4" eb="5">
      <t>ネン</t>
    </rPh>
    <rPh sb="5" eb="7">
      <t>ヘイキン</t>
    </rPh>
    <phoneticPr fontId="5"/>
  </si>
  <si>
    <t>Ｏ</t>
  </si>
  <si>
    <t>指　　　　　　　　　　　　　数</t>
    <rPh sb="0" eb="1">
      <t>ユビ</t>
    </rPh>
    <rPh sb="14" eb="15">
      <t>カズ</t>
    </rPh>
    <phoneticPr fontId="5"/>
  </si>
  <si>
    <t>円</t>
    <rPh sb="0" eb="1">
      <t>エン</t>
    </rPh>
    <phoneticPr fontId="25"/>
  </si>
  <si>
    <t>％</t>
  </si>
  <si>
    <t>実質賃金指数（現金給与総額）（事業所規模5人以上・30人以上）</t>
  </si>
  <si>
    <t>表１　月間現金給与額</t>
    <rPh sb="0" eb="1">
      <t>ヒョウ</t>
    </rPh>
    <rPh sb="3" eb="5">
      <t>ゲッカン</t>
    </rPh>
    <rPh sb="5" eb="7">
      <t>ゲンキン</t>
    </rPh>
    <rPh sb="7" eb="9">
      <t>キュウヨ</t>
    </rPh>
    <rPh sb="9" eb="10">
      <t>ガク</t>
    </rPh>
    <phoneticPr fontId="5"/>
  </si>
  <si>
    <t>木材・木製品</t>
  </si>
  <si>
    <t>時間</t>
    <rPh sb="0" eb="2">
      <t>ジカン</t>
    </rPh>
    <phoneticPr fontId="25"/>
  </si>
  <si>
    <t>所定内給与</t>
    <rPh sb="0" eb="3">
      <t>ショテイナイ</t>
    </rPh>
    <rPh sb="3" eb="5">
      <t>キュウヨ</t>
    </rPh>
    <phoneticPr fontId="5"/>
  </si>
  <si>
    <t>E09,10</t>
  </si>
  <si>
    <t>産        業</t>
  </si>
  <si>
    <t>調査産業計</t>
    <rPh sb="0" eb="2">
      <t>チョウサ</t>
    </rPh>
    <rPh sb="2" eb="4">
      <t>サンギョウ</t>
    </rPh>
    <rPh sb="4" eb="5">
      <t>ケイ</t>
    </rPh>
    <phoneticPr fontId="25"/>
  </si>
  <si>
    <t>特別給与</t>
    <rPh sb="0" eb="2">
      <t>トクベツ</t>
    </rPh>
    <rPh sb="2" eb="4">
      <t>キュウヨ</t>
    </rPh>
    <phoneticPr fontId="5"/>
  </si>
  <si>
    <t>　　　　　　　　　　　　　第11表  産業、就業形態別常用労働者1人平均月間出勤日数及び実労働時間</t>
    <rPh sb="13" eb="14">
      <t>ダイ</t>
    </rPh>
    <rPh sb="16" eb="17">
      <t>ヒョウ</t>
    </rPh>
    <rPh sb="27" eb="29">
      <t>ジョウヨウ</t>
    </rPh>
    <phoneticPr fontId="5"/>
  </si>
  <si>
    <t>卸売業,小売業</t>
    <rPh sb="0" eb="2">
      <t>オロシウ</t>
    </rPh>
    <rPh sb="2" eb="3">
      <t>ギョウ</t>
    </rPh>
    <rPh sb="4" eb="6">
      <t>コウリ</t>
    </rPh>
    <rPh sb="6" eb="7">
      <t>ギョウ</t>
    </rPh>
    <phoneticPr fontId="25"/>
  </si>
  <si>
    <t>医療,福祉</t>
    <rPh sb="0" eb="2">
      <t>イリョウ</t>
    </rPh>
    <rPh sb="3" eb="5">
      <t>フクシ</t>
    </rPh>
    <phoneticPr fontId="25"/>
  </si>
  <si>
    <t>金融業，</t>
    <rPh sb="0" eb="3">
      <t>キンユウギョウ</t>
    </rPh>
    <phoneticPr fontId="5"/>
  </si>
  <si>
    <t>３</t>
  </si>
  <si>
    <t>第8表　労働時間指数（所定外労働時間）</t>
    <rPh sb="0" eb="1">
      <t>ダイ</t>
    </rPh>
    <rPh sb="2" eb="3">
      <t>ヒョウ</t>
    </rPh>
    <rPh sb="4" eb="6">
      <t>ロウドウ</t>
    </rPh>
    <rPh sb="6" eb="8">
      <t>ジカン</t>
    </rPh>
    <rPh sb="8" eb="10">
      <t>シスウ</t>
    </rPh>
    <rPh sb="11" eb="13">
      <t>ショテイ</t>
    </rPh>
    <rPh sb="13" eb="14">
      <t>ガイ</t>
    </rPh>
    <rPh sb="14" eb="15">
      <t>ロウ</t>
    </rPh>
    <rPh sb="15" eb="16">
      <t>ハタラキ</t>
    </rPh>
    <rPh sb="16" eb="18">
      <t>ジカン</t>
    </rPh>
    <phoneticPr fontId="5"/>
  </si>
  <si>
    <t xml:space="preserve"> E19</t>
  </si>
  <si>
    <t xml:space="preserve">　　　　　　　　　　　　 </t>
  </si>
  <si>
    <t>医療， 福祉</t>
  </si>
  <si>
    <t>所定外労働時間</t>
  </si>
  <si>
    <t>５</t>
  </si>
  <si>
    <t>３０～９９人</t>
    <rPh sb="5" eb="6">
      <t>ニン</t>
    </rPh>
    <phoneticPr fontId="5"/>
  </si>
  <si>
    <t xml:space="preserve"> 次の条件に該当する労働者をいいます。</t>
    <rPh sb="3" eb="5">
      <t>ジョウケン</t>
    </rPh>
    <phoneticPr fontId="20"/>
  </si>
  <si>
    <t>情報通信機械器具製造業</t>
  </si>
  <si>
    <t>その他の製造業、なめし革</t>
  </si>
  <si>
    <t>物品賃貸業</t>
    <rPh sb="0" eb="2">
      <t>ブッピン</t>
    </rPh>
    <rPh sb="2" eb="4">
      <t>チンタイ</t>
    </rPh>
    <rPh sb="4" eb="5">
      <t>ギョウ</t>
    </rPh>
    <phoneticPr fontId="5"/>
  </si>
  <si>
    <t xml:space="preserve"> P83</t>
  </si>
  <si>
    <t>木材・木製品製造業（家具を除く）</t>
  </si>
  <si>
    <t>電気・ガス・熱供給・水道業</t>
    <rPh sb="0" eb="2">
      <t>デンキ</t>
    </rPh>
    <rPh sb="6" eb="7">
      <t>ネツ</t>
    </rPh>
    <rPh sb="7" eb="9">
      <t>キョウキュウ</t>
    </rPh>
    <rPh sb="10" eb="13">
      <t>スイドウギョウ</t>
    </rPh>
    <phoneticPr fontId="20"/>
  </si>
  <si>
    <t>１日の所定労働時間が一般の労働者と同じで、１週の所定労働日数が一般の労働者より少ない者。</t>
    <rPh sb="39" eb="40">
      <t>スク</t>
    </rPh>
    <phoneticPr fontId="20"/>
  </si>
  <si>
    <t>第10表　季節調整済指数　（事業所規模30人以上）</t>
    <rPh sb="0" eb="1">
      <t>ダイ</t>
    </rPh>
    <rPh sb="3" eb="4">
      <t>ヒョウ</t>
    </rPh>
    <rPh sb="14" eb="17">
      <t>ジギョウショ</t>
    </rPh>
    <rPh sb="17" eb="19">
      <t>キボ</t>
    </rPh>
    <rPh sb="21" eb="24">
      <t>ニンイジョウ</t>
    </rPh>
    <phoneticPr fontId="5"/>
  </si>
  <si>
    <t>F</t>
  </si>
  <si>
    <t>複合</t>
    <rPh sb="0" eb="2">
      <t>フクゴウ</t>
    </rPh>
    <phoneticPr fontId="5"/>
  </si>
  <si>
    <t>L</t>
  </si>
  <si>
    <t>その他の製造業、なめし革</t>
    <rPh sb="2" eb="3">
      <t>タ</t>
    </rPh>
    <rPh sb="4" eb="7">
      <t>セイゾウギョウ</t>
    </rPh>
    <rPh sb="11" eb="12">
      <t>カワ</t>
    </rPh>
    <phoneticPr fontId="5"/>
  </si>
  <si>
    <t>職業紹介・派遣業</t>
  </si>
  <si>
    <t>５年</t>
  </si>
  <si>
    <t>利用上の注意</t>
    <rPh sb="0" eb="3">
      <t>リヨウジョウ</t>
    </rPh>
    <rPh sb="4" eb="6">
      <t>チュウイ</t>
    </rPh>
    <phoneticPr fontId="5"/>
  </si>
  <si>
    <t>第10表  産業、就業形態別常用労働者1人平均月間現金給与額</t>
    <rPh sb="0" eb="1">
      <t>ダイ</t>
    </rPh>
    <rPh sb="3" eb="4">
      <t>ヒョウ</t>
    </rPh>
    <rPh sb="14" eb="16">
      <t>ジョウヨウ</t>
    </rPh>
    <phoneticPr fontId="5"/>
  </si>
  <si>
    <t>日</t>
    <rPh sb="0" eb="1">
      <t>ニチ</t>
    </rPh>
    <phoneticPr fontId="5"/>
  </si>
  <si>
    <t>プラスチック製品</t>
  </si>
  <si>
    <t>Ｎ</t>
  </si>
  <si>
    <t>E19</t>
  </si>
  <si>
    <t>本月中の減少労働者数</t>
    <rPh sb="0" eb="3">
      <t>ホンゲツチュウ</t>
    </rPh>
    <rPh sb="4" eb="6">
      <t>ゲンショウ</t>
    </rPh>
    <rPh sb="6" eb="9">
      <t>ロウドウシャ</t>
    </rPh>
    <rPh sb="9" eb="10">
      <t>カズ</t>
    </rPh>
    <phoneticPr fontId="5"/>
  </si>
  <si>
    <t>賃金</t>
  </si>
  <si>
    <t>現金給与    総  額</t>
    <rPh sb="0" eb="2">
      <t>ゲンキン</t>
    </rPh>
    <rPh sb="2" eb="4">
      <t>キュウヨ</t>
    </rPh>
    <rPh sb="8" eb="9">
      <t>フサ</t>
    </rPh>
    <rPh sb="11" eb="12">
      <t>ガク</t>
    </rPh>
    <phoneticPr fontId="5"/>
  </si>
  <si>
    <t>労働時間</t>
    <rPh sb="0" eb="2">
      <t>ロウドウ</t>
    </rPh>
    <rPh sb="2" eb="4">
      <t>ジカン</t>
    </rPh>
    <phoneticPr fontId="5"/>
  </si>
  <si>
    <t>産業、性別常用労働者１人平均月間現金給与額（事業所規模5人以上）</t>
  </si>
  <si>
    <t>産業就業形態別労働時間</t>
    <rPh sb="0" eb="2">
      <t>サンギョウ</t>
    </rPh>
    <rPh sb="2" eb="4">
      <t>シュウギョウ</t>
    </rPh>
    <rPh sb="4" eb="7">
      <t>ケイタイベツ</t>
    </rPh>
    <rPh sb="7" eb="9">
      <t>ロウドウ</t>
    </rPh>
    <rPh sb="9" eb="11">
      <t>ジカン</t>
    </rPh>
    <phoneticPr fontId="5"/>
  </si>
  <si>
    <t>時間</t>
    <rPh sb="0" eb="2">
      <t>ジカン</t>
    </rPh>
    <phoneticPr fontId="5"/>
  </si>
  <si>
    <t>平成</t>
    <rPh sb="0" eb="2">
      <t>ヘイセイ</t>
    </rPh>
    <phoneticPr fontId="5"/>
  </si>
  <si>
    <t>規模別労働時間</t>
    <rPh sb="0" eb="3">
      <t>キボベツ</t>
    </rPh>
    <rPh sb="3" eb="5">
      <t>ロウドウ</t>
    </rPh>
    <rPh sb="5" eb="7">
      <t>ジカン</t>
    </rPh>
    <phoneticPr fontId="5"/>
  </si>
  <si>
    <t>E27</t>
  </si>
  <si>
    <t xml:space="preserve"> E13</t>
  </si>
  <si>
    <t>生活関連サービス業,娯楽業</t>
    <rPh sb="0" eb="2">
      <t>セイカツ</t>
    </rPh>
    <rPh sb="2" eb="4">
      <t>カンレン</t>
    </rPh>
    <rPh sb="8" eb="9">
      <t>ギョウ</t>
    </rPh>
    <rPh sb="10" eb="13">
      <t>ゴラクギョウ</t>
    </rPh>
    <phoneticPr fontId="25"/>
  </si>
  <si>
    <t>　｢０｣は、表記単位に満たないもの。</t>
  </si>
  <si>
    <t>産業、事業所規模別常用労働者１人平均月間出勤日数及び実労働時間</t>
    <rPh sb="0" eb="1">
      <t>サン</t>
    </rPh>
    <rPh sb="1" eb="2">
      <t>ギョウ</t>
    </rPh>
    <rPh sb="3" eb="6">
      <t>ジギョウショ</t>
    </rPh>
    <rPh sb="6" eb="9">
      <t>キボベツ</t>
    </rPh>
    <rPh sb="9" eb="11">
      <t>ジョウヨウ</t>
    </rPh>
    <rPh sb="11" eb="14">
      <t>ロウドウシャ</t>
    </rPh>
    <rPh sb="16" eb="18">
      <t>ヘイキン</t>
    </rPh>
    <rPh sb="18" eb="20">
      <t>ゲッカン</t>
    </rPh>
    <rPh sb="20" eb="22">
      <t>シュッキン</t>
    </rPh>
    <rPh sb="22" eb="24">
      <t>ニッスウ</t>
    </rPh>
    <rPh sb="24" eb="25">
      <t>オヨ</t>
    </rPh>
    <rPh sb="26" eb="27">
      <t>ジツ</t>
    </rPh>
    <rPh sb="27" eb="29">
      <t>ロウドウ</t>
    </rPh>
    <rPh sb="29" eb="31">
      <t>ジカン</t>
    </rPh>
    <phoneticPr fontId="5"/>
  </si>
  <si>
    <t>食料品製造業、飲料・たばこ・飼料製造業</t>
  </si>
  <si>
    <t>現金給与総額</t>
    <rPh sb="0" eb="2">
      <t>ゲンキン</t>
    </rPh>
    <rPh sb="2" eb="4">
      <t>キュウヨ</t>
    </rPh>
    <rPh sb="4" eb="6">
      <t>ソウガク</t>
    </rPh>
    <phoneticPr fontId="5"/>
  </si>
  <si>
    <t>実労働時間</t>
  </si>
  <si>
    <t xml:space="preserve"> E29</t>
  </si>
  <si>
    <t>学術</t>
    <rPh sb="0" eb="2">
      <t>ガクジュツ</t>
    </rPh>
    <phoneticPr fontId="5"/>
  </si>
  <si>
    <t>サービス業（他に分類されないもの）</t>
    <rPh sb="4" eb="5">
      <t>ギョウ</t>
    </rPh>
    <rPh sb="6" eb="7">
      <t>タ</t>
    </rPh>
    <rPh sb="8" eb="10">
      <t>ブンルイ</t>
    </rPh>
    <phoneticPr fontId="20"/>
  </si>
  <si>
    <t>J</t>
  </si>
  <si>
    <t xml:space="preserve"> E23</t>
  </si>
  <si>
    <t>電気機械器具製造業</t>
  </si>
  <si>
    <t>前年
同月差</t>
    <rPh sb="0" eb="2">
      <t>ゼンネン</t>
    </rPh>
    <rPh sb="3" eb="5">
      <t>ドウゲツヒ</t>
    </rPh>
    <rPh sb="5" eb="6">
      <t>サ</t>
    </rPh>
    <phoneticPr fontId="5"/>
  </si>
  <si>
    <t>定期給与</t>
  </si>
  <si>
    <t>表４　月間実労働時間及び出勤日数</t>
    <rPh sb="0" eb="1">
      <t>ヒョウ</t>
    </rPh>
    <rPh sb="3" eb="5">
      <t>ゲッカン</t>
    </rPh>
    <rPh sb="5" eb="6">
      <t>ジツ</t>
    </rPh>
    <rPh sb="6" eb="8">
      <t>ロウドウ</t>
    </rPh>
    <rPh sb="8" eb="10">
      <t>ジカン</t>
    </rPh>
    <rPh sb="10" eb="11">
      <t>オヨ</t>
    </rPh>
    <rPh sb="12" eb="14">
      <t>シュッキン</t>
    </rPh>
    <rPh sb="14" eb="16">
      <t>ニッスウ</t>
    </rPh>
    <phoneticPr fontId="5"/>
  </si>
  <si>
    <t>ないサービス業</t>
    <rPh sb="6" eb="7">
      <t>ギョウ</t>
    </rPh>
    <phoneticPr fontId="5"/>
  </si>
  <si>
    <t>　　　　　　　　　　　　　　　</t>
  </si>
  <si>
    <t>静岡県の賃金、労働時間及び雇用の動き</t>
    <rPh sb="11" eb="12">
      <t>オヨ</t>
    </rPh>
    <rPh sb="16" eb="17">
      <t>ウゴ</t>
    </rPh>
    <phoneticPr fontId="5"/>
  </si>
  <si>
    <t>労働時間指数（所定外労働時間）（事業所規模5人以上・30人以上）</t>
  </si>
  <si>
    <t>産業計</t>
    <rPh sb="0" eb="2">
      <t>サンギョウ</t>
    </rPh>
    <rPh sb="2" eb="3">
      <t>ケイ</t>
    </rPh>
    <phoneticPr fontId="5"/>
  </si>
  <si>
    <t>パルプ・紙・紙加工品製造業</t>
  </si>
  <si>
    <t>（単位：人）</t>
    <rPh sb="1" eb="3">
      <t>タンイ</t>
    </rPh>
    <rPh sb="4" eb="5">
      <t>ヒト</t>
    </rPh>
    <phoneticPr fontId="5"/>
  </si>
  <si>
    <t>本月中の増加労働者数</t>
    <rPh sb="0" eb="3">
      <t>ホンゲツチュウ</t>
    </rPh>
    <rPh sb="4" eb="6">
      <t>ゾウカ</t>
    </rPh>
    <rPh sb="6" eb="9">
      <t>ロウドウシャ</t>
    </rPh>
    <rPh sb="9" eb="10">
      <t>スウ</t>
    </rPh>
    <phoneticPr fontId="5"/>
  </si>
  <si>
    <t>事業所規模 ＝ ５人以上</t>
  </si>
  <si>
    <t>Ｇ</t>
  </si>
  <si>
    <t>　総実労働時間のうち、所定内労働時間は124.5時間で、前年同月比0.2％減、所定外労働時間は10.3時間で、前年同月比3.1％増となった。</t>
  </si>
  <si>
    <t>Ⅱ 統　計　表　　　　　　　　　　　　　　　　　　　　　　　　　　　　</t>
  </si>
  <si>
    <t>－ 28 －</t>
  </si>
  <si>
    <t>２　実　数　表</t>
    <rPh sb="2" eb="3">
      <t>ミ</t>
    </rPh>
    <rPh sb="4" eb="5">
      <t>カズ</t>
    </rPh>
    <rPh sb="6" eb="7">
      <t>ヒョウ</t>
    </rPh>
    <phoneticPr fontId="5"/>
  </si>
  <si>
    <t xml:space="preserve"> E21</t>
  </si>
  <si>
    <t>規模別賃金</t>
    <rPh sb="0" eb="3">
      <t>キボベツ</t>
    </rPh>
    <rPh sb="3" eb="5">
      <t>チンギン</t>
    </rPh>
    <phoneticPr fontId="5"/>
  </si>
  <si>
    <t>（事業所規模３０人以上）</t>
    <rPh sb="1" eb="4">
      <t>ジギョウショ</t>
    </rPh>
    <rPh sb="4" eb="6">
      <t>キボ</t>
    </rPh>
    <rPh sb="8" eb="11">
      <t>ニンイジョウ</t>
    </rPh>
    <phoneticPr fontId="25"/>
  </si>
  <si>
    <t>繊維工業</t>
  </si>
  <si>
    <t>(5)</t>
  </si>
  <si>
    <t>化学、石油・石炭</t>
  </si>
  <si>
    <t>統計法に基づく基幹統計</t>
    <rPh sb="0" eb="3">
      <t>トウケイホウ</t>
    </rPh>
    <rPh sb="4" eb="5">
      <t>モト</t>
    </rPh>
    <rPh sb="7" eb="9">
      <t>キカン</t>
    </rPh>
    <phoneticPr fontId="5"/>
  </si>
  <si>
    <t>(2)事業所規模３０人以上</t>
  </si>
  <si>
    <t>本月中の増加労働者数</t>
  </si>
  <si>
    <t>卸売業（I50～I55）</t>
    <rPh sb="0" eb="3">
      <t>オロシウリギョウ</t>
    </rPh>
    <phoneticPr fontId="5"/>
  </si>
  <si>
    <t>月</t>
  </si>
  <si>
    <t>年月</t>
    <rPh sb="0" eb="1">
      <t>ネン</t>
    </rPh>
    <phoneticPr fontId="5"/>
  </si>
  <si>
    <t>現金給与総額</t>
  </si>
  <si>
    <t>宿泊業,飲食サービス業</t>
    <rPh sb="0" eb="2">
      <t>シュクハク</t>
    </rPh>
    <rPh sb="2" eb="3">
      <t>ギョウ</t>
    </rPh>
    <rPh sb="4" eb="6">
      <t>インショク</t>
    </rPh>
    <rPh sb="10" eb="11">
      <t>ギョウ</t>
    </rPh>
    <phoneticPr fontId="25"/>
  </si>
  <si>
    <t>E12</t>
  </si>
  <si>
    <t>目　　　　　　　　次</t>
  </si>
  <si>
    <t>常用雇用指数</t>
  </si>
  <si>
    <t>D</t>
  </si>
  <si>
    <t>産業、性別常用労働者１人平均月間出勤日数及び実労働時間（事業所規模30人以上）</t>
    <rPh sb="3" eb="5">
      <t>セイベツ</t>
    </rPh>
    <rPh sb="5" eb="7">
      <t>ジョウヨウ</t>
    </rPh>
    <rPh sb="7" eb="10">
      <t>ロウドウシャ</t>
    </rPh>
    <rPh sb="10" eb="12">
      <t>ヒトリ</t>
    </rPh>
    <rPh sb="12" eb="14">
      <t>ヘイキン</t>
    </rPh>
    <rPh sb="16" eb="18">
      <t>シュッキン</t>
    </rPh>
    <rPh sb="18" eb="20">
      <t>ニッスウ</t>
    </rPh>
    <rPh sb="20" eb="21">
      <t>オヨ</t>
    </rPh>
    <rPh sb="22" eb="23">
      <t>ジツ</t>
    </rPh>
    <rPh sb="23" eb="25">
      <t>ロウドウ</t>
    </rPh>
    <rPh sb="25" eb="27">
      <t>ジカン</t>
    </rPh>
    <rPh sb="28" eb="31">
      <t>ジギョウショ</t>
    </rPh>
    <rPh sb="31" eb="33">
      <t>キボ</t>
    </rPh>
    <rPh sb="35" eb="38">
      <t>ニンイジョウ</t>
    </rPh>
    <phoneticPr fontId="5"/>
  </si>
  <si>
    <t>離職率</t>
  </si>
  <si>
    <t>産業就業形態別雇用</t>
    <rPh sb="0" eb="2">
      <t>サンギョウ</t>
    </rPh>
    <rPh sb="2" eb="4">
      <t>シュウギョウ</t>
    </rPh>
    <rPh sb="4" eb="7">
      <t>ケイタイベツ</t>
    </rPh>
    <rPh sb="7" eb="9">
      <t>コヨウ</t>
    </rPh>
    <phoneticPr fontId="5"/>
  </si>
  <si>
    <t>　指数の算出方法は、「各月の調査結果の実数÷基準数値×100」であり、「基準数値」とは基準年における１か月あたりの単純平均です。令和４年１月分結果から、指数は、令和２年平均を100とする令和２年基準としています。これに伴い、令和４年１月分以降と比較できるように、令和３年12月分までの指数を令和２年平均が100となるよう改訂しました。令和３年12月分までの増減率は、平成27年基準指数で計算したものです。したがって、改訂後の指数で計算した場合と必ずしも一致しません。</t>
    <rPh sb="1" eb="3">
      <t>シスウ</t>
    </rPh>
    <rPh sb="4" eb="6">
      <t>サンシュツ</t>
    </rPh>
    <rPh sb="6" eb="8">
      <t>ホウホウ</t>
    </rPh>
    <rPh sb="11" eb="13">
      <t>カクゲツ</t>
    </rPh>
    <rPh sb="14" eb="16">
      <t>チョウサ</t>
    </rPh>
    <rPh sb="16" eb="18">
      <t>ケッカ</t>
    </rPh>
    <rPh sb="19" eb="21">
      <t>ジッスウ</t>
    </rPh>
    <rPh sb="22" eb="24">
      <t>キジュン</t>
    </rPh>
    <rPh sb="24" eb="26">
      <t>スウチ</t>
    </rPh>
    <rPh sb="64" eb="66">
      <t>レイワ</t>
    </rPh>
    <rPh sb="67" eb="68">
      <t>ネン</t>
    </rPh>
    <rPh sb="69" eb="71">
      <t>ガツブン</t>
    </rPh>
    <rPh sb="71" eb="73">
      <t>ケッカ</t>
    </rPh>
    <rPh sb="76" eb="78">
      <t>シスウ</t>
    </rPh>
    <rPh sb="80" eb="82">
      <t>レイワ</t>
    </rPh>
    <rPh sb="83" eb="84">
      <t>ネン</t>
    </rPh>
    <rPh sb="84" eb="86">
      <t>ヘイキン</t>
    </rPh>
    <rPh sb="93" eb="95">
      <t>レイワ</t>
    </rPh>
    <rPh sb="96" eb="97">
      <t>ネン</t>
    </rPh>
    <rPh sb="97" eb="99">
      <t>キジュン</t>
    </rPh>
    <rPh sb="109" eb="110">
      <t>トモナ</t>
    </rPh>
    <rPh sb="112" eb="114">
      <t>レイワ</t>
    </rPh>
    <rPh sb="115" eb="116">
      <t>ネン</t>
    </rPh>
    <rPh sb="117" eb="118">
      <t>ガツ</t>
    </rPh>
    <rPh sb="118" eb="119">
      <t>ブン</t>
    </rPh>
    <rPh sb="119" eb="121">
      <t>イコウ</t>
    </rPh>
    <rPh sb="122" eb="124">
      <t>ヒカク</t>
    </rPh>
    <rPh sb="131" eb="133">
      <t>レイワ</t>
    </rPh>
    <rPh sb="134" eb="135">
      <t>ネン</t>
    </rPh>
    <rPh sb="137" eb="138">
      <t>ガツ</t>
    </rPh>
    <rPh sb="138" eb="139">
      <t>ブン</t>
    </rPh>
    <rPh sb="142" eb="144">
      <t>シスウ</t>
    </rPh>
    <rPh sb="145" eb="147">
      <t>レイワ</t>
    </rPh>
    <rPh sb="148" eb="149">
      <t>ネン</t>
    </rPh>
    <rPh sb="149" eb="151">
      <t>ヘイキン</t>
    </rPh>
    <rPh sb="160" eb="162">
      <t>カイテイ</t>
    </rPh>
    <rPh sb="167" eb="169">
      <t>レイワ</t>
    </rPh>
    <rPh sb="170" eb="171">
      <t>ネン</t>
    </rPh>
    <rPh sb="173" eb="174">
      <t>ガツ</t>
    </rPh>
    <rPh sb="174" eb="175">
      <t>ブン</t>
    </rPh>
    <rPh sb="178" eb="181">
      <t>ゾウゲンリツ</t>
    </rPh>
    <rPh sb="183" eb="185">
      <t>ヘイセイ</t>
    </rPh>
    <rPh sb="187" eb="188">
      <t>ネン</t>
    </rPh>
    <rPh sb="188" eb="190">
      <t>キジュン</t>
    </rPh>
    <rPh sb="190" eb="192">
      <t>シスウ</t>
    </rPh>
    <rPh sb="193" eb="195">
      <t>ケイサン</t>
    </rPh>
    <rPh sb="208" eb="211">
      <t>カイテイゴ</t>
    </rPh>
    <rPh sb="212" eb="214">
      <t>シスウ</t>
    </rPh>
    <rPh sb="215" eb="217">
      <t>ケイサン</t>
    </rPh>
    <rPh sb="219" eb="221">
      <t>バアイ</t>
    </rPh>
    <rPh sb="222" eb="223">
      <t>カナラ</t>
    </rPh>
    <rPh sb="226" eb="228">
      <t>イッチ</t>
    </rPh>
    <phoneticPr fontId="20"/>
  </si>
  <si>
    <t>２</t>
  </si>
  <si>
    <t>N</t>
  </si>
  <si>
    <t>季節調整済指数</t>
  </si>
  <si>
    <t>パートタイム労働者</t>
    <rPh sb="6" eb="9">
      <t>ロウドウシャ</t>
    </rPh>
    <phoneticPr fontId="5"/>
  </si>
  <si>
    <t>出勤日数</t>
    <rPh sb="0" eb="2">
      <t>シュッキン</t>
    </rPh>
    <rPh sb="2" eb="4">
      <t>ニッスウ</t>
    </rPh>
    <phoneticPr fontId="25"/>
  </si>
  <si>
    <t>２　調査の対象</t>
  </si>
  <si>
    <t>第10表</t>
    <rPh sb="0" eb="1">
      <t>ダイ</t>
    </rPh>
    <rPh sb="3" eb="4">
      <t>ヒョウ</t>
    </rPh>
    <phoneticPr fontId="5"/>
  </si>
  <si>
    <t>産業中分類</t>
    <rPh sb="0" eb="2">
      <t>サンギョウ</t>
    </rPh>
    <rPh sb="2" eb="5">
      <t>チュウブンルイ</t>
    </rPh>
    <phoneticPr fontId="20"/>
  </si>
  <si>
    <t xml:space="preserve"> E24</t>
  </si>
  <si>
    <t>産業、就業形態別常用労働者１人平均月間現金給与額（事業所規模30人以上）</t>
    <rPh sb="3" eb="5">
      <t>シュウギョウ</t>
    </rPh>
    <rPh sb="5" eb="8">
      <t>ケイタイベツ</t>
    </rPh>
    <rPh sb="8" eb="10">
      <t>ジョウヨウ</t>
    </rPh>
    <rPh sb="10" eb="13">
      <t>ロウドウシャ</t>
    </rPh>
    <rPh sb="13" eb="15">
      <t>ヒトリ</t>
    </rPh>
    <rPh sb="15" eb="17">
      <t>ヘイキン</t>
    </rPh>
    <rPh sb="25" eb="28">
      <t>ジギョウショ</t>
    </rPh>
    <rPh sb="28" eb="30">
      <t>キボ</t>
    </rPh>
    <rPh sb="32" eb="35">
      <t>ニンイジョウ</t>
    </rPh>
    <phoneticPr fontId="5"/>
  </si>
  <si>
    <t>金属製品製造業</t>
  </si>
  <si>
    <t>名目賃金指数（定期給与）（事業所規模5人以上・30人以上）</t>
  </si>
  <si>
    <t>月</t>
    <rPh sb="0" eb="1">
      <t>ガツ</t>
    </rPh>
    <phoneticPr fontId="5"/>
  </si>
  <si>
    <t xml:space="preserve"> I-2</t>
  </si>
  <si>
    <t>事業所規模5人以上</t>
    <rPh sb="0" eb="3">
      <t>ジギョウショ</t>
    </rPh>
    <rPh sb="3" eb="5">
      <t>キボ</t>
    </rPh>
    <rPh sb="6" eb="9">
      <t>ニンイジョウ</t>
    </rPh>
    <phoneticPr fontId="5"/>
  </si>
  <si>
    <t>　調査結果の実数の年平均値は、各月の数値を常用労働者で加重平均することによって算出しています。また、指数及び労働異動率の年平均値は各月の数値を単純平均したものです。</t>
  </si>
  <si>
    <t>食料品・たばこ</t>
  </si>
  <si>
    <t>総実労働時間指数</t>
    <rPh sb="0" eb="1">
      <t>ソウ</t>
    </rPh>
    <rPh sb="1" eb="2">
      <t>ジツ</t>
    </rPh>
    <rPh sb="2" eb="4">
      <t>ロウドウ</t>
    </rPh>
    <rPh sb="4" eb="6">
      <t>ジカン</t>
    </rPh>
    <rPh sb="6" eb="8">
      <t>シスウ</t>
    </rPh>
    <phoneticPr fontId="5"/>
  </si>
  <si>
    <t>総実労働時間</t>
    <rPh sb="0" eb="1">
      <t>ソウ</t>
    </rPh>
    <rPh sb="1" eb="2">
      <t>ジツ</t>
    </rPh>
    <rPh sb="2" eb="4">
      <t>ロウドウ</t>
    </rPh>
    <rPh sb="4" eb="6">
      <t>ジカン</t>
    </rPh>
    <phoneticPr fontId="5"/>
  </si>
  <si>
    <t>第8表</t>
    <rPh sb="0" eb="1">
      <t>ダイ</t>
    </rPh>
    <rPh sb="2" eb="3">
      <t>ヒョウ</t>
    </rPh>
    <phoneticPr fontId="5"/>
  </si>
  <si>
    <t xml:space="preserve"> 1　賃金の動き</t>
    <rPh sb="3" eb="5">
      <t>チンギン</t>
    </rPh>
    <rPh sb="6" eb="7">
      <t>ウゴ</t>
    </rPh>
    <phoneticPr fontId="25"/>
  </si>
  <si>
    <t>所定外時間</t>
    <rPh sb="0" eb="2">
      <t>ショテイ</t>
    </rPh>
    <rPh sb="2" eb="3">
      <t>ガイ</t>
    </rPh>
    <rPh sb="3" eb="5">
      <t>ジカン</t>
    </rPh>
    <phoneticPr fontId="5"/>
  </si>
  <si>
    <t>E16,17</t>
  </si>
  <si>
    <t>E30</t>
  </si>
  <si>
    <t>卸売業， 小売業</t>
  </si>
  <si>
    <t>E18</t>
  </si>
  <si>
    <t>E</t>
  </si>
  <si>
    <t>第12表</t>
    <rPh sb="0" eb="1">
      <t>ダイ</t>
    </rPh>
    <rPh sb="3" eb="4">
      <t>ヒョウ</t>
    </rPh>
    <phoneticPr fontId="5"/>
  </si>
  <si>
    <t>（注１）実質賃金指数は、名目賃金指数を消費者物価指数（持家の帰属家賃を除く総合指数）で除して百分率化したものです。
(注２）実質賃金指数の作成に用いる消費者物価指数は、平成28年３月分までは静岡県の数値を使用していましたが、令和４年１月分から毎月勤労統計調査の基準年を令和２年に変更したことに伴い、平成28年３月分以前に遡って静岡市の数値を使用した指数に改訂しました。併せて、消費者物価指数の基準年も令和２年に変更され、令和３年分の増減率が改訂されたことから、実質賃金指数の令和３年分の増減率も改訂しました。</t>
    <rPh sb="1" eb="2">
      <t>チュウ</t>
    </rPh>
    <rPh sb="4" eb="6">
      <t>ジッシツ</t>
    </rPh>
    <rPh sb="6" eb="8">
      <t>チンギン</t>
    </rPh>
    <rPh sb="8" eb="10">
      <t>シスウ</t>
    </rPh>
    <rPh sb="12" eb="14">
      <t>メイモク</t>
    </rPh>
    <rPh sb="14" eb="16">
      <t>チンギン</t>
    </rPh>
    <rPh sb="16" eb="18">
      <t>シスウ</t>
    </rPh>
    <rPh sb="19" eb="22">
      <t>ショウヒシャ</t>
    </rPh>
    <rPh sb="22" eb="24">
      <t>ブッカ</t>
    </rPh>
    <rPh sb="24" eb="26">
      <t>シスウ</t>
    </rPh>
    <rPh sb="27" eb="28">
      <t>モ</t>
    </rPh>
    <rPh sb="28" eb="29">
      <t>イエ</t>
    </rPh>
    <rPh sb="30" eb="32">
      <t>キゾク</t>
    </rPh>
    <rPh sb="32" eb="34">
      <t>ヤチン</t>
    </rPh>
    <rPh sb="35" eb="36">
      <t>ノゾ</t>
    </rPh>
    <rPh sb="37" eb="39">
      <t>ソウゴウ</t>
    </rPh>
    <rPh sb="39" eb="41">
      <t>シスウ</t>
    </rPh>
    <rPh sb="43" eb="44">
      <t>ジョ</t>
    </rPh>
    <rPh sb="46" eb="49">
      <t>ヒャクブンリツ</t>
    </rPh>
    <rPh sb="49" eb="50">
      <t>カ</t>
    </rPh>
    <rPh sb="95" eb="98">
      <t>シズオカケン</t>
    </rPh>
    <rPh sb="99" eb="101">
      <t>スウチ</t>
    </rPh>
    <rPh sb="112" eb="114">
      <t>レイワ</t>
    </rPh>
    <rPh sb="115" eb="116">
      <t>ネン</t>
    </rPh>
    <rPh sb="117" eb="118">
      <t>ガツ</t>
    </rPh>
    <rPh sb="118" eb="119">
      <t>ブン</t>
    </rPh>
    <rPh sb="121" eb="123">
      <t>マイツキ</t>
    </rPh>
    <rPh sb="123" eb="125">
      <t>キンロウ</t>
    </rPh>
    <rPh sb="125" eb="127">
      <t>トウケイ</t>
    </rPh>
    <rPh sb="127" eb="129">
      <t>チョウサ</t>
    </rPh>
    <rPh sb="130" eb="132">
      <t>キジュン</t>
    </rPh>
    <rPh sb="132" eb="133">
      <t>ネン</t>
    </rPh>
    <rPh sb="134" eb="136">
      <t>レイワ</t>
    </rPh>
    <rPh sb="137" eb="138">
      <t>ネン</t>
    </rPh>
    <rPh sb="139" eb="141">
      <t>ヘンコウ</t>
    </rPh>
    <rPh sb="146" eb="147">
      <t>トモナ</t>
    </rPh>
    <rPh sb="149" eb="151">
      <t>ヘイセイ</t>
    </rPh>
    <rPh sb="153" eb="154">
      <t>ネン</t>
    </rPh>
    <rPh sb="155" eb="156">
      <t>ガツ</t>
    </rPh>
    <rPh sb="156" eb="157">
      <t>ブン</t>
    </rPh>
    <rPh sb="157" eb="159">
      <t>イゼン</t>
    </rPh>
    <rPh sb="160" eb="161">
      <t>サカノボ</t>
    </rPh>
    <rPh sb="163" eb="165">
      <t>シズオカ</t>
    </rPh>
    <rPh sb="165" eb="166">
      <t>シ</t>
    </rPh>
    <rPh sb="167" eb="169">
      <t>スウチ</t>
    </rPh>
    <rPh sb="170" eb="172">
      <t>シヨウ</t>
    </rPh>
    <rPh sb="174" eb="176">
      <t>シスウ</t>
    </rPh>
    <rPh sb="177" eb="179">
      <t>カイテイ</t>
    </rPh>
    <rPh sb="184" eb="185">
      <t>アワ</t>
    </rPh>
    <rPh sb="188" eb="191">
      <t>ショウヒシャ</t>
    </rPh>
    <rPh sb="191" eb="193">
      <t>ブッカ</t>
    </rPh>
    <rPh sb="193" eb="195">
      <t>シスウ</t>
    </rPh>
    <rPh sb="196" eb="198">
      <t>キジュン</t>
    </rPh>
    <rPh sb="198" eb="199">
      <t>ネン</t>
    </rPh>
    <rPh sb="200" eb="202">
      <t>レイワ</t>
    </rPh>
    <rPh sb="203" eb="204">
      <t>ネン</t>
    </rPh>
    <rPh sb="205" eb="207">
      <t>ヘンコウ</t>
    </rPh>
    <rPh sb="210" eb="212">
      <t>レイワ</t>
    </rPh>
    <rPh sb="213" eb="214">
      <t>ネン</t>
    </rPh>
    <rPh sb="214" eb="215">
      <t>ブン</t>
    </rPh>
    <rPh sb="216" eb="219">
      <t>ゾウゲンリツ</t>
    </rPh>
    <rPh sb="220" eb="222">
      <t>カイテイ</t>
    </rPh>
    <rPh sb="230" eb="232">
      <t>ジッシツ</t>
    </rPh>
    <rPh sb="232" eb="234">
      <t>チンギン</t>
    </rPh>
    <rPh sb="234" eb="236">
      <t>シスウ</t>
    </rPh>
    <rPh sb="237" eb="239">
      <t>レイワ</t>
    </rPh>
    <rPh sb="240" eb="241">
      <t>ネン</t>
    </rPh>
    <rPh sb="241" eb="242">
      <t>ブン</t>
    </rPh>
    <rPh sb="243" eb="246">
      <t>ゾウゲンリツ</t>
    </rPh>
    <rPh sb="247" eb="249">
      <t>カイテイ</t>
    </rPh>
    <phoneticPr fontId="5"/>
  </si>
  <si>
    <t>不動産業，</t>
    <rPh sb="0" eb="3">
      <t>フドウサン</t>
    </rPh>
    <rPh sb="3" eb="4">
      <t>ギョウ</t>
    </rPh>
    <phoneticPr fontId="5"/>
  </si>
  <si>
    <t>学術研究,専門・技術サービス業</t>
    <rPh sb="0" eb="2">
      <t>ガクジュツ</t>
    </rPh>
    <rPh sb="2" eb="4">
      <t>ケンキュウ</t>
    </rPh>
    <rPh sb="5" eb="7">
      <t>センモン</t>
    </rPh>
    <rPh sb="8" eb="10">
      <t>ギジュツ</t>
    </rPh>
    <rPh sb="14" eb="15">
      <t>ギョウ</t>
    </rPh>
    <phoneticPr fontId="25"/>
  </si>
  <si>
    <r>
      <t>「</t>
    </r>
    <r>
      <rPr>
        <sz val="10.5"/>
        <rFont val="ＭＳ ゴシック"/>
        <family val="3"/>
        <charset val="128"/>
      </rPr>
      <t>所定内給与」</t>
    </r>
    <r>
      <rPr>
        <sz val="10.5"/>
        <rFont val="ＭＳ 明朝"/>
        <family val="1"/>
        <charset val="128"/>
      </rPr>
      <t>とは「定期給与」のうち所定外給与以外のものをいいます。</t>
    </r>
  </si>
  <si>
    <t xml:space="preserve"> E32,20</t>
  </si>
  <si>
    <t>Ｈ</t>
  </si>
  <si>
    <t>毎月勤労統計調査地方調査結果</t>
    <rPh sb="8" eb="10">
      <t>チホウ</t>
    </rPh>
    <rPh sb="10" eb="12">
      <t>チョウサ</t>
    </rPh>
    <rPh sb="12" eb="14">
      <t>ケッカ</t>
    </rPh>
    <phoneticPr fontId="5"/>
  </si>
  <si>
    <t>Ⅱ　統計表</t>
    <rPh sb="2" eb="5">
      <t>トウケイヒョウ</t>
    </rPh>
    <phoneticPr fontId="5"/>
  </si>
  <si>
    <t xml:space="preserve"> E30</t>
  </si>
  <si>
    <t>一  般  労  働  者</t>
  </si>
  <si>
    <t>第9表  産業、就業形態別常用労働者1人平均月間現金給与額</t>
    <rPh sb="0" eb="1">
      <t>ダイ</t>
    </rPh>
    <rPh sb="2" eb="3">
      <t>ヒョウ</t>
    </rPh>
    <rPh sb="13" eb="15">
      <t>ジョウヨウ</t>
    </rPh>
    <phoneticPr fontId="5"/>
  </si>
  <si>
    <t>宿泊業,飲</t>
    <rPh sb="0" eb="2">
      <t>シュクハク</t>
    </rPh>
    <rPh sb="2" eb="3">
      <t>ギョウ</t>
    </rPh>
    <rPh sb="4" eb="5">
      <t>イン</t>
    </rPh>
    <phoneticPr fontId="5"/>
  </si>
  <si>
    <t>静岡県 知事直轄組織　デジタル戦略局　統計調査課</t>
    <rPh sb="4" eb="6">
      <t>チジ</t>
    </rPh>
    <rPh sb="6" eb="8">
      <t>チョッカツ</t>
    </rPh>
    <rPh sb="8" eb="10">
      <t>ソシキ</t>
    </rPh>
    <rPh sb="15" eb="17">
      <t>センリャク</t>
    </rPh>
    <rPh sb="17" eb="18">
      <t>キョク</t>
    </rPh>
    <rPh sb="19" eb="21">
      <t>トウケイ</t>
    </rPh>
    <rPh sb="21" eb="23">
      <t>チョウサ</t>
    </rPh>
    <rPh sb="23" eb="24">
      <t>カ</t>
    </rPh>
    <phoneticPr fontId="5"/>
  </si>
  <si>
    <t>教育， 学習支援業</t>
  </si>
  <si>
    <t>賃金の動き</t>
    <rPh sb="0" eb="2">
      <t>チンギン</t>
    </rPh>
    <rPh sb="3" eb="4">
      <t>ウゴ</t>
    </rPh>
    <phoneticPr fontId="5"/>
  </si>
  <si>
    <t>賃金</t>
    <rPh sb="1" eb="2">
      <t>キン</t>
    </rPh>
    <phoneticPr fontId="5"/>
  </si>
  <si>
    <t>名目賃金指数（所定内給与）（事業所規模5人以上・30人以上）</t>
  </si>
  <si>
    <t>E13</t>
  </si>
  <si>
    <t>本月中の増加労  働  者  数</t>
  </si>
  <si>
    <t>(1)</t>
  </si>
  <si>
    <t>労働時間指数（総実労働時間）（事業所規模5人以上・30人以上）</t>
  </si>
  <si>
    <t>第１表  産業、性別常用労働者１人平均月間現金給与額</t>
    <rPh sb="0" eb="1">
      <t>ダイ</t>
    </rPh>
    <rPh sb="2" eb="3">
      <t>ヒョウ</t>
    </rPh>
    <phoneticPr fontId="5"/>
  </si>
  <si>
    <t>雇用の動き</t>
    <rPh sb="0" eb="2">
      <t>コヨウ</t>
    </rPh>
    <rPh sb="3" eb="4">
      <t>ウゴ</t>
    </rPh>
    <phoneticPr fontId="5"/>
  </si>
  <si>
    <t>第13表</t>
    <rPh sb="0" eb="1">
      <t>ダイ</t>
    </rPh>
    <rPh sb="3" eb="4">
      <t>ヒョウ</t>
    </rPh>
    <phoneticPr fontId="5"/>
  </si>
  <si>
    <t>１　指　数　表</t>
    <rPh sb="2" eb="3">
      <t>ユビ</t>
    </rPh>
    <rPh sb="4" eb="5">
      <t>カズ</t>
    </rPh>
    <rPh sb="6" eb="7">
      <t>ヒョウ</t>
    </rPh>
    <phoneticPr fontId="5"/>
  </si>
  <si>
    <t>電気・ガス水道業等</t>
    <rPh sb="0" eb="2">
      <t>デンキ</t>
    </rPh>
    <rPh sb="5" eb="8">
      <t>スイドウギョウ</t>
    </rPh>
    <rPh sb="8" eb="9">
      <t>ナド</t>
    </rPh>
    <phoneticPr fontId="20"/>
  </si>
  <si>
    <t>名目賃金指数（現金給与総額）（事業所規模5人以上･30人以上）</t>
  </si>
  <si>
    <t>　　第 ９ 表　　〃　定期給与・・・・・・・・・・・・・１３</t>
  </si>
  <si>
    <t>（令和２年平均＝100）</t>
    <rPh sb="1" eb="3">
      <t>レイワ</t>
    </rPh>
    <rPh sb="4" eb="5">
      <t>ネン</t>
    </rPh>
    <rPh sb="5" eb="7">
      <t>ヘイキン</t>
    </rPh>
    <phoneticPr fontId="5"/>
  </si>
  <si>
    <t>第2表</t>
    <rPh sb="0" eb="1">
      <t>ダイ</t>
    </rPh>
    <rPh sb="2" eb="3">
      <t>ヒョウ</t>
    </rPh>
    <phoneticPr fontId="5"/>
  </si>
  <si>
    <t>実質賃金指数給与総額</t>
    <rPh sb="0" eb="2">
      <t>ジッシツ</t>
    </rPh>
    <rPh sb="2" eb="4">
      <t>チンギン</t>
    </rPh>
    <rPh sb="4" eb="6">
      <t>シスウ</t>
    </rPh>
    <rPh sb="6" eb="8">
      <t>キュウヨ</t>
    </rPh>
    <rPh sb="8" eb="10">
      <t>ソウガク</t>
    </rPh>
    <phoneticPr fontId="5"/>
  </si>
  <si>
    <t>電気・ガス・熱供給・水道業</t>
  </si>
  <si>
    <t>　８月の１人平均月間現金給与総額（調査産業計）は298,745円で、前年同月比0.2％減となった。</t>
  </si>
  <si>
    <t>第3表</t>
    <rPh sb="0" eb="1">
      <t>ダイ</t>
    </rPh>
    <rPh sb="2" eb="3">
      <t>ヒョウ</t>
    </rPh>
    <phoneticPr fontId="5"/>
  </si>
  <si>
    <t>　｢－｣は、該当数字なし又は指数化されていない。</t>
  </si>
  <si>
    <t>支援業</t>
    <rPh sb="0" eb="2">
      <t>シエン</t>
    </rPh>
    <rPh sb="2" eb="3">
      <t>ギョウ</t>
    </rPh>
    <phoneticPr fontId="5"/>
  </si>
  <si>
    <t>実質賃金指数定期給与</t>
    <rPh sb="0" eb="2">
      <t>ジッシツ</t>
    </rPh>
    <rPh sb="2" eb="4">
      <t>チンギン</t>
    </rPh>
    <rPh sb="4" eb="6">
      <t>シスウ</t>
    </rPh>
    <rPh sb="6" eb="8">
      <t>テイキ</t>
    </rPh>
    <rPh sb="8" eb="10">
      <t>キュウヨ</t>
    </rPh>
    <phoneticPr fontId="5"/>
  </si>
  <si>
    <t>第5表</t>
    <rPh sb="0" eb="1">
      <t>ダイ</t>
    </rPh>
    <rPh sb="2" eb="3">
      <t>ヒョウ</t>
    </rPh>
    <phoneticPr fontId="5"/>
  </si>
  <si>
    <t>宿泊業</t>
  </si>
  <si>
    <t>６</t>
  </si>
  <si>
    <t>○ エクセル形式なので、ダウンロードして使用できます。</t>
    <rPh sb="20" eb="22">
      <t>シヨウ</t>
    </rPh>
    <phoneticPr fontId="5"/>
  </si>
  <si>
    <t>小売業</t>
    <rPh sb="0" eb="3">
      <t>コウリギョウ</t>
    </rPh>
    <phoneticPr fontId="5"/>
  </si>
  <si>
    <t>名目賃金指数所定内給与</t>
    <rPh sb="0" eb="2">
      <t>メイモク</t>
    </rPh>
    <rPh sb="2" eb="4">
      <t>チンギン</t>
    </rPh>
    <rPh sb="4" eb="6">
      <t>シスウ</t>
    </rPh>
    <rPh sb="6" eb="9">
      <t>ショテイナイ</t>
    </rPh>
    <rPh sb="9" eb="11">
      <t>キュウヨ</t>
    </rPh>
    <phoneticPr fontId="5"/>
  </si>
  <si>
    <t>第6表</t>
    <rPh sb="0" eb="1">
      <t>ダイ</t>
    </rPh>
    <rPh sb="2" eb="3">
      <t>ヒョウ</t>
    </rPh>
    <phoneticPr fontId="5"/>
  </si>
  <si>
    <t>　｢ｘ｣は、集計事業所数が２以下又は当該産業に属する事業所数が少ないため、公表しない。</t>
  </si>
  <si>
    <t>産業、就業形態別常用労働者数（事業所規模5人以上）</t>
    <rPh sb="3" eb="5">
      <t>シュウギョウ</t>
    </rPh>
    <rPh sb="5" eb="7">
      <t>ケイタイ</t>
    </rPh>
    <rPh sb="7" eb="8">
      <t>ベツ</t>
    </rPh>
    <rPh sb="8" eb="10">
      <t>ジョウヨウ</t>
    </rPh>
    <rPh sb="10" eb="13">
      <t>ロウドウシャ</t>
    </rPh>
    <rPh sb="13" eb="14">
      <t>スウ</t>
    </rPh>
    <rPh sb="15" eb="18">
      <t>ジギョウショ</t>
    </rPh>
    <rPh sb="18" eb="20">
      <t>キボ</t>
    </rPh>
    <rPh sb="21" eb="24">
      <t>ニンイジョウ</t>
    </rPh>
    <phoneticPr fontId="5"/>
  </si>
  <si>
    <t>第2表  産業、性別常用労働者１人平均月間現金給与額</t>
    <rPh sb="0" eb="1">
      <t>ダイ</t>
    </rPh>
    <rPh sb="2" eb="3">
      <t>ヒョウ</t>
    </rPh>
    <phoneticPr fontId="5"/>
  </si>
  <si>
    <t>第7表</t>
    <rPh sb="0" eb="1">
      <t>ダイ</t>
    </rPh>
    <rPh sb="2" eb="3">
      <t>ヒョウ</t>
    </rPh>
    <phoneticPr fontId="5"/>
  </si>
  <si>
    <t>窯業・土石製品製造業</t>
  </si>
  <si>
    <t>TL</t>
  </si>
  <si>
    <t>労働時間指数（所定内労働時間）（事業所規模5人以上・30人以上）</t>
    <rPh sb="7" eb="10">
      <t>ショテイナイ</t>
    </rPh>
    <phoneticPr fontId="5"/>
  </si>
  <si>
    <t xml:space="preserve">  離職率</t>
    <rPh sb="2" eb="4">
      <t>リショク</t>
    </rPh>
    <rPh sb="4" eb="5">
      <t>リツ</t>
    </rPh>
    <phoneticPr fontId="5"/>
  </si>
  <si>
    <t>季節調整済指数</t>
    <rPh sb="0" eb="2">
      <t>キセツ</t>
    </rPh>
    <rPh sb="2" eb="4">
      <t>チョウセイ</t>
    </rPh>
    <rPh sb="4" eb="5">
      <t>ズ</t>
    </rPh>
    <rPh sb="5" eb="7">
      <t>シスウ</t>
    </rPh>
    <phoneticPr fontId="5"/>
  </si>
  <si>
    <t>宿泊業， 飲食サービス業</t>
  </si>
  <si>
    <t>産業、性別常用労働者１人平均月間出勤日数及び実労働時間（事業所規模5人以上）</t>
    <rPh sb="3" eb="5">
      <t>セイベツ</t>
    </rPh>
    <rPh sb="5" eb="7">
      <t>ジョウヨウ</t>
    </rPh>
    <rPh sb="7" eb="10">
      <t>ロウドウシャ</t>
    </rPh>
    <rPh sb="10" eb="12">
      <t>ヒトリ</t>
    </rPh>
    <rPh sb="12" eb="14">
      <t>ヘイキン</t>
    </rPh>
    <rPh sb="16" eb="18">
      <t>シュッキン</t>
    </rPh>
    <rPh sb="18" eb="20">
      <t>ニッスウ</t>
    </rPh>
    <rPh sb="20" eb="21">
      <t>オヨ</t>
    </rPh>
    <rPh sb="22" eb="23">
      <t>ジツ</t>
    </rPh>
    <rPh sb="23" eb="25">
      <t>ロウドウ</t>
    </rPh>
    <rPh sb="25" eb="27">
      <t>ジカン</t>
    </rPh>
    <rPh sb="28" eb="31">
      <t>ジギョウショ</t>
    </rPh>
    <rPh sb="31" eb="33">
      <t>キボ</t>
    </rPh>
    <rPh sb="34" eb="37">
      <t>ニンイジョウ</t>
    </rPh>
    <phoneticPr fontId="5"/>
  </si>
  <si>
    <t>　　第１１表　　〃　特別給与・・・・・・・・・・・・・１４</t>
  </si>
  <si>
    <t>鉄鋼業</t>
  </si>
  <si>
    <t>産業、性別常用労働者数及びパートタイム労働者比率（事業所規模5人以上）</t>
    <rPh sb="3" eb="5">
      <t>セイベツ</t>
    </rPh>
    <rPh sb="5" eb="7">
      <t>ジョウヨウ</t>
    </rPh>
    <rPh sb="7" eb="10">
      <t>ロウドウシャ</t>
    </rPh>
    <rPh sb="10" eb="11">
      <t>スウ</t>
    </rPh>
    <rPh sb="11" eb="12">
      <t>オヨ</t>
    </rPh>
    <rPh sb="19" eb="22">
      <t>ロウドウシャ</t>
    </rPh>
    <rPh sb="22" eb="24">
      <t>ヒリツ</t>
    </rPh>
    <rPh sb="25" eb="28">
      <t>ジギョウショ</t>
    </rPh>
    <rPh sb="28" eb="30">
      <t>キボ</t>
    </rPh>
    <rPh sb="31" eb="34">
      <t>ニンイジョウ</t>
    </rPh>
    <phoneticPr fontId="5"/>
  </si>
  <si>
    <t>産業大分類「宿泊業,飲食サービス業」のうち、「飲食店」、「持ち帰り・配達サービス業」のこと</t>
    <rPh sb="0" eb="2">
      <t>サンギョウ</t>
    </rPh>
    <rPh sb="2" eb="5">
      <t>ダイブンルイ</t>
    </rPh>
    <rPh sb="6" eb="8">
      <t>シュクハク</t>
    </rPh>
    <rPh sb="8" eb="9">
      <t>ギョウ</t>
    </rPh>
    <rPh sb="10" eb="12">
      <t>インショク</t>
    </rPh>
    <rPh sb="16" eb="17">
      <t>ギョウ</t>
    </rPh>
    <rPh sb="23" eb="25">
      <t>インショク</t>
    </rPh>
    <rPh sb="25" eb="26">
      <t>テン</t>
    </rPh>
    <rPh sb="29" eb="30">
      <t>モ</t>
    </rPh>
    <rPh sb="31" eb="32">
      <t>カエ</t>
    </rPh>
    <rPh sb="34" eb="36">
      <t>ハイタツ</t>
    </rPh>
    <rPh sb="40" eb="41">
      <t>ギョウ</t>
    </rPh>
    <phoneticPr fontId="20"/>
  </si>
  <si>
    <t>産業性別雇用</t>
    <rPh sb="0" eb="2">
      <t>サンギョウ</t>
    </rPh>
    <rPh sb="2" eb="4">
      <t>セイベツ</t>
    </rPh>
    <rPh sb="4" eb="6">
      <t>コヨウ</t>
    </rPh>
    <phoneticPr fontId="5"/>
  </si>
  <si>
    <t>　　第１２表　　〃　総実労働時間・・・・・・・・・・・・・１４</t>
  </si>
  <si>
    <t>第4表  産業、性別常用労働者１人平均月間出勤日数及び実労働時間</t>
    <rPh sb="0" eb="1">
      <t>ダイ</t>
    </rPh>
    <rPh sb="2" eb="3">
      <t>ヒョウ</t>
    </rPh>
    <phoneticPr fontId="5"/>
  </si>
  <si>
    <t>Ｌ</t>
  </si>
  <si>
    <t>元</t>
    <rPh sb="0" eb="1">
      <t>ガン</t>
    </rPh>
    <phoneticPr fontId="5"/>
  </si>
  <si>
    <t>他に分類され</t>
    <rPh sb="0" eb="1">
      <t>タ</t>
    </rPh>
    <rPh sb="2" eb="4">
      <t>ブンルイ</t>
    </rPh>
    <phoneticPr fontId="5"/>
  </si>
  <si>
    <t>　　第１３表　　〃　所定内労働時間・・・・・・・・・・・・・１４</t>
  </si>
  <si>
    <t xml:space="preserve">(1) </t>
  </si>
  <si>
    <t>学術研究，専門・技術サービス業</t>
    <rPh sb="0" eb="2">
      <t>ガクジュツ</t>
    </rPh>
    <rPh sb="2" eb="4">
      <t>ケンキュウ</t>
    </rPh>
    <rPh sb="5" eb="7">
      <t>センモン</t>
    </rPh>
    <rPh sb="8" eb="10">
      <t>ギジュツ</t>
    </rPh>
    <rPh sb="14" eb="15">
      <t>ギョウ</t>
    </rPh>
    <phoneticPr fontId="20"/>
  </si>
  <si>
    <t>本月中の増加労  働  者  数</t>
    <rPh sb="0" eb="3">
      <t>ホンゲツチュウ</t>
    </rPh>
    <rPh sb="4" eb="6">
      <t>ゾウカ</t>
    </rPh>
    <rPh sb="6" eb="7">
      <t>ロウ</t>
    </rPh>
    <rPh sb="9" eb="10">
      <t>ドウ</t>
    </rPh>
    <rPh sb="12" eb="13">
      <t>モノ</t>
    </rPh>
    <rPh sb="15" eb="16">
      <t>スウ</t>
    </rPh>
    <phoneticPr fontId="5"/>
  </si>
  <si>
    <t>産業、事業所規模別常用労働者１人平均月間現金給与額</t>
    <rPh sb="0" eb="1">
      <t>サン</t>
    </rPh>
    <rPh sb="1" eb="2">
      <t>ギョウ</t>
    </rPh>
    <rPh sb="3" eb="6">
      <t>ジギョウショ</t>
    </rPh>
    <rPh sb="6" eb="9">
      <t>キボベツ</t>
    </rPh>
    <rPh sb="9" eb="11">
      <t>ジョウヨウ</t>
    </rPh>
    <rPh sb="11" eb="14">
      <t>ロウドウシャ</t>
    </rPh>
    <rPh sb="15" eb="16">
      <t>ニン</t>
    </rPh>
    <rPh sb="16" eb="18">
      <t>ヘイキン</t>
    </rPh>
    <rPh sb="18" eb="20">
      <t>ゲッカン</t>
    </rPh>
    <rPh sb="20" eb="22">
      <t>ゲンキン</t>
    </rPh>
    <rPh sb="22" eb="24">
      <t>キュウヨ</t>
    </rPh>
    <rPh sb="24" eb="25">
      <t>ガク</t>
    </rPh>
    <phoneticPr fontId="5"/>
  </si>
  <si>
    <t>不動産業,物品賃貸業</t>
    <rPh sb="0" eb="3">
      <t>フドウサン</t>
    </rPh>
    <rPh sb="3" eb="4">
      <t>ギョウ</t>
    </rPh>
    <rPh sb="5" eb="7">
      <t>ブッピン</t>
    </rPh>
    <rPh sb="7" eb="10">
      <t>チンタイギョウ</t>
    </rPh>
    <phoneticPr fontId="25"/>
  </si>
  <si>
    <t>　　第１４表　　〃　所定外労働時間・・・・・・・・・・・・・１５</t>
  </si>
  <si>
    <t>産業、就業形態別常用労働者１人平均月間現金給与額（事業所規模5人以上）</t>
    <rPh sb="3" eb="5">
      <t>シュウギョウ</t>
    </rPh>
    <rPh sb="5" eb="8">
      <t>ケイタイベツ</t>
    </rPh>
    <rPh sb="8" eb="10">
      <t>ジョウヨウ</t>
    </rPh>
    <rPh sb="10" eb="13">
      <t>ロウドウシャ</t>
    </rPh>
    <rPh sb="13" eb="15">
      <t>ヒトリ</t>
    </rPh>
    <rPh sb="15" eb="17">
      <t>ヘイキン</t>
    </rPh>
    <rPh sb="25" eb="28">
      <t>ジギョウショ</t>
    </rPh>
    <rPh sb="28" eb="30">
      <t>キボ</t>
    </rPh>
    <rPh sb="31" eb="34">
      <t>ニンイジョウ</t>
    </rPh>
    <phoneticPr fontId="5"/>
  </si>
  <si>
    <t>産業就業形態別賃金</t>
    <rPh sb="0" eb="2">
      <t>サンギョウ</t>
    </rPh>
    <rPh sb="2" eb="4">
      <t>シュウギョウ</t>
    </rPh>
    <rPh sb="4" eb="7">
      <t>ケイタイベツ</t>
    </rPh>
    <rPh sb="7" eb="9">
      <t>チンギン</t>
    </rPh>
    <phoneticPr fontId="5"/>
  </si>
  <si>
    <t>(3)</t>
  </si>
  <si>
    <t>G</t>
  </si>
  <si>
    <t>　８月の１人平均月間現金給与総額（調査産業計）は281,977円で、前年同月比1.2％増となった。</t>
  </si>
  <si>
    <t>第11表</t>
    <rPh sb="0" eb="1">
      <t>ダイ</t>
    </rPh>
    <rPh sb="3" eb="4">
      <t>ヒョウ</t>
    </rPh>
    <phoneticPr fontId="5"/>
  </si>
  <si>
    <t xml:space="preserve">  指数を見た場合、たとえば現金給与総額ではボーナス時に指数が大きなものとなり、前月との比較がしにくい。雇用指数や入職率も季節的変動が大きい。</t>
  </si>
  <si>
    <t>- 1 -</t>
  </si>
  <si>
    <t>産業、就業形態別常用労働者１人平均月間出勤日数及び実労働時間（事業所規模30人以上）</t>
    <rPh sb="3" eb="5">
      <t>シュウギョウ</t>
    </rPh>
    <rPh sb="5" eb="8">
      <t>ケイタイベツ</t>
    </rPh>
    <rPh sb="8" eb="10">
      <t>ジョウヨウ</t>
    </rPh>
    <rPh sb="10" eb="13">
      <t>ロウドウシャ</t>
    </rPh>
    <rPh sb="13" eb="15">
      <t>ヒトリ</t>
    </rPh>
    <rPh sb="15" eb="17">
      <t>ヘイキン</t>
    </rPh>
    <rPh sb="19" eb="21">
      <t>シュッキン</t>
    </rPh>
    <rPh sb="21" eb="23">
      <t>ニッスウ</t>
    </rPh>
    <rPh sb="23" eb="24">
      <t>オヨ</t>
    </rPh>
    <rPh sb="25" eb="26">
      <t>ジツ</t>
    </rPh>
    <rPh sb="26" eb="28">
      <t>ロウドウ</t>
    </rPh>
    <rPh sb="28" eb="30">
      <t>ジカン</t>
    </rPh>
    <rPh sb="31" eb="34">
      <t>ジギョウショ</t>
    </rPh>
    <rPh sb="34" eb="36">
      <t>キボ</t>
    </rPh>
    <rPh sb="38" eb="39">
      <t>ニン</t>
    </rPh>
    <rPh sb="39" eb="41">
      <t>イジョウ</t>
    </rPh>
    <phoneticPr fontId="5"/>
  </si>
  <si>
    <t>事業所規模 ＝ ３０人以上</t>
  </si>
  <si>
    <t xml:space="preserve"> E11</t>
  </si>
  <si>
    <t>　　　　　　　　　　　　　　　　　　　　　　　　　　　　　　　　　　　　</t>
  </si>
  <si>
    <t>入(離)職率　＝　　　　　    　　　　　　　×　１００</t>
  </si>
  <si>
    <t>　対前年（前月）比等の増減率は、原則として指数により行っています。そのため実数から算定した場合とは必ずしも一致しないため、ご注意ください。</t>
    <rPh sb="62" eb="64">
      <t>チュウイ</t>
    </rPh>
    <phoneticPr fontId="20"/>
  </si>
  <si>
    <t>第14表</t>
    <rPh sb="0" eb="1">
      <t>ダイ</t>
    </rPh>
    <rPh sb="3" eb="4">
      <t>ヒョウ</t>
    </rPh>
    <phoneticPr fontId="5"/>
  </si>
  <si>
    <t>産業大分類「医療，福祉」のうち、「保健衛生」、「社会保険・社会福祉・介護事業」のこと</t>
    <rPh sb="0" eb="3">
      <t>サンギョウダイ</t>
    </rPh>
    <rPh sb="3" eb="5">
      <t>ブンルイ</t>
    </rPh>
    <rPh sb="6" eb="8">
      <t>イリョウ</t>
    </rPh>
    <rPh sb="9" eb="11">
      <t>フクシ</t>
    </rPh>
    <rPh sb="17" eb="19">
      <t>ホケン</t>
    </rPh>
    <rPh sb="19" eb="21">
      <t>エイセイ</t>
    </rPh>
    <rPh sb="24" eb="26">
      <t>シャカイ</t>
    </rPh>
    <rPh sb="26" eb="28">
      <t>ホケン</t>
    </rPh>
    <rPh sb="29" eb="31">
      <t>シャカイ</t>
    </rPh>
    <rPh sb="31" eb="33">
      <t>フクシ</t>
    </rPh>
    <rPh sb="34" eb="36">
      <t>カイゴ</t>
    </rPh>
    <rPh sb="36" eb="38">
      <t>ジギョウ</t>
    </rPh>
    <phoneticPr fontId="20"/>
  </si>
  <si>
    <t>産業、就業形態別常用労働者数（事業所規模30人以上）</t>
    <rPh sb="3" eb="5">
      <t>シュウギョウ</t>
    </rPh>
    <rPh sb="5" eb="7">
      <t>ケイタイ</t>
    </rPh>
    <rPh sb="7" eb="8">
      <t>ベツ</t>
    </rPh>
    <rPh sb="8" eb="10">
      <t>ジョウヨウ</t>
    </rPh>
    <rPh sb="10" eb="13">
      <t>ロウドウシャ</t>
    </rPh>
    <rPh sb="13" eb="14">
      <t>スウ</t>
    </rPh>
    <rPh sb="15" eb="18">
      <t>ジギョウショ</t>
    </rPh>
    <rPh sb="18" eb="20">
      <t>キボ</t>
    </rPh>
    <rPh sb="22" eb="25">
      <t>ニンイジョウ</t>
    </rPh>
    <phoneticPr fontId="5"/>
  </si>
  <si>
    <t>１　指数表</t>
    <rPh sb="2" eb="4">
      <t>シスウ</t>
    </rPh>
    <rPh sb="4" eb="5">
      <t>ヒョウ</t>
    </rPh>
    <phoneticPr fontId="5"/>
  </si>
  <si>
    <t>日</t>
    <rPh sb="0" eb="1">
      <t>ヒ</t>
    </rPh>
    <phoneticPr fontId="5"/>
  </si>
  <si>
    <t>調査の説明</t>
    <rPh sb="0" eb="2">
      <t>チョウサ</t>
    </rPh>
    <rPh sb="3" eb="5">
      <t>セツメイ</t>
    </rPh>
    <phoneticPr fontId="5"/>
  </si>
  <si>
    <t>利 用 上 の 注 意</t>
    <rPh sb="0" eb="1">
      <t>リ</t>
    </rPh>
    <rPh sb="2" eb="3">
      <t>ヨウ</t>
    </rPh>
    <rPh sb="4" eb="5">
      <t>ジョウ</t>
    </rPh>
    <rPh sb="8" eb="9">
      <t>チュウ</t>
    </rPh>
    <rPh sb="10" eb="11">
      <t>イ</t>
    </rPh>
    <phoneticPr fontId="20"/>
  </si>
  <si>
    <t>1</t>
  </si>
  <si>
    <t>　この調査結果の数値は、調査事業所からの報告を基にして、本県の事業所規模5人以上のすべての事業所に対応するよう復元して算定したものです。</t>
  </si>
  <si>
    <t>E25</t>
  </si>
  <si>
    <t>４</t>
  </si>
  <si>
    <t>　指数について</t>
    <rPh sb="1" eb="3">
      <t>シスウ</t>
    </rPh>
    <phoneticPr fontId="20"/>
  </si>
  <si>
    <t>運輸業，</t>
    <rPh sb="0" eb="3">
      <t>ウンユギョウ</t>
    </rPh>
    <phoneticPr fontId="5"/>
  </si>
  <si>
    <t>O</t>
  </si>
  <si>
    <t>　平成29年１月分結果から日本標準産業分類（平成25年10月改定）に基づき表章しています。</t>
    <rPh sb="1" eb="3">
      <t>ヘイセイ</t>
    </rPh>
    <rPh sb="5" eb="6">
      <t>ネン</t>
    </rPh>
    <rPh sb="7" eb="8">
      <t>ガツ</t>
    </rPh>
    <rPh sb="8" eb="9">
      <t>ブン</t>
    </rPh>
    <rPh sb="9" eb="11">
      <t>ケッカ</t>
    </rPh>
    <rPh sb="13" eb="15">
      <t>ニホン</t>
    </rPh>
    <rPh sb="15" eb="17">
      <t>ヒョウジュン</t>
    </rPh>
    <rPh sb="17" eb="19">
      <t>サンギョウ</t>
    </rPh>
    <rPh sb="19" eb="21">
      <t>ブンルイ</t>
    </rPh>
    <rPh sb="22" eb="24">
      <t>ヘイセイ</t>
    </rPh>
    <rPh sb="26" eb="27">
      <t>ネン</t>
    </rPh>
    <rPh sb="29" eb="30">
      <t>ガツ</t>
    </rPh>
    <rPh sb="30" eb="32">
      <t>カイテイ</t>
    </rPh>
    <rPh sb="34" eb="35">
      <t>モト</t>
    </rPh>
    <rPh sb="37" eb="38">
      <t>ヒョウ</t>
    </rPh>
    <rPh sb="38" eb="39">
      <t>ショウ</t>
    </rPh>
    <phoneticPr fontId="20"/>
  </si>
  <si>
    <t>(4)</t>
  </si>
  <si>
    <t>（単位：円）</t>
  </si>
  <si>
    <t>　調査事業所のうち30人以上の抽出方法は、従来の２～３年に一度行う総入替え方式から、毎年１月分調査時に行う部分入替え方式に平成30年から変更しました。賃金、労働時間指数とその増減率は、総入替え方式のときに行っていた過去に遡った改訂はしていません。</t>
  </si>
  <si>
    <t>　本文中及び統計表の記号表示は以下のとおりです。</t>
    <rPh sb="1" eb="4">
      <t>ホンブンチュウ</t>
    </rPh>
    <rPh sb="4" eb="5">
      <t>オヨ</t>
    </rPh>
    <rPh sb="6" eb="9">
      <t>トウケイヒョウ</t>
    </rPh>
    <rPh sb="10" eb="12">
      <t>キゴウ</t>
    </rPh>
    <rPh sb="12" eb="14">
      <t>ヒョウジ</t>
    </rPh>
    <rPh sb="15" eb="17">
      <t>イカ</t>
    </rPh>
    <phoneticPr fontId="20"/>
  </si>
  <si>
    <t>サービス業（ 他に分類されないもの）</t>
  </si>
  <si>
    <r>
      <t>「</t>
    </r>
    <r>
      <rPr>
        <sz val="10.5"/>
        <rFont val="ＭＳ ゴシック"/>
        <family val="3"/>
        <charset val="128"/>
      </rPr>
      <t>現金給与総額」</t>
    </r>
    <r>
      <rPr>
        <sz val="10.5"/>
        <rFont val="ＭＳ 明朝"/>
        <family val="1"/>
        <charset val="128"/>
      </rPr>
      <t>とは</t>
    </r>
    <r>
      <rPr>
        <sz val="10.5"/>
        <rFont val="ＭＳ ゴシック"/>
        <family val="3"/>
        <charset val="128"/>
      </rPr>
      <t>「定期給与」</t>
    </r>
    <r>
      <rPr>
        <sz val="10.5"/>
        <rFont val="ＭＳ 明朝"/>
        <family val="1"/>
        <charset val="128"/>
      </rPr>
      <t>と</t>
    </r>
    <r>
      <rPr>
        <sz val="10.5"/>
        <rFont val="ＭＳ ゴシック"/>
        <family val="3"/>
        <charset val="128"/>
      </rPr>
      <t>「特別給与」</t>
    </r>
    <r>
      <rPr>
        <sz val="10.5"/>
        <rFont val="ＭＳ 明朝"/>
        <family val="1"/>
        <charset val="128"/>
      </rPr>
      <t>の合計額です。</t>
    </r>
  </si>
  <si>
    <t>ゴム製品</t>
  </si>
  <si>
    <t>他に分類されないサービス業</t>
    <rPh sb="0" eb="1">
      <t>タ</t>
    </rPh>
    <rPh sb="2" eb="4">
      <t>ブンルイ</t>
    </rPh>
    <rPh sb="12" eb="13">
      <t>ギョウ</t>
    </rPh>
    <phoneticPr fontId="20"/>
  </si>
  <si>
    <t>８</t>
  </si>
  <si>
    <t xml:space="preserve"> R92</t>
  </si>
  <si>
    <t>７</t>
  </si>
  <si>
    <t>略　称</t>
    <rPh sb="0" eb="1">
      <t>リャク</t>
    </rPh>
    <rPh sb="2" eb="3">
      <t>ショウ</t>
    </rPh>
    <phoneticPr fontId="20"/>
  </si>
  <si>
    <t>産 業 大 分 類</t>
    <rPh sb="0" eb="1">
      <t>サン</t>
    </rPh>
    <rPh sb="2" eb="3">
      <t>ギョウ</t>
    </rPh>
    <rPh sb="4" eb="5">
      <t>ダイ</t>
    </rPh>
    <rPh sb="6" eb="7">
      <t>ブン</t>
    </rPh>
    <rPh sb="8" eb="9">
      <t>タグイ</t>
    </rPh>
    <phoneticPr fontId="20"/>
  </si>
  <si>
    <t>生活関連サービス業等</t>
    <rPh sb="0" eb="2">
      <t>セイカツ</t>
    </rPh>
    <rPh sb="2" eb="4">
      <t>カンレン</t>
    </rPh>
    <rPh sb="8" eb="9">
      <t>ギョウ</t>
    </rPh>
    <rPh sb="9" eb="10">
      <t>トウ</t>
    </rPh>
    <phoneticPr fontId="20"/>
  </si>
  <si>
    <t>建設業</t>
    <rPh sb="0" eb="3">
      <t>ケンセツギョウ</t>
    </rPh>
    <phoneticPr fontId="5"/>
  </si>
  <si>
    <t>生活関連サービス業，娯楽業</t>
    <rPh sb="0" eb="2">
      <t>セイカツ</t>
    </rPh>
    <rPh sb="2" eb="4">
      <t>カンレン</t>
    </rPh>
    <rPh sb="8" eb="9">
      <t>ギョウ</t>
    </rPh>
    <rPh sb="10" eb="13">
      <t>ゴラクギョウ</t>
    </rPh>
    <phoneticPr fontId="20"/>
  </si>
  <si>
    <t>－ 29 －</t>
  </si>
  <si>
    <t>情報</t>
    <rPh sb="0" eb="2">
      <t>ジョウホウ</t>
    </rPh>
    <phoneticPr fontId="5"/>
  </si>
  <si>
    <t>はん用機械器具</t>
  </si>
  <si>
    <t>E26</t>
  </si>
  <si>
    <t>はん用機械器具製造業</t>
  </si>
  <si>
    <t>生産用機械器具</t>
  </si>
  <si>
    <t>業務用機械器具</t>
  </si>
  <si>
    <t>業務用機械器具製造業</t>
  </si>
  <si>
    <t xml:space="preserve"> E16,17</t>
  </si>
  <si>
    <t>不動産業， 物品賃貸業</t>
  </si>
  <si>
    <t>労働異動率</t>
  </si>
  <si>
    <t>家具・装備品</t>
  </si>
  <si>
    <t>ゴム製品製造業</t>
  </si>
  <si>
    <t>家具・装備品製造業</t>
  </si>
  <si>
    <t>電子部品・デバイス・電子回路製造業</t>
  </si>
  <si>
    <t>E14</t>
  </si>
  <si>
    <t>パルプ・紙</t>
  </si>
  <si>
    <t>人</t>
    <rPh sb="0" eb="1">
      <t>ヒト</t>
    </rPh>
    <phoneticPr fontId="5"/>
  </si>
  <si>
    <t>電気機械器具</t>
  </si>
  <si>
    <t>情報通信機械器具</t>
  </si>
  <si>
    <t>プラスチック製品製造業（別掲を除く）</t>
  </si>
  <si>
    <t>○ 静岡県毎月勤労統計調査の結果は『統計センターしずおか』で御覧になれます。</t>
    <rPh sb="2" eb="5">
      <t>シズオカケン</t>
    </rPh>
    <phoneticPr fontId="5"/>
  </si>
  <si>
    <t>E31</t>
  </si>
  <si>
    <t>情報通信業</t>
  </si>
  <si>
    <t>その他の製造業、なめし革・同製品・毛皮製造業</t>
  </si>
  <si>
    <t>教育，学習</t>
    <rPh sb="0" eb="2">
      <t>キョウイク</t>
    </rPh>
    <rPh sb="3" eb="5">
      <t>ガクシュウ</t>
    </rPh>
    <phoneticPr fontId="5"/>
  </si>
  <si>
    <t>９</t>
  </si>
  <si>
    <t xml:space="preserve">     第7表   産業、事業所規模別常用労働者1人平均月間現金給与額 </t>
    <rPh sb="5" eb="6">
      <t>ダイ</t>
    </rPh>
    <rPh sb="7" eb="8">
      <t>ヒョウ</t>
    </rPh>
    <rPh sb="11" eb="13">
      <t>サンギョウ</t>
    </rPh>
    <rPh sb="14" eb="17">
      <t>ジギョウショ</t>
    </rPh>
    <rPh sb="17" eb="19">
      <t>キボ</t>
    </rPh>
    <rPh sb="19" eb="20">
      <t>ベツ</t>
    </rPh>
    <rPh sb="20" eb="22">
      <t>ジョウヨウ</t>
    </rPh>
    <rPh sb="22" eb="25">
      <t>ロウドウシャ</t>
    </rPh>
    <rPh sb="26" eb="27">
      <t>ヒト</t>
    </rPh>
    <rPh sb="27" eb="29">
      <t>ヘイキン</t>
    </rPh>
    <rPh sb="29" eb="31">
      <t>ゲッカン</t>
    </rPh>
    <rPh sb="31" eb="33">
      <t>ゲンキン</t>
    </rPh>
    <rPh sb="33" eb="35">
      <t>キュウヨ</t>
    </rPh>
    <rPh sb="35" eb="36">
      <t>ガク</t>
    </rPh>
    <phoneticPr fontId="5"/>
  </si>
  <si>
    <t>計</t>
  </si>
  <si>
    <t>表  示</t>
    <rPh sb="0" eb="1">
      <t>オモテ</t>
    </rPh>
    <rPh sb="3" eb="4">
      <t>シメス</t>
    </rPh>
    <phoneticPr fontId="20"/>
  </si>
  <si>
    <t xml:space="preserve"> M75</t>
  </si>
  <si>
    <t>内      容</t>
    <rPh sb="0" eb="1">
      <t>ウチ</t>
    </rPh>
    <rPh sb="7" eb="8">
      <t>カタチ</t>
    </rPh>
    <phoneticPr fontId="20"/>
  </si>
  <si>
    <t>産　　　　　業</t>
    <rPh sb="0" eb="1">
      <t>サン</t>
    </rPh>
    <rPh sb="6" eb="7">
      <t>ギョウ</t>
    </rPh>
    <phoneticPr fontId="5"/>
  </si>
  <si>
    <t>サービス業等</t>
    <rPh sb="4" eb="5">
      <t>ギョウ</t>
    </rPh>
    <rPh sb="5" eb="6">
      <t>トウ</t>
    </rPh>
    <phoneticPr fontId="5"/>
  </si>
  <si>
    <t>Ｍ一括分</t>
    <rPh sb="1" eb="3">
      <t>イッカツ</t>
    </rPh>
    <rPh sb="3" eb="4">
      <t>ブン</t>
    </rPh>
    <phoneticPr fontId="20"/>
  </si>
  <si>
    <t>複合サービス事業</t>
    <rPh sb="0" eb="2">
      <t>フクゴウ</t>
    </rPh>
    <rPh sb="6" eb="8">
      <t>ジギョウ</t>
    </rPh>
    <phoneticPr fontId="25"/>
  </si>
  <si>
    <t>Ｒ一括分</t>
    <rPh sb="1" eb="3">
      <t>イッカツ</t>
    </rPh>
    <rPh sb="3" eb="4">
      <t>ブン</t>
    </rPh>
    <phoneticPr fontId="20"/>
  </si>
  <si>
    <t>常用労働者</t>
  </si>
  <si>
    <t>第5表　名目賃金指数（所定内給与）</t>
    <rPh sb="0" eb="1">
      <t>ダイ</t>
    </rPh>
    <rPh sb="2" eb="3">
      <t>ヒョウ</t>
    </rPh>
    <rPh sb="4" eb="6">
      <t>メイモク</t>
    </rPh>
    <rPh sb="6" eb="8">
      <t>チンギン</t>
    </rPh>
    <rPh sb="8" eb="10">
      <t>シスウ</t>
    </rPh>
    <rPh sb="11" eb="13">
      <t>ショテイ</t>
    </rPh>
    <rPh sb="13" eb="14">
      <t>ナイ</t>
    </rPh>
    <rPh sb="14" eb="16">
      <t>キュウヨ</t>
    </rPh>
    <phoneticPr fontId="5"/>
  </si>
  <si>
    <t>電気・ガス</t>
    <rPh sb="0" eb="2">
      <t>デンキ</t>
    </rPh>
    <phoneticPr fontId="5"/>
  </si>
  <si>
    <t>（事業所規模５人以上）</t>
    <rPh sb="1" eb="4">
      <t>ジギョウショ</t>
    </rPh>
    <rPh sb="4" eb="6">
      <t>キボ</t>
    </rPh>
    <rPh sb="7" eb="10">
      <t>ニンイジョウ</t>
    </rPh>
    <phoneticPr fontId="25"/>
  </si>
  <si>
    <t>現金給与総額</t>
    <rPh sb="0" eb="1">
      <t>ウツツ</t>
    </rPh>
    <rPh sb="1" eb="2">
      <t>キン</t>
    </rPh>
    <rPh sb="2" eb="3">
      <t>キュウ</t>
    </rPh>
    <rPh sb="3" eb="4">
      <t>アタエ</t>
    </rPh>
    <rPh sb="4" eb="5">
      <t>フサ</t>
    </rPh>
    <rPh sb="5" eb="6">
      <t>ガク</t>
    </rPh>
    <phoneticPr fontId="5"/>
  </si>
  <si>
    <t>前年
同月比</t>
    <rPh sb="0" eb="2">
      <t>ゼンネン</t>
    </rPh>
    <rPh sb="3" eb="5">
      <t>ドウゲツヒ</t>
    </rPh>
    <rPh sb="5" eb="6">
      <t>ヒ</t>
    </rPh>
    <phoneticPr fontId="5"/>
  </si>
  <si>
    <t>表２　月間現金給与額</t>
    <rPh sb="0" eb="1">
      <t>ヒョウ</t>
    </rPh>
    <rPh sb="3" eb="5">
      <t>ゲッカン</t>
    </rPh>
    <rPh sb="5" eb="7">
      <t>ゲンキン</t>
    </rPh>
    <rPh sb="7" eb="9">
      <t>キュウヨ</t>
    </rPh>
    <rPh sb="9" eb="10">
      <t>ガク</t>
    </rPh>
    <phoneticPr fontId="5"/>
  </si>
  <si>
    <t>電気・ガス・熱供給・水道業</t>
    <rPh sb="0" eb="2">
      <t>デンキ</t>
    </rPh>
    <rPh sb="6" eb="7">
      <t>ネツ</t>
    </rPh>
    <rPh sb="7" eb="9">
      <t>キョウキュウ</t>
    </rPh>
    <rPh sb="10" eb="12">
      <t>スイドウ</t>
    </rPh>
    <rPh sb="12" eb="13">
      <t>ギョウ</t>
    </rPh>
    <phoneticPr fontId="25"/>
  </si>
  <si>
    <t>情報通信業</t>
    <rPh sb="0" eb="2">
      <t>ジョウホウ</t>
    </rPh>
    <rPh sb="2" eb="4">
      <t>ツウシン</t>
    </rPh>
    <rPh sb="4" eb="5">
      <t>ギョウ</t>
    </rPh>
    <phoneticPr fontId="25"/>
  </si>
  <si>
    <t>K</t>
  </si>
  <si>
    <t>教育,学習支援業</t>
    <rPh sb="0" eb="2">
      <t>キョウイク</t>
    </rPh>
    <rPh sb="3" eb="5">
      <t>ガクシュウ</t>
    </rPh>
    <rPh sb="5" eb="7">
      <t>シエン</t>
    </rPh>
    <rPh sb="7" eb="8">
      <t>ギョウ</t>
    </rPh>
    <phoneticPr fontId="25"/>
  </si>
  <si>
    <t>サービス業（他に分類されないもの）</t>
    <rPh sb="0" eb="5">
      <t>サービスギョウ</t>
    </rPh>
    <rPh sb="6" eb="7">
      <t>タ</t>
    </rPh>
    <rPh sb="8" eb="10">
      <t>ブンルイ</t>
    </rPh>
    <phoneticPr fontId="25"/>
  </si>
  <si>
    <t>表６　月末常用労働者数及び労働異動率</t>
    <rPh sb="0" eb="1">
      <t>ヒョウ</t>
    </rPh>
    <rPh sb="3" eb="5">
      <t>ゲツマツ</t>
    </rPh>
    <rPh sb="5" eb="7">
      <t>ジョウヨウ</t>
    </rPh>
    <rPh sb="7" eb="10">
      <t>ロウドウシャ</t>
    </rPh>
    <rPh sb="10" eb="11">
      <t>スウ</t>
    </rPh>
    <rPh sb="11" eb="12">
      <t>オヨ</t>
    </rPh>
    <rPh sb="13" eb="15">
      <t>ロウドウ</t>
    </rPh>
    <rPh sb="15" eb="17">
      <t>イドウ</t>
    </rPh>
    <rPh sb="17" eb="18">
      <t>リツ</t>
    </rPh>
    <phoneticPr fontId="5"/>
  </si>
  <si>
    <t>（1）事業所規模５人以上</t>
    <rPh sb="3" eb="6">
      <t>ジギョウショ</t>
    </rPh>
    <rPh sb="6" eb="8">
      <t>キボ</t>
    </rPh>
    <rPh sb="9" eb="12">
      <t>ニンイジョウ</t>
    </rPh>
    <phoneticPr fontId="25"/>
  </si>
  <si>
    <t>　８月の１人平均月間総実労働時間（調査産業計）は134.8時間で、前年同月と同水準となった。</t>
  </si>
  <si>
    <t>表３　月間実労働時間及び出勤日数</t>
    <rPh sb="0" eb="1">
      <t>ヒョウ</t>
    </rPh>
    <rPh sb="3" eb="5">
      <t>ゲッカン</t>
    </rPh>
    <rPh sb="5" eb="6">
      <t>ジツ</t>
    </rPh>
    <rPh sb="6" eb="8">
      <t>ロウドウ</t>
    </rPh>
    <rPh sb="8" eb="10">
      <t>ジカン</t>
    </rPh>
    <rPh sb="10" eb="11">
      <t>オヨ</t>
    </rPh>
    <rPh sb="12" eb="14">
      <t>シュッキン</t>
    </rPh>
    <rPh sb="14" eb="16">
      <t>ニッスウ</t>
    </rPh>
    <phoneticPr fontId="5"/>
  </si>
  <si>
    <t>Ｄ</t>
  </si>
  <si>
    <t>小売業（I56～I61）</t>
    <rPh sb="0" eb="3">
      <t>コウリギョウ</t>
    </rPh>
    <phoneticPr fontId="5"/>
  </si>
  <si>
    <t>所定内労働時間</t>
    <rPh sb="0" eb="3">
      <t>ショテイナイ</t>
    </rPh>
    <rPh sb="3" eb="5">
      <t>ロウドウ</t>
    </rPh>
    <rPh sb="5" eb="7">
      <t>ジカン</t>
    </rPh>
    <phoneticPr fontId="5"/>
  </si>
  <si>
    <t xml:space="preserve"> 現金給与額とは、賃金、給与、手当、賞与その他名称を問わず、労働の対償として使用者が労働者に通貨で支払うもので、所得税、社会保険料、組合費等を差し引く以前の金額のことです。また退職を事由に支払われる退職金は含まれません。</t>
  </si>
  <si>
    <t>医療，</t>
    <rPh sb="0" eb="2">
      <t>イリョウ</t>
    </rPh>
    <phoneticPr fontId="5"/>
  </si>
  <si>
    <t>日</t>
    <rPh sb="0" eb="1">
      <t>ニチ</t>
    </rPh>
    <phoneticPr fontId="25"/>
  </si>
  <si>
    <t xml:space="preserve">  ここでは、センサス局方式を用いて算定した季節調整係数で原系列を除して求めるという方法によっている。</t>
  </si>
  <si>
    <t>（単位：円）</t>
    <rPh sb="1" eb="3">
      <t>タンイ</t>
    </rPh>
    <rPh sb="4" eb="5">
      <t>エン</t>
    </rPh>
    <phoneticPr fontId="5"/>
  </si>
  <si>
    <t>表５　月末常用労働者数及び労働異動率</t>
    <rPh sb="0" eb="1">
      <t>ヒョウ</t>
    </rPh>
    <rPh sb="3" eb="5">
      <t>ゲツマツ</t>
    </rPh>
    <rPh sb="5" eb="7">
      <t>ジョウヨウ</t>
    </rPh>
    <rPh sb="7" eb="10">
      <t>ロウドウシャ</t>
    </rPh>
    <rPh sb="10" eb="11">
      <t>スウ</t>
    </rPh>
    <rPh sb="11" eb="12">
      <t>オヨ</t>
    </rPh>
    <rPh sb="13" eb="15">
      <t>ロウドウ</t>
    </rPh>
    <rPh sb="15" eb="17">
      <t>イドウ</t>
    </rPh>
    <rPh sb="17" eb="18">
      <t>リツ</t>
    </rPh>
    <phoneticPr fontId="5"/>
  </si>
  <si>
    <t>パートタイム労働者比率</t>
    <rPh sb="6" eb="9">
      <t>ロウドウシャ</t>
    </rPh>
    <rPh sb="9" eb="11">
      <t>ヒリツ</t>
    </rPh>
    <phoneticPr fontId="5"/>
  </si>
  <si>
    <t>複合サービス事業</t>
  </si>
  <si>
    <t>労 働 異 動 率</t>
    <rPh sb="0" eb="1">
      <t>ロウ</t>
    </rPh>
    <rPh sb="2" eb="3">
      <t>ハタラキ</t>
    </rPh>
    <rPh sb="4" eb="5">
      <t>イ</t>
    </rPh>
    <rPh sb="6" eb="7">
      <t>ドウ</t>
    </rPh>
    <rPh sb="8" eb="9">
      <t>リツ</t>
    </rPh>
    <phoneticPr fontId="25"/>
  </si>
  <si>
    <t xml:space="preserve">  入職率</t>
    <rPh sb="2" eb="3">
      <t>ニュウ</t>
    </rPh>
    <rPh sb="3" eb="4">
      <t>ショク</t>
    </rPh>
    <rPh sb="4" eb="5">
      <t>リツ</t>
    </rPh>
    <phoneticPr fontId="5"/>
  </si>
  <si>
    <t>きまって支給する給与</t>
    <rPh sb="4" eb="6">
      <t>シキュウ</t>
    </rPh>
    <rPh sb="8" eb="10">
      <t>キュウヨ</t>
    </rPh>
    <phoneticPr fontId="5"/>
  </si>
  <si>
    <t>第1表　名目賃金指数（現金給与総額）</t>
    <rPh sb="0" eb="1">
      <t>ダイ</t>
    </rPh>
    <rPh sb="2" eb="3">
      <t>ヒョウ</t>
    </rPh>
    <rPh sb="4" eb="6">
      <t>メイモク</t>
    </rPh>
    <rPh sb="6" eb="8">
      <t>チンギン</t>
    </rPh>
    <rPh sb="8" eb="10">
      <t>シスウ</t>
    </rPh>
    <rPh sb="11" eb="13">
      <t>ゲンキン</t>
    </rPh>
    <rPh sb="13" eb="15">
      <t>キュウヨ</t>
    </rPh>
    <rPh sb="15" eb="17">
      <t>ソウガク</t>
    </rPh>
    <phoneticPr fontId="5"/>
  </si>
  <si>
    <t>Ｉ</t>
  </si>
  <si>
    <t>Ｊ</t>
  </si>
  <si>
    <t>本月中の減少労  働  者  数</t>
  </si>
  <si>
    <t>Ｐ</t>
  </si>
  <si>
    <t>生活関連</t>
    <rPh sb="0" eb="2">
      <t>セイカツ</t>
    </rPh>
    <rPh sb="2" eb="4">
      <t>カンレン</t>
    </rPh>
    <phoneticPr fontId="5"/>
  </si>
  <si>
    <t>Ｑ</t>
  </si>
  <si>
    <t>卸売業，</t>
    <rPh sb="0" eb="2">
      <t>オロシウリ</t>
    </rPh>
    <rPh sb="2" eb="3">
      <t>ギョウ</t>
    </rPh>
    <phoneticPr fontId="5"/>
  </si>
  <si>
    <t>水道業等</t>
    <rPh sb="0" eb="2">
      <t>スイドウ</t>
    </rPh>
    <rPh sb="2" eb="3">
      <t>ギョウ</t>
    </rPh>
    <rPh sb="3" eb="4">
      <t>トウ</t>
    </rPh>
    <phoneticPr fontId="5"/>
  </si>
  <si>
    <t>保険業</t>
    <rPh sb="0" eb="3">
      <t>ホケンギョウ</t>
    </rPh>
    <phoneticPr fontId="5"/>
  </si>
  <si>
    <t>研究等</t>
    <rPh sb="0" eb="2">
      <t>ケンキュウ</t>
    </rPh>
    <rPh sb="2" eb="3">
      <t>トウ</t>
    </rPh>
    <phoneticPr fontId="5"/>
  </si>
  <si>
    <t>福祉</t>
    <rPh sb="0" eb="2">
      <t>フクシ</t>
    </rPh>
    <phoneticPr fontId="5"/>
  </si>
  <si>
    <t>サービス事業</t>
    <rPh sb="4" eb="6">
      <t>ジギョウ</t>
    </rPh>
    <phoneticPr fontId="5"/>
  </si>
  <si>
    <t xml:space="preserve"> E26</t>
  </si>
  <si>
    <t xml:space="preserve"> RS</t>
  </si>
  <si>
    <t>男</t>
  </si>
  <si>
    <t>６年</t>
  </si>
  <si>
    <t>対前月
増減率(%)</t>
    <rPh sb="0" eb="1">
      <t>タイ</t>
    </rPh>
    <rPh sb="1" eb="3">
      <t>ゼンゲツ</t>
    </rPh>
    <rPh sb="4" eb="6">
      <t>ゾウゲン</t>
    </rPh>
    <rPh sb="6" eb="7">
      <t>リツ</t>
    </rPh>
    <phoneticPr fontId="5"/>
  </si>
  <si>
    <t xml:space="preserve"> 期間を定めず、又は１ヶ月以上の期間を定めて雇われている者。</t>
    <rPh sb="13" eb="15">
      <t>イジョウ</t>
    </rPh>
    <phoneticPr fontId="20"/>
  </si>
  <si>
    <t>事業所規模30人以上</t>
    <rPh sb="0" eb="3">
      <t>ジギョウショ</t>
    </rPh>
    <rPh sb="3" eb="5">
      <t>キボ</t>
    </rPh>
    <rPh sb="7" eb="10">
      <t>ニンイジョウ</t>
    </rPh>
    <phoneticPr fontId="5"/>
  </si>
  <si>
    <t>第2表　実質賃金指数（現金給与総額）</t>
    <rPh sb="0" eb="1">
      <t>ダイ</t>
    </rPh>
    <rPh sb="2" eb="3">
      <t>ヒョウ</t>
    </rPh>
    <rPh sb="4" eb="6">
      <t>ジッシツ</t>
    </rPh>
    <rPh sb="6" eb="8">
      <t>チンギン</t>
    </rPh>
    <rPh sb="8" eb="10">
      <t>シスウ</t>
    </rPh>
    <rPh sb="11" eb="13">
      <t>ゲンキン</t>
    </rPh>
    <rPh sb="13" eb="15">
      <t>キュウヨ</t>
    </rPh>
    <rPh sb="15" eb="17">
      <t>ソウガク</t>
    </rPh>
    <phoneticPr fontId="5"/>
  </si>
  <si>
    <t>第4表　実質賃金指数（定期給与）</t>
    <rPh sb="0" eb="1">
      <t>ダイ</t>
    </rPh>
    <rPh sb="2" eb="3">
      <t>ヒョウ</t>
    </rPh>
    <rPh sb="4" eb="6">
      <t>ジッシツ</t>
    </rPh>
    <rPh sb="6" eb="8">
      <t>チンギン</t>
    </rPh>
    <rPh sb="8" eb="10">
      <t>シスウ</t>
    </rPh>
    <rPh sb="11" eb="13">
      <t>テイキ</t>
    </rPh>
    <rPh sb="13" eb="15">
      <t>キュウヨ</t>
    </rPh>
    <phoneticPr fontId="5"/>
  </si>
  <si>
    <t>第6表　労働時間指数（総実労働時間）</t>
    <rPh sb="0" eb="1">
      <t>ダイ</t>
    </rPh>
    <rPh sb="2" eb="3">
      <t>ヒョウ</t>
    </rPh>
    <rPh sb="4" eb="6">
      <t>ロウドウ</t>
    </rPh>
    <rPh sb="6" eb="8">
      <t>ジカン</t>
    </rPh>
    <rPh sb="8" eb="10">
      <t>シスウ</t>
    </rPh>
    <rPh sb="11" eb="12">
      <t>ソウ</t>
    </rPh>
    <rPh sb="12" eb="13">
      <t>ジツ</t>
    </rPh>
    <rPh sb="13" eb="15">
      <t>ロウドウ</t>
    </rPh>
    <rPh sb="15" eb="17">
      <t>ジカン</t>
    </rPh>
    <phoneticPr fontId="5"/>
  </si>
  <si>
    <t>第7表　労働時間指数（所定内労働時間）</t>
    <rPh sb="0" eb="1">
      <t>ダイ</t>
    </rPh>
    <rPh sb="2" eb="3">
      <t>ヒョウ</t>
    </rPh>
    <rPh sb="4" eb="6">
      <t>ロウドウ</t>
    </rPh>
    <rPh sb="6" eb="8">
      <t>ジカン</t>
    </rPh>
    <rPh sb="8" eb="10">
      <t>シスウ</t>
    </rPh>
    <rPh sb="11" eb="13">
      <t>ショテイ</t>
    </rPh>
    <rPh sb="13" eb="14">
      <t>ナイ</t>
    </rPh>
    <rPh sb="14" eb="15">
      <t>ロウ</t>
    </rPh>
    <rPh sb="15" eb="16">
      <t>ハタラキ</t>
    </rPh>
    <rPh sb="16" eb="18">
      <t>ジカン</t>
    </rPh>
    <phoneticPr fontId="5"/>
  </si>
  <si>
    <t>第9表　常用雇用指数</t>
    <rPh sb="0" eb="1">
      <t>ダイ</t>
    </rPh>
    <rPh sb="2" eb="3">
      <t>ヒョウ</t>
    </rPh>
    <rPh sb="4" eb="6">
      <t>ジョウヨウ</t>
    </rPh>
    <rPh sb="6" eb="8">
      <t>コヨウ</t>
    </rPh>
    <rPh sb="8" eb="10">
      <t>シスウ</t>
    </rPh>
    <phoneticPr fontId="5"/>
  </si>
  <si>
    <t>前月比</t>
    <rPh sb="2" eb="3">
      <t>ヒ</t>
    </rPh>
    <phoneticPr fontId="5"/>
  </si>
  <si>
    <t>季節調整済</t>
    <rPh sb="0" eb="2">
      <t>キセツ</t>
    </rPh>
    <rPh sb="2" eb="4">
      <t>チョウセイ</t>
    </rPh>
    <rPh sb="4" eb="5">
      <t>ズ</t>
    </rPh>
    <phoneticPr fontId="5"/>
  </si>
  <si>
    <t>５～２９人</t>
    <rPh sb="4" eb="5">
      <t>ニン</t>
    </rPh>
    <phoneticPr fontId="5"/>
  </si>
  <si>
    <t>前月差</t>
  </si>
  <si>
    <t>　「製造業」の所定外労働時間は14.2時間で、前年同月比2.1％増となった。</t>
  </si>
  <si>
    <t xml:space="preserve"> |</t>
  </si>
  <si>
    <t xml:space="preserve">  このように、指数及び比率の変動は原系列そのままでは時系列的な変化を的確に判断できないことがある。季節調整済指数はこの原系列の季節性を除去した指数である。</t>
  </si>
  <si>
    <t xml:space="preserve"> E28</t>
  </si>
  <si>
    <t>事業所規模 ＝ 5人以上</t>
  </si>
  <si>
    <t>窯業・土石製品</t>
  </si>
  <si>
    <t>特別に支払われた給与</t>
    <rPh sb="0" eb="2">
      <t>トクベツ</t>
    </rPh>
    <rPh sb="3" eb="5">
      <t>シハラ</t>
    </rPh>
    <rPh sb="8" eb="10">
      <t>キュウヨ</t>
    </rPh>
    <phoneticPr fontId="5"/>
  </si>
  <si>
    <t>計</t>
    <rPh sb="0" eb="1">
      <t>ケイ</t>
    </rPh>
    <phoneticPr fontId="5"/>
  </si>
  <si>
    <t>男</t>
    <rPh sb="0" eb="1">
      <t>オトコ</t>
    </rPh>
    <phoneticPr fontId="5"/>
  </si>
  <si>
    <t>建設業</t>
  </si>
  <si>
    <t>女</t>
  </si>
  <si>
    <t>運輸業， 郵便業</t>
  </si>
  <si>
    <t>金融業， 保険業</t>
  </si>
  <si>
    <t>学術研究， 専門・技術サービス業</t>
  </si>
  <si>
    <t>生活関連サービス業， 娯楽業</t>
  </si>
  <si>
    <t xml:space="preserve"> E14</t>
  </si>
  <si>
    <t xml:space="preserve"> E15</t>
  </si>
  <si>
    <t>印刷・同関連業</t>
  </si>
  <si>
    <t xml:space="preserve"> E18</t>
  </si>
  <si>
    <t xml:space="preserve"> E22</t>
  </si>
  <si>
    <t>非鉄金属製造業</t>
  </si>
  <si>
    <t>特別に支払われた給与</t>
  </si>
  <si>
    <r>
      <t>「</t>
    </r>
    <r>
      <rPr>
        <sz val="10.5"/>
        <rFont val="ＭＳ ゴシック"/>
        <family val="3"/>
        <charset val="128"/>
      </rPr>
      <t>パートタイム労働者比率」</t>
    </r>
    <r>
      <rPr>
        <sz val="10.5"/>
        <rFont val="ＭＳ 明朝"/>
        <family val="1"/>
        <charset val="128"/>
      </rPr>
      <t>とは、本調査期間末の全常用労働者に占めるパートタイム労働者の割合を百分率化したものです。</t>
    </r>
  </si>
  <si>
    <t xml:space="preserve"> MS</t>
  </si>
  <si>
    <t>Ｍ 一括分</t>
  </si>
  <si>
    <t>医療業</t>
  </si>
  <si>
    <t>他の事業サービス</t>
  </si>
  <si>
    <t>Ｒ 一括分</t>
  </si>
  <si>
    <t>第3表  産業、性別常用労働者１人平均月間出勤日数及び実労働時間</t>
    <rPh sb="0" eb="1">
      <t>ダイ</t>
    </rPh>
    <rPh sb="2" eb="3">
      <t>ヒョウ</t>
    </rPh>
    <phoneticPr fontId="5"/>
  </si>
  <si>
    <t>産　　　　業</t>
    <rPh sb="0" eb="1">
      <t>サン</t>
    </rPh>
    <rPh sb="5" eb="6">
      <t>ギョウ</t>
    </rPh>
    <phoneticPr fontId="5"/>
  </si>
  <si>
    <t>前月末労働者数</t>
    <rPh sb="0" eb="2">
      <t>ゼンゲツ</t>
    </rPh>
    <rPh sb="2" eb="3">
      <t>マツ</t>
    </rPh>
    <rPh sb="3" eb="6">
      <t>ロウドウシャ</t>
    </rPh>
    <rPh sb="6" eb="7">
      <t>スウ</t>
    </rPh>
    <phoneticPr fontId="5"/>
  </si>
  <si>
    <t>　８月末の常用労働者数は1,442,368人で、前年同月比0.4％減となった。また、パートタイム労働者比率は30.0％で、前年同月差0.4ポイント増となった。</t>
  </si>
  <si>
    <t>第6表  産業、性別常用労働者数及びパートタイム労働者比率</t>
    <rPh sb="0" eb="1">
      <t>ダイ</t>
    </rPh>
    <rPh sb="2" eb="3">
      <t>ヒョウ</t>
    </rPh>
    <phoneticPr fontId="5"/>
  </si>
  <si>
    <t>本月中の減少労働者数</t>
  </si>
  <si>
    <r>
      <t>「</t>
    </r>
    <r>
      <rPr>
        <sz val="10.5"/>
        <rFont val="ＭＳ ゴシック"/>
        <family val="3"/>
        <charset val="128"/>
      </rPr>
      <t>一般労働者」</t>
    </r>
    <r>
      <rPr>
        <sz val="10.5"/>
        <rFont val="ＭＳ 明朝"/>
        <family val="1"/>
        <charset val="128"/>
      </rPr>
      <t>とは、常用労働者のうち、パートタイム労働者でない者のことをいいます。</t>
    </r>
  </si>
  <si>
    <t>本月末労働者数</t>
  </si>
  <si>
    <t>５００人以上</t>
    <rPh sb="3" eb="4">
      <t>ニン</t>
    </rPh>
    <rPh sb="4" eb="6">
      <t>イジョウ</t>
    </rPh>
    <phoneticPr fontId="5"/>
  </si>
  <si>
    <t>１００～４９９人</t>
    <rPh sb="7" eb="8">
      <t>ニン</t>
    </rPh>
    <phoneticPr fontId="5"/>
  </si>
  <si>
    <t xml:space="preserve">     第8表   産業、事業所規模別常用労働者1人平均月間出勤日数及び実労働時間</t>
    <rPh sb="5" eb="6">
      <t>ダイ</t>
    </rPh>
    <rPh sb="7" eb="8">
      <t>ヒョウ</t>
    </rPh>
    <rPh sb="14" eb="17">
      <t>ジギョウショ</t>
    </rPh>
    <rPh sb="35" eb="36">
      <t>オヨ</t>
    </rPh>
    <phoneticPr fontId="5"/>
  </si>
  <si>
    <t>所定内時間</t>
    <rPh sb="0" eb="3">
      <t>ショテイナイ</t>
    </rPh>
    <rPh sb="3" eb="5">
      <t>ジカン</t>
    </rPh>
    <phoneticPr fontId="5"/>
  </si>
  <si>
    <t>一  般  労  働  者</t>
    <rPh sb="0" eb="1">
      <t>１</t>
    </rPh>
    <rPh sb="3" eb="4">
      <t>バン</t>
    </rPh>
    <rPh sb="6" eb="7">
      <t>ロウ</t>
    </rPh>
    <rPh sb="9" eb="10">
      <t>ドウ</t>
    </rPh>
    <rPh sb="12" eb="13">
      <t>モノ</t>
    </rPh>
    <phoneticPr fontId="5"/>
  </si>
  <si>
    <t>-</t>
  </si>
  <si>
    <t>所 定 内        給  与</t>
    <rPh sb="0" eb="1">
      <t>トコロ</t>
    </rPh>
    <rPh sb="2" eb="3">
      <t>サダム</t>
    </rPh>
    <rPh sb="4" eb="5">
      <t>ウチ</t>
    </rPh>
    <rPh sb="13" eb="14">
      <t>キュウ</t>
    </rPh>
    <rPh sb="16" eb="17">
      <t>クミ</t>
    </rPh>
    <phoneticPr fontId="5"/>
  </si>
  <si>
    <t>超過労働     給  与</t>
    <rPh sb="0" eb="1">
      <t>チョウ</t>
    </rPh>
    <rPh sb="1" eb="2">
      <t>カ</t>
    </rPh>
    <rPh sb="2" eb="3">
      <t>ロウ</t>
    </rPh>
    <rPh sb="3" eb="4">
      <t>ドウ</t>
    </rPh>
    <rPh sb="9" eb="10">
      <t>キュウ</t>
    </rPh>
    <rPh sb="12" eb="13">
      <t>クミ</t>
    </rPh>
    <phoneticPr fontId="5"/>
  </si>
  <si>
    <t>パートタイム労働者</t>
  </si>
  <si>
    <t>所   定   内        労 働 時 間</t>
    <rPh sb="0" eb="1">
      <t>トコロ</t>
    </rPh>
    <rPh sb="4" eb="5">
      <t>サダム</t>
    </rPh>
    <rPh sb="8" eb="9">
      <t>ウチ</t>
    </rPh>
    <rPh sb="17" eb="18">
      <t>ロウ</t>
    </rPh>
    <rPh sb="19" eb="20">
      <t>ドウ</t>
    </rPh>
    <rPh sb="21" eb="22">
      <t>トキ</t>
    </rPh>
    <rPh sb="23" eb="24">
      <t>アイダ</t>
    </rPh>
    <phoneticPr fontId="5"/>
  </si>
  <si>
    <t>所   定   外        労 働 時 間</t>
    <rPh sb="0" eb="1">
      <t>トコロ</t>
    </rPh>
    <rPh sb="4" eb="5">
      <t>サダム</t>
    </rPh>
    <rPh sb="8" eb="9">
      <t>ガイ</t>
    </rPh>
    <rPh sb="17" eb="18">
      <t>ロウ</t>
    </rPh>
    <rPh sb="19" eb="20">
      <t>ドウ</t>
    </rPh>
    <rPh sb="21" eb="22">
      <t>トキ</t>
    </rPh>
    <rPh sb="23" eb="24">
      <t>アイダ</t>
    </rPh>
    <phoneticPr fontId="5"/>
  </si>
  <si>
    <t>　　　　　　　　　　　　　第12表  産業、就業形態別常用労働者1人平均月間出勤日数及び実労働時間</t>
    <rPh sb="13" eb="14">
      <t>ダイ</t>
    </rPh>
    <rPh sb="16" eb="17">
      <t>ヒョウ</t>
    </rPh>
    <rPh sb="27" eb="29">
      <t>ジョウヨウ</t>
    </rPh>
    <phoneticPr fontId="5"/>
  </si>
  <si>
    <t>４　調査事項の説明</t>
  </si>
  <si>
    <t>第13表  産業、就業形態別常用労働者数</t>
    <rPh sb="0" eb="1">
      <t>ダイ</t>
    </rPh>
    <rPh sb="3" eb="4">
      <t>ヒョウ</t>
    </rPh>
    <rPh sb="14" eb="16">
      <t>ジョウヨウ</t>
    </rPh>
    <phoneticPr fontId="5"/>
  </si>
  <si>
    <t>前   月   末         労 働 者 数</t>
    <rPh sb="0" eb="1">
      <t>マエ</t>
    </rPh>
    <rPh sb="4" eb="5">
      <t>ツキ</t>
    </rPh>
    <rPh sb="8" eb="9">
      <t>マツ</t>
    </rPh>
    <rPh sb="18" eb="19">
      <t>ロウ</t>
    </rPh>
    <rPh sb="20" eb="21">
      <t>ドウ</t>
    </rPh>
    <rPh sb="22" eb="23">
      <t>モノ</t>
    </rPh>
    <rPh sb="24" eb="25">
      <t>スウ</t>
    </rPh>
    <phoneticPr fontId="5"/>
  </si>
  <si>
    <t>本月中の減少労  働  者  数</t>
    <rPh sb="0" eb="3">
      <t>ホンゲツチュウ</t>
    </rPh>
    <rPh sb="4" eb="6">
      <t>ゲンショウ</t>
    </rPh>
    <rPh sb="6" eb="7">
      <t>ロウ</t>
    </rPh>
    <rPh sb="9" eb="10">
      <t>ドウ</t>
    </rPh>
    <rPh sb="12" eb="13">
      <t>モノ</t>
    </rPh>
    <rPh sb="15" eb="16">
      <t>スウ</t>
    </rPh>
    <phoneticPr fontId="5"/>
  </si>
  <si>
    <t>　第14表  産業、就業形態別常用労働者数</t>
    <rPh sb="1" eb="2">
      <t>ダイ</t>
    </rPh>
    <rPh sb="4" eb="5">
      <t>ヒョウ</t>
    </rPh>
    <rPh sb="15" eb="17">
      <t>ジョウヨウ</t>
    </rPh>
    <phoneticPr fontId="5"/>
  </si>
  <si>
    <t>（単位：人）</t>
  </si>
  <si>
    <t>本   月   末     労 働 者 数</t>
  </si>
  <si>
    <t>１　調査の目的</t>
  </si>
  <si>
    <t>　日本標準産業分類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及びサービス業(他に分類されないもの）に属し、常時５人以上の常用労働者を雇用する県内全事業所のうち、厚生労働省が無作為抽出により指定した約1,100事業所を対象として調査を行っています。</t>
    <rPh sb="211" eb="214">
      <t>ムサクイ</t>
    </rPh>
    <rPh sb="214" eb="216">
      <t>チュウシュツ</t>
    </rPh>
    <rPh sb="238" eb="240">
      <t>チョウサ</t>
    </rPh>
    <rPh sb="241" eb="242">
      <t>オコナ</t>
    </rPh>
    <phoneticPr fontId="20"/>
  </si>
  <si>
    <t>　なお、常用労働者が５人以上の規模の事業所を「事業所規模５人以上」とし、常用労働者が30人以上の規模の事業所を「事業所規模30人以上」としています。また「事業所規模５人以上」には「事業所規模30人以上」を含んでいます。</t>
  </si>
  <si>
    <t>３　調査の方法</t>
  </si>
  <si>
    <r>
      <t>「</t>
    </r>
    <r>
      <rPr>
        <sz val="10.5"/>
        <rFont val="ＭＳ ゴシック"/>
        <family val="3"/>
        <charset val="128"/>
      </rPr>
      <t>きまって支給する給与（以下、「定期給与」という。）」</t>
    </r>
    <r>
      <rPr>
        <sz val="10.5"/>
        <rFont val="ＭＳ 明朝"/>
        <family val="1"/>
        <charset val="128"/>
      </rPr>
      <t>とは、労働協約、就業規則等によってあらかじめ定められている支給条件、算定方法によって支給される給与で、いわゆる基本給、家族手当、超過勤務手当(超過労働給与)を含みます。</t>
    </r>
    <rPh sb="93" eb="95">
      <t>キンム</t>
    </rPh>
    <rPh sb="98" eb="100">
      <t>チョウカ</t>
    </rPh>
    <rPh sb="100" eb="102">
      <t>ロウドウ</t>
    </rPh>
    <rPh sb="102" eb="104">
      <t>キュウヨ</t>
    </rPh>
    <phoneticPr fontId="20"/>
  </si>
  <si>
    <r>
      <t>「</t>
    </r>
    <r>
      <rPr>
        <sz val="10.5"/>
        <rFont val="ＭＳ ゴシック"/>
        <family val="3"/>
        <charset val="128"/>
      </rPr>
      <t>特別に支払われた給与（以下「特別給与」という。）」</t>
    </r>
    <r>
      <rPr>
        <sz val="10.5"/>
        <rFont val="ＭＳ 明朝"/>
        <family val="1"/>
        <charset val="128"/>
      </rPr>
      <t>とは、あらかじめ定められた労働協約、就業規則等によらないで一時的又は突発的理由に基づいて支払われる給与又は労働協約、就業規則等によりあらかじめ支給要件が定められているもので、賞与及び期末手当、3か月を超える期間で算定される手当、支給事由の発生が不定期なもの、ベースアップ等が行われた場合の差額追給などをいいます。</t>
    </r>
    <rPh sb="149" eb="151">
      <t>テイキ</t>
    </rPh>
    <phoneticPr fontId="20"/>
  </si>
  <si>
    <t xml:space="preserve"> 調査期間中に労働者が実際に労働した時間のことで、休憩時間は除かれますが、鉱業の抗内作業者の休憩時間や運輸関係労働者等の手持ち時間は含めます。なお、本来の職務外として行われる宿日直の時間は含めません。</t>
  </si>
  <si>
    <r>
      <t>「</t>
    </r>
    <r>
      <rPr>
        <sz val="10.5"/>
        <rFont val="ＭＳ ゴシック"/>
        <family val="3"/>
        <charset val="128"/>
      </rPr>
      <t>総実労働時間」</t>
    </r>
    <r>
      <rPr>
        <sz val="10.5"/>
        <rFont val="ＭＳ 明朝"/>
        <family val="1"/>
        <charset val="128"/>
      </rPr>
      <t>とは</t>
    </r>
    <r>
      <rPr>
        <sz val="10.5"/>
        <rFont val="ＭＳ ゴシック"/>
        <family val="3"/>
        <charset val="128"/>
      </rPr>
      <t>「所定内労働時間」</t>
    </r>
    <r>
      <rPr>
        <sz val="10.5"/>
        <rFont val="ＭＳ 明朝"/>
        <family val="1"/>
        <charset val="128"/>
      </rPr>
      <t>と</t>
    </r>
    <r>
      <rPr>
        <sz val="10.5"/>
        <rFont val="ＭＳ ゴシック"/>
        <family val="3"/>
        <charset val="128"/>
      </rPr>
      <t>「所定外労働時間」</t>
    </r>
    <r>
      <rPr>
        <sz val="10.5"/>
        <rFont val="ＭＳ 明朝"/>
        <family val="1"/>
        <charset val="128"/>
      </rPr>
      <t>の合計です。</t>
    </r>
  </si>
  <si>
    <r>
      <t>「</t>
    </r>
    <r>
      <rPr>
        <sz val="10.5"/>
        <rFont val="ＭＳ ゴシック"/>
        <family val="3"/>
        <charset val="128"/>
      </rPr>
      <t>パートタイム労働者」</t>
    </r>
    <r>
      <rPr>
        <sz val="10.5"/>
        <rFont val="ＭＳ 明朝"/>
        <family val="1"/>
        <charset val="128"/>
      </rPr>
      <t>とは、常用労働者のうち、次のいずれかに該当する労働者のことをいいます。</t>
    </r>
  </si>
  <si>
    <t>①</t>
  </si>
  <si>
    <t>１日の所定労働時間が一般の労働者よりも短い者。</t>
  </si>
  <si>
    <t>②</t>
  </si>
  <si>
    <t xml:space="preserve"> 雇用の流動状況を示す指標としての労働異動率は、以下の式により算出しています。</t>
    <rPh sb="31" eb="33">
      <t>サンシュツ</t>
    </rPh>
    <phoneticPr fontId="20"/>
  </si>
  <si>
    <t>前月末労働者数</t>
    <rPh sb="0" eb="2">
      <t>ゼンゲツ</t>
    </rPh>
    <rPh sb="2" eb="3">
      <t>マツ</t>
    </rPh>
    <rPh sb="3" eb="6">
      <t>ロウドウシャ</t>
    </rPh>
    <rPh sb="6" eb="7">
      <t>スウ</t>
    </rPh>
    <phoneticPr fontId="20"/>
  </si>
  <si>
    <t xml:space="preserve"> なお、この入(離)職率は、単に新規の入(離)職者のみならず、同一企業内の転勤者が含まれています。</t>
  </si>
  <si>
    <t>月</t>
    <rPh sb="0" eb="1">
      <t>ツキ</t>
    </rPh>
    <phoneticPr fontId="5"/>
  </si>
  <si>
    <t xml:space="preserve">  令和６年１月分公表時に、労働者数推計を当時利用できる最新のデータ（令和３年経済センサス-活動調査）に基づき更新（ベンチマーク更新）しました。ベンチマーク更新に伴い常用雇用指数及びその前年同月比等は、過去に遡って改訂しています。またそれに伴い、基準年（令和２年）の常用雇用指数が100となるように、令和６年５月分より、常用雇用指数を過去に遡って改定し、令和６年１月から令和６年４月までの伸び率についても、改定後の指数で再計算しています。賃金、労働時間及びパートタイム労働者比率の令和６年（１月分以降）の前年同月比等については、令和５年にベンチマーク更新を実施した参考値を作成し、この参考値と令和６年の値を比較することによりベンチマーク更新の影響を取り除いて算出しているため、指数から算出した場合と一致しません。</t>
    <rPh sb="120" eb="121">
      <t>トモナ</t>
    </rPh>
    <rPh sb="123" eb="125">
      <t>キジュン</t>
    </rPh>
    <rPh sb="125" eb="126">
      <t>ネン</t>
    </rPh>
    <rPh sb="127" eb="129">
      <t>レイワ</t>
    </rPh>
    <rPh sb="130" eb="131">
      <t>ネン</t>
    </rPh>
    <rPh sb="133" eb="135">
      <t>ジョウヨウ</t>
    </rPh>
    <rPh sb="135" eb="137">
      <t>コヨウ</t>
    </rPh>
    <rPh sb="137" eb="139">
      <t>シスウ</t>
    </rPh>
    <rPh sb="150" eb="152">
      <t>レイワ</t>
    </rPh>
    <rPh sb="153" eb="154">
      <t>ネン</t>
    </rPh>
    <rPh sb="155" eb="156">
      <t>ガツ</t>
    </rPh>
    <rPh sb="156" eb="157">
      <t>ブン</t>
    </rPh>
    <rPh sb="160" eb="162">
      <t>ジョウヨウ</t>
    </rPh>
    <rPh sb="162" eb="164">
      <t>コヨウ</t>
    </rPh>
    <rPh sb="164" eb="166">
      <t>シスウ</t>
    </rPh>
    <rPh sb="167" eb="169">
      <t>カコ</t>
    </rPh>
    <rPh sb="170" eb="171">
      <t>サカノボ</t>
    </rPh>
    <rPh sb="173" eb="175">
      <t>カイテイ</t>
    </rPh>
    <rPh sb="177" eb="179">
      <t>レイワ</t>
    </rPh>
    <rPh sb="180" eb="181">
      <t>ネン</t>
    </rPh>
    <rPh sb="182" eb="183">
      <t>ガツ</t>
    </rPh>
    <rPh sb="185" eb="187">
      <t>レイワ</t>
    </rPh>
    <rPh sb="188" eb="189">
      <t>ネン</t>
    </rPh>
    <rPh sb="190" eb="191">
      <t>ガツ</t>
    </rPh>
    <rPh sb="194" eb="195">
      <t>ノ</t>
    </rPh>
    <rPh sb="196" eb="197">
      <t>リツ</t>
    </rPh>
    <rPh sb="203" eb="205">
      <t>カイテイ</t>
    </rPh>
    <rPh sb="205" eb="206">
      <t>ゴ</t>
    </rPh>
    <rPh sb="207" eb="209">
      <t>シスウ</t>
    </rPh>
    <rPh sb="210" eb="213">
      <t>サイケイサン</t>
    </rPh>
    <phoneticPr fontId="20"/>
  </si>
  <si>
    <t>令和６年１０月２９日</t>
  </si>
  <si>
    <t>（注１）実質賃金指数は、名目賃金指数を消費者物価指数（持家の帰属家賃を除く総合指数）で除して百分率化したものです。
(注２）実質賃金指数の作成に用いる消費者物価指数は、平成28年３月分までは静岡県の数値を使用していましたが、令和４年１月分から毎月勤労統計調査の基準年を令和２年に変更したことに伴い、平成28年３月分以前に遡って静岡市の数値を使用した指数に改訂しました。併せて、消費者物価指数の基準年も令和２年に変更され、令和３年分の増減率が改訂されたことから、実質賃金指数の令和３年分の増減率も改訂しました。</t>
  </si>
  <si>
    <t>　調査産業計の労働異動率をみると、入職率は1.72％で、前年同月差0.07ポイント減、離職率は1.96％で、前年同月差0.50ポイント増となった。</t>
  </si>
  <si>
    <t>　８月末の常用労働者数は890,229人で、前年同月比1.6％減となった。また、パートタイム労働者比率は24.0％で、前年同月差0.9ポイント増となった。</t>
  </si>
  <si>
    <t>　調査産業計の労働異動率をみると、入職率は1.27％で、前年同月差0.04ポイント減、離職率は2.15％で、前年同月差0.76ポイント増となった。</t>
  </si>
  <si>
    <t>　８月の１人平均月間総実労働時間（調査産業計）は140.6時間で、前年同月比0.8％増となった。</t>
  </si>
  <si>
    <t>　総実労働時間のうち、所定内労働時間は128.8時間で、前年同月比0.4％増、所定外労働時間は11.8時間で、前年同月比4.4％増となった。</t>
  </si>
  <si>
    <t>　現金給与総額のうち定期給与は266,363円で、前年同月比1.9％増、特別給与は15,614円で、前年同月差1,504円減となった。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</si>
</sst>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
    <numFmt numFmtId="177" formatCode="[$-411]&quot;令&quot;&quot;和&quot;&quot;6&quot;&quot;年&quot;m&quot;月分&quot;"/>
    <numFmt numFmtId="178" formatCode="[$-411]&quot;令&quot;&quot;和&quot;&quot;3&quot;&quot;年&quot;m&quot;月分&quot;"/>
    <numFmt numFmtId="179" formatCode="0.0_ "/>
    <numFmt numFmtId="180" formatCode="0.0_ ;[Red]\-0.0\ "/>
    <numFmt numFmtId="182" formatCode="0.0_);[Red]\(0.0\)"/>
    <numFmt numFmtId="183" formatCode="0.00_ "/>
    <numFmt numFmtId="184" formatCode="#,##0.0;[Red]\-#,##0.0"/>
    <numFmt numFmtId="185" formatCode="[$-F400]h:mm:ss\ AM/PM"/>
    <numFmt numFmtId="186" formatCode="[$-411]ggge&quot;年&quot;m&quot;月分&quot;"/>
    <numFmt numFmtId="187" formatCode="#,##0_ "/>
    <numFmt numFmtId="188" formatCode="0_);[Red]\(0\)"/>
  </numFmts>
  <fonts count="59" x14ac:knownFonts="1">
    <font>
      <sz val="11"/>
      <color indexed="8"/>
      <name val="ＭＳ Ｐゴシック"/>
      <family val="3"/>
    </font>
    <font>
      <u/>
      <sz val="11"/>
      <color indexed="12"/>
      <name val="ＭＳ 明朝"/>
      <family val="1"/>
    </font>
    <font>
      <sz val="11"/>
      <name val="ＭＳ 明朝"/>
      <family val="1"/>
    </font>
    <font>
      <sz val="11"/>
      <name val="ＭＳ Ｐゴシック"/>
      <family val="3"/>
    </font>
    <font>
      <sz val="5"/>
      <name val="ＭＳ 明朝"/>
      <family val="1"/>
    </font>
    <font>
      <sz val="6"/>
      <name val="ＭＳ Ｐゴシック"/>
      <family val="3"/>
    </font>
    <font>
      <b/>
      <sz val="14"/>
      <name val="ＭＳ Ｐゴシック"/>
      <family val="3"/>
    </font>
    <font>
      <sz val="28"/>
      <name val="ＭＳ Ｐゴシック"/>
      <family val="3"/>
    </font>
    <font>
      <b/>
      <sz val="16"/>
      <name val="ＭＳ Ｐゴシック"/>
      <family val="3"/>
    </font>
    <font>
      <b/>
      <sz val="11"/>
      <name val="ＭＳ Ｐゴシック"/>
      <family val="3"/>
    </font>
    <font>
      <sz val="14"/>
      <name val="ＭＳ Ｐゴシック"/>
      <family val="3"/>
    </font>
    <font>
      <sz val="10.5"/>
      <name val="ＭＳ 明朝"/>
      <family val="1"/>
    </font>
    <font>
      <b/>
      <sz val="20"/>
      <name val="ＭＳ Ｐゴシック"/>
      <family val="3"/>
    </font>
    <font>
      <b/>
      <sz val="12"/>
      <name val="ＭＳ Ｐゴシック"/>
      <family val="3"/>
    </font>
    <font>
      <sz val="12"/>
      <name val="ＭＳ 明朝"/>
      <family val="1"/>
    </font>
    <font>
      <sz val="14"/>
      <name val="ＭＳ Ｐ明朝"/>
      <family val="1"/>
    </font>
    <font>
      <sz val="11"/>
      <name val="ＭＳ Ｐ明朝"/>
      <family val="1"/>
    </font>
    <font>
      <u/>
      <sz val="11"/>
      <color indexed="12"/>
      <name val="ＭＳ Ｐ明朝"/>
      <family val="1"/>
    </font>
    <font>
      <sz val="9"/>
      <name val="ＭＳ Ｐ明朝"/>
      <family val="1"/>
    </font>
    <font>
      <sz val="10"/>
      <name val="ＭＳ Ｐ明朝"/>
      <family val="1"/>
    </font>
    <font>
      <sz val="6"/>
      <name val="ＭＳ 明朝"/>
      <family val="1"/>
    </font>
    <font>
      <sz val="10"/>
      <name val="ＭＳ 明朝"/>
      <family val="1"/>
    </font>
    <font>
      <sz val="9.5"/>
      <name val="ＭＳ 明朝"/>
      <family val="1"/>
    </font>
    <font>
      <sz val="9"/>
      <name val="ＭＳ 明朝"/>
      <family val="1"/>
    </font>
    <font>
      <sz val="14"/>
      <name val="ＭＳ ゴシック"/>
      <family val="3"/>
    </font>
    <font>
      <sz val="6"/>
      <name val="ＭＳ Ｐ明朝"/>
      <family val="1"/>
    </font>
    <font>
      <sz val="7"/>
      <name val="ＭＳ Ｐゴシック"/>
      <family val="3"/>
    </font>
    <font>
      <b/>
      <sz val="14"/>
      <name val="ＭＳ ゴシック"/>
      <family val="3"/>
    </font>
    <font>
      <sz val="9"/>
      <name val="ＭＳ ゴシック"/>
      <family val="3"/>
    </font>
    <font>
      <b/>
      <sz val="11"/>
      <name val="ＭＳ ゴシック"/>
      <family val="3"/>
    </font>
    <font>
      <sz val="10"/>
      <name val="ＭＳ ゴシック"/>
      <family val="3"/>
    </font>
    <font>
      <sz val="11"/>
      <name val="ＭＳ ゴシック"/>
      <family val="3"/>
    </font>
    <font>
      <sz val="8"/>
      <name val="ＭＳ ゴシック"/>
      <family val="3"/>
    </font>
    <font>
      <sz val="9"/>
      <name val="ＭＳ Ｐゴシック"/>
      <family val="3"/>
    </font>
    <font>
      <sz val="10"/>
      <color indexed="8"/>
      <name val="ＭＳ ゴシック"/>
      <family val="3"/>
    </font>
    <font>
      <sz val="10"/>
      <name val="ＭＳ Ｐゴシック"/>
      <family val="3"/>
    </font>
    <font>
      <sz val="11"/>
      <color indexed="10"/>
      <name val="ＭＳ Ｐゴシック"/>
      <family val="3"/>
    </font>
    <font>
      <b/>
      <sz val="10"/>
      <name val="ＭＳ Ｐゴシック"/>
      <family val="3"/>
    </font>
    <font>
      <b/>
      <sz val="9"/>
      <name val="ＭＳ Ｐゴシック"/>
      <family val="3"/>
    </font>
    <font>
      <sz val="16"/>
      <name val="ＭＳ Ｐゴシック"/>
      <family val="3"/>
    </font>
    <font>
      <sz val="11"/>
      <color indexed="48"/>
      <name val="ＭＳ Ｐゴシック"/>
      <family val="3"/>
    </font>
    <font>
      <sz val="10"/>
      <color indexed="12"/>
      <name val="ＭＳ ゴシック"/>
      <family val="3"/>
    </font>
    <font>
      <b/>
      <sz val="10.5"/>
      <name val="ＭＳ Ｐゴシック"/>
      <family val="3"/>
    </font>
    <font>
      <sz val="12"/>
      <name val="ＭＳ Ｐゴシック"/>
      <family val="3"/>
    </font>
    <font>
      <sz val="8.5"/>
      <name val="ＭＳ Ｐゴシック"/>
      <family val="3"/>
    </font>
    <font>
      <b/>
      <i/>
      <sz val="11"/>
      <name val="ＭＳ Ｐゴシック"/>
      <family val="3"/>
    </font>
    <font>
      <sz val="9.5"/>
      <name val="ＭＳ Ｐゴシック"/>
      <family val="3"/>
    </font>
    <font>
      <sz val="8"/>
      <name val="ＭＳ Ｐゴシック"/>
      <family val="3"/>
    </font>
    <font>
      <b/>
      <sz val="17"/>
      <name val="ＭＳ Ｐゴシック"/>
      <family val="3"/>
    </font>
    <font>
      <sz val="12"/>
      <name val="ＭＳ ゴシック"/>
      <family val="3"/>
    </font>
    <font>
      <sz val="10.5"/>
      <name val="ＭＳ Ｐゴシック"/>
      <family val="3"/>
    </font>
    <font>
      <sz val="10.5"/>
      <name val="ＭＳ ゴシック"/>
      <family val="3"/>
    </font>
    <font>
      <sz val="11"/>
      <name val="HG丸ｺﾞｼｯｸM-PRO"/>
      <family val="3"/>
    </font>
    <font>
      <sz val="12"/>
      <name val="HG丸ｺﾞｼｯｸM-PRO"/>
      <family val="3"/>
    </font>
    <font>
      <sz val="14"/>
      <name val="HG丸ｺﾞｼｯｸM-PRO"/>
      <family val="3"/>
    </font>
    <font>
      <b/>
      <sz val="14"/>
      <name val="HG丸ｺﾞｼｯｸM-PRO"/>
      <family val="3"/>
    </font>
    <font>
      <sz val="18"/>
      <name val="ＭＳ Ｐゴシック"/>
      <family val="3"/>
    </font>
    <font>
      <sz val="10.5"/>
      <name val="ＭＳ ゴシック"/>
      <family val="3"/>
      <charset val="128"/>
    </font>
    <font>
      <sz val="10.5"/>
      <name val="ＭＳ 明朝"/>
      <family val="1"/>
      <charset val="128"/>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s>
  <borders count="45">
    <border>
      <left/>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8"/>
      </left>
      <right/>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style="thin">
        <color indexed="8"/>
      </right>
      <top/>
      <bottom/>
      <diagonal/>
    </border>
    <border>
      <left style="thin">
        <color indexed="8"/>
      </left>
      <right/>
      <top/>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top style="thin">
        <color indexed="64"/>
      </top>
      <bottom style="double">
        <color indexed="64"/>
      </bottom>
      <diagonal/>
    </border>
  </borders>
  <cellStyleXfs count="29">
    <xf numFmtId="0" fontId="0" fillId="0" borderId="0">
      <alignment vertical="center"/>
    </xf>
    <xf numFmtId="0" fontId="1"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alignment vertical="center"/>
    </xf>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cellStyleXfs>
  <cellXfs count="669">
    <xf numFmtId="0" fontId="0" fillId="0" borderId="0" xfId="0">
      <alignment vertical="center"/>
    </xf>
    <xf numFmtId="0" fontId="3" fillId="0" borderId="0" xfId="21"/>
    <xf numFmtId="176" fontId="3" fillId="0" borderId="0" xfId="21" applyNumberFormat="1"/>
    <xf numFmtId="0" fontId="6" fillId="0" borderId="0" xfId="8" applyFont="1" applyFill="1"/>
    <xf numFmtId="0" fontId="7" fillId="0" borderId="0" xfId="27" applyFont="1" applyAlignment="1">
      <alignment horizontal="centerContinuous"/>
    </xf>
    <xf numFmtId="0" fontId="8" fillId="0" borderId="0" xfId="27" applyFont="1" applyBorder="1" applyAlignment="1">
      <alignment horizontal="centerContinuous"/>
    </xf>
    <xf numFmtId="0" fontId="9" fillId="0" borderId="0" xfId="27" applyFont="1" applyAlignment="1">
      <alignment horizontal="centerContinuous"/>
    </xf>
    <xf numFmtId="0" fontId="3" fillId="0" borderId="0" xfId="10" applyAlignment="1"/>
    <xf numFmtId="0" fontId="8" fillId="0" borderId="0" xfId="27" applyFont="1" applyAlignment="1">
      <alignment horizontal="center"/>
    </xf>
    <xf numFmtId="0" fontId="3" fillId="0" borderId="0" xfId="27" applyAlignment="1">
      <alignment horizontal="centerContinuous"/>
    </xf>
    <xf numFmtId="0" fontId="11" fillId="0" borderId="0" xfId="27" applyFont="1"/>
    <xf numFmtId="58" fontId="3" fillId="0" borderId="0" xfId="27" applyNumberFormat="1" applyAlignment="1">
      <alignment horizontal="center"/>
    </xf>
    <xf numFmtId="58" fontId="3" fillId="0" borderId="0" xfId="27" applyNumberFormat="1" applyAlignment="1">
      <alignment horizontal="center" vertical="center"/>
    </xf>
    <xf numFmtId="178" fontId="12" fillId="0" borderId="0" xfId="27" applyNumberFormat="1" applyFont="1" applyBorder="1" applyAlignment="1"/>
    <xf numFmtId="0" fontId="3" fillId="0" borderId="0" xfId="8" applyFont="1" applyFill="1" applyAlignment="1">
      <alignment horizontal="right"/>
    </xf>
    <xf numFmtId="49" fontId="3" fillId="0" borderId="0" xfId="26" applyNumberFormat="1"/>
    <xf numFmtId="179" fontId="3" fillId="0" borderId="0" xfId="12" applyNumberFormat="1" applyFont="1" applyBorder="1"/>
    <xf numFmtId="179" fontId="3" fillId="0" borderId="0" xfId="17" applyNumberFormat="1" applyFont="1" applyBorder="1" applyAlignment="1"/>
    <xf numFmtId="176" fontId="3" fillId="0" borderId="0" xfId="27" applyNumberFormat="1" applyFont="1" applyBorder="1" applyAlignment="1">
      <alignment wrapText="1"/>
    </xf>
    <xf numFmtId="0" fontId="3" fillId="0" borderId="0" xfId="28">
      <alignment vertical="center"/>
    </xf>
    <xf numFmtId="0" fontId="2" fillId="0" borderId="0" xfId="20" applyFont="1">
      <alignment vertical="center"/>
    </xf>
    <xf numFmtId="0" fontId="10" fillId="0" borderId="0" xfId="20" applyFont="1">
      <alignment vertical="center"/>
    </xf>
    <xf numFmtId="0" fontId="15" fillId="0" borderId="0" xfId="20" applyFont="1">
      <alignment vertical="center"/>
    </xf>
    <xf numFmtId="0" fontId="16" fillId="0" borderId="0" xfId="20" applyFont="1">
      <alignment vertical="center"/>
    </xf>
    <xf numFmtId="49" fontId="16" fillId="0" borderId="0" xfId="20" applyNumberFormat="1" applyFont="1" applyAlignment="1">
      <alignment horizontal="center" vertical="center"/>
    </xf>
    <xf numFmtId="0" fontId="16" fillId="0" borderId="0" xfId="20" applyFont="1" applyAlignment="1">
      <alignment horizontal="right" vertical="center"/>
    </xf>
    <xf numFmtId="49" fontId="16" fillId="0" borderId="0" xfId="20" applyNumberFormat="1" applyFont="1">
      <alignment vertical="center"/>
    </xf>
    <xf numFmtId="0" fontId="16" fillId="0" borderId="0" xfId="1" applyFont="1" applyAlignment="1" applyProtection="1">
      <alignment vertical="center"/>
    </xf>
    <xf numFmtId="0" fontId="15" fillId="0" borderId="0" xfId="20" applyFont="1" applyAlignment="1">
      <alignment horizontal="center" vertical="center"/>
    </xf>
    <xf numFmtId="0" fontId="17" fillId="0" borderId="0" xfId="1" applyFont="1" applyAlignment="1" applyProtection="1">
      <alignment vertical="center"/>
    </xf>
    <xf numFmtId="14" fontId="16" fillId="0" borderId="0" xfId="20" applyNumberFormat="1" applyFont="1">
      <alignment vertical="center"/>
    </xf>
    <xf numFmtId="0" fontId="18" fillId="0" borderId="0" xfId="20" applyFont="1">
      <alignment vertical="center"/>
    </xf>
    <xf numFmtId="0" fontId="19" fillId="0" borderId="0" xfId="20" applyFont="1">
      <alignment vertical="center"/>
    </xf>
    <xf numFmtId="0" fontId="18" fillId="0" borderId="0" xfId="20" quotePrefix="1" applyFont="1" applyAlignment="1">
      <alignment horizontal="center" vertical="center"/>
    </xf>
    <xf numFmtId="0" fontId="18" fillId="0" borderId="0" xfId="20" applyFont="1" applyAlignment="1">
      <alignment horizontal="center" vertical="center"/>
    </xf>
    <xf numFmtId="0" fontId="2" fillId="0" borderId="0" xfId="1" applyFont="1" applyAlignment="1" applyProtection="1">
      <alignment horizontal="right" vertical="center"/>
    </xf>
    <xf numFmtId="0" fontId="2" fillId="0" borderId="0" xfId="20" applyFont="1" applyAlignment="1">
      <alignment horizontal="right" vertical="center"/>
    </xf>
    <xf numFmtId="0" fontId="2" fillId="0" borderId="0" xfId="12"/>
    <xf numFmtId="0" fontId="2" fillId="0" borderId="0" xfId="15" applyAlignment="1">
      <alignment horizontal="left" vertical="top"/>
    </xf>
    <xf numFmtId="0" fontId="21" fillId="0" borderId="0" xfId="15" applyFont="1"/>
    <xf numFmtId="49" fontId="2" fillId="0" borderId="0" xfId="6" applyNumberFormat="1" applyFont="1" applyAlignment="1">
      <alignment horizontal="center" vertical="center"/>
    </xf>
    <xf numFmtId="49" fontId="2" fillId="0" borderId="0" xfId="6" applyNumberFormat="1" applyFont="1" applyAlignment="1">
      <alignment vertical="center"/>
    </xf>
    <xf numFmtId="0" fontId="11" fillId="0" borderId="0" xfId="15" quotePrefix="1" applyFont="1"/>
    <xf numFmtId="0" fontId="11" fillId="0" borderId="0" xfId="15" applyFont="1" applyAlignment="1">
      <alignment horizontal="left" vertical="top"/>
    </xf>
    <xf numFmtId="49" fontId="11" fillId="0" borderId="0" xfId="15" applyNumberFormat="1" applyFont="1" applyAlignment="1">
      <alignment horizontal="left" vertical="top"/>
    </xf>
    <xf numFmtId="49" fontId="2" fillId="0" borderId="0" xfId="15" applyNumberFormat="1" applyFont="1" applyAlignment="1">
      <alignment horizontal="left" vertical="top"/>
    </xf>
    <xf numFmtId="49" fontId="21" fillId="0" borderId="0" xfId="15" applyNumberFormat="1" applyFont="1" applyAlignment="1">
      <alignment horizontal="left" vertical="top"/>
    </xf>
    <xf numFmtId="49" fontId="11" fillId="0" borderId="0" xfId="15" applyNumberFormat="1" applyFont="1"/>
    <xf numFmtId="49" fontId="11" fillId="0" borderId="0" xfId="15" applyNumberFormat="1" applyFont="1" applyAlignment="1">
      <alignment vertical="top" wrapText="1"/>
    </xf>
    <xf numFmtId="0" fontId="11" fillId="0" borderId="0" xfId="15" applyFont="1" applyAlignment="1">
      <alignment vertical="top"/>
    </xf>
    <xf numFmtId="49" fontId="11" fillId="0" borderId="0" xfId="15" applyNumberFormat="1" applyFont="1" applyAlignment="1">
      <alignment vertical="top"/>
    </xf>
    <xf numFmtId="49" fontId="11" fillId="0" borderId="0" xfId="15" applyNumberFormat="1" applyFont="1" applyAlignment="1">
      <alignment vertical="center"/>
    </xf>
    <xf numFmtId="49" fontId="22" fillId="0" borderId="0" xfId="15" applyNumberFormat="1" applyFont="1" applyFill="1" applyBorder="1" applyAlignment="1">
      <alignment vertical="center"/>
    </xf>
    <xf numFmtId="49" fontId="10" fillId="0" borderId="0" xfId="15" applyNumberFormat="1" applyFont="1" applyFill="1" applyBorder="1" applyAlignment="1">
      <alignment vertical="center"/>
    </xf>
    <xf numFmtId="49" fontId="2" fillId="0" borderId="0" xfId="15" applyNumberFormat="1" applyFont="1" applyBorder="1"/>
    <xf numFmtId="0" fontId="11" fillId="0" borderId="0" xfId="15" applyNumberFormat="1" applyFont="1" applyAlignment="1">
      <alignment vertical="top" wrapText="1"/>
    </xf>
    <xf numFmtId="49" fontId="11" fillId="0" borderId="0" xfId="15" applyNumberFormat="1" applyFont="1" applyAlignment="1">
      <alignment vertical="distributed"/>
    </xf>
    <xf numFmtId="49" fontId="22" fillId="0" borderId="2" xfId="15" applyNumberFormat="1" applyFont="1" applyFill="1" applyBorder="1" applyAlignment="1">
      <alignment vertical="center"/>
    </xf>
    <xf numFmtId="49" fontId="22" fillId="0" borderId="3" xfId="15" applyNumberFormat="1" applyFont="1" applyFill="1" applyBorder="1" applyAlignment="1">
      <alignment vertical="center"/>
    </xf>
    <xf numFmtId="49" fontId="22" fillId="0" borderId="4" xfId="15" applyNumberFormat="1" applyFont="1" applyFill="1" applyBorder="1" applyAlignment="1">
      <alignment vertical="center"/>
    </xf>
    <xf numFmtId="49" fontId="23" fillId="0" borderId="2" xfId="6" applyNumberFormat="1" applyFont="1" applyBorder="1" applyAlignment="1">
      <alignment vertical="center" shrinkToFit="1"/>
    </xf>
    <xf numFmtId="49" fontId="23" fillId="0" borderId="3" xfId="6" applyNumberFormat="1" applyFont="1" applyBorder="1" applyAlignment="1">
      <alignment vertical="center" shrinkToFit="1"/>
    </xf>
    <xf numFmtId="49" fontId="23" fillId="0" borderId="4" xfId="6" applyNumberFormat="1" applyFont="1" applyBorder="1" applyAlignment="1">
      <alignment vertical="center" shrinkToFit="1"/>
    </xf>
    <xf numFmtId="49" fontId="2" fillId="0" borderId="6" xfId="15" applyNumberFormat="1" applyFont="1" applyBorder="1"/>
    <xf numFmtId="49" fontId="22" fillId="0" borderId="5" xfId="15" applyNumberFormat="1" applyFont="1" applyFill="1" applyBorder="1" applyAlignment="1">
      <alignment vertical="center"/>
    </xf>
    <xf numFmtId="49" fontId="22" fillId="0" borderId="6" xfId="15" applyNumberFormat="1" applyFont="1" applyFill="1" applyBorder="1" applyAlignment="1">
      <alignment vertical="center"/>
    </xf>
    <xf numFmtId="49" fontId="2" fillId="0" borderId="3" xfId="15" applyNumberFormat="1" applyFont="1" applyBorder="1"/>
    <xf numFmtId="49" fontId="2" fillId="0" borderId="4" xfId="15" applyNumberFormat="1" applyFont="1" applyBorder="1"/>
    <xf numFmtId="49" fontId="23" fillId="0" borderId="11" xfId="6" applyNumberFormat="1" applyFont="1" applyBorder="1" applyAlignment="1">
      <alignment vertical="center" shrinkToFit="1"/>
    </xf>
    <xf numFmtId="49" fontId="23" fillId="0" borderId="12" xfId="6" applyNumberFormat="1" applyFont="1" applyBorder="1" applyAlignment="1">
      <alignment vertical="center" shrinkToFit="1"/>
    </xf>
    <xf numFmtId="0" fontId="2" fillId="0" borderId="0" xfId="15" applyFont="1" applyBorder="1" applyAlignment="1">
      <alignment horizontal="left" vertical="top" wrapText="1"/>
    </xf>
    <xf numFmtId="49" fontId="24" fillId="0" borderId="0" xfId="15" applyNumberFormat="1" applyFont="1"/>
    <xf numFmtId="49" fontId="23" fillId="0" borderId="15" xfId="6" applyNumberFormat="1" applyFont="1" applyBorder="1" applyAlignment="1">
      <alignment vertical="center" shrinkToFit="1"/>
    </xf>
    <xf numFmtId="0" fontId="22" fillId="0" borderId="0" xfId="15" applyFont="1" applyFill="1" applyBorder="1" applyAlignment="1">
      <alignment vertical="center"/>
    </xf>
    <xf numFmtId="0" fontId="26" fillId="0" borderId="0" xfId="13" applyFont="1" applyAlignment="1">
      <alignment horizontal="right"/>
    </xf>
    <xf numFmtId="0" fontId="9" fillId="0" borderId="0" xfId="26" applyFont="1"/>
    <xf numFmtId="0" fontId="27" fillId="0" borderId="0" xfId="16" applyFont="1"/>
    <xf numFmtId="0" fontId="26" fillId="0" borderId="5" xfId="16" applyFont="1" applyBorder="1" applyAlignment="1">
      <alignment horizontal="right"/>
    </xf>
    <xf numFmtId="0" fontId="3" fillId="0" borderId="0" xfId="16" applyFont="1" applyBorder="1" applyAlignment="1">
      <alignment horizontal="left" vertical="center"/>
    </xf>
    <xf numFmtId="0" fontId="3" fillId="0" borderId="6" xfId="16" applyFont="1" applyBorder="1" applyAlignment="1">
      <alignment horizontal="left" vertical="center"/>
    </xf>
    <xf numFmtId="0" fontId="29" fillId="0" borderId="0" xfId="16" applyFont="1"/>
    <xf numFmtId="0" fontId="30" fillId="0" borderId="0" xfId="8" applyFont="1"/>
    <xf numFmtId="0" fontId="28" fillId="0" borderId="2" xfId="16" applyNumberFormat="1" applyFont="1" applyBorder="1" applyAlignment="1">
      <alignment horizontal="right"/>
    </xf>
    <xf numFmtId="0" fontId="28" fillId="0" borderId="3" xfId="16" applyFont="1" applyBorder="1" applyAlignment="1">
      <alignment horizontal="distributed" vertical="center" shrinkToFit="1"/>
    </xf>
    <xf numFmtId="0" fontId="28" fillId="0" borderId="3" xfId="16" applyFont="1" applyBorder="1" applyAlignment="1">
      <alignment horizontal="left" vertical="center" shrinkToFit="1"/>
    </xf>
    <xf numFmtId="0" fontId="28" fillId="0" borderId="4" xfId="16" applyFont="1" applyBorder="1" applyAlignment="1">
      <alignment vertical="center" shrinkToFit="1"/>
    </xf>
    <xf numFmtId="0" fontId="28" fillId="0" borderId="0" xfId="8" applyFont="1" applyBorder="1"/>
    <xf numFmtId="0" fontId="31" fillId="0" borderId="0" xfId="21" applyFont="1"/>
    <xf numFmtId="0" fontId="28" fillId="2" borderId="14" xfId="16" applyFont="1" applyFill="1" applyBorder="1" applyAlignment="1">
      <alignment vertical="center" wrapText="1"/>
    </xf>
    <xf numFmtId="0" fontId="32" fillId="0" borderId="9" xfId="8" applyFont="1" applyBorder="1" applyAlignment="1">
      <alignment horizontal="right" vertical="top"/>
    </xf>
    <xf numFmtId="3" fontId="30" fillId="0" borderId="10" xfId="16" applyNumberFormat="1" applyFont="1" applyBorder="1" applyAlignment="1">
      <alignment vertical="center"/>
    </xf>
    <xf numFmtId="38" fontId="30" fillId="0" borderId="10" xfId="4" applyFont="1" applyBorder="1" applyAlignment="1"/>
    <xf numFmtId="38" fontId="30" fillId="0" borderId="14" xfId="4" applyFont="1" applyBorder="1" applyAlignment="1"/>
    <xf numFmtId="3" fontId="30" fillId="0" borderId="14" xfId="16" applyNumberFormat="1" applyFont="1" applyBorder="1" applyAlignment="1">
      <alignment vertical="center"/>
    </xf>
    <xf numFmtId="0" fontId="28" fillId="2" borderId="13" xfId="8" applyFont="1" applyFill="1" applyBorder="1" applyAlignment="1">
      <alignment horizontal="center" vertical="center" wrapText="1" shrinkToFit="1"/>
    </xf>
    <xf numFmtId="0" fontId="32" fillId="0" borderId="5" xfId="16" applyFont="1" applyBorder="1" applyAlignment="1">
      <alignment horizontal="right" vertical="top" shrinkToFit="1"/>
    </xf>
    <xf numFmtId="180" fontId="30" fillId="0" borderId="0" xfId="8" applyNumberFormat="1" applyFont="1" applyFill="1" applyBorder="1" applyAlignment="1"/>
    <xf numFmtId="180" fontId="30" fillId="0" borderId="6" xfId="16" applyNumberFormat="1" applyFont="1" applyFill="1" applyBorder="1" applyAlignment="1"/>
    <xf numFmtId="0" fontId="28" fillId="2" borderId="5" xfId="16" applyFont="1" applyFill="1" applyBorder="1" applyAlignment="1">
      <alignment vertical="center" shrinkToFit="1"/>
    </xf>
    <xf numFmtId="0" fontId="28" fillId="2" borderId="14" xfId="16" applyFont="1" applyFill="1" applyBorder="1" applyAlignment="1">
      <alignment vertical="center" shrinkToFit="1"/>
    </xf>
    <xf numFmtId="3" fontId="30" fillId="0" borderId="0" xfId="16" applyNumberFormat="1" applyFont="1" applyBorder="1" applyAlignment="1">
      <alignment vertical="center"/>
    </xf>
    <xf numFmtId="38" fontId="30" fillId="0" borderId="0" xfId="4" applyFont="1" applyBorder="1" applyAlignment="1"/>
    <xf numFmtId="38" fontId="30" fillId="0" borderId="6" xfId="4" applyFont="1" applyFill="1" applyBorder="1" applyAlignment="1"/>
    <xf numFmtId="3" fontId="30" fillId="0" borderId="6" xfId="16" applyNumberFormat="1" applyFont="1" applyFill="1" applyBorder="1" applyAlignment="1">
      <alignment vertical="center"/>
    </xf>
    <xf numFmtId="0" fontId="28" fillId="2" borderId="5" xfId="16" applyFont="1" applyFill="1" applyBorder="1" applyAlignment="1"/>
    <xf numFmtId="49" fontId="3" fillId="0" borderId="0" xfId="21" applyNumberFormat="1" applyFont="1" applyAlignment="1">
      <alignment horizontal="center"/>
    </xf>
    <xf numFmtId="0" fontId="33" fillId="2" borderId="5" xfId="16" applyFont="1" applyFill="1" applyBorder="1"/>
    <xf numFmtId="0" fontId="28" fillId="2" borderId="14" xfId="16" applyFont="1" applyFill="1" applyBorder="1" applyAlignment="1"/>
    <xf numFmtId="38" fontId="30" fillId="0" borderId="0" xfId="16" applyNumberFormat="1" applyFont="1" applyBorder="1" applyAlignment="1">
      <alignment vertical="center"/>
    </xf>
    <xf numFmtId="38" fontId="30" fillId="0" borderId="6" xfId="16" applyNumberFormat="1" applyFont="1" applyFill="1" applyBorder="1" applyAlignment="1">
      <alignment vertical="center"/>
    </xf>
    <xf numFmtId="0" fontId="28" fillId="2" borderId="2" xfId="16" applyFont="1" applyFill="1" applyBorder="1" applyAlignment="1">
      <alignment vertical="center" shrinkToFit="1"/>
    </xf>
    <xf numFmtId="0" fontId="28" fillId="2" borderId="8" xfId="16" applyFont="1" applyFill="1" applyBorder="1" applyAlignment="1">
      <alignment horizontal="center" vertical="center" wrapText="1" shrinkToFit="1"/>
    </xf>
    <xf numFmtId="38" fontId="34" fillId="0" borderId="0" xfId="16" applyNumberFormat="1" applyFont="1" applyBorder="1" applyAlignment="1"/>
    <xf numFmtId="38" fontId="34" fillId="0" borderId="6" xfId="16" applyNumberFormat="1" applyFont="1" applyFill="1" applyBorder="1" applyAlignment="1"/>
    <xf numFmtId="0" fontId="28" fillId="0" borderId="6" xfId="13" applyFont="1" applyBorder="1" applyAlignment="1">
      <alignment horizontal="right"/>
    </xf>
    <xf numFmtId="0" fontId="28" fillId="2" borderId="6" xfId="16" applyFont="1" applyFill="1" applyBorder="1" applyAlignment="1">
      <alignment vertical="center" shrinkToFit="1"/>
    </xf>
    <xf numFmtId="0" fontId="28" fillId="2" borderId="5" xfId="16" applyFont="1" applyFill="1" applyBorder="1" applyAlignment="1">
      <alignment vertical="center"/>
    </xf>
    <xf numFmtId="0" fontId="2" fillId="0" borderId="0" xfId="16" applyFont="1" applyAlignment="1">
      <alignment vertical="top" wrapText="1"/>
    </xf>
    <xf numFmtId="0" fontId="3" fillId="0" borderId="0" xfId="21" applyFill="1" applyAlignment="1">
      <alignment horizontal="center"/>
    </xf>
    <xf numFmtId="0" fontId="26" fillId="0" borderId="0" xfId="16" applyFont="1" applyBorder="1" applyAlignment="1">
      <alignment horizontal="right" vertical="center" shrinkToFit="1"/>
    </xf>
    <xf numFmtId="0" fontId="36" fillId="0" borderId="0" xfId="25" applyFont="1"/>
    <xf numFmtId="0" fontId="3" fillId="0" borderId="0" xfId="21" applyBorder="1" applyAlignment="1">
      <alignment horizontal="center" vertical="center" shrinkToFit="1"/>
    </xf>
    <xf numFmtId="0" fontId="28" fillId="0" borderId="4" xfId="16" applyFont="1" applyBorder="1" applyAlignment="1">
      <alignment horizontal="distributed" vertical="center" shrinkToFit="1"/>
    </xf>
    <xf numFmtId="0" fontId="33" fillId="0" borderId="0" xfId="21" applyFont="1"/>
    <xf numFmtId="0" fontId="32" fillId="0" borderId="9" xfId="16" applyFont="1" applyBorder="1" applyAlignment="1">
      <alignment horizontal="right" vertical="center"/>
    </xf>
    <xf numFmtId="180" fontId="30" fillId="0" borderId="10" xfId="16" applyNumberFormat="1" applyFont="1" applyBorder="1" applyAlignment="1">
      <alignment vertical="center"/>
    </xf>
    <xf numFmtId="180" fontId="30" fillId="0" borderId="10" xfId="8" applyNumberFormat="1" applyFont="1" applyFill="1" applyBorder="1" applyAlignment="1"/>
    <xf numFmtId="180" fontId="30" fillId="0" borderId="14" xfId="4" applyNumberFormat="1" applyFont="1" applyFill="1" applyBorder="1" applyAlignment="1"/>
    <xf numFmtId="180" fontId="30" fillId="0" borderId="14" xfId="16" applyNumberFormat="1" applyFont="1" applyBorder="1" applyAlignment="1">
      <alignment vertical="center"/>
    </xf>
    <xf numFmtId="0" fontId="32" fillId="0" borderId="5" xfId="16" applyFont="1" applyBorder="1" applyAlignment="1">
      <alignment horizontal="right" vertical="center"/>
    </xf>
    <xf numFmtId="0" fontId="28" fillId="2" borderId="1" xfId="16" applyFont="1" applyFill="1" applyBorder="1" applyAlignment="1">
      <alignment vertical="center" wrapText="1"/>
    </xf>
    <xf numFmtId="180" fontId="30" fillId="0" borderId="0" xfId="16" applyNumberFormat="1" applyFont="1" applyBorder="1" applyAlignment="1">
      <alignment vertical="center"/>
    </xf>
    <xf numFmtId="180" fontId="30" fillId="0" borderId="6" xfId="16" applyNumberFormat="1" applyFont="1" applyFill="1" applyBorder="1" applyAlignment="1">
      <alignment vertical="center"/>
    </xf>
    <xf numFmtId="0" fontId="24" fillId="0" borderId="0" xfId="16" applyFont="1"/>
    <xf numFmtId="0" fontId="28" fillId="2" borderId="14" xfId="16" applyFont="1" applyFill="1" applyBorder="1" applyAlignment="1">
      <alignment vertical="center"/>
    </xf>
    <xf numFmtId="0" fontId="32" fillId="0" borderId="5" xfId="8" applyFont="1" applyBorder="1" applyAlignment="1">
      <alignment horizontal="right" vertical="top"/>
    </xf>
    <xf numFmtId="182" fontId="30" fillId="0" borderId="0" xfId="16" applyNumberFormat="1" applyFont="1" applyBorder="1" applyAlignment="1"/>
    <xf numFmtId="182" fontId="30" fillId="0" borderId="6" xfId="16" applyNumberFormat="1" applyFont="1" applyBorder="1" applyAlignment="1"/>
    <xf numFmtId="183" fontId="30" fillId="0" borderId="0" xfId="16" applyNumberFormat="1" applyFont="1" applyBorder="1" applyAlignment="1"/>
    <xf numFmtId="183" fontId="30" fillId="0" borderId="6" xfId="16" applyNumberFormat="1" applyFont="1" applyBorder="1" applyAlignment="1"/>
    <xf numFmtId="0" fontId="28" fillId="2" borderId="0" xfId="16" applyFont="1" applyFill="1" applyBorder="1" applyAlignment="1"/>
    <xf numFmtId="183" fontId="3" fillId="0" borderId="0" xfId="10" applyNumberFormat="1" applyBorder="1"/>
    <xf numFmtId="0" fontId="8" fillId="0" borderId="0" xfId="28" applyFont="1">
      <alignment vertical="center"/>
    </xf>
    <xf numFmtId="0" fontId="9" fillId="0" borderId="0" xfId="28" applyFont="1" applyAlignment="1"/>
    <xf numFmtId="184" fontId="9" fillId="4" borderId="1" xfId="2" applyNumberFormat="1" applyFont="1" applyFill="1" applyBorder="1" applyAlignment="1">
      <alignment vertical="center"/>
    </xf>
    <xf numFmtId="49" fontId="35" fillId="0" borderId="5" xfId="2" applyNumberFormat="1" applyFont="1" applyBorder="1" applyAlignment="1">
      <alignment horizontal="right" vertical="center"/>
    </xf>
    <xf numFmtId="49" fontId="35" fillId="0" borderId="0" xfId="2" applyNumberFormat="1" applyFont="1" applyBorder="1" applyAlignment="1">
      <alignment horizontal="right" vertical="center"/>
    </xf>
    <xf numFmtId="49" fontId="37" fillId="0" borderId="6" xfId="2" applyNumberFormat="1" applyFont="1" applyBorder="1" applyAlignment="1">
      <alignment horizontal="right" vertical="center"/>
    </xf>
    <xf numFmtId="0" fontId="35" fillId="0" borderId="0" xfId="28" applyFont="1" applyAlignment="1">
      <alignment horizontal="right" vertical="center"/>
    </xf>
    <xf numFmtId="0" fontId="3" fillId="0" borderId="0" xfId="28" applyFont="1" applyAlignment="1">
      <alignment horizontal="right" vertical="center"/>
    </xf>
    <xf numFmtId="49" fontId="37" fillId="0" borderId="0" xfId="2" applyNumberFormat="1" applyFont="1" applyBorder="1" applyAlignment="1">
      <alignment horizontal="right" vertical="center"/>
    </xf>
    <xf numFmtId="184" fontId="3" fillId="0" borderId="0" xfId="2" applyNumberFormat="1" applyFont="1" applyBorder="1" applyAlignment="1">
      <alignment vertical="center"/>
    </xf>
    <xf numFmtId="0" fontId="9" fillId="0" borderId="0" xfId="28" applyFont="1" applyAlignment="1">
      <alignment horizontal="center" vertical="center"/>
    </xf>
    <xf numFmtId="0" fontId="37" fillId="0" borderId="6" xfId="2" applyNumberFormat="1" applyFont="1" applyBorder="1" applyAlignment="1">
      <alignment horizontal="right" vertical="center"/>
    </xf>
    <xf numFmtId="49" fontId="35" fillId="0" borderId="0" xfId="2" applyNumberFormat="1" applyFont="1" applyBorder="1" applyAlignment="1">
      <alignment horizontal="center" vertical="center"/>
    </xf>
    <xf numFmtId="49" fontId="37" fillId="0" borderId="6" xfId="2" applyNumberFormat="1" applyFont="1" applyBorder="1" applyAlignment="1">
      <alignment horizontal="center" vertical="center"/>
    </xf>
    <xf numFmtId="0" fontId="37" fillId="0" borderId="0" xfId="28" applyFont="1" applyBorder="1" applyAlignment="1">
      <alignment horizontal="center" vertical="center"/>
    </xf>
    <xf numFmtId="184" fontId="33" fillId="2" borderId="9" xfId="2" applyNumberFormat="1" applyFont="1" applyFill="1" applyBorder="1" applyAlignment="1" applyProtection="1">
      <alignment horizontal="left" vertical="center" wrapText="1"/>
      <protection locked="0"/>
    </xf>
    <xf numFmtId="185" fontId="33" fillId="2" borderId="10" xfId="2" applyNumberFormat="1" applyFont="1" applyFill="1" applyBorder="1" applyAlignment="1" applyProtection="1">
      <alignment horizontal="distributed" vertical="center" shrinkToFit="1"/>
      <protection locked="0"/>
    </xf>
    <xf numFmtId="185" fontId="33" fillId="2" borderId="14" xfId="2" applyNumberFormat="1" applyFont="1" applyFill="1" applyBorder="1" applyAlignment="1" applyProtection="1">
      <alignment horizontal="distributed" vertical="center" shrinkToFit="1"/>
      <protection locked="0"/>
    </xf>
    <xf numFmtId="180" fontId="3" fillId="0" borderId="9" xfId="14" applyNumberFormat="1" applyFont="1" applyBorder="1"/>
    <xf numFmtId="180" fontId="3" fillId="0" borderId="10" xfId="14" applyNumberFormat="1" applyFont="1" applyBorder="1"/>
    <xf numFmtId="180" fontId="3" fillId="0" borderId="10" xfId="2" applyNumberFormat="1" applyFont="1" applyBorder="1" applyAlignment="1">
      <alignment vertical="center"/>
    </xf>
    <xf numFmtId="180" fontId="9" fillId="0" borderId="14" xfId="14" applyNumberFormat="1" applyFont="1" applyBorder="1"/>
    <xf numFmtId="180" fontId="9" fillId="0" borderId="14" xfId="2" applyNumberFormat="1" applyFont="1" applyBorder="1" applyAlignment="1">
      <alignment vertical="center"/>
    </xf>
    <xf numFmtId="180" fontId="9" fillId="0" borderId="1" xfId="2" applyNumberFormat="1" applyFont="1" applyBorder="1" applyAlignment="1"/>
    <xf numFmtId="180" fontId="3" fillId="0" borderId="5" xfId="2" applyNumberFormat="1" applyFont="1" applyBorder="1" applyAlignment="1">
      <alignment vertical="center"/>
    </xf>
    <xf numFmtId="180" fontId="3" fillId="0" borderId="0" xfId="7" applyNumberFormat="1">
      <alignment vertical="center"/>
    </xf>
    <xf numFmtId="180" fontId="9" fillId="0" borderId="14" xfId="2" applyNumberFormat="1" applyFont="1" applyBorder="1" applyAlignment="1"/>
    <xf numFmtId="0" fontId="6" fillId="0" borderId="0" xfId="28" applyFont="1">
      <alignment vertical="center"/>
    </xf>
    <xf numFmtId="180" fontId="3" fillId="0" borderId="5" xfId="14" applyNumberFormat="1" applyFont="1" applyBorder="1"/>
    <xf numFmtId="180" fontId="3" fillId="0" borderId="0" xfId="13" applyNumberFormat="1" applyFont="1" applyFill="1" applyBorder="1"/>
    <xf numFmtId="180" fontId="3" fillId="0" borderId="0" xfId="2" applyNumberFormat="1" applyFont="1" applyBorder="1" applyAlignment="1">
      <alignment vertical="center"/>
    </xf>
    <xf numFmtId="180" fontId="9" fillId="0" borderId="6" xfId="14" applyNumberFormat="1" applyFont="1" applyBorder="1"/>
    <xf numFmtId="180" fontId="9" fillId="0" borderId="6" xfId="2" applyNumberFormat="1" applyFont="1" applyBorder="1" applyAlignment="1">
      <alignment vertical="center"/>
    </xf>
    <xf numFmtId="179" fontId="3" fillId="0" borderId="0" xfId="28" applyNumberFormat="1" applyFont="1">
      <alignment vertical="center"/>
    </xf>
    <xf numFmtId="180" fontId="9" fillId="0" borderId="6" xfId="2" applyNumberFormat="1" applyFont="1" applyBorder="1" applyAlignment="1"/>
    <xf numFmtId="0" fontId="8" fillId="0" borderId="0" xfId="28" applyFont="1" applyAlignment="1">
      <alignment vertical="center"/>
    </xf>
    <xf numFmtId="0" fontId="6" fillId="0" borderId="0" xfId="28" applyFont="1" applyAlignment="1">
      <alignment vertical="center" shrinkToFit="1"/>
    </xf>
    <xf numFmtId="0" fontId="6" fillId="0" borderId="0" xfId="28" applyFont="1" applyAlignment="1">
      <alignment horizontal="center" vertical="center" shrinkToFit="1"/>
    </xf>
    <xf numFmtId="180" fontId="3" fillId="0" borderId="0" xfId="14" applyNumberFormat="1" applyFont="1" applyFill="1" applyBorder="1" applyAlignment="1"/>
    <xf numFmtId="185" fontId="33" fillId="2" borderId="10" xfId="2" applyNumberFormat="1" applyFont="1" applyFill="1" applyBorder="1" applyAlignment="1" applyProtection="1">
      <alignment horizontal="distributed" vertical="center"/>
      <protection locked="0"/>
    </xf>
    <xf numFmtId="185" fontId="33" fillId="2" borderId="14" xfId="2" applyNumberFormat="1" applyFont="1" applyFill="1" applyBorder="1" applyAlignment="1" applyProtection="1">
      <alignment vertical="center" shrinkToFit="1"/>
      <protection locked="0"/>
    </xf>
    <xf numFmtId="180" fontId="3" fillId="0" borderId="5" xfId="28" applyNumberFormat="1" applyFont="1" applyBorder="1" applyAlignment="1">
      <alignment horizontal="right" vertical="center"/>
    </xf>
    <xf numFmtId="180" fontId="3" fillId="0" borderId="0" xfId="28" applyNumberFormat="1" applyFont="1" applyBorder="1" applyAlignment="1">
      <alignment horizontal="right" vertical="center"/>
    </xf>
    <xf numFmtId="185" fontId="33" fillId="2" borderId="10" xfId="2" applyNumberFormat="1" applyFont="1" applyFill="1" applyBorder="1" applyAlignment="1" applyProtection="1">
      <alignment horizontal="distributed" vertical="center" wrapText="1"/>
      <protection locked="0"/>
    </xf>
    <xf numFmtId="185" fontId="33" fillId="2" borderId="14" xfId="2" applyNumberFormat="1" applyFont="1" applyFill="1" applyBorder="1" applyAlignment="1" applyProtection="1">
      <alignment horizontal="distributed" vertical="center"/>
      <protection locked="0"/>
    </xf>
    <xf numFmtId="0" fontId="39" fillId="0" borderId="0" xfId="28" applyFont="1" applyAlignment="1">
      <alignment vertical="center"/>
    </xf>
    <xf numFmtId="0" fontId="3" fillId="0" borderId="0" xfId="7" applyAlignment="1">
      <alignment horizontal="center" vertical="center"/>
    </xf>
    <xf numFmtId="185" fontId="33" fillId="2" borderId="10" xfId="2" applyNumberFormat="1" applyFont="1" applyFill="1" applyBorder="1" applyAlignment="1" applyProtection="1">
      <alignment vertical="center" shrinkToFit="1"/>
      <protection locked="0"/>
    </xf>
    <xf numFmtId="180" fontId="9" fillId="4" borderId="1" xfId="2" applyNumberFormat="1" applyFont="1" applyFill="1" applyBorder="1" applyAlignment="1">
      <alignment vertical="center"/>
    </xf>
    <xf numFmtId="0" fontId="40" fillId="0" borderId="0" xfId="21" applyFont="1" applyFill="1"/>
    <xf numFmtId="0" fontId="35" fillId="0" borderId="0" xfId="25" applyFont="1"/>
    <xf numFmtId="180" fontId="41" fillId="0" borderId="0" xfId="25" applyNumberFormat="1" applyFont="1" applyBorder="1"/>
    <xf numFmtId="0" fontId="2" fillId="0" borderId="0" xfId="14" applyBorder="1" applyAlignment="1">
      <alignment vertical="center"/>
    </xf>
    <xf numFmtId="184" fontId="13" fillId="4" borderId="1" xfId="2" applyNumberFormat="1" applyFont="1" applyFill="1" applyBorder="1" applyAlignment="1">
      <alignment vertical="center"/>
    </xf>
    <xf numFmtId="180" fontId="3" fillId="0" borderId="9" xfId="14" applyNumberFormat="1" applyFont="1" applyBorder="1" applyAlignment="1">
      <alignment horizontal="right"/>
    </xf>
    <xf numFmtId="180" fontId="3" fillId="0" borderId="10" xfId="21" applyNumberFormat="1" applyFont="1" applyBorder="1" applyAlignment="1">
      <alignment horizontal="right"/>
    </xf>
    <xf numFmtId="180" fontId="3" fillId="0" borderId="10" xfId="2" applyNumberFormat="1" applyFont="1" applyBorder="1" applyAlignment="1">
      <alignment horizontal="right" vertical="center"/>
    </xf>
    <xf numFmtId="180" fontId="9" fillId="0" borderId="14" xfId="14" applyNumberFormat="1" applyFont="1" applyBorder="1" applyAlignment="1">
      <alignment horizontal="right"/>
    </xf>
    <xf numFmtId="180" fontId="9" fillId="0" borderId="1" xfId="2" applyNumberFormat="1" applyFont="1" applyBorder="1" applyAlignment="1">
      <alignment horizontal="right"/>
    </xf>
    <xf numFmtId="184" fontId="3" fillId="0" borderId="5" xfId="2" applyNumberFormat="1" applyFont="1" applyBorder="1" applyAlignment="1">
      <alignment vertical="center"/>
    </xf>
    <xf numFmtId="180" fontId="42" fillId="0" borderId="14" xfId="14" applyNumberFormat="1" applyFont="1" applyBorder="1" applyAlignment="1">
      <alignment horizontal="right"/>
    </xf>
    <xf numFmtId="180" fontId="9" fillId="0" borderId="13" xfId="2" applyNumberFormat="1" applyFont="1" applyBorder="1" applyAlignment="1"/>
    <xf numFmtId="180" fontId="3" fillId="0" borderId="5" xfId="14" applyNumberFormat="1" applyFont="1" applyBorder="1" applyAlignment="1">
      <alignment horizontal="right"/>
    </xf>
    <xf numFmtId="180" fontId="3" fillId="0" borderId="0" xfId="14" applyNumberFormat="1" applyFont="1" applyBorder="1" applyAlignment="1">
      <alignment horizontal="right"/>
    </xf>
    <xf numFmtId="180" fontId="9" fillId="0" borderId="6" xfId="14" applyNumberFormat="1" applyFont="1" applyBorder="1" applyAlignment="1">
      <alignment horizontal="right"/>
    </xf>
    <xf numFmtId="180" fontId="42" fillId="0" borderId="6" xfId="14" applyNumberFormat="1" applyFont="1" applyBorder="1" applyAlignment="1">
      <alignment horizontal="right"/>
    </xf>
    <xf numFmtId="184" fontId="35" fillId="0" borderId="0" xfId="2" applyNumberFormat="1" applyFont="1" applyBorder="1" applyAlignment="1">
      <alignment vertical="top" wrapText="1"/>
    </xf>
    <xf numFmtId="0" fontId="35" fillId="0" borderId="0" xfId="28" applyFont="1" applyAlignment="1">
      <alignment horizontal="right" vertical="center"/>
    </xf>
    <xf numFmtId="184" fontId="33" fillId="0" borderId="0" xfId="2" applyNumberFormat="1" applyFont="1" applyBorder="1" applyAlignment="1">
      <alignment horizontal="center" vertical="center" wrapText="1"/>
    </xf>
    <xf numFmtId="180" fontId="9" fillId="0" borderId="16" xfId="2" applyNumberFormat="1" applyFont="1" applyBorder="1" applyAlignment="1">
      <alignment vertical="center"/>
    </xf>
    <xf numFmtId="184" fontId="3" fillId="0" borderId="0" xfId="2" applyNumberFormat="1" applyFont="1" applyBorder="1" applyAlignment="1"/>
    <xf numFmtId="0" fontId="3" fillId="0" borderId="0" xfId="28">
      <alignment vertical="center"/>
    </xf>
    <xf numFmtId="180" fontId="9" fillId="0" borderId="10" xfId="2" applyNumberFormat="1" applyFont="1" applyBorder="1" applyAlignment="1">
      <alignment vertical="center"/>
    </xf>
    <xf numFmtId="180" fontId="9" fillId="0" borderId="0" xfId="2" applyNumberFormat="1" applyFont="1" applyBorder="1" applyAlignment="1">
      <alignment vertical="center"/>
    </xf>
    <xf numFmtId="184" fontId="3" fillId="0" borderId="5" xfId="2" applyNumberFormat="1" applyFont="1" applyBorder="1" applyAlignment="1"/>
    <xf numFmtId="0" fontId="35" fillId="0" borderId="0" xfId="28" applyFont="1" applyBorder="1" applyAlignment="1">
      <alignment horizontal="center" vertical="center"/>
    </xf>
    <xf numFmtId="0" fontId="33" fillId="0" borderId="0" xfId="28" applyFont="1" applyAlignment="1">
      <alignment horizontal="center" vertical="center"/>
    </xf>
    <xf numFmtId="0" fontId="33" fillId="0" borderId="0" xfId="28" applyFont="1">
      <alignment vertical="center"/>
    </xf>
    <xf numFmtId="182" fontId="3" fillId="0" borderId="9" xfId="14" applyNumberFormat="1" applyFont="1" applyBorder="1"/>
    <xf numFmtId="182" fontId="3" fillId="0" borderId="10" xfId="14" applyNumberFormat="1" applyFont="1" applyBorder="1"/>
    <xf numFmtId="182" fontId="3" fillId="0" borderId="10" xfId="2" applyNumberFormat="1" applyFont="1" applyBorder="1" applyAlignment="1">
      <alignment vertical="center"/>
    </xf>
    <xf numFmtId="182" fontId="9" fillId="0" borderId="14" xfId="14" applyNumberFormat="1" applyFont="1" applyBorder="1"/>
    <xf numFmtId="182" fontId="3" fillId="0" borderId="9" xfId="0" applyNumberFormat="1" applyFont="1" applyBorder="1">
      <alignment vertical="center"/>
    </xf>
    <xf numFmtId="182" fontId="3" fillId="0" borderId="10" xfId="0" applyNumberFormat="1" applyFont="1" applyBorder="1">
      <alignment vertical="center"/>
    </xf>
    <xf numFmtId="182" fontId="9" fillId="0" borderId="14" xfId="2" applyNumberFormat="1" applyFont="1" applyBorder="1" applyAlignment="1">
      <alignment vertical="center"/>
    </xf>
    <xf numFmtId="180" fontId="3" fillId="0" borderId="9" xfId="0" applyNumberFormat="1" applyFont="1" applyBorder="1">
      <alignment vertical="center"/>
    </xf>
    <xf numFmtId="180" fontId="3" fillId="0" borderId="10" xfId="0" applyNumberFormat="1" applyFont="1" applyBorder="1">
      <alignment vertical="center"/>
    </xf>
    <xf numFmtId="179" fontId="3" fillId="0" borderId="9" xfId="14" applyNumberFormat="1" applyFont="1" applyBorder="1"/>
    <xf numFmtId="179" fontId="3" fillId="0" borderId="10" xfId="14" applyNumberFormat="1" applyFont="1" applyBorder="1"/>
    <xf numFmtId="179" fontId="3" fillId="0" borderId="10" xfId="2" applyNumberFormat="1" applyFont="1" applyBorder="1" applyAlignment="1">
      <alignment vertical="center"/>
    </xf>
    <xf numFmtId="179" fontId="9" fillId="0" borderId="14" xfId="14" applyNumberFormat="1" applyFont="1" applyBorder="1"/>
    <xf numFmtId="179" fontId="3" fillId="0" borderId="9" xfId="0" applyNumberFormat="1" applyFont="1" applyBorder="1">
      <alignment vertical="center"/>
    </xf>
    <xf numFmtId="179" fontId="3" fillId="0" borderId="10" xfId="0" applyNumberFormat="1" applyFont="1" applyBorder="1">
      <alignment vertical="center"/>
    </xf>
    <xf numFmtId="179" fontId="9" fillId="0" borderId="14" xfId="2" applyNumberFormat="1" applyFont="1" applyBorder="1" applyAlignment="1">
      <alignment vertical="center"/>
    </xf>
    <xf numFmtId="182" fontId="3" fillId="0" borderId="5" xfId="14" applyNumberFormat="1" applyFont="1" applyBorder="1"/>
    <xf numFmtId="182" fontId="3" fillId="0" borderId="0" xfId="21" applyNumberFormat="1" applyBorder="1"/>
    <xf numFmtId="182" fontId="3" fillId="0" borderId="0" xfId="7" applyNumberFormat="1" applyFont="1">
      <alignment vertical="center"/>
    </xf>
    <xf numFmtId="182" fontId="9" fillId="0" borderId="6" xfId="14" applyNumberFormat="1" applyFont="1" applyBorder="1"/>
    <xf numFmtId="182" fontId="3" fillId="0" borderId="5" xfId="0" applyNumberFormat="1" applyFont="1" applyBorder="1">
      <alignment vertical="center"/>
    </xf>
    <xf numFmtId="182" fontId="3" fillId="0" borderId="0" xfId="0" applyNumberFormat="1" applyFont="1" applyBorder="1">
      <alignment vertical="center"/>
    </xf>
    <xf numFmtId="182" fontId="9" fillId="0" borderId="6" xfId="2" applyNumberFormat="1" applyFont="1" applyBorder="1" applyAlignment="1">
      <alignment vertical="center"/>
    </xf>
    <xf numFmtId="180" fontId="3" fillId="0" borderId="5" xfId="7" applyNumberFormat="1" applyBorder="1">
      <alignment vertical="center"/>
    </xf>
    <xf numFmtId="180" fontId="3" fillId="0" borderId="0" xfId="7" applyNumberFormat="1" applyBorder="1">
      <alignment vertical="center"/>
    </xf>
    <xf numFmtId="179" fontId="3" fillId="0" borderId="5" xfId="14" applyNumberFormat="1" applyFont="1" applyBorder="1"/>
    <xf numFmtId="179" fontId="9" fillId="0" borderId="6" xfId="14" applyNumberFormat="1" applyFont="1" applyBorder="1"/>
    <xf numFmtId="179" fontId="3" fillId="0" borderId="5" xfId="0" applyNumberFormat="1" applyFont="1" applyBorder="1">
      <alignment vertical="center"/>
    </xf>
    <xf numFmtId="179" fontId="3" fillId="0" borderId="0" xfId="0" applyNumberFormat="1" applyFont="1" applyBorder="1">
      <alignment vertical="center"/>
    </xf>
    <xf numFmtId="179" fontId="9" fillId="0" borderId="6" xfId="2" applyNumberFormat="1" applyFont="1" applyBorder="1" applyAlignment="1">
      <alignment vertical="center"/>
    </xf>
    <xf numFmtId="182" fontId="3" fillId="0" borderId="5" xfId="28" applyNumberFormat="1" applyFont="1" applyBorder="1" applyAlignment="1">
      <alignment horizontal="right" vertical="center"/>
    </xf>
    <xf numFmtId="182" fontId="3" fillId="0" borderId="0" xfId="28" applyNumberFormat="1" applyFont="1" applyBorder="1" applyAlignment="1">
      <alignment horizontal="right" vertical="center"/>
    </xf>
    <xf numFmtId="179" fontId="3" fillId="0" borderId="5" xfId="28" applyNumberFormat="1" applyFont="1" applyBorder="1" applyAlignment="1">
      <alignment horizontal="right" vertical="center"/>
    </xf>
    <xf numFmtId="179" fontId="3" fillId="0" borderId="0" xfId="28" applyNumberFormat="1" applyFont="1" applyBorder="1" applyAlignment="1">
      <alignment horizontal="right" vertical="center"/>
    </xf>
    <xf numFmtId="0" fontId="3" fillId="0" borderId="19" xfId="21" applyBorder="1"/>
    <xf numFmtId="0" fontId="3" fillId="0" borderId="3" xfId="21" applyBorder="1"/>
    <xf numFmtId="0" fontId="3" fillId="0" borderId="19" xfId="11" applyFont="1" applyBorder="1" applyAlignment="1">
      <alignment horizontal="left"/>
    </xf>
    <xf numFmtId="0" fontId="3" fillId="0" borderId="0" xfId="10" applyAlignment="1">
      <alignment horizontal="left"/>
    </xf>
    <xf numFmtId="49" fontId="43" fillId="0" borderId="0" xfId="11" applyNumberFormat="1" applyFont="1" applyBorder="1" applyAlignment="1">
      <alignment horizontal="left" vertical="center" textRotation="180"/>
    </xf>
    <xf numFmtId="0" fontId="3" fillId="0" borderId="0" xfId="10" quotePrefix="1" applyAlignment="1">
      <alignment horizontal="left"/>
    </xf>
    <xf numFmtId="0" fontId="26" fillId="0" borderId="10" xfId="11" applyFont="1" applyBorder="1" applyAlignment="1">
      <alignment horizontal="right" vertical="distributed"/>
    </xf>
    <xf numFmtId="0" fontId="3" fillId="0" borderId="10" xfId="11" applyFont="1" applyBorder="1" applyAlignment="1">
      <alignment horizontal="left"/>
    </xf>
    <xf numFmtId="0" fontId="3" fillId="0" borderId="10" xfId="21" applyFont="1" applyBorder="1"/>
    <xf numFmtId="0" fontId="3" fillId="0" borderId="20" xfId="11" applyFont="1" applyBorder="1"/>
    <xf numFmtId="0" fontId="3" fillId="0" borderId="14" xfId="11" applyFont="1" applyBorder="1" applyAlignment="1">
      <alignment horizontal="left"/>
    </xf>
    <xf numFmtId="0" fontId="9" fillId="0" borderId="13" xfId="10" applyFont="1" applyBorder="1"/>
    <xf numFmtId="0" fontId="26" fillId="0" borderId="0" xfId="11" applyFont="1" applyBorder="1" applyAlignment="1">
      <alignment horizontal="right" vertical="distributed"/>
    </xf>
    <xf numFmtId="49" fontId="3" fillId="0" borderId="0" xfId="11" applyNumberFormat="1" applyFont="1" applyBorder="1" applyAlignment="1">
      <alignment horizontal="right" vertical="center" shrinkToFit="1"/>
    </xf>
    <xf numFmtId="0" fontId="3" fillId="0" borderId="6" xfId="3" applyNumberFormat="1" applyFont="1" applyBorder="1" applyAlignment="1">
      <alignment horizontal="right" vertical="center"/>
    </xf>
    <xf numFmtId="0" fontId="9" fillId="0" borderId="6" xfId="3" applyNumberFormat="1" applyFont="1" applyBorder="1" applyAlignment="1">
      <alignment horizontal="right" vertical="center"/>
    </xf>
    <xf numFmtId="0" fontId="10" fillId="0" borderId="0" xfId="11" applyFont="1"/>
    <xf numFmtId="0" fontId="26" fillId="0" borderId="0" xfId="11" applyFont="1" applyBorder="1" applyAlignment="1">
      <alignment horizontal="left" vertical="distributed"/>
    </xf>
    <xf numFmtId="0" fontId="3" fillId="0" borderId="0" xfId="11" applyFont="1" applyFill="1" applyBorder="1" applyAlignment="1">
      <alignment horizontal="left" vertical="center" shrinkToFit="1"/>
    </xf>
    <xf numFmtId="49" fontId="3" fillId="0" borderId="0" xfId="11" applyNumberFormat="1" applyFont="1" applyBorder="1" applyAlignment="1">
      <alignment horizontal="left" vertical="center" shrinkToFit="1"/>
    </xf>
    <xf numFmtId="0" fontId="9" fillId="0" borderId="6" xfId="11" applyFont="1" applyFill="1" applyBorder="1" applyAlignment="1">
      <alignment horizontal="left" vertical="center" shrinkToFit="1"/>
    </xf>
    <xf numFmtId="0" fontId="11" fillId="0" borderId="0" xfId="11" applyFont="1" applyBorder="1" applyAlignment="1">
      <alignment horizontal="left" vertical="distributed"/>
    </xf>
    <xf numFmtId="49" fontId="3" fillId="0" borderId="6" xfId="11" applyNumberFormat="1" applyFont="1" applyBorder="1" applyAlignment="1">
      <alignment horizontal="left" vertical="center" shrinkToFit="1"/>
    </xf>
    <xf numFmtId="0" fontId="3" fillId="2" borderId="9" xfId="11" applyFont="1" applyFill="1" applyBorder="1" applyAlignment="1">
      <alignment horizontal="centerContinuous" shrinkToFit="1"/>
    </xf>
    <xf numFmtId="0" fontId="3" fillId="2" borderId="8" xfId="11" applyFont="1" applyFill="1" applyBorder="1" applyAlignment="1">
      <alignment horizontal="center" vertical="center" shrinkToFit="1"/>
    </xf>
    <xf numFmtId="0" fontId="26" fillId="0" borderId="10" xfId="11" applyFont="1" applyBorder="1" applyAlignment="1">
      <alignment horizontal="right" vertical="center" shrinkToFit="1"/>
    </xf>
    <xf numFmtId="176" fontId="3" fillId="0" borderId="10" xfId="11" applyNumberFormat="1" applyFont="1" applyBorder="1"/>
    <xf numFmtId="176" fontId="3" fillId="0" borderId="14" xfId="11" applyNumberFormat="1" applyFont="1" applyBorder="1"/>
    <xf numFmtId="176" fontId="9" fillId="0" borderId="14" xfId="11" applyNumberFormat="1" applyFont="1" applyBorder="1"/>
    <xf numFmtId="0" fontId="3" fillId="2" borderId="5" xfId="11" applyFont="1" applyFill="1" applyBorder="1" applyAlignment="1">
      <alignment horizontal="centerContinuous" shrinkToFit="1"/>
    </xf>
    <xf numFmtId="0" fontId="44" fillId="2" borderId="8" xfId="11" applyFont="1" applyFill="1" applyBorder="1" applyAlignment="1">
      <alignment horizontal="center" vertical="center" shrinkToFit="1"/>
    </xf>
    <xf numFmtId="0" fontId="26" fillId="0" borderId="3" xfId="11" applyFont="1" applyBorder="1" applyAlignment="1">
      <alignment horizontal="right" vertical="center" shrinkToFit="1"/>
    </xf>
    <xf numFmtId="176" fontId="3" fillId="0" borderId="3" xfId="21" applyNumberFormat="1" applyFont="1" applyBorder="1"/>
    <xf numFmtId="176" fontId="3" fillId="0" borderId="4" xfId="11" applyNumberFormat="1" applyFont="1" applyBorder="1"/>
    <xf numFmtId="176" fontId="9" fillId="0" borderId="4" xfId="11" applyNumberFormat="1" applyFont="1" applyBorder="1"/>
    <xf numFmtId="0" fontId="45" fillId="0" borderId="0" xfId="10" applyFont="1" applyAlignment="1"/>
    <xf numFmtId="176" fontId="3" fillId="0" borderId="6" xfId="11" applyNumberFormat="1" applyFont="1" applyBorder="1"/>
    <xf numFmtId="0" fontId="46" fillId="0" borderId="0" xfId="11" applyFont="1"/>
    <xf numFmtId="0" fontId="47" fillId="0" borderId="0" xfId="22" applyFont="1"/>
    <xf numFmtId="14" fontId="3" fillId="0" borderId="0" xfId="11" applyNumberFormat="1" applyFont="1"/>
    <xf numFmtId="0" fontId="48" fillId="0" borderId="0" xfId="11" applyFont="1" applyAlignment="1">
      <alignment horizontal="center" vertical="center"/>
    </xf>
    <xf numFmtId="176" fontId="9" fillId="0" borderId="6" xfId="11" applyNumberFormat="1" applyFont="1" applyBorder="1"/>
    <xf numFmtId="0" fontId="3" fillId="2" borderId="13" xfId="11" applyFont="1" applyFill="1" applyBorder="1" applyAlignment="1">
      <alignment horizontal="centerContinuous" shrinkToFit="1"/>
    </xf>
    <xf numFmtId="0" fontId="3" fillId="2" borderId="2" xfId="11" applyFont="1" applyFill="1" applyBorder="1" applyAlignment="1">
      <alignment horizontal="centerContinuous" shrinkToFit="1"/>
    </xf>
    <xf numFmtId="0" fontId="3" fillId="2" borderId="7" xfId="11" applyFont="1" applyFill="1" applyBorder="1" applyAlignment="1">
      <alignment horizontal="centerContinuous" shrinkToFit="1"/>
    </xf>
    <xf numFmtId="176" fontId="6" fillId="0" borderId="0" xfId="11" applyNumberFormat="1" applyFont="1" applyBorder="1" applyAlignment="1"/>
    <xf numFmtId="176" fontId="8" fillId="0" borderId="0" xfId="11" applyNumberFormat="1" applyFont="1" applyBorder="1" applyAlignment="1"/>
    <xf numFmtId="0" fontId="3" fillId="2" borderId="1" xfId="11" applyFont="1" applyFill="1" applyBorder="1" applyAlignment="1">
      <alignment horizontal="centerContinuous" shrinkToFit="1"/>
    </xf>
    <xf numFmtId="0" fontId="3" fillId="2" borderId="15" xfId="11" applyFont="1" applyFill="1" applyBorder="1" applyAlignment="1">
      <alignment horizontal="centerContinuous" shrinkToFit="1"/>
    </xf>
    <xf numFmtId="0" fontId="3" fillId="2" borderId="8" xfId="11" applyFont="1" applyFill="1" applyBorder="1" applyAlignment="1">
      <alignment horizontal="centerContinuous" shrinkToFit="1"/>
    </xf>
    <xf numFmtId="0" fontId="3" fillId="2" borderId="9" xfId="11" quotePrefix="1" applyFont="1" applyFill="1" applyBorder="1" applyAlignment="1">
      <alignment horizontal="centerContinuous" shrinkToFit="1"/>
    </xf>
    <xf numFmtId="0" fontId="44" fillId="2" borderId="13" xfId="11" applyFont="1" applyFill="1" applyBorder="1" applyAlignment="1">
      <alignment horizontal="center" vertical="center"/>
    </xf>
    <xf numFmtId="0" fontId="26" fillId="0" borderId="10" xfId="11" applyFont="1" applyBorder="1" applyAlignment="1">
      <alignment horizontal="right" vertical="center"/>
    </xf>
    <xf numFmtId="183" fontId="3" fillId="0" borderId="10" xfId="11" applyNumberFormat="1" applyFont="1" applyBorder="1"/>
    <xf numFmtId="183" fontId="3" fillId="0" borderId="14" xfId="11" applyNumberFormat="1" applyFont="1" applyBorder="1"/>
    <xf numFmtId="183" fontId="9" fillId="0" borderId="14" xfId="11" applyNumberFormat="1" applyFont="1" applyBorder="1"/>
    <xf numFmtId="0" fontId="3" fillId="0" borderId="6" xfId="10" applyFill="1" applyBorder="1"/>
    <xf numFmtId="183" fontId="3" fillId="0" borderId="3" xfId="10" applyNumberFormat="1" applyBorder="1"/>
    <xf numFmtId="183" fontId="3" fillId="0" borderId="4" xfId="10" applyNumberFormat="1" applyBorder="1"/>
    <xf numFmtId="183" fontId="9" fillId="0" borderId="4" xfId="11" applyNumberFormat="1" applyFont="1" applyBorder="1"/>
    <xf numFmtId="183" fontId="3" fillId="0" borderId="6" xfId="10" applyNumberFormat="1" applyBorder="1"/>
    <xf numFmtId="0" fontId="43" fillId="0" borderId="0" xfId="11" applyFont="1" applyFill="1" applyAlignment="1">
      <alignment horizontal="center"/>
    </xf>
    <xf numFmtId="0" fontId="26" fillId="0" borderId="0" xfId="11" applyFont="1" applyBorder="1" applyAlignment="1">
      <alignment horizontal="right" vertical="center"/>
    </xf>
    <xf numFmtId="183" fontId="9" fillId="0" borderId="6" xfId="11" applyNumberFormat="1" applyFont="1" applyBorder="1"/>
    <xf numFmtId="0" fontId="45" fillId="0" borderId="0" xfId="10" applyFont="1" applyAlignment="1">
      <alignment horizontal="center"/>
    </xf>
    <xf numFmtId="0" fontId="45" fillId="0" borderId="6" xfId="10" applyFont="1" applyBorder="1" applyAlignment="1">
      <alignment horizontal="center"/>
    </xf>
    <xf numFmtId="0" fontId="43" fillId="0" borderId="0" xfId="9" applyFont="1" applyAlignment="1">
      <alignment vertical="center"/>
    </xf>
    <xf numFmtId="0" fontId="3" fillId="0" borderId="22" xfId="15" applyFont="1" applyBorder="1" applyAlignment="1">
      <alignment horizontal="left" vertical="center"/>
    </xf>
    <xf numFmtId="0" fontId="3" fillId="0" borderId="23" xfId="15" applyFont="1" applyBorder="1" applyAlignment="1">
      <alignment horizontal="left" vertical="center"/>
    </xf>
    <xf numFmtId="0" fontId="3" fillId="0" borderId="24" xfId="15" applyFont="1" applyBorder="1" applyAlignment="1">
      <alignment horizontal="left" vertical="center"/>
    </xf>
    <xf numFmtId="0" fontId="3" fillId="0" borderId="25" xfId="15" applyFont="1" applyBorder="1" applyAlignment="1">
      <alignment horizontal="left" vertical="center"/>
    </xf>
    <xf numFmtId="0" fontId="3" fillId="0" borderId="26" xfId="15" applyFont="1" applyBorder="1" applyAlignment="1">
      <alignment horizontal="left" vertical="center"/>
    </xf>
    <xf numFmtId="0" fontId="35" fillId="0" borderId="9" xfId="9" applyNumberFormat="1" applyFont="1" applyFill="1" applyBorder="1" applyAlignment="1">
      <alignment vertical="center" wrapText="1"/>
    </xf>
    <xf numFmtId="0" fontId="35" fillId="0" borderId="24" xfId="9" applyNumberFormat="1" applyFont="1" applyFill="1" applyBorder="1" applyAlignment="1">
      <alignment vertical="center" wrapText="1"/>
    </xf>
    <xf numFmtId="0" fontId="35" fillId="0" borderId="10" xfId="9" applyNumberFormat="1" applyFont="1" applyFill="1" applyBorder="1" applyAlignment="1">
      <alignment vertical="center" wrapText="1"/>
    </xf>
    <xf numFmtId="0" fontId="35" fillId="0" borderId="27" xfId="9" applyNumberFormat="1" applyFont="1" applyFill="1" applyBorder="1" applyAlignment="1">
      <alignment vertical="center" wrapText="1"/>
    </xf>
    <xf numFmtId="0" fontId="35" fillId="0" borderId="26" xfId="9" applyNumberFormat="1" applyFont="1" applyFill="1" applyBorder="1" applyAlignment="1">
      <alignment vertical="center" wrapText="1"/>
    </xf>
    <xf numFmtId="186" fontId="43" fillId="0" borderId="0" xfId="9" applyNumberFormat="1" applyFont="1" applyAlignment="1">
      <alignment horizontal="left"/>
    </xf>
    <xf numFmtId="0" fontId="43" fillId="0" borderId="0" xfId="9" applyFont="1"/>
    <xf numFmtId="49" fontId="35" fillId="0" borderId="29" xfId="9" applyNumberFormat="1" applyFont="1" applyBorder="1" applyAlignment="1">
      <alignment horizontal="distributed" vertical="center"/>
    </xf>
    <xf numFmtId="49" fontId="35" fillId="0" borderId="30" xfId="9" applyNumberFormat="1" applyFont="1" applyBorder="1" applyAlignment="1">
      <alignment horizontal="distributed" vertical="center" wrapText="1"/>
    </xf>
    <xf numFmtId="49" fontId="35" fillId="0" borderId="31" xfId="9" applyNumberFormat="1" applyFont="1" applyBorder="1" applyAlignment="1">
      <alignment horizontal="distributed" vertical="center" wrapText="1"/>
    </xf>
    <xf numFmtId="49" fontId="35" fillId="0" borderId="32" xfId="9" applyNumberFormat="1" applyFont="1" applyBorder="1" applyAlignment="1">
      <alignment horizontal="distributed" vertical="center" wrapText="1"/>
    </xf>
    <xf numFmtId="49" fontId="35" fillId="0" borderId="2" xfId="9" applyNumberFormat="1" applyFont="1" applyBorder="1" applyAlignment="1">
      <alignment horizontal="distributed" vertical="center" wrapText="1"/>
    </xf>
    <xf numFmtId="49" fontId="35" fillId="0" borderId="3" xfId="9" applyNumberFormat="1" applyFont="1" applyBorder="1" applyAlignment="1">
      <alignment horizontal="distributed" vertical="center" wrapText="1"/>
    </xf>
    <xf numFmtId="49" fontId="35" fillId="0" borderId="33" xfId="9" applyNumberFormat="1" applyFont="1" applyBorder="1" applyAlignment="1">
      <alignment horizontal="distributed" vertical="center" wrapText="1"/>
    </xf>
    <xf numFmtId="49" fontId="35" fillId="0" borderId="33" xfId="6" applyNumberFormat="1" applyFont="1" applyBorder="1" applyAlignment="1">
      <alignment horizontal="distributed" vertical="center"/>
    </xf>
    <xf numFmtId="0" fontId="35" fillId="0" borderId="2" xfId="15" applyFont="1" applyBorder="1" applyAlignment="1">
      <alignment horizontal="distributed" vertical="center"/>
    </xf>
    <xf numFmtId="0" fontId="35" fillId="0" borderId="32" xfId="15" applyFont="1" applyBorder="1" applyAlignment="1">
      <alignment horizontal="distributed" vertical="center"/>
    </xf>
    <xf numFmtId="0" fontId="8" fillId="0" borderId="0" xfId="9" applyFont="1" applyAlignment="1"/>
    <xf numFmtId="0" fontId="43" fillId="3" borderId="34" xfId="9" applyFont="1" applyFill="1" applyBorder="1" applyAlignment="1">
      <alignment horizontal="center" vertical="center"/>
    </xf>
    <xf numFmtId="3" fontId="3" fillId="0" borderId="35" xfId="9" applyNumberFormat="1" applyFont="1" applyBorder="1"/>
    <xf numFmtId="3" fontId="3" fillId="0" borderId="15" xfId="9" applyNumberFormat="1" applyFont="1" applyBorder="1"/>
    <xf numFmtId="3" fontId="3" fillId="0" borderId="36" xfId="9" applyNumberFormat="1" applyFont="1" applyBorder="1"/>
    <xf numFmtId="3" fontId="3" fillId="0" borderId="37" xfId="9" applyNumberFormat="1" applyFont="1" applyBorder="1"/>
    <xf numFmtId="3" fontId="3" fillId="0" borderId="11" xfId="9" applyNumberFormat="1" applyFont="1" applyBorder="1"/>
    <xf numFmtId="3" fontId="3" fillId="0" borderId="36" xfId="9" applyNumberFormat="1" applyFont="1" applyBorder="1" applyAlignment="1">
      <alignment horizontal="right"/>
    </xf>
    <xf numFmtId="3" fontId="3" fillId="0" borderId="38" xfId="9" applyNumberFormat="1" applyFont="1" applyBorder="1"/>
    <xf numFmtId="3" fontId="3" fillId="0" borderId="37" xfId="9" applyNumberFormat="1" applyFont="1" applyBorder="1" applyAlignment="1"/>
    <xf numFmtId="3" fontId="3" fillId="0" borderId="11" xfId="9" applyNumberFormat="1" applyFont="1" applyBorder="1" applyAlignment="1">
      <alignment horizontal="right"/>
    </xf>
    <xf numFmtId="3" fontId="3" fillId="0" borderId="38" xfId="9" applyNumberFormat="1" applyFont="1" applyBorder="1" applyAlignment="1">
      <alignment horizontal="right"/>
    </xf>
    <xf numFmtId="0" fontId="43" fillId="3" borderId="5" xfId="9" applyFont="1" applyFill="1" applyBorder="1" applyAlignment="1">
      <alignment horizontal="center" vertical="center"/>
    </xf>
    <xf numFmtId="0" fontId="43" fillId="3" borderId="39" xfId="9" applyFont="1" applyFill="1" applyBorder="1" applyAlignment="1">
      <alignment horizontal="center" vertical="center"/>
    </xf>
    <xf numFmtId="3" fontId="3" fillId="0" borderId="40" xfId="9" applyNumberFormat="1" applyFont="1" applyBorder="1"/>
    <xf numFmtId="3" fontId="3" fillId="0" borderId="2" xfId="9" applyNumberFormat="1" applyFont="1" applyBorder="1"/>
    <xf numFmtId="3" fontId="3" fillId="0" borderId="33" xfId="9" applyNumberFormat="1" applyFont="1" applyBorder="1"/>
    <xf numFmtId="3" fontId="3" fillId="0" borderId="32" xfId="9" applyNumberFormat="1" applyFont="1" applyBorder="1"/>
    <xf numFmtId="3" fontId="3" fillId="0" borderId="31" xfId="9" applyNumberFormat="1" applyFont="1" applyBorder="1"/>
    <xf numFmtId="3" fontId="3" fillId="0" borderId="3" xfId="9" applyNumberFormat="1" applyFont="1" applyBorder="1"/>
    <xf numFmtId="3" fontId="3" fillId="0" borderId="33" xfId="9" applyNumberFormat="1" applyFont="1" applyBorder="1" applyAlignment="1">
      <alignment horizontal="right"/>
    </xf>
    <xf numFmtId="3" fontId="3" fillId="0" borderId="3" xfId="9" applyNumberFormat="1" applyFont="1" applyBorder="1" applyAlignment="1">
      <alignment horizontal="right"/>
    </xf>
    <xf numFmtId="3" fontId="3" fillId="0" borderId="32" xfId="9" applyNumberFormat="1" applyFont="1" applyBorder="1" applyAlignment="1">
      <alignment horizontal="right"/>
    </xf>
    <xf numFmtId="14" fontId="8" fillId="0" borderId="0" xfId="9" applyNumberFormat="1" applyFont="1" applyAlignment="1">
      <alignment horizontal="center"/>
    </xf>
    <xf numFmtId="0" fontId="43" fillId="3" borderId="1" xfId="9" applyFont="1" applyFill="1" applyBorder="1" applyAlignment="1">
      <alignment vertical="center"/>
    </xf>
    <xf numFmtId="0" fontId="43" fillId="3" borderId="5" xfId="9" applyFont="1" applyFill="1" applyBorder="1" applyAlignment="1">
      <alignment vertical="center"/>
    </xf>
    <xf numFmtId="186" fontId="35" fillId="0" borderId="0" xfId="9" applyNumberFormat="1" applyFont="1"/>
    <xf numFmtId="0" fontId="43" fillId="3" borderId="7" xfId="9" applyFont="1" applyFill="1" applyBorder="1" applyAlignment="1">
      <alignment vertical="center"/>
    </xf>
    <xf numFmtId="0" fontId="43" fillId="3" borderId="2" xfId="9" applyFont="1" applyFill="1" applyBorder="1" applyAlignment="1">
      <alignment vertical="center"/>
    </xf>
    <xf numFmtId="0" fontId="43" fillId="3" borderId="42" xfId="9" applyFont="1" applyFill="1" applyBorder="1" applyAlignment="1">
      <alignment horizontal="center" vertical="center"/>
    </xf>
    <xf numFmtId="0" fontId="47" fillId="0" borderId="0" xfId="9" applyFont="1" applyAlignment="1">
      <alignment vertical="center"/>
    </xf>
    <xf numFmtId="0" fontId="47" fillId="0" borderId="22" xfId="9" applyFont="1" applyBorder="1" applyAlignment="1">
      <alignment horizontal="center" vertical="center"/>
    </xf>
    <xf numFmtId="0" fontId="3" fillId="0" borderId="10" xfId="15" applyFont="1" applyBorder="1" applyAlignment="1">
      <alignment horizontal="left" vertical="center"/>
    </xf>
    <xf numFmtId="0" fontId="47" fillId="0" borderId="40" xfId="9" applyFont="1" applyBorder="1" applyAlignment="1">
      <alignment horizontal="center" vertical="center"/>
    </xf>
    <xf numFmtId="49" fontId="35" fillId="0" borderId="4" xfId="9" applyNumberFormat="1" applyFont="1" applyBorder="1" applyAlignment="1">
      <alignment horizontal="distributed" vertical="center"/>
    </xf>
    <xf numFmtId="0" fontId="47" fillId="0" borderId="3" xfId="9" applyFont="1" applyBorder="1" applyAlignment="1">
      <alignment horizontal="right" vertical="top"/>
    </xf>
    <xf numFmtId="179" fontId="3" fillId="0" borderId="3" xfId="21" applyNumberFormat="1" applyBorder="1"/>
    <xf numFmtId="179" fontId="3" fillId="0" borderId="15" xfId="9" applyNumberFormat="1" applyFont="1" applyBorder="1"/>
    <xf numFmtId="179" fontId="3" fillId="0" borderId="37" xfId="9" applyNumberFormat="1" applyFont="1" applyBorder="1"/>
    <xf numFmtId="179" fontId="3" fillId="0" borderId="36" xfId="9" applyNumberFormat="1" applyFont="1" applyBorder="1"/>
    <xf numFmtId="179" fontId="3" fillId="0" borderId="38" xfId="9" applyNumberFormat="1" applyFont="1" applyBorder="1"/>
    <xf numFmtId="179" fontId="3" fillId="0" borderId="31" xfId="9" applyNumberFormat="1" applyFont="1" applyBorder="1"/>
    <xf numFmtId="179" fontId="3" fillId="0" borderId="33" xfId="9" applyNumberFormat="1" applyFont="1" applyBorder="1"/>
    <xf numFmtId="179" fontId="3" fillId="0" borderId="33" xfId="9" applyNumberFormat="1" applyFont="1" applyBorder="1" applyAlignment="1">
      <alignment horizontal="right"/>
    </xf>
    <xf numFmtId="179" fontId="3" fillId="0" borderId="2" xfId="9" applyNumberFormat="1" applyFont="1" applyBorder="1"/>
    <xf numFmtId="179" fontId="3" fillId="0" borderId="32" xfId="9" applyNumberFormat="1" applyFont="1" applyBorder="1"/>
    <xf numFmtId="0" fontId="47" fillId="0" borderId="40" xfId="9" applyFont="1" applyBorder="1" applyAlignment="1">
      <alignment horizontal="right" vertical="top"/>
    </xf>
    <xf numFmtId="179" fontId="3" fillId="0" borderId="3" xfId="9" applyNumberFormat="1" applyFont="1" applyBorder="1" applyAlignment="1">
      <alignment horizontal="right"/>
    </xf>
    <xf numFmtId="179" fontId="3" fillId="0" borderId="32" xfId="9" applyNumberFormat="1" applyFont="1" applyBorder="1" applyAlignment="1">
      <alignment horizontal="right"/>
    </xf>
    <xf numFmtId="0" fontId="47" fillId="0" borderId="10" xfId="9" applyFont="1" applyBorder="1" applyAlignment="1">
      <alignment horizontal="right" vertical="top"/>
    </xf>
    <xf numFmtId="0" fontId="47" fillId="0" borderId="22" xfId="9" applyFont="1" applyBorder="1" applyAlignment="1">
      <alignment horizontal="right" vertical="top"/>
    </xf>
    <xf numFmtId="0" fontId="47" fillId="0" borderId="11" xfId="9" applyFont="1" applyBorder="1" applyAlignment="1">
      <alignment horizontal="right" vertical="top"/>
    </xf>
    <xf numFmtId="0" fontId="47" fillId="0" borderId="35" xfId="9" applyFont="1" applyBorder="1" applyAlignment="1">
      <alignment horizontal="right" vertical="top"/>
    </xf>
    <xf numFmtId="0" fontId="5" fillId="0" borderId="43" xfId="9" applyFont="1" applyBorder="1" applyAlignment="1">
      <alignment horizontal="right" vertical="top"/>
    </xf>
    <xf numFmtId="187" fontId="3" fillId="0" borderId="3" xfId="9" applyNumberFormat="1" applyFont="1" applyBorder="1"/>
    <xf numFmtId="187" fontId="3" fillId="0" borderId="15" xfId="9" applyNumberFormat="1" applyFont="1" applyBorder="1"/>
    <xf numFmtId="187" fontId="3" fillId="0" borderId="36" xfId="9" applyNumberFormat="1" applyFont="1" applyBorder="1"/>
    <xf numFmtId="187" fontId="3" fillId="0" borderId="2" xfId="9" applyNumberFormat="1" applyFont="1" applyBorder="1"/>
    <xf numFmtId="187" fontId="3" fillId="0" borderId="37" xfId="9" applyNumberFormat="1" applyFont="1" applyBorder="1"/>
    <xf numFmtId="187" fontId="3" fillId="0" borderId="33" xfId="9" applyNumberFormat="1" applyFont="1" applyBorder="1"/>
    <xf numFmtId="187" fontId="3" fillId="0" borderId="31" xfId="9" applyNumberFormat="1" applyFont="1" applyBorder="1"/>
    <xf numFmtId="187" fontId="3" fillId="0" borderId="33" xfId="9" applyNumberFormat="1" applyFont="1" applyBorder="1" applyAlignment="1">
      <alignment horizontal="right"/>
    </xf>
    <xf numFmtId="187" fontId="3" fillId="0" borderId="32" xfId="9" applyNumberFormat="1" applyFont="1" applyBorder="1"/>
    <xf numFmtId="187" fontId="3" fillId="0" borderId="38" xfId="9" applyNumberFormat="1" applyFont="1" applyBorder="1"/>
    <xf numFmtId="187" fontId="3" fillId="0" borderId="3" xfId="9" applyNumberFormat="1" applyFont="1" applyBorder="1" applyAlignment="1">
      <alignment horizontal="right"/>
    </xf>
    <xf numFmtId="187" fontId="3" fillId="0" borderId="32" xfId="9" applyNumberFormat="1" applyFont="1" applyBorder="1" applyAlignment="1">
      <alignment horizontal="right"/>
    </xf>
    <xf numFmtId="0" fontId="5" fillId="0" borderId="22" xfId="9" applyFont="1" applyBorder="1" applyAlignment="1">
      <alignment horizontal="right" vertical="top"/>
    </xf>
    <xf numFmtId="0" fontId="3" fillId="3" borderId="5" xfId="9" applyFont="1" applyFill="1" applyBorder="1" applyAlignment="1">
      <alignment horizontal="center" vertical="center"/>
    </xf>
    <xf numFmtId="0" fontId="43" fillId="3" borderId="44" xfId="9" applyFont="1" applyFill="1" applyBorder="1" applyAlignment="1">
      <alignment horizontal="center" vertical="center"/>
    </xf>
    <xf numFmtId="0" fontId="5" fillId="0" borderId="35" xfId="9" applyFont="1" applyBorder="1" applyAlignment="1">
      <alignment horizontal="right" vertical="top"/>
    </xf>
    <xf numFmtId="0" fontId="33" fillId="0" borderId="0" xfId="24" applyFont="1" applyAlignment="1"/>
    <xf numFmtId="0" fontId="35" fillId="0" borderId="0" xfId="24" applyFont="1" applyAlignment="1">
      <alignment textRotation="180"/>
    </xf>
    <xf numFmtId="0" fontId="3" fillId="0" borderId="0" xfId="24" applyFont="1" applyAlignment="1">
      <alignment vertical="top"/>
    </xf>
    <xf numFmtId="0" fontId="3" fillId="0" borderId="14" xfId="10" applyBorder="1"/>
    <xf numFmtId="0" fontId="33" fillId="3" borderId="2" xfId="24" applyFont="1" applyFill="1" applyBorder="1" applyAlignment="1">
      <alignment horizontal="center" vertical="center"/>
    </xf>
    <xf numFmtId="0" fontId="35" fillId="0" borderId="0" xfId="13" applyFont="1" applyBorder="1" applyAlignment="1">
      <alignment horizontal="distributed" vertical="center" shrinkToFit="1"/>
    </xf>
    <xf numFmtId="0" fontId="35" fillId="0" borderId="3" xfId="24" applyFont="1" applyBorder="1" applyAlignment="1">
      <alignment horizontal="distributed" vertical="center" shrinkToFit="1"/>
    </xf>
    <xf numFmtId="0" fontId="35" fillId="0" borderId="3" xfId="24" applyFont="1" applyBorder="1" applyAlignment="1">
      <alignment vertical="center" shrinkToFit="1"/>
    </xf>
    <xf numFmtId="0" fontId="35" fillId="0" borderId="4" xfId="24" applyFont="1" applyBorder="1" applyAlignment="1">
      <alignment vertical="center" shrinkToFit="1"/>
    </xf>
    <xf numFmtId="0" fontId="33" fillId="3" borderId="13" xfId="24" applyFont="1" applyFill="1" applyBorder="1" applyAlignment="1">
      <alignment horizontal="center"/>
    </xf>
    <xf numFmtId="3" fontId="35" fillId="0" borderId="10" xfId="24" applyNumberFormat="1" applyFont="1" applyBorder="1" applyAlignment="1">
      <alignment horizontal="right" vertical="center"/>
    </xf>
    <xf numFmtId="3" fontId="35" fillId="0" borderId="14" xfId="24" applyNumberFormat="1" applyFont="1" applyBorder="1" applyAlignment="1">
      <alignment horizontal="right" vertical="center"/>
    </xf>
    <xf numFmtId="0" fontId="9" fillId="0" borderId="0" xfId="24" applyFont="1" applyAlignment="1">
      <alignment vertical="top"/>
    </xf>
    <xf numFmtId="0" fontId="33" fillId="3" borderId="1" xfId="24" applyFont="1" applyFill="1" applyBorder="1" applyAlignment="1">
      <alignment horizontal="center"/>
    </xf>
    <xf numFmtId="0" fontId="33" fillId="3" borderId="5" xfId="24" applyFont="1" applyFill="1" applyBorder="1" applyAlignment="1">
      <alignment horizontal="center"/>
    </xf>
    <xf numFmtId="0" fontId="46" fillId="3" borderId="13" xfId="24" applyFont="1" applyFill="1" applyBorder="1" applyAlignment="1">
      <alignment horizontal="center" vertical="center" shrinkToFit="1"/>
    </xf>
    <xf numFmtId="3" fontId="35" fillId="0" borderId="0" xfId="24" applyNumberFormat="1" applyFont="1" applyBorder="1" applyAlignment="1">
      <alignment horizontal="right" vertical="center"/>
    </xf>
    <xf numFmtId="3" fontId="35" fillId="0" borderId="6" xfId="24" applyNumberFormat="1" applyFont="1" applyBorder="1" applyAlignment="1">
      <alignment horizontal="right" vertical="center"/>
    </xf>
    <xf numFmtId="38" fontId="33" fillId="0" borderId="0" xfId="3" applyFont="1" applyBorder="1" applyAlignment="1">
      <alignment horizontal="center"/>
    </xf>
    <xf numFmtId="0" fontId="33" fillId="3" borderId="7" xfId="24" applyFont="1" applyFill="1" applyBorder="1" applyAlignment="1">
      <alignment horizontal="center"/>
    </xf>
    <xf numFmtId="0" fontId="33" fillId="3" borderId="2" xfId="24" applyFont="1" applyFill="1" applyBorder="1" applyAlignment="1">
      <alignment horizontal="center"/>
    </xf>
    <xf numFmtId="0" fontId="46" fillId="3" borderId="8" xfId="24" applyFont="1" applyFill="1" applyBorder="1" applyAlignment="1">
      <alignment horizontal="center" vertical="center" shrinkToFit="1"/>
    </xf>
    <xf numFmtId="3" fontId="35" fillId="0" borderId="3" xfId="24" applyNumberFormat="1" applyFont="1" applyBorder="1" applyAlignment="1">
      <alignment horizontal="right" vertical="center"/>
    </xf>
    <xf numFmtId="3" fontId="35" fillId="0" borderId="4" xfId="24" applyNumberFormat="1" applyFont="1" applyBorder="1" applyAlignment="1">
      <alignment horizontal="right" vertical="center"/>
    </xf>
    <xf numFmtId="14" fontId="33" fillId="0" borderId="0" xfId="24" applyNumberFormat="1" applyFont="1"/>
    <xf numFmtId="0" fontId="33" fillId="0" borderId="0" xfId="8" applyFont="1" applyFill="1" applyBorder="1" applyAlignment="1">
      <alignment horizontal="center"/>
    </xf>
    <xf numFmtId="0" fontId="35" fillId="0" borderId="0" xfId="24" applyFont="1" applyBorder="1" applyAlignment="1">
      <alignment vertical="center" shrinkToFit="1"/>
    </xf>
    <xf numFmtId="0" fontId="26" fillId="0" borderId="9" xfId="24" applyFont="1" applyBorder="1" applyAlignment="1">
      <alignment horizontal="right"/>
    </xf>
    <xf numFmtId="0" fontId="26" fillId="0" borderId="3" xfId="24" applyFont="1" applyBorder="1" applyAlignment="1">
      <alignment horizontal="right" vertical="center"/>
    </xf>
    <xf numFmtId="0" fontId="33" fillId="3" borderId="13" xfId="24" applyFont="1" applyFill="1" applyBorder="1" applyAlignment="1">
      <alignment horizontal="center" vertical="center"/>
    </xf>
    <xf numFmtId="0" fontId="47" fillId="3" borderId="9" xfId="24" applyFont="1" applyFill="1" applyBorder="1" applyAlignment="1">
      <alignment horizontal="center" vertical="center" shrinkToFit="1"/>
    </xf>
    <xf numFmtId="0" fontId="26" fillId="0" borderId="9" xfId="24" applyFont="1" applyBorder="1" applyAlignment="1">
      <alignment horizontal="right" vertical="center" shrinkToFit="1"/>
    </xf>
    <xf numFmtId="176" fontId="35" fillId="0" borderId="10" xfId="24" applyNumberFormat="1" applyFont="1" applyBorder="1" applyAlignment="1">
      <alignment horizontal="right" vertical="center"/>
    </xf>
    <xf numFmtId="176" fontId="35" fillId="0" borderId="14" xfId="24" applyNumberFormat="1" applyFont="1" applyBorder="1" applyAlignment="1">
      <alignment horizontal="right" vertical="center"/>
    </xf>
    <xf numFmtId="0" fontId="33" fillId="3" borderId="1" xfId="24" applyFont="1" applyFill="1" applyBorder="1" applyAlignment="1">
      <alignment horizontal="center" vertical="center"/>
    </xf>
    <xf numFmtId="0" fontId="26" fillId="0" borderId="5" xfId="24" applyFont="1" applyBorder="1" applyAlignment="1">
      <alignment horizontal="right" vertical="center" shrinkToFit="1"/>
    </xf>
    <xf numFmtId="176" fontId="35" fillId="0" borderId="0" xfId="24" applyNumberFormat="1" applyFont="1" applyBorder="1" applyAlignment="1">
      <alignment horizontal="right" vertical="center"/>
    </xf>
    <xf numFmtId="176" fontId="35" fillId="0" borderId="6" xfId="24" applyNumberFormat="1" applyFont="1" applyBorder="1" applyAlignment="1">
      <alignment horizontal="right" vertical="center"/>
    </xf>
    <xf numFmtId="0" fontId="33" fillId="3" borderId="5" xfId="24" applyFont="1" applyFill="1" applyBorder="1" applyAlignment="1">
      <alignment horizontal="center" vertical="center"/>
    </xf>
    <xf numFmtId="0" fontId="47" fillId="3" borderId="13" xfId="24" applyFont="1" applyFill="1" applyBorder="1" applyAlignment="1">
      <alignment horizontal="center" vertical="center" shrinkToFit="1"/>
    </xf>
    <xf numFmtId="0" fontId="33" fillId="3" borderId="7" xfId="24" applyFont="1" applyFill="1" applyBorder="1" applyAlignment="1">
      <alignment horizontal="center" vertical="center"/>
    </xf>
    <xf numFmtId="0" fontId="47" fillId="3" borderId="8" xfId="24" applyFont="1" applyFill="1" applyBorder="1" applyAlignment="1">
      <alignment horizontal="center" vertical="center" shrinkToFit="1"/>
    </xf>
    <xf numFmtId="0" fontId="26" fillId="0" borderId="2" xfId="24" applyFont="1" applyBorder="1" applyAlignment="1">
      <alignment horizontal="right" vertical="center" shrinkToFit="1"/>
    </xf>
    <xf numFmtId="176" fontId="35" fillId="0" borderId="3" xfId="24" applyNumberFormat="1" applyFont="1" applyBorder="1" applyAlignment="1">
      <alignment horizontal="right" vertical="center"/>
    </xf>
    <xf numFmtId="176" fontId="35" fillId="0" borderId="4" xfId="24" applyNumberFormat="1" applyFont="1" applyBorder="1" applyAlignment="1">
      <alignment horizontal="right" vertical="center"/>
    </xf>
    <xf numFmtId="0" fontId="47" fillId="3" borderId="15" xfId="24" applyFont="1" applyFill="1" applyBorder="1" applyAlignment="1">
      <alignment horizontal="center" vertical="center" shrinkToFit="1"/>
    </xf>
    <xf numFmtId="0" fontId="37" fillId="0" borderId="0" xfId="9" applyFont="1" applyAlignment="1">
      <alignment horizontal="center"/>
    </xf>
    <xf numFmtId="0" fontId="39" fillId="0" borderId="0" xfId="9" applyFont="1" applyAlignment="1">
      <alignment horizontal="center"/>
    </xf>
    <xf numFmtId="0" fontId="3" fillId="3" borderId="39" xfId="9" applyFont="1" applyFill="1" applyBorder="1" applyAlignment="1">
      <alignment horizontal="center" vertical="center" wrapText="1"/>
    </xf>
    <xf numFmtId="0" fontId="3" fillId="3" borderId="13" xfId="9" applyFont="1" applyFill="1" applyBorder="1" applyAlignment="1">
      <alignment horizontal="center" vertical="center" wrapText="1"/>
    </xf>
    <xf numFmtId="0" fontId="3" fillId="3" borderId="2" xfId="9" applyFont="1" applyFill="1" applyBorder="1" applyAlignment="1">
      <alignment horizontal="center" vertical="center"/>
    </xf>
    <xf numFmtId="0" fontId="3" fillId="3" borderId="34" xfId="9" applyFont="1" applyFill="1" applyBorder="1" applyAlignment="1">
      <alignment horizontal="center" vertical="center" wrapText="1"/>
    </xf>
    <xf numFmtId="0" fontId="3" fillId="3" borderId="8" xfId="9" applyFont="1" applyFill="1" applyBorder="1" applyAlignment="1">
      <alignment horizontal="center" vertical="center" wrapText="1"/>
    </xf>
    <xf numFmtId="0" fontId="47" fillId="0" borderId="3" xfId="9" applyFont="1" applyBorder="1" applyAlignment="1">
      <alignment horizontal="right" vertical="center" wrapText="1"/>
    </xf>
    <xf numFmtId="0" fontId="47" fillId="0" borderId="35" xfId="9" applyFont="1" applyBorder="1" applyAlignment="1">
      <alignment horizontal="right" vertical="center" wrapText="1"/>
    </xf>
    <xf numFmtId="0" fontId="43" fillId="3" borderId="39" xfId="9" applyFont="1" applyFill="1" applyBorder="1" applyAlignment="1">
      <alignment horizontal="center" vertical="center" wrapText="1"/>
    </xf>
    <xf numFmtId="0" fontId="47" fillId="0" borderId="40" xfId="9" applyFont="1" applyBorder="1" applyAlignment="1">
      <alignment horizontal="right" vertical="center" wrapText="1"/>
    </xf>
    <xf numFmtId="0" fontId="43" fillId="3" borderId="34" xfId="9" applyFont="1" applyFill="1" applyBorder="1" applyAlignment="1">
      <alignment horizontal="center" vertical="center" wrapText="1"/>
    </xf>
    <xf numFmtId="0" fontId="35" fillId="3" borderId="42" xfId="9" applyFont="1" applyFill="1" applyBorder="1" applyAlignment="1">
      <alignment horizontal="center" vertical="center" wrapText="1"/>
    </xf>
    <xf numFmtId="187" fontId="3" fillId="0" borderId="40" xfId="9" applyNumberFormat="1" applyFont="1" applyBorder="1"/>
    <xf numFmtId="187" fontId="3" fillId="0" borderId="30" xfId="9" applyNumberFormat="1" applyFont="1" applyBorder="1"/>
    <xf numFmtId="0" fontId="35" fillId="3" borderId="39" xfId="9" applyFont="1" applyFill="1" applyBorder="1" applyAlignment="1">
      <alignment horizontal="center" vertical="center" wrapText="1"/>
    </xf>
    <xf numFmtId="0" fontId="35" fillId="3" borderId="34" xfId="9" applyFont="1" applyFill="1" applyBorder="1" applyAlignment="1">
      <alignment horizontal="center" vertical="center" wrapText="1"/>
    </xf>
    <xf numFmtId="0" fontId="50" fillId="0" borderId="0" xfId="22" applyFont="1"/>
    <xf numFmtId="49" fontId="51" fillId="0" borderId="0" xfId="15" applyNumberFormat="1" applyFont="1"/>
    <xf numFmtId="49" fontId="10" fillId="0" borderId="0" xfId="15" applyNumberFormat="1" applyFont="1"/>
    <xf numFmtId="49" fontId="35" fillId="0" borderId="0" xfId="15" applyNumberFormat="1" applyFont="1"/>
    <xf numFmtId="0" fontId="52" fillId="0" borderId="0" xfId="23" applyFont="1" applyAlignment="1">
      <alignment horizontal="left"/>
    </xf>
    <xf numFmtId="0" fontId="53" fillId="0" borderId="0" xfId="23" applyFont="1" applyAlignment="1">
      <alignment horizontal="left"/>
    </xf>
    <xf numFmtId="0" fontId="52" fillId="0" borderId="0" xfId="23" applyFont="1"/>
    <xf numFmtId="0" fontId="54" fillId="0" borderId="0" xfId="23" applyFont="1" applyBorder="1" applyAlignment="1"/>
    <xf numFmtId="0" fontId="55" fillId="0" borderId="0" xfId="23" applyFont="1" applyBorder="1" applyAlignment="1"/>
    <xf numFmtId="0" fontId="52" fillId="0" borderId="0" xfId="23" applyFont="1" applyBorder="1" applyAlignment="1"/>
    <xf numFmtId="0" fontId="55" fillId="0" borderId="0" xfId="23" applyFont="1" applyBorder="1" applyAlignment="1">
      <alignment horizontal="center"/>
    </xf>
    <xf numFmtId="0" fontId="6" fillId="0" borderId="0" xfId="27" applyFont="1" applyAlignment="1">
      <alignment horizontal="center"/>
    </xf>
    <xf numFmtId="177" fontId="12" fillId="0" borderId="0" xfId="27" applyNumberFormat="1" applyFont="1" applyBorder="1" applyAlignment="1">
      <alignment horizontal="center"/>
    </xf>
    <xf numFmtId="49" fontId="10" fillId="0" borderId="0" xfId="27" applyNumberFormat="1" applyFont="1" applyBorder="1" applyAlignment="1">
      <alignment horizontal="center" vertical="center"/>
    </xf>
    <xf numFmtId="0" fontId="8" fillId="0" borderId="0" xfId="27" applyFont="1" applyAlignment="1">
      <alignment horizontal="center"/>
    </xf>
    <xf numFmtId="176" fontId="3" fillId="0" borderId="0" xfId="27" applyNumberFormat="1" applyFont="1" applyBorder="1" applyAlignment="1">
      <alignment horizontal="center" vertical="top" wrapText="1"/>
    </xf>
    <xf numFmtId="0" fontId="13" fillId="0" borderId="0" xfId="27" applyFont="1" applyAlignment="1"/>
    <xf numFmtId="0" fontId="14" fillId="0" borderId="0" xfId="18" applyFont="1" applyAlignment="1"/>
    <xf numFmtId="0" fontId="10" fillId="0" borderId="0" xfId="20" applyFont="1" applyAlignment="1">
      <alignment horizontal="center" vertical="center"/>
    </xf>
    <xf numFmtId="49" fontId="22" fillId="0" borderId="1" xfId="15" applyNumberFormat="1" applyFont="1" applyFill="1" applyBorder="1" applyAlignment="1">
      <alignment horizontal="center" vertical="center"/>
    </xf>
    <xf numFmtId="49" fontId="22" fillId="0" borderId="7" xfId="15" applyNumberFormat="1" applyFont="1" applyFill="1" applyBorder="1" applyAlignment="1">
      <alignment horizontal="center" vertical="center"/>
    </xf>
    <xf numFmtId="49" fontId="22" fillId="0" borderId="13" xfId="15" applyNumberFormat="1" applyFont="1" applyFill="1" applyBorder="1" applyAlignment="1">
      <alignment horizontal="center" vertical="center"/>
    </xf>
    <xf numFmtId="49" fontId="22" fillId="0" borderId="9" xfId="15" applyNumberFormat="1" applyFont="1" applyFill="1" applyBorder="1" applyAlignment="1">
      <alignment vertical="center"/>
    </xf>
    <xf numFmtId="49" fontId="22" fillId="0" borderId="5" xfId="15" applyNumberFormat="1" applyFont="1" applyFill="1" applyBorder="1" applyAlignment="1">
      <alignment vertical="center"/>
    </xf>
    <xf numFmtId="49" fontId="22" fillId="0" borderId="2" xfId="15" applyNumberFormat="1" applyFont="1" applyFill="1" applyBorder="1" applyAlignment="1">
      <alignment vertical="center"/>
    </xf>
    <xf numFmtId="49" fontId="22" fillId="0" borderId="10" xfId="15" applyNumberFormat="1" applyFont="1" applyFill="1" applyBorder="1" applyAlignment="1">
      <alignment vertical="center"/>
    </xf>
    <xf numFmtId="49" fontId="22" fillId="0" borderId="0" xfId="15" applyNumberFormat="1" applyFont="1" applyFill="1" applyBorder="1" applyAlignment="1">
      <alignment vertical="center"/>
    </xf>
    <xf numFmtId="49" fontId="22" fillId="0" borderId="3" xfId="15" applyNumberFormat="1" applyFont="1" applyFill="1" applyBorder="1" applyAlignment="1">
      <alignment vertical="center"/>
    </xf>
    <xf numFmtId="49" fontId="22" fillId="0" borderId="14" xfId="15" applyNumberFormat="1" applyFont="1" applyFill="1" applyBorder="1" applyAlignment="1">
      <alignment vertical="center"/>
    </xf>
    <xf numFmtId="49" fontId="22" fillId="0" borderId="6" xfId="15" applyNumberFormat="1" applyFont="1" applyFill="1" applyBorder="1" applyAlignment="1">
      <alignment vertical="center"/>
    </xf>
    <xf numFmtId="49" fontId="22" fillId="0" borderId="4" xfId="15" applyNumberFormat="1" applyFont="1" applyFill="1" applyBorder="1" applyAlignment="1">
      <alignment vertical="center"/>
    </xf>
    <xf numFmtId="49" fontId="23" fillId="0" borderId="1" xfId="6" applyNumberFormat="1" applyFont="1" applyBorder="1" applyAlignment="1">
      <alignment horizontal="center" vertical="center" wrapText="1" shrinkToFit="1"/>
    </xf>
    <xf numFmtId="49" fontId="23" fillId="0" borderId="7" xfId="6" applyNumberFormat="1" applyFont="1" applyBorder="1" applyAlignment="1">
      <alignment horizontal="center" vertical="center" wrapText="1" shrinkToFit="1"/>
    </xf>
    <xf numFmtId="49" fontId="23" fillId="0" borderId="8" xfId="6" applyNumberFormat="1" applyFont="1" applyBorder="1" applyAlignment="1">
      <alignment horizontal="center" vertical="center" wrapText="1"/>
    </xf>
    <xf numFmtId="0" fontId="23" fillId="0" borderId="8" xfId="15" applyFont="1" applyBorder="1" applyAlignment="1">
      <alignment horizontal="center" vertical="center" wrapText="1"/>
    </xf>
    <xf numFmtId="0" fontId="23" fillId="0" borderId="13" xfId="15" applyFont="1" applyBorder="1" applyAlignment="1">
      <alignment horizontal="center" vertical="center" wrapText="1"/>
    </xf>
    <xf numFmtId="49" fontId="23" fillId="0" borderId="13" xfId="6" applyNumberFormat="1" applyFont="1" applyBorder="1" applyAlignment="1">
      <alignment horizontal="center" vertical="center" wrapText="1" shrinkToFit="1"/>
    </xf>
    <xf numFmtId="49" fontId="23" fillId="0" borderId="5" xfId="6" applyNumberFormat="1" applyFont="1" applyBorder="1" applyAlignment="1">
      <alignment horizontal="left" vertical="center" shrinkToFit="1"/>
    </xf>
    <xf numFmtId="49" fontId="23" fillId="0" borderId="2" xfId="6" applyNumberFormat="1" applyFont="1" applyBorder="1" applyAlignment="1">
      <alignment horizontal="left" vertical="center" shrinkToFit="1"/>
    </xf>
    <xf numFmtId="49" fontId="23" fillId="0" borderId="0" xfId="6" applyNumberFormat="1" applyFont="1" applyBorder="1" applyAlignment="1">
      <alignment horizontal="left" vertical="center" shrinkToFit="1"/>
    </xf>
    <xf numFmtId="49" fontId="23" fillId="0" borderId="3" xfId="6" applyNumberFormat="1" applyFont="1" applyBorder="1" applyAlignment="1">
      <alignment horizontal="left" vertical="center" shrinkToFit="1"/>
    </xf>
    <xf numFmtId="49" fontId="23" fillId="0" borderId="10" xfId="6" applyNumberFormat="1" applyFont="1" applyBorder="1" applyAlignment="1">
      <alignment vertical="center" shrinkToFit="1"/>
    </xf>
    <xf numFmtId="49" fontId="23" fillId="0" borderId="0" xfId="6" applyNumberFormat="1" applyFont="1" applyBorder="1" applyAlignment="1">
      <alignment vertical="center" shrinkToFit="1"/>
    </xf>
    <xf numFmtId="49" fontId="23" fillId="0" borderId="11" xfId="6" applyNumberFormat="1" applyFont="1" applyBorder="1" applyAlignment="1">
      <alignment vertical="center" shrinkToFit="1"/>
    </xf>
    <xf numFmtId="0" fontId="23" fillId="0" borderId="11" xfId="15" applyFont="1" applyBorder="1" applyAlignment="1">
      <alignment vertical="center" shrinkToFit="1"/>
    </xf>
    <xf numFmtId="0" fontId="23" fillId="0" borderId="10" xfId="15" applyFont="1" applyBorder="1" applyAlignment="1">
      <alignment vertical="center" shrinkToFit="1"/>
    </xf>
    <xf numFmtId="49" fontId="23" fillId="0" borderId="6" xfId="6" applyNumberFormat="1" applyFont="1" applyBorder="1" applyAlignment="1">
      <alignment horizontal="left" vertical="center" shrinkToFit="1"/>
    </xf>
    <xf numFmtId="49" fontId="23" fillId="0" borderId="4" xfId="6" applyNumberFormat="1" applyFont="1" applyBorder="1" applyAlignment="1">
      <alignment horizontal="left" vertical="center" shrinkToFit="1"/>
    </xf>
    <xf numFmtId="49" fontId="23" fillId="0" borderId="12" xfId="6" applyNumberFormat="1" applyFont="1" applyBorder="1" applyAlignment="1">
      <alignment vertical="center" shrinkToFit="1"/>
    </xf>
    <xf numFmtId="0" fontId="23" fillId="0" borderId="12" xfId="15" applyFont="1" applyBorder="1" applyAlignment="1">
      <alignment vertical="center" shrinkToFit="1"/>
    </xf>
    <xf numFmtId="49" fontId="22" fillId="0" borderId="5" xfId="15" applyNumberFormat="1" applyFont="1" applyFill="1" applyBorder="1" applyAlignment="1">
      <alignment horizontal="center" vertical="center"/>
    </xf>
    <xf numFmtId="49" fontId="22" fillId="0" borderId="2" xfId="15" applyNumberFormat="1" applyFont="1" applyFill="1" applyBorder="1" applyAlignment="1">
      <alignment horizontal="center" vertical="center"/>
    </xf>
    <xf numFmtId="49" fontId="22" fillId="0" borderId="0" xfId="15" applyNumberFormat="1" applyFont="1" applyFill="1" applyBorder="1" applyAlignment="1">
      <alignment horizontal="center" vertical="center"/>
    </xf>
    <xf numFmtId="49" fontId="22" fillId="0" borderId="3" xfId="15" applyNumberFormat="1" applyFont="1" applyFill="1" applyBorder="1" applyAlignment="1">
      <alignment horizontal="center" vertical="center"/>
    </xf>
    <xf numFmtId="49" fontId="11" fillId="0" borderId="0" xfId="15" applyNumberFormat="1" applyFont="1" applyAlignment="1">
      <alignment vertical="top" wrapText="1"/>
    </xf>
    <xf numFmtId="49" fontId="11" fillId="0" borderId="0" xfId="15" applyNumberFormat="1" applyFont="1" applyAlignment="1">
      <alignment horizontal="left" vertical="top" wrapText="1"/>
    </xf>
    <xf numFmtId="0" fontId="11" fillId="0" borderId="0" xfId="15" applyNumberFormat="1" applyFont="1" applyAlignment="1">
      <alignment vertical="top" wrapText="1"/>
    </xf>
    <xf numFmtId="0" fontId="11" fillId="0" borderId="0" xfId="15" applyNumberFormat="1" applyFont="1" applyBorder="1" applyAlignment="1">
      <alignment horizontal="left" vertical="top" wrapText="1"/>
    </xf>
    <xf numFmtId="49" fontId="23" fillId="0" borderId="9" xfId="6" applyNumberFormat="1" applyFont="1" applyBorder="1" applyAlignment="1">
      <alignment vertical="center" wrapText="1"/>
    </xf>
    <xf numFmtId="0" fontId="23" fillId="0" borderId="5" xfId="15" applyFont="1" applyBorder="1" applyAlignment="1">
      <alignment vertical="center" wrapText="1"/>
    </xf>
    <xf numFmtId="0" fontId="23" fillId="0" borderId="2" xfId="15" applyFont="1" applyBorder="1" applyAlignment="1">
      <alignment vertical="center" wrapText="1"/>
    </xf>
    <xf numFmtId="0" fontId="2" fillId="0" borderId="10" xfId="15" applyBorder="1" applyAlignment="1">
      <alignment vertical="center" wrapText="1"/>
    </xf>
    <xf numFmtId="0" fontId="2" fillId="0" borderId="0" xfId="15" applyAlignment="1">
      <alignment vertical="center" wrapText="1"/>
    </xf>
    <xf numFmtId="0" fontId="2" fillId="0" borderId="3" xfId="15" applyBorder="1" applyAlignment="1">
      <alignment vertical="center" wrapText="1"/>
    </xf>
    <xf numFmtId="49" fontId="23" fillId="0" borderId="0" xfId="6" applyNumberFormat="1" applyFont="1" applyBorder="1" applyAlignment="1">
      <alignment horizontal="left" vertical="center" wrapText="1"/>
    </xf>
    <xf numFmtId="49" fontId="23" fillId="0" borderId="3" xfId="6" applyNumberFormat="1" applyFont="1" applyBorder="1" applyAlignment="1">
      <alignment horizontal="left" vertical="center" wrapText="1"/>
    </xf>
    <xf numFmtId="0" fontId="2" fillId="0" borderId="6" xfId="15" applyBorder="1" applyAlignment="1">
      <alignment vertical="center" wrapText="1"/>
    </xf>
    <xf numFmtId="0" fontId="2" fillId="0" borderId="4" xfId="15" applyBorder="1" applyAlignment="1">
      <alignment vertical="center" wrapText="1"/>
    </xf>
    <xf numFmtId="49" fontId="23" fillId="0" borderId="10" xfId="6" applyNumberFormat="1" applyFont="1" applyBorder="1" applyAlignment="1">
      <alignment vertical="center" wrapText="1"/>
    </xf>
    <xf numFmtId="0" fontId="23" fillId="0" borderId="0" xfId="15" applyFont="1" applyBorder="1" applyAlignment="1">
      <alignment vertical="center" wrapText="1"/>
    </xf>
    <xf numFmtId="0" fontId="2" fillId="0" borderId="14" xfId="15" applyBorder="1" applyAlignment="1">
      <alignment vertical="center" wrapText="1"/>
    </xf>
    <xf numFmtId="49" fontId="22" fillId="0" borderId="9" xfId="15" applyNumberFormat="1" applyFont="1" applyFill="1" applyBorder="1" applyAlignment="1">
      <alignment horizontal="left" vertical="top" wrapText="1"/>
    </xf>
    <xf numFmtId="49" fontId="22" fillId="0" borderId="5" xfId="15" applyNumberFormat="1" applyFont="1" applyFill="1" applyBorder="1" applyAlignment="1">
      <alignment horizontal="left" vertical="top" wrapText="1"/>
    </xf>
    <xf numFmtId="49" fontId="22" fillId="0" borderId="10" xfId="15" applyNumberFormat="1" applyFont="1" applyFill="1" applyBorder="1" applyAlignment="1">
      <alignment horizontal="left" vertical="top" wrapText="1"/>
    </xf>
    <xf numFmtId="49" fontId="22" fillId="0" borderId="0" xfId="15" applyNumberFormat="1" applyFont="1" applyFill="1" applyBorder="1" applyAlignment="1">
      <alignment horizontal="left" vertical="top" wrapText="1"/>
    </xf>
    <xf numFmtId="0" fontId="2" fillId="0" borderId="0" xfId="15" applyFont="1" applyBorder="1" applyAlignment="1">
      <alignment horizontal="left" vertical="top" wrapText="1"/>
    </xf>
    <xf numFmtId="0" fontId="2" fillId="0" borderId="10" xfId="15" applyFont="1" applyBorder="1" applyAlignment="1">
      <alignment horizontal="left" vertical="top" wrapText="1"/>
    </xf>
    <xf numFmtId="0" fontId="2" fillId="0" borderId="14" xfId="15" applyFont="1" applyBorder="1" applyAlignment="1">
      <alignment horizontal="left" vertical="top" wrapText="1"/>
    </xf>
    <xf numFmtId="0" fontId="2" fillId="0" borderId="6" xfId="15" applyFont="1" applyBorder="1" applyAlignment="1">
      <alignment horizontal="left" vertical="top" wrapText="1"/>
    </xf>
    <xf numFmtId="0" fontId="28" fillId="2" borderId="9" xfId="16" applyFont="1" applyFill="1" applyBorder="1" applyAlignment="1">
      <alignment horizontal="center" vertical="center" shrinkToFit="1"/>
    </xf>
    <xf numFmtId="0" fontId="28" fillId="2" borderId="2" xfId="16" applyFont="1" applyFill="1" applyBorder="1" applyAlignment="1">
      <alignment horizontal="center" vertical="center" shrinkToFit="1"/>
    </xf>
    <xf numFmtId="0" fontId="28" fillId="2" borderId="9" xfId="16" applyFont="1" applyFill="1" applyBorder="1" applyAlignment="1">
      <alignment horizontal="center" vertical="center" wrapText="1" shrinkToFit="1"/>
    </xf>
    <xf numFmtId="0" fontId="28" fillId="2" borderId="2" xfId="16" applyFont="1" applyFill="1" applyBorder="1" applyAlignment="1">
      <alignment horizontal="center" vertical="center" wrapText="1" shrinkToFit="1"/>
    </xf>
    <xf numFmtId="38" fontId="14" fillId="0" borderId="0" xfId="4" applyFont="1" applyAlignment="1">
      <alignment vertical="top" wrapText="1"/>
    </xf>
    <xf numFmtId="0" fontId="14" fillId="0" borderId="0" xfId="16" applyFont="1" applyAlignment="1">
      <alignment vertical="top" wrapText="1"/>
    </xf>
    <xf numFmtId="0" fontId="28" fillId="2" borderId="5" xfId="16" applyNumberFormat="1" applyFont="1" applyFill="1" applyBorder="1" applyAlignment="1">
      <alignment horizontal="center" vertical="center" shrinkToFit="1"/>
    </xf>
    <xf numFmtId="0" fontId="2" fillId="0" borderId="2" xfId="16" applyBorder="1" applyAlignment="1">
      <alignment shrinkToFit="1"/>
    </xf>
    <xf numFmtId="0" fontId="2" fillId="0" borderId="0" xfId="16" applyBorder="1" applyAlignment="1">
      <alignment shrinkToFit="1"/>
    </xf>
    <xf numFmtId="0" fontId="2" fillId="0" borderId="3" xfId="16" applyBorder="1" applyAlignment="1">
      <alignment shrinkToFit="1"/>
    </xf>
    <xf numFmtId="0" fontId="2" fillId="0" borderId="6" xfId="16" applyBorder="1" applyAlignment="1">
      <alignment shrinkToFit="1"/>
    </xf>
    <xf numFmtId="0" fontId="2" fillId="0" borderId="4" xfId="16" applyBorder="1" applyAlignment="1">
      <alignment shrinkToFit="1"/>
    </xf>
    <xf numFmtId="0" fontId="28" fillId="2" borderId="9" xfId="16" applyFont="1" applyFill="1" applyBorder="1" applyAlignment="1">
      <alignment horizontal="center" vertical="center" wrapText="1"/>
    </xf>
    <xf numFmtId="0" fontId="28" fillId="2" borderId="5" xfId="16" applyFont="1" applyFill="1" applyBorder="1" applyAlignment="1">
      <alignment horizontal="center" vertical="center" wrapText="1"/>
    </xf>
    <xf numFmtId="0" fontId="28" fillId="2" borderId="10" xfId="16" applyFont="1" applyFill="1" applyBorder="1" applyAlignment="1">
      <alignment horizontal="center" vertical="center" wrapText="1"/>
    </xf>
    <xf numFmtId="0" fontId="28" fillId="2" borderId="0" xfId="16" applyFont="1" applyFill="1" applyBorder="1" applyAlignment="1">
      <alignment horizontal="center" vertical="center" wrapText="1"/>
    </xf>
    <xf numFmtId="0" fontId="28" fillId="2" borderId="10" xfId="16" applyFont="1" applyFill="1" applyBorder="1" applyAlignment="1">
      <alignment horizontal="center" vertical="center" shrinkToFit="1"/>
    </xf>
    <xf numFmtId="0" fontId="28" fillId="2" borderId="0" xfId="16" applyFont="1" applyFill="1" applyBorder="1" applyAlignment="1">
      <alignment horizontal="center" vertical="center" shrinkToFit="1"/>
    </xf>
    <xf numFmtId="0" fontId="28" fillId="2" borderId="2" xfId="16" applyFont="1" applyFill="1" applyBorder="1" applyAlignment="1">
      <alignment horizontal="center" vertical="center" wrapText="1"/>
    </xf>
    <xf numFmtId="0" fontId="28" fillId="2" borderId="5" xfId="8" applyFont="1" applyFill="1" applyBorder="1" applyAlignment="1">
      <alignment horizontal="center" vertical="center"/>
    </xf>
    <xf numFmtId="0" fontId="28" fillId="2" borderId="2" xfId="8" applyFont="1" applyFill="1" applyBorder="1" applyAlignment="1">
      <alignment horizontal="center" vertical="center"/>
    </xf>
    <xf numFmtId="0" fontId="28" fillId="2" borderId="0" xfId="16" applyNumberFormat="1" applyFont="1" applyFill="1" applyBorder="1" applyAlignment="1">
      <alignment horizontal="center" vertical="center"/>
    </xf>
    <xf numFmtId="0" fontId="28" fillId="2" borderId="3" xfId="16" applyNumberFormat="1" applyFont="1" applyFill="1" applyBorder="1" applyAlignment="1">
      <alignment horizontal="center" vertical="center"/>
    </xf>
    <xf numFmtId="0" fontId="28" fillId="2" borderId="6" xfId="8" applyFont="1" applyFill="1" applyBorder="1" applyAlignment="1">
      <alignment horizontal="center" vertical="center"/>
    </xf>
    <xf numFmtId="0" fontId="28" fillId="2" borderId="4" xfId="8" applyFont="1" applyFill="1" applyBorder="1" applyAlignment="1">
      <alignment horizontal="center" vertical="center"/>
    </xf>
    <xf numFmtId="0" fontId="27" fillId="0" borderId="0" xfId="16" applyFont="1"/>
    <xf numFmtId="0" fontId="28" fillId="2" borderId="13" xfId="8" applyFont="1" applyFill="1" applyBorder="1" applyAlignment="1">
      <alignment horizontal="center" vertical="center"/>
    </xf>
    <xf numFmtId="0" fontId="28" fillId="2" borderId="1" xfId="8" applyFont="1" applyFill="1" applyBorder="1" applyAlignment="1">
      <alignment horizontal="center" vertical="center"/>
    </xf>
    <xf numFmtId="0" fontId="28" fillId="2" borderId="3" xfId="16" applyFont="1" applyFill="1" applyBorder="1" applyAlignment="1">
      <alignment horizontal="center" vertical="center" shrinkToFit="1"/>
    </xf>
    <xf numFmtId="0" fontId="28" fillId="2" borderId="3" xfId="16" applyFont="1" applyFill="1" applyBorder="1" applyAlignment="1">
      <alignment horizontal="center" vertical="center" wrapText="1"/>
    </xf>
    <xf numFmtId="0" fontId="28" fillId="2" borderId="9" xfId="16" applyFont="1" applyFill="1" applyBorder="1" applyAlignment="1">
      <alignment horizontal="center" vertical="center"/>
    </xf>
    <xf numFmtId="0" fontId="28" fillId="2" borderId="14" xfId="16" applyFont="1" applyFill="1" applyBorder="1" applyAlignment="1">
      <alignment horizontal="center" vertical="center"/>
    </xf>
    <xf numFmtId="0" fontId="6" fillId="0" borderId="0" xfId="28" applyFont="1" applyAlignment="1">
      <alignment horizontal="center" vertical="center" shrinkToFit="1"/>
    </xf>
    <xf numFmtId="0" fontId="10" fillId="0" borderId="6" xfId="28" applyFont="1" applyBorder="1" applyAlignment="1">
      <alignment horizontal="distributed" vertical="center"/>
    </xf>
    <xf numFmtId="184" fontId="13" fillId="4" borderId="1" xfId="2" applyNumberFormat="1" applyFont="1" applyFill="1" applyBorder="1" applyAlignment="1">
      <alignment horizontal="center" vertical="center"/>
    </xf>
    <xf numFmtId="180" fontId="13" fillId="4" borderId="1" xfId="2" applyNumberFormat="1" applyFont="1" applyFill="1" applyBorder="1" applyAlignment="1">
      <alignment horizontal="center" vertical="center" shrinkToFit="1"/>
    </xf>
    <xf numFmtId="184" fontId="38" fillId="0" borderId="1" xfId="2" applyNumberFormat="1" applyFont="1" applyBorder="1" applyAlignment="1">
      <alignment horizontal="center" vertical="center" wrapText="1"/>
    </xf>
    <xf numFmtId="184" fontId="38" fillId="0" borderId="7" xfId="2" applyNumberFormat="1" applyFont="1" applyBorder="1" applyAlignment="1">
      <alignment horizontal="center" vertical="center" wrapText="1"/>
    </xf>
    <xf numFmtId="180" fontId="10" fillId="0" borderId="6" xfId="28" applyNumberFormat="1" applyFont="1" applyBorder="1" applyAlignment="1">
      <alignment horizontal="center" vertical="center"/>
    </xf>
    <xf numFmtId="184" fontId="3" fillId="2" borderId="5" xfId="2" applyNumberFormat="1" applyFont="1" applyFill="1" applyBorder="1" applyAlignment="1">
      <alignment horizontal="center" vertical="center" wrapText="1"/>
    </xf>
    <xf numFmtId="184" fontId="3" fillId="2" borderId="2" xfId="2" applyNumberFormat="1" applyFont="1" applyFill="1" applyBorder="1" applyAlignment="1">
      <alignment horizontal="center" vertical="center" wrapText="1"/>
    </xf>
    <xf numFmtId="184" fontId="3" fillId="2" borderId="0" xfId="2" applyNumberFormat="1" applyFont="1" applyFill="1" applyBorder="1" applyAlignment="1">
      <alignment horizontal="center" vertical="center" wrapText="1"/>
    </xf>
    <xf numFmtId="184" fontId="3" fillId="2" borderId="3" xfId="2" applyNumberFormat="1" applyFont="1" applyFill="1" applyBorder="1" applyAlignment="1">
      <alignment horizontal="center" vertical="center" wrapText="1"/>
    </xf>
    <xf numFmtId="184" fontId="3" fillId="2" borderId="6" xfId="2" applyNumberFormat="1" applyFont="1" applyFill="1" applyBorder="1" applyAlignment="1">
      <alignment horizontal="center" vertical="center" wrapText="1"/>
    </xf>
    <xf numFmtId="184" fontId="3" fillId="2" borderId="4" xfId="2" applyNumberFormat="1" applyFont="1" applyFill="1" applyBorder="1" applyAlignment="1">
      <alignment horizontal="center" vertical="center" wrapText="1"/>
    </xf>
    <xf numFmtId="184" fontId="10" fillId="2" borderId="4" xfId="2" applyNumberFormat="1" applyFont="1" applyFill="1" applyBorder="1" applyAlignment="1">
      <alignment horizontal="center" vertical="center" wrapText="1"/>
    </xf>
    <xf numFmtId="0" fontId="10" fillId="0" borderId="6" xfId="28" applyFont="1" applyBorder="1" applyAlignment="1">
      <alignment horizontal="center" vertical="center"/>
    </xf>
    <xf numFmtId="0" fontId="35" fillId="0" borderId="0" xfId="19" applyFont="1" applyBorder="1" applyAlignment="1">
      <alignment horizontal="right" vertical="top" shrinkToFit="1"/>
    </xf>
    <xf numFmtId="0" fontId="3" fillId="0" borderId="0" xfId="19" applyFont="1" applyBorder="1" applyAlignment="1">
      <alignment horizontal="right" vertical="top" shrinkToFit="1"/>
    </xf>
    <xf numFmtId="184" fontId="35" fillId="0" borderId="0" xfId="2" applyNumberFormat="1" applyFont="1" applyBorder="1" applyAlignment="1">
      <alignment horizontal="left" vertical="top" wrapText="1"/>
    </xf>
    <xf numFmtId="184" fontId="33" fillId="0" borderId="5" xfId="2" applyNumberFormat="1" applyFont="1" applyBorder="1" applyAlignment="1">
      <alignment vertical="top" wrapText="1"/>
    </xf>
    <xf numFmtId="184" fontId="33" fillId="0" borderId="0" xfId="2" applyNumberFormat="1" applyFont="1" applyBorder="1" applyAlignment="1">
      <alignment vertical="top" wrapText="1"/>
    </xf>
    <xf numFmtId="184" fontId="33" fillId="0" borderId="0" xfId="2" applyNumberFormat="1" applyFont="1" applyBorder="1" applyAlignment="1">
      <alignment horizontal="left" vertical="top" wrapText="1"/>
    </xf>
    <xf numFmtId="184" fontId="38" fillId="0" borderId="17" xfId="2" applyNumberFormat="1" applyFont="1" applyBorder="1" applyAlignment="1">
      <alignment horizontal="center" vertical="center" wrapText="1"/>
    </xf>
    <xf numFmtId="184" fontId="38" fillId="0" borderId="6" xfId="2" applyNumberFormat="1" applyFont="1" applyBorder="1" applyAlignment="1">
      <alignment horizontal="center" vertical="center" wrapText="1"/>
    </xf>
    <xf numFmtId="184" fontId="38" fillId="0" borderId="18" xfId="2" applyNumberFormat="1" applyFont="1" applyBorder="1" applyAlignment="1">
      <alignment horizontal="center" vertical="center" wrapText="1"/>
    </xf>
    <xf numFmtId="184" fontId="33" fillId="0" borderId="5" xfId="2" applyNumberFormat="1" applyFont="1" applyBorder="1" applyAlignment="1">
      <alignment horizontal="left" vertical="center" wrapText="1"/>
    </xf>
    <xf numFmtId="0" fontId="3" fillId="2" borderId="9" xfId="11" applyFont="1" applyFill="1" applyBorder="1" applyAlignment="1">
      <alignment horizontal="center" vertical="distributed" shrinkToFit="1"/>
    </xf>
    <xf numFmtId="0" fontId="3" fillId="2" borderId="2" xfId="11" applyFont="1" applyFill="1" applyBorder="1" applyAlignment="1">
      <alignment horizontal="center" vertical="distributed"/>
    </xf>
    <xf numFmtId="0" fontId="3" fillId="2" borderId="13" xfId="11" applyFont="1" applyFill="1" applyBorder="1" applyAlignment="1">
      <alignment horizontal="center" shrinkToFit="1"/>
    </xf>
    <xf numFmtId="0" fontId="3" fillId="2" borderId="7" xfId="11" applyFont="1" applyFill="1" applyBorder="1" applyAlignment="1">
      <alignment horizontal="center" shrinkToFit="1"/>
    </xf>
    <xf numFmtId="0" fontId="35" fillId="2" borderId="9" xfId="11" applyFont="1" applyFill="1" applyBorder="1" applyAlignment="1">
      <alignment horizontal="center" vertical="distributed"/>
    </xf>
    <xf numFmtId="0" fontId="35" fillId="2" borderId="5" xfId="11" applyFont="1" applyFill="1" applyBorder="1" applyAlignment="1">
      <alignment horizontal="center" vertical="distributed"/>
    </xf>
    <xf numFmtId="0" fontId="35" fillId="2" borderId="2" xfId="11" applyFont="1" applyFill="1" applyBorder="1" applyAlignment="1">
      <alignment horizontal="center" vertical="distributed"/>
    </xf>
    <xf numFmtId="0" fontId="35" fillId="2" borderId="14" xfId="11" applyFont="1" applyFill="1" applyBorder="1" applyAlignment="1">
      <alignment horizontal="center" vertical="distributed"/>
    </xf>
    <xf numFmtId="0" fontId="35" fillId="2" borderId="6" xfId="11" applyFont="1" applyFill="1" applyBorder="1" applyAlignment="1">
      <alignment horizontal="center" vertical="distributed"/>
    </xf>
    <xf numFmtId="0" fontId="35" fillId="2" borderId="4" xfId="11" applyFont="1" applyFill="1" applyBorder="1" applyAlignment="1">
      <alignment horizontal="center" vertical="distributed"/>
    </xf>
    <xf numFmtId="0" fontId="2" fillId="0" borderId="5" xfId="15" applyBorder="1" applyAlignment="1">
      <alignment horizontal="center" vertical="distributed"/>
    </xf>
    <xf numFmtId="0" fontId="2" fillId="0" borderId="2" xfId="15" applyBorder="1" applyAlignment="1">
      <alignment horizontal="center" vertical="distributed"/>
    </xf>
    <xf numFmtId="0" fontId="2" fillId="0" borderId="14" xfId="15" applyBorder="1" applyAlignment="1">
      <alignment horizontal="center" vertical="distributed"/>
    </xf>
    <xf numFmtId="0" fontId="2" fillId="0" borderId="6" xfId="15" applyBorder="1" applyAlignment="1">
      <alignment horizontal="center" vertical="distributed"/>
    </xf>
    <xf numFmtId="0" fontId="2" fillId="0" borderId="4" xfId="15" applyBorder="1" applyAlignment="1">
      <alignment horizontal="center" vertical="distributed"/>
    </xf>
    <xf numFmtId="0" fontId="43" fillId="3" borderId="9" xfId="9" applyFont="1" applyFill="1" applyBorder="1" applyAlignment="1">
      <alignment horizontal="center" vertical="center"/>
    </xf>
    <xf numFmtId="0" fontId="43" fillId="3" borderId="2" xfId="9" applyFont="1" applyFill="1" applyBorder="1" applyAlignment="1">
      <alignment horizontal="center" vertical="center"/>
    </xf>
    <xf numFmtId="0" fontId="43" fillId="3" borderId="10" xfId="9" applyFont="1" applyFill="1" applyBorder="1" applyAlignment="1">
      <alignment horizontal="center" vertical="center"/>
    </xf>
    <xf numFmtId="0" fontId="43" fillId="3" borderId="3" xfId="9" applyFont="1" applyFill="1" applyBorder="1" applyAlignment="1">
      <alignment horizontal="center" vertical="center"/>
    </xf>
    <xf numFmtId="0" fontId="43" fillId="3" borderId="21" xfId="9" applyFont="1" applyFill="1" applyBorder="1" applyAlignment="1">
      <alignment horizontal="center" vertical="center"/>
    </xf>
    <xf numFmtId="0" fontId="43" fillId="3" borderId="28" xfId="9" applyFont="1" applyFill="1" applyBorder="1" applyAlignment="1">
      <alignment horizontal="center" vertical="center"/>
    </xf>
    <xf numFmtId="0" fontId="43" fillId="3" borderId="5" xfId="9" applyFont="1" applyFill="1" applyBorder="1" applyAlignment="1">
      <alignment horizontal="center" vertical="center"/>
    </xf>
    <xf numFmtId="0" fontId="43" fillId="3" borderId="0" xfId="9" applyFont="1" applyFill="1" applyBorder="1" applyAlignment="1">
      <alignment horizontal="center" vertical="center"/>
    </xf>
    <xf numFmtId="0" fontId="43" fillId="3" borderId="14" xfId="9" applyFont="1" applyFill="1" applyBorder="1" applyAlignment="1">
      <alignment horizontal="center" vertical="center"/>
    </xf>
    <xf numFmtId="0" fontId="43" fillId="3" borderId="6" xfId="9" applyFont="1" applyFill="1" applyBorder="1" applyAlignment="1">
      <alignment horizontal="center" vertical="center"/>
    </xf>
    <xf numFmtId="0" fontId="43" fillId="3" borderId="4" xfId="9" applyFont="1" applyFill="1" applyBorder="1" applyAlignment="1">
      <alignment horizontal="center" vertical="center"/>
    </xf>
    <xf numFmtId="0" fontId="43" fillId="3" borderId="15" xfId="9" applyFont="1" applyFill="1" applyBorder="1" applyAlignment="1">
      <alignment horizontal="center" vertical="center" shrinkToFit="1"/>
    </xf>
    <xf numFmtId="0" fontId="43" fillId="3" borderId="41" xfId="9" applyFont="1" applyFill="1" applyBorder="1" applyAlignment="1">
      <alignment horizontal="center" vertical="center" shrinkToFit="1"/>
    </xf>
    <xf numFmtId="0" fontId="43" fillId="3" borderId="13" xfId="9" applyFont="1" applyFill="1" applyBorder="1" applyAlignment="1">
      <alignment horizontal="center" vertical="center"/>
    </xf>
    <xf numFmtId="0" fontId="3" fillId="3" borderId="1" xfId="9" applyFont="1" applyFill="1" applyBorder="1" applyAlignment="1">
      <alignment horizontal="center" vertical="center"/>
    </xf>
    <xf numFmtId="0" fontId="43" fillId="3" borderId="1" xfId="9" applyFont="1" applyFill="1" applyBorder="1" applyAlignment="1">
      <alignment horizontal="center" vertical="center"/>
    </xf>
    <xf numFmtId="0" fontId="43" fillId="3" borderId="7" xfId="9" applyFont="1" applyFill="1" applyBorder="1" applyAlignment="1">
      <alignment horizontal="center" vertical="center"/>
    </xf>
    <xf numFmtId="0" fontId="3" fillId="3" borderId="5" xfId="9" applyFont="1" applyFill="1" applyBorder="1" applyAlignment="1">
      <alignment horizontal="center" vertical="center"/>
    </xf>
    <xf numFmtId="0" fontId="33" fillId="3" borderId="9" xfId="24" applyFont="1" applyFill="1" applyBorder="1" applyAlignment="1">
      <alignment horizontal="center" vertical="center"/>
    </xf>
    <xf numFmtId="0" fontId="33" fillId="3" borderId="2" xfId="24" applyFont="1" applyFill="1" applyBorder="1" applyAlignment="1">
      <alignment horizontal="center" vertical="center"/>
    </xf>
    <xf numFmtId="0" fontId="33" fillId="3" borderId="10" xfId="24" applyFont="1" applyFill="1" applyBorder="1" applyAlignment="1">
      <alignment horizontal="center" vertical="center"/>
    </xf>
    <xf numFmtId="0" fontId="33" fillId="3" borderId="3" xfId="24" applyFont="1" applyFill="1" applyBorder="1" applyAlignment="1">
      <alignment horizontal="center" vertical="center"/>
    </xf>
    <xf numFmtId="0" fontId="33" fillId="3" borderId="14" xfId="24" applyFont="1" applyFill="1" applyBorder="1" applyAlignment="1">
      <alignment horizontal="center" vertical="center"/>
    </xf>
    <xf numFmtId="0" fontId="33" fillId="3" borderId="4" xfId="24" applyFont="1" applyFill="1" applyBorder="1" applyAlignment="1">
      <alignment horizontal="center" vertical="center"/>
    </xf>
    <xf numFmtId="0" fontId="46" fillId="3" borderId="9" xfId="24" applyFont="1" applyFill="1" applyBorder="1" applyAlignment="1">
      <alignment horizontal="center" vertical="center" shrinkToFit="1"/>
    </xf>
    <xf numFmtId="0" fontId="46" fillId="3" borderId="14" xfId="24" applyFont="1" applyFill="1" applyBorder="1" applyAlignment="1">
      <alignment horizontal="center" vertical="center" shrinkToFit="1"/>
    </xf>
    <xf numFmtId="0" fontId="33" fillId="3" borderId="1" xfId="24" applyFont="1" applyFill="1" applyBorder="1" applyAlignment="1">
      <alignment horizontal="center" vertical="center"/>
    </xf>
    <xf numFmtId="0" fontId="47" fillId="3" borderId="9" xfId="24" applyFont="1" applyFill="1" applyBorder="1" applyAlignment="1">
      <alignment horizontal="center" vertical="center" shrinkToFit="1"/>
    </xf>
    <xf numFmtId="0" fontId="47" fillId="3" borderId="14" xfId="24" applyFont="1" applyFill="1" applyBorder="1" applyAlignment="1">
      <alignment horizontal="center" vertical="center" shrinkToFit="1"/>
    </xf>
    <xf numFmtId="0" fontId="3" fillId="3" borderId="7" xfId="9" applyFont="1" applyFill="1" applyBorder="1" applyAlignment="1">
      <alignment horizontal="center" vertical="center"/>
    </xf>
    <xf numFmtId="0" fontId="3" fillId="3" borderId="9" xfId="9" applyFont="1" applyFill="1" applyBorder="1" applyAlignment="1">
      <alignment horizontal="center" vertical="center" wrapText="1"/>
    </xf>
    <xf numFmtId="0" fontId="3" fillId="3" borderId="10" xfId="9" applyFont="1" applyFill="1" applyBorder="1" applyAlignment="1">
      <alignment horizontal="center" vertical="center" wrapText="1"/>
    </xf>
    <xf numFmtId="0" fontId="3" fillId="3" borderId="21" xfId="9" applyFont="1" applyFill="1" applyBorder="1" applyAlignment="1">
      <alignment horizontal="center" vertical="center" wrapText="1"/>
    </xf>
    <xf numFmtId="0" fontId="35" fillId="3" borderId="2" xfId="9" applyFont="1" applyFill="1" applyBorder="1" applyAlignment="1">
      <alignment horizontal="center" vertical="center" wrapText="1"/>
    </xf>
    <xf numFmtId="0" fontId="35" fillId="3" borderId="28" xfId="9" applyFont="1" applyFill="1" applyBorder="1" applyAlignment="1">
      <alignment horizontal="center" vertical="center" wrapText="1"/>
    </xf>
    <xf numFmtId="0" fontId="3" fillId="3" borderId="14" xfId="9" applyFont="1" applyFill="1" applyBorder="1" applyAlignment="1">
      <alignment horizontal="center" vertical="center" wrapText="1"/>
    </xf>
    <xf numFmtId="0" fontId="43" fillId="3" borderId="9" xfId="9" applyFont="1" applyFill="1" applyBorder="1" applyAlignment="1">
      <alignment horizontal="center" vertical="center" wrapText="1"/>
    </xf>
    <xf numFmtId="0" fontId="43" fillId="3" borderId="21" xfId="9" applyFont="1" applyFill="1" applyBorder="1" applyAlignment="1">
      <alignment horizontal="center" vertical="center" wrapText="1"/>
    </xf>
    <xf numFmtId="49" fontId="49" fillId="0" borderId="0" xfId="15" applyNumberFormat="1" applyFont="1" applyAlignment="1">
      <alignment horizontal="center"/>
    </xf>
    <xf numFmtId="49" fontId="51" fillId="0" borderId="0" xfId="15" applyNumberFormat="1" applyFont="1" applyAlignment="1">
      <alignment vertical="top"/>
    </xf>
    <xf numFmtId="188" fontId="11" fillId="0" borderId="0" xfId="15" applyNumberFormat="1" applyFont="1" applyAlignment="1">
      <alignment vertical="top" wrapText="1"/>
    </xf>
    <xf numFmtId="49" fontId="51" fillId="0" borderId="0" xfId="15" applyNumberFormat="1" applyFont="1" applyAlignment="1">
      <alignment vertical="top" wrapText="1"/>
    </xf>
  </cellXfs>
  <cellStyles count="29">
    <cellStyle name="ハイパーリンク" xfId="1"/>
    <cellStyle name="桁区切り_月報作成用R3.1(確定値) ×" xfId="2"/>
    <cellStyle name="桁区切り_月報作成用R3.1(確定値)_1" xfId="3"/>
    <cellStyle name="桁区切り_月報作成用R3.1(確定値)_2" xfId="4"/>
    <cellStyle name="標準" xfId="0" builtinId="0"/>
    <cellStyle name="標準 2" xfId="5"/>
    <cellStyle name="標準_21調査結果の概要グラフ(リンク）" xfId="6"/>
    <cellStyle name="標準_Book1" xfId="7"/>
    <cellStyle name="標準_季節調整済み指数2010_Book1" xfId="10"/>
    <cellStyle name="標準_季節調整済み指数2010_月報作成用R3.1(確定値)" xfId="11"/>
    <cellStyle name="標準_結果の概要（5人以上）_月報作成用R2.12" xfId="22"/>
    <cellStyle name="標準_月報作成用23.8" xfId="12"/>
    <cellStyle name="標準_月報作成用R2.12" xfId="13"/>
    <cellStyle name="標準_月報作成用R3.1(確定値) ×_1" xfId="14"/>
    <cellStyle name="標準_月報作成用R3.1(確定値)_1" xfId="15"/>
    <cellStyle name="標準_月報作成用R3.1(確定値)_2" xfId="16"/>
    <cellStyle name="標準_月報作成用R3.1(確定値)_3" xfId="17"/>
    <cellStyle name="標準_月報作成用R3.1(確定値)_4" xfId="18"/>
    <cellStyle name="標準_公表月報用22.8" xfId="9"/>
    <cellStyle name="標準_産業大分類別指数_月報作成用R3.1(確定値) ×" xfId="19"/>
    <cellStyle name="標準_全国確報22.8_月報作成用R3.1(確定値) ×_1" xfId="8"/>
    <cellStyle name="標準_速報（指数表）_月報作成用R3.1(確定値) ×" xfId="28"/>
    <cellStyle name="標準_速報5表 （規模別）22.8" xfId="24"/>
    <cellStyle name="標準_速報の表紙21.11_月報作成用R2.12" xfId="25"/>
    <cellStyle name="標準_速報の表紙21.11_月報作成用R3.1(確定値)_1" xfId="26"/>
    <cellStyle name="標準_速報の表紙21.11_月報作成用R3.1(確定値)_2" xfId="27"/>
    <cellStyle name="標準_知事投げ込み用グラフ＆文章23.8_月報作成用R2.12" xfId="21"/>
    <cellStyle name="標準_目次" xfId="20"/>
    <cellStyle name="標準_裏表紙（毎and勤ver.)H24.1まで_月報作成用R3.1(暫定値)"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130810</xdr:colOff>
      <xdr:row>40</xdr:row>
      <xdr:rowOff>47625</xdr:rowOff>
    </xdr:from>
    <xdr:to>
      <xdr:col>10</xdr:col>
      <xdr:colOff>61595</xdr:colOff>
      <xdr:row>51</xdr:row>
      <xdr:rowOff>28575</xdr:rowOff>
    </xdr:to>
    <xdr:sp macro="" textlink="">
      <xdr:nvSpPr>
        <xdr:cNvPr id="54273" name="AutoShape 124"/>
        <xdr:cNvSpPr>
          <a:spLocks noChangeArrowheads="1"/>
        </xdr:cNvSpPr>
      </xdr:nvSpPr>
      <xdr:spPr>
        <a:xfrm>
          <a:off x="441325" y="7578725"/>
          <a:ext cx="5245100" cy="1743075"/>
        </a:xfrm>
        <a:prstGeom prst="flowChartAlternateProcess">
          <a:avLst/>
        </a:prstGeom>
        <a:solidFill>
          <a:sysClr val="window" lastClr="FFFFFF"/>
        </a:solidFill>
        <a:ln w="28575">
          <a:solidFill>
            <a:sysClr val="windowText" lastClr="000000"/>
          </a:solidFill>
          <a:miter/>
        </a:ln>
      </xdr:spPr>
      <xdr:txBody>
        <a:bodyPr vertOverflow="clip" horzOverflow="overflow" wrap="square" lIns="27432"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　　　　　　　　　　</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ゴシック"/>
              <a:ea typeface="ＭＳ ゴシック"/>
            </a:rPr>
            <a:t>毎月勤労統計調査とは？（通称：毎勤）</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　厚生労働省が都道府県を通して実施する調査で、労働者の賃金、労働時間、雇用について毎月の変化を明らかにするものです。</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　また、国の重要な統計を作成するための調査として、統計法に基づく「基幹</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統計調査」とされています。</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　　　　　　　　　　</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ゴシック"/>
              <a:ea typeface="ＭＳ ゴシック"/>
            </a:rPr>
            <a:t>－毎勤はいろいろ役立っています－</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　★失業給付の額や休業補償額の改訂の資料</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　★企業の経営判断や賃金などの労働条件決定の際の資料</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　★内閣府の月例経済報告や景気動向指数などの景気判断資料　　等</a:t>
          </a:r>
        </a:p>
        <a:p>
          <a:pPr algn="l"/>
          <a:endParaRPr/>
        </a:p>
      </xdr:txBody>
    </xdr:sp>
    <xdr:clientData/>
  </xdr:twoCellAnchor>
  <xdr:twoCellAnchor>
    <xdr:from>
      <xdr:col>1</xdr:col>
      <xdr:colOff>262255</xdr:colOff>
      <xdr:row>5</xdr:row>
      <xdr:rowOff>109855</xdr:rowOff>
    </xdr:from>
    <xdr:to>
      <xdr:col>3</xdr:col>
      <xdr:colOff>568960</xdr:colOff>
      <xdr:row>10</xdr:row>
      <xdr:rowOff>62230</xdr:rowOff>
    </xdr:to>
    <xdr:pic>
      <xdr:nvPicPr>
        <xdr:cNvPr id="54274" name="Picture 130"/>
        <xdr:cNvPicPr>
          <a:picLocks noChangeAspect="1"/>
        </xdr:cNvPicPr>
      </xdr:nvPicPr>
      <xdr:blipFill>
        <a:blip xmlns:r="http://schemas.openxmlformats.org/officeDocument/2006/relationships" r:embed="rId1"/>
        <a:stretch>
          <a:fillRect/>
        </a:stretch>
      </xdr:blipFill>
      <xdr:spPr>
        <a:xfrm>
          <a:off x="572770" y="1579880"/>
          <a:ext cx="1220470" cy="977900"/>
        </a:xfrm>
        <a:prstGeom prst="rect">
          <a:avLst/>
        </a:prstGeom>
        <a:noFill/>
        <a:ln>
          <a:miter/>
        </a:ln>
      </xdr:spPr>
    </xdr:pic>
    <xdr:clientData/>
  </xdr:twoCellAnchor>
  <xdr:twoCellAnchor editAs="oneCell">
    <xdr:from>
      <xdr:col>1</xdr:col>
      <xdr:colOff>0</xdr:colOff>
      <xdr:row>11</xdr:row>
      <xdr:rowOff>0</xdr:rowOff>
    </xdr:from>
    <xdr:to>
      <xdr:col>10</xdr:col>
      <xdr:colOff>190500</xdr:colOff>
      <xdr:row>39</xdr:row>
      <xdr:rowOff>146050</xdr:rowOff>
    </xdr:to>
    <xdr:pic>
      <xdr:nvPicPr>
        <xdr:cNvPr id="5" name="図 4"/>
        <xdr:cNvPicPr>
          <a:picLocks noChangeAspect="1" noChangeArrowheads="1"/>
        </xdr:cNvPicPr>
      </xdr:nvPicPr>
      <xdr:blipFill>
        <a:blip xmlns:r="http://schemas.openxmlformats.org/officeDocument/2006/relationships" r:embed="rId2"/>
        <a:stretch>
          <a:fillRect/>
        </a:stretch>
      </xdr:blipFill>
      <xdr:spPr>
        <a:xfrm>
          <a:off x="310515" y="2667000"/>
          <a:ext cx="5504815" cy="48450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8890</xdr:colOff>
      <xdr:row>19</xdr:row>
      <xdr:rowOff>76835</xdr:rowOff>
    </xdr:from>
    <xdr:to>
      <xdr:col>0</xdr:col>
      <xdr:colOff>314325</xdr:colOff>
      <xdr:row>21</xdr:row>
      <xdr:rowOff>18415</xdr:rowOff>
    </xdr:to>
    <xdr:sp macro="" textlink="">
      <xdr:nvSpPr>
        <xdr:cNvPr id="27649" name="Rectangle 1"/>
        <xdr:cNvSpPr>
          <a:spLocks noChangeArrowheads="1"/>
        </xdr:cNvSpPr>
      </xdr:nvSpPr>
      <xdr:spPr>
        <a:xfrm>
          <a:off x="8890" y="3251835"/>
          <a:ext cx="305435" cy="284480"/>
        </a:xfrm>
        <a:prstGeom prst="rect">
          <a:avLst/>
        </a:prstGeom>
        <a:noFill/>
        <a:ln>
          <a:miter/>
        </a:ln>
      </xdr:spPr>
      <xdr:txBody>
        <a:bodyPr vertOverflow="clip" horzOverflow="overflow" vert="vert" wrap="square" lIns="27432" tIns="18288" rIns="0" bIns="0" anchor="b" upright="1"/>
        <a:lstStyle/>
        <a:p>
          <a:pPr algn="l"/>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34925</xdr:colOff>
      <xdr:row>77</xdr:row>
      <xdr:rowOff>28575</xdr:rowOff>
    </xdr:from>
    <xdr:to>
      <xdr:col>0</xdr:col>
      <xdr:colOff>393065</xdr:colOff>
      <xdr:row>82</xdr:row>
      <xdr:rowOff>76200</xdr:rowOff>
    </xdr:to>
    <xdr:sp macro="" textlink="">
      <xdr:nvSpPr>
        <xdr:cNvPr id="28673" name="Text Box 1"/>
        <xdr:cNvSpPr txBox="1">
          <a:spLocks noChangeArrowheads="1"/>
        </xdr:cNvSpPr>
      </xdr:nvSpPr>
      <xdr:spPr>
        <a:xfrm>
          <a:off x="34925" y="16211550"/>
          <a:ext cx="358140" cy="1095375"/>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-15-</a:t>
          </a:r>
        </a:p>
      </xdr:txBody>
    </xdr:sp>
    <xdr:clientData/>
  </xdr:twoCellAnchor>
  <xdr:twoCellAnchor>
    <xdr:from>
      <xdr:col>0</xdr:col>
      <xdr:colOff>8890</xdr:colOff>
      <xdr:row>26</xdr:row>
      <xdr:rowOff>114935</xdr:rowOff>
    </xdr:from>
    <xdr:to>
      <xdr:col>0</xdr:col>
      <xdr:colOff>367665</xdr:colOff>
      <xdr:row>31</xdr:row>
      <xdr:rowOff>162560</xdr:rowOff>
    </xdr:to>
    <xdr:sp macro="" textlink="">
      <xdr:nvSpPr>
        <xdr:cNvPr id="28674" name="Text Box 2"/>
        <xdr:cNvSpPr txBox="1">
          <a:spLocks noChangeArrowheads="1"/>
        </xdr:cNvSpPr>
      </xdr:nvSpPr>
      <xdr:spPr>
        <a:xfrm>
          <a:off x="8890" y="5639435"/>
          <a:ext cx="358775" cy="1095375"/>
        </a:xfrm>
        <a:prstGeom prst="rect">
          <a:avLst/>
        </a:prstGeom>
        <a:solidFill>
          <a:sysClr val="window" lastClr="FFFFFF"/>
        </a:solidFill>
        <a:ln>
          <a:miter/>
        </a:ln>
      </xdr:spPr>
      <xdr:txBody>
        <a:bodyPr vertOverflow="overflow" horzOverflow="overflow" vert="vert" lIns="18288" tIns="0" rIns="0" bIns="0" upright="1"/>
        <a:lstStyle/>
        <a:p>
          <a:endParaRPr/>
        </a:p>
      </xdr:txBody>
    </xdr:sp>
    <xdr:clientData/>
  </xdr:twoCellAnchor>
  <xdr:twoCellAnchor>
    <xdr:from>
      <xdr:col>0</xdr:col>
      <xdr:colOff>26035</xdr:colOff>
      <xdr:row>25</xdr:row>
      <xdr:rowOff>86360</xdr:rowOff>
    </xdr:from>
    <xdr:to>
      <xdr:col>0</xdr:col>
      <xdr:colOff>384175</xdr:colOff>
      <xdr:row>30</xdr:row>
      <xdr:rowOff>133985</xdr:rowOff>
    </xdr:to>
    <xdr:sp macro="" textlink="">
      <xdr:nvSpPr>
        <xdr:cNvPr id="28675" name="Text Box 3"/>
        <xdr:cNvSpPr txBox="1">
          <a:spLocks noChangeArrowheads="1"/>
        </xdr:cNvSpPr>
      </xdr:nvSpPr>
      <xdr:spPr>
        <a:xfrm>
          <a:off x="26035" y="5401310"/>
          <a:ext cx="358140" cy="1095375"/>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-14 -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61595</xdr:colOff>
      <xdr:row>76</xdr:row>
      <xdr:rowOff>28575</xdr:rowOff>
    </xdr:from>
    <xdr:to>
      <xdr:col>0</xdr:col>
      <xdr:colOff>419735</xdr:colOff>
      <xdr:row>81</xdr:row>
      <xdr:rowOff>76200</xdr:rowOff>
    </xdr:to>
    <xdr:sp macro="" textlink="">
      <xdr:nvSpPr>
        <xdr:cNvPr id="29697" name="Text Box 1"/>
        <xdr:cNvSpPr txBox="1">
          <a:spLocks noChangeArrowheads="1"/>
        </xdr:cNvSpPr>
      </xdr:nvSpPr>
      <xdr:spPr>
        <a:xfrm>
          <a:off x="61595" y="15944850"/>
          <a:ext cx="358140" cy="1095375"/>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-17-</a:t>
          </a:r>
        </a:p>
      </xdr:txBody>
    </xdr:sp>
    <xdr:clientData/>
  </xdr:twoCellAnchor>
  <xdr:twoCellAnchor>
    <xdr:from>
      <xdr:col>0</xdr:col>
      <xdr:colOff>43815</xdr:colOff>
      <xdr:row>24</xdr:row>
      <xdr:rowOff>38735</xdr:rowOff>
    </xdr:from>
    <xdr:to>
      <xdr:col>0</xdr:col>
      <xdr:colOff>401955</xdr:colOff>
      <xdr:row>29</xdr:row>
      <xdr:rowOff>86360</xdr:rowOff>
    </xdr:to>
    <xdr:sp macro="" textlink="">
      <xdr:nvSpPr>
        <xdr:cNvPr id="29698" name="Text Box 2"/>
        <xdr:cNvSpPr txBox="1">
          <a:spLocks noChangeArrowheads="1"/>
        </xdr:cNvSpPr>
      </xdr:nvSpPr>
      <xdr:spPr>
        <a:xfrm>
          <a:off x="43815" y="5067935"/>
          <a:ext cx="358140" cy="1095375"/>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-16-</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69850</xdr:colOff>
      <xdr:row>74</xdr:row>
      <xdr:rowOff>133985</xdr:rowOff>
    </xdr:from>
    <xdr:to>
      <xdr:col>0</xdr:col>
      <xdr:colOff>428625</xdr:colOff>
      <xdr:row>79</xdr:row>
      <xdr:rowOff>181610</xdr:rowOff>
    </xdr:to>
    <xdr:sp macro="" textlink="">
      <xdr:nvSpPr>
        <xdr:cNvPr id="30721" name="Text Box 1"/>
        <xdr:cNvSpPr txBox="1">
          <a:spLocks noChangeArrowheads="1"/>
        </xdr:cNvSpPr>
      </xdr:nvSpPr>
      <xdr:spPr>
        <a:xfrm>
          <a:off x="69850" y="15681960"/>
          <a:ext cx="358775" cy="1095375"/>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-19-</a:t>
          </a:r>
        </a:p>
      </xdr:txBody>
    </xdr:sp>
    <xdr:clientData/>
  </xdr:twoCellAnchor>
  <xdr:twoCellAnchor>
    <xdr:from>
      <xdr:col>0</xdr:col>
      <xdr:colOff>8890</xdr:colOff>
      <xdr:row>23</xdr:row>
      <xdr:rowOff>76200</xdr:rowOff>
    </xdr:from>
    <xdr:to>
      <xdr:col>0</xdr:col>
      <xdr:colOff>367030</xdr:colOff>
      <xdr:row>28</xdr:row>
      <xdr:rowOff>123825</xdr:rowOff>
    </xdr:to>
    <xdr:sp macro="" textlink="">
      <xdr:nvSpPr>
        <xdr:cNvPr id="30722" name="Text Box 2"/>
        <xdr:cNvSpPr txBox="1">
          <a:spLocks noChangeArrowheads="1"/>
        </xdr:cNvSpPr>
      </xdr:nvSpPr>
      <xdr:spPr>
        <a:xfrm>
          <a:off x="8890" y="4933950"/>
          <a:ext cx="358140" cy="1095375"/>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-18-</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12</xdr:row>
      <xdr:rowOff>201295</xdr:rowOff>
    </xdr:from>
    <xdr:to>
      <xdr:col>6</xdr:col>
      <xdr:colOff>0</xdr:colOff>
      <xdr:row>14</xdr:row>
      <xdr:rowOff>162560</xdr:rowOff>
    </xdr:to>
    <xdr:sp macro="" textlink="">
      <xdr:nvSpPr>
        <xdr:cNvPr id="31745" name="Line 1"/>
        <xdr:cNvSpPr>
          <a:spLocks noChangeShapeType="1"/>
        </xdr:cNvSpPr>
      </xdr:nvSpPr>
      <xdr:spPr>
        <a:xfrm>
          <a:off x="4004310" y="2298065"/>
          <a:ext cx="0" cy="396875"/>
        </a:xfrm>
        <a:prstGeom prst="line">
          <a:avLst/>
        </a:prstGeom>
        <a:noFill/>
        <a:ln w="9525">
          <a:solidFill>
            <a:sysClr val="windowText" lastClr="000000"/>
          </a:solidFill>
          <a:miter/>
        </a:ln>
      </xdr:spPr>
      <xdr:txBody>
        <a:bodyPr vertOverflow="overflow" horzOverflow="overflow" lIns="4762" tIns="4762" rIns="4762" bIns="4762" upright="1"/>
        <a:lstStyle/>
        <a:p>
          <a:endParaRPr/>
        </a:p>
      </xdr:txBody>
    </xdr:sp>
    <xdr:clientData/>
  </xdr:twoCellAnchor>
  <xdr:twoCellAnchor>
    <xdr:from>
      <xdr:col>6</xdr:col>
      <xdr:colOff>0</xdr:colOff>
      <xdr:row>12</xdr:row>
      <xdr:rowOff>201295</xdr:rowOff>
    </xdr:from>
    <xdr:to>
      <xdr:col>6</xdr:col>
      <xdr:colOff>0</xdr:colOff>
      <xdr:row>14</xdr:row>
      <xdr:rowOff>162560</xdr:rowOff>
    </xdr:to>
    <xdr:sp macro="" textlink="">
      <xdr:nvSpPr>
        <xdr:cNvPr id="31746" name="Line 2"/>
        <xdr:cNvSpPr>
          <a:spLocks noChangeShapeType="1"/>
        </xdr:cNvSpPr>
      </xdr:nvSpPr>
      <xdr:spPr>
        <a:xfrm>
          <a:off x="4004310" y="2298065"/>
          <a:ext cx="0" cy="396875"/>
        </a:xfrm>
        <a:prstGeom prst="line">
          <a:avLst/>
        </a:prstGeom>
        <a:noFill/>
        <a:ln w="9525">
          <a:solidFill>
            <a:sysClr val="windowText" lastClr="000000"/>
          </a:solidFill>
          <a:miter/>
        </a:ln>
      </xdr:spPr>
      <xdr:txBody>
        <a:bodyPr vertOverflow="overflow" horzOverflow="overflow" lIns="4762" tIns="4762" rIns="4762" bIns="4762" upright="1"/>
        <a:lstStyle/>
        <a:p>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218440</xdr:colOff>
      <xdr:row>86</xdr:row>
      <xdr:rowOff>114935</xdr:rowOff>
    </xdr:from>
    <xdr:to>
      <xdr:col>8</xdr:col>
      <xdr:colOff>122555</xdr:colOff>
      <xdr:row>86</xdr:row>
      <xdr:rowOff>114935</xdr:rowOff>
    </xdr:to>
    <xdr:sp macro="" textlink="">
      <xdr:nvSpPr>
        <xdr:cNvPr id="32769" name="Line 1"/>
        <xdr:cNvSpPr>
          <a:spLocks noChangeShapeType="1"/>
        </xdr:cNvSpPr>
      </xdr:nvSpPr>
      <xdr:spPr>
        <a:xfrm>
          <a:off x="1587500" y="15859760"/>
          <a:ext cx="1580515" cy="0"/>
        </a:xfrm>
        <a:prstGeom prst="line">
          <a:avLst/>
        </a:prstGeom>
        <a:noFill/>
        <a:ln w="9525">
          <a:solidFill>
            <a:sysClr val="windowText" lastClr="000000"/>
          </a:solidFill>
          <a:miter/>
        </a:ln>
      </xdr:spPr>
      <xdr:txBody>
        <a:bodyPr vertOverflow="overflow" horzOverflow="overflow" lIns="4762" tIns="4762" rIns="4762" bIns="4762" upright="1"/>
        <a:lstStyle/>
        <a:p>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210185</xdr:colOff>
      <xdr:row>21</xdr:row>
      <xdr:rowOff>92075</xdr:rowOff>
    </xdr:from>
    <xdr:to>
      <xdr:col>5</xdr:col>
      <xdr:colOff>340995</xdr:colOff>
      <xdr:row>29</xdr:row>
      <xdr:rowOff>27305</xdr:rowOff>
    </xdr:to>
    <xdr:pic>
      <xdr:nvPicPr>
        <xdr:cNvPr id="2" name="Picture 1"/>
        <xdr:cNvPicPr>
          <a:picLocks noChangeAspect="1"/>
        </xdr:cNvPicPr>
      </xdr:nvPicPr>
      <xdr:blipFill>
        <a:blip xmlns:r="http://schemas.openxmlformats.org/officeDocument/2006/relationships" r:embed="rId1"/>
        <a:stretch>
          <a:fillRect/>
        </a:stretch>
      </xdr:blipFill>
      <xdr:spPr>
        <a:xfrm>
          <a:off x="970915" y="5981700"/>
          <a:ext cx="2130425" cy="1567180"/>
        </a:xfrm>
        <a:prstGeom prst="rect">
          <a:avLst/>
        </a:prstGeom>
        <a:solidFill>
          <a:sysClr val="window" lastClr="FFFFFF"/>
        </a:solidFill>
        <a:ln>
          <a:miter/>
        </a:ln>
      </xdr:spPr>
    </xdr:pic>
    <xdr:clientData/>
  </xdr:twoCellAnchor>
  <xdr:twoCellAnchor>
    <xdr:from>
      <xdr:col>0</xdr:col>
      <xdr:colOff>285750</xdr:colOff>
      <xdr:row>19</xdr:row>
      <xdr:rowOff>84455</xdr:rowOff>
    </xdr:from>
    <xdr:to>
      <xdr:col>5</xdr:col>
      <xdr:colOff>118745</xdr:colOff>
      <xdr:row>21</xdr:row>
      <xdr:rowOff>70485</xdr:rowOff>
    </xdr:to>
    <xdr:grpSp>
      <xdr:nvGrpSpPr>
        <xdr:cNvPr id="5" name="Group 37"/>
        <xdr:cNvGrpSpPr/>
      </xdr:nvGrpSpPr>
      <xdr:grpSpPr>
        <a:xfrm>
          <a:off x="285750" y="5459730"/>
          <a:ext cx="2593340" cy="500380"/>
          <a:chOff x="214" y="1050"/>
          <a:chExt cx="297" cy="48"/>
        </a:xfrm>
      </xdr:grpSpPr>
      <xdr:sp macro="" textlink="">
        <xdr:nvSpPr>
          <xdr:cNvPr id="6" name="正方形/長方形 5"/>
          <xdr:cNvSpPr>
            <a:spLocks noChangeArrowheads="1"/>
          </xdr:cNvSpPr>
        </xdr:nvSpPr>
        <xdr:spPr>
          <a:xfrm>
            <a:off x="214" y="1050"/>
            <a:ext cx="209" cy="31"/>
          </a:xfrm>
          <a:prstGeom prst="rect">
            <a:avLst/>
          </a:prstGeom>
          <a:solidFill>
            <a:srgbClr val="FFFFFF"/>
          </a:solidFill>
          <a:ln w="25400">
            <a:solidFill>
              <a:srgbClr val="7F7F7F"/>
            </a:solidFill>
            <a:miter/>
          </a:ln>
        </xdr:spPr>
        <xdr:txBody>
          <a:bodyPr vertOverflow="clip" horzOverflow="overflow" wrap="square" lIns="34925" tIns="12700" rIns="12700" bIns="12700" anchor="t" upright="1"/>
          <a:lstStyle/>
          <a:p>
            <a:pPr algn="l">
              <a:lnSpc>
                <a:spcPts val="1650"/>
              </a:lnSpc>
            </a:pP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しずおか　統計</a:t>
            </a:r>
          </a:p>
          <a:p>
            <a:pPr algn="l"/>
            <a:endParaRPr/>
          </a:p>
        </xdr:txBody>
      </xdr:sp>
      <xdr:sp macro="" textlink="">
        <xdr:nvSpPr>
          <xdr:cNvPr id="7" name="角丸四角形 6"/>
          <xdr:cNvSpPr>
            <a:spLocks noChangeArrowheads="1"/>
          </xdr:cNvSpPr>
        </xdr:nvSpPr>
        <xdr:spPr>
          <a:xfrm>
            <a:off x="430" y="1051"/>
            <a:ext cx="66" cy="32"/>
          </a:xfrm>
          <a:prstGeom prst="roundRect">
            <a:avLst>
              <a:gd name="adj" fmla="val 16669"/>
            </a:avLst>
          </a:prstGeom>
          <a:solidFill>
            <a:srgbClr val="808080"/>
          </a:solidFill>
          <a:ln w="25400">
            <a:solidFill>
              <a:srgbClr val="808080"/>
            </a:solidFill>
          </a:ln>
        </xdr:spPr>
        <xdr:txBody>
          <a:bodyPr vertOverflow="clip" horzOverflow="overflow" wrap="square" lIns="34925" tIns="12700" rIns="12700" bIns="12700" anchor="t" upright="1"/>
          <a:lstStyle/>
          <a:p>
            <a:pPr algn="l">
              <a:lnSpc>
                <a:spcPts val="1650"/>
              </a:lnSpc>
            </a:pPr>
            <a:r>
              <a:rPr lang="ja-JP" altLang="en-US" sz="1400" b="0"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検索</a:t>
            </a:r>
          </a:p>
          <a:p>
            <a:pPr algn="l"/>
            <a:endParaRPr/>
          </a:p>
        </xdr:txBody>
      </xdr:sp>
      <xdr:sp macro="" textlink="">
        <xdr:nvSpPr>
          <xdr:cNvPr id="8" name="左矢印 7"/>
          <xdr:cNvSpPr>
            <a:spLocks noChangeArrowheads="1"/>
          </xdr:cNvSpPr>
        </xdr:nvSpPr>
        <xdr:spPr>
          <a:xfrm rot="2648694">
            <a:off x="484" y="1064"/>
            <a:ext cx="27" cy="34"/>
          </a:xfrm>
          <a:prstGeom prst="leftArrow">
            <a:avLst>
              <a:gd name="adj1" fmla="val 50000"/>
              <a:gd name="adj2" fmla="val 50000"/>
            </a:avLst>
          </a:prstGeom>
          <a:solidFill>
            <a:srgbClr val="333333"/>
          </a:solidFill>
          <a:ln w="25400">
            <a:solidFill>
              <a:srgbClr val="FFFFFF"/>
            </a:solidFill>
            <a:miter/>
          </a:ln>
        </xdr:spPr>
        <xdr:txBody>
          <a:bodyPr vertOverflow="clip" horzOverflow="overflow" wrap="square" lIns="41275" tIns="12700" rIns="12700" bIns="12700" anchor="t" upright="1"/>
          <a:lstStyle/>
          <a:p>
            <a:pPr algn="l"/>
            <a:endParaRPr/>
          </a:p>
          <a:p>
            <a:pPr algn="l"/>
            <a:endParaRPr/>
          </a:p>
        </xdr:txBody>
      </xdr:sp>
    </xdr:grpSp>
    <xdr:clientData/>
  </xdr:twoCellAnchor>
  <xdr:twoCellAnchor editAs="oneCell">
    <xdr:from>
      <xdr:col>5</xdr:col>
      <xdr:colOff>377825</xdr:colOff>
      <xdr:row>19</xdr:row>
      <xdr:rowOff>58420</xdr:rowOff>
    </xdr:from>
    <xdr:to>
      <xdr:col>10</xdr:col>
      <xdr:colOff>308610</xdr:colOff>
      <xdr:row>20</xdr:row>
      <xdr:rowOff>205740</xdr:rowOff>
    </xdr:to>
    <xdr:sp macro="" textlink="">
      <xdr:nvSpPr>
        <xdr:cNvPr id="9" name="Text Box 10"/>
        <xdr:cNvSpPr txBox="1">
          <a:spLocks noChangeArrowheads="1"/>
        </xdr:cNvSpPr>
      </xdr:nvSpPr>
      <xdr:spPr>
        <a:xfrm>
          <a:off x="3138170" y="5433695"/>
          <a:ext cx="2787650" cy="404495"/>
        </a:xfrm>
        <a:prstGeom prst="rect">
          <a:avLst/>
        </a:prstGeom>
        <a:noFill/>
        <a:ln>
          <a:miter/>
        </a:ln>
      </xdr:spPr>
      <xdr:txBody>
        <a:bodyPr vertOverflow="overflow" horzOverflow="overflow" wrap="none" lIns="26987" tIns="4762" rIns="4762" bIns="4762" anchor="t" upright="1">
          <a:spAutoFit/>
        </a:bodyPr>
        <a:lstStyle/>
        <a:p>
          <a:pPr algn="l">
            <a:lnSpc>
              <a:spcPts val="1650"/>
            </a:lnSpc>
          </a:pP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URL  https://toukei.pref.shizuoka.jp/</a:t>
          </a:r>
        </a:p>
        <a:p>
          <a:pPr algn="l"/>
          <a:endParaRPr/>
        </a:p>
      </xdr:txBody>
    </xdr:sp>
    <xdr:clientData/>
  </xdr:twoCellAnchor>
  <xdr:twoCellAnchor editAs="oneCell">
    <xdr:from>
      <xdr:col>6</xdr:col>
      <xdr:colOff>78740</xdr:colOff>
      <xdr:row>20</xdr:row>
      <xdr:rowOff>190500</xdr:rowOff>
    </xdr:from>
    <xdr:to>
      <xdr:col>9</xdr:col>
      <xdr:colOff>405130</xdr:colOff>
      <xdr:row>22</xdr:row>
      <xdr:rowOff>104140</xdr:rowOff>
    </xdr:to>
    <xdr:sp macro="" textlink="">
      <xdr:nvSpPr>
        <xdr:cNvPr id="10" name="Text Box 11"/>
        <xdr:cNvSpPr txBox="1">
          <a:spLocks noChangeArrowheads="1"/>
        </xdr:cNvSpPr>
      </xdr:nvSpPr>
      <xdr:spPr>
        <a:xfrm>
          <a:off x="3467735" y="5822950"/>
          <a:ext cx="1925955" cy="335915"/>
        </a:xfrm>
        <a:prstGeom prst="rect">
          <a:avLst/>
        </a:prstGeom>
        <a:noFill/>
        <a:ln>
          <a:miter/>
        </a:ln>
      </xdr:spPr>
      <xdr:txBody>
        <a:bodyPr vertOverflow="overflow" horzOverflow="overflow" wrap="none" lIns="20637" tIns="4762" rIns="4762" bIns="4762" anchor="t" upright="1">
          <a:spAutoFit/>
        </a:bodyPr>
        <a:lstStyle/>
        <a:p>
          <a:pPr algn="l">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スマートフォン版も公開しています。</a:t>
          </a:r>
        </a:p>
        <a:p>
          <a:pPr algn="l"/>
          <a:endParaRPr/>
        </a:p>
      </xdr:txBody>
    </xdr:sp>
    <xdr:clientData/>
  </xdr:twoCellAnchor>
  <xdr:twoCellAnchor>
    <xdr:from>
      <xdr:col>1</xdr:col>
      <xdr:colOff>380365</xdr:colOff>
      <xdr:row>30</xdr:row>
      <xdr:rowOff>76200</xdr:rowOff>
    </xdr:from>
    <xdr:to>
      <xdr:col>9</xdr:col>
      <xdr:colOff>393065</xdr:colOff>
      <xdr:row>38</xdr:row>
      <xdr:rowOff>21590</xdr:rowOff>
    </xdr:to>
    <xdr:sp macro="" textlink="">
      <xdr:nvSpPr>
        <xdr:cNvPr id="11" name="Text Box 2"/>
        <xdr:cNvSpPr txBox="1">
          <a:spLocks noChangeArrowheads="1"/>
        </xdr:cNvSpPr>
      </xdr:nvSpPr>
      <xdr:spPr>
        <a:xfrm>
          <a:off x="678180" y="7807325"/>
          <a:ext cx="4703445" cy="1374140"/>
        </a:xfrm>
        <a:prstGeom prst="rect">
          <a:avLst/>
        </a:prstGeom>
        <a:solidFill>
          <a:srgbClr val="FFFFFF"/>
        </a:solidFill>
        <a:ln w="57150" cmpd="thickThin">
          <a:solidFill>
            <a:sysClr val="windowText" lastClr="000000"/>
          </a:solidFill>
          <a:miter/>
        </a:ln>
      </xdr:spPr>
      <xdr:txBody>
        <a:bodyPr vertOverflow="clip" horzOverflow="overflow" wrap="square" lIns="27432" tIns="18288" rIns="27432" bIns="0" anchor="t" upright="1"/>
        <a:lstStyle/>
        <a:p>
          <a:pPr algn="ctr"/>
          <a:endParaRPr/>
        </a:p>
        <a:p>
          <a:pPr algn="ctr">
            <a:lnSpc>
              <a:spcPts val="1650"/>
            </a:lnSpc>
          </a:pP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毎月勤労統計調査についてのお問い合わせ先</a:t>
          </a:r>
        </a:p>
        <a:p>
          <a:pPr algn="ctr"/>
          <a:endParaRPr/>
        </a:p>
        <a:p>
          <a:pPr algn="ctr">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〒420-8601　静岡市葵区追手町9-6</a:t>
          </a:r>
        </a:p>
        <a:p>
          <a:pPr algn="ctr">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静岡県知事直轄組織デジタル戦略局統計調査課　商工・経済班</a:t>
          </a:r>
        </a:p>
        <a:p>
          <a:pPr algn="ctr">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TEL　０５４－２２１－２２４６　　FAX　０５４－２２１－３６０９</a:t>
          </a:r>
        </a:p>
      </xdr:txBody>
    </xdr:sp>
    <xdr:clientData/>
  </xdr:twoCellAnchor>
  <xdr:twoCellAnchor editAs="oneCell">
    <xdr:from>
      <xdr:col>6</xdr:col>
      <xdr:colOff>471805</xdr:colOff>
      <xdr:row>23</xdr:row>
      <xdr:rowOff>36830</xdr:rowOff>
    </xdr:from>
    <xdr:to>
      <xdr:col>8</xdr:col>
      <xdr:colOff>107315</xdr:colOff>
      <xdr:row>27</xdr:row>
      <xdr:rowOff>171450</xdr:rowOff>
    </xdr:to>
    <xdr:pic>
      <xdr:nvPicPr>
        <xdr:cNvPr id="12" name="図 11"/>
        <xdr:cNvPicPr>
          <a:picLocks noChangeAspect="1"/>
        </xdr:cNvPicPr>
      </xdr:nvPicPr>
      <xdr:blipFill>
        <a:blip xmlns:r="http://schemas.openxmlformats.org/officeDocument/2006/relationships" r:embed="rId2"/>
        <a:stretch>
          <a:fillRect/>
        </a:stretch>
      </xdr:blipFill>
      <xdr:spPr>
        <a:xfrm>
          <a:off x="3860800" y="6301105"/>
          <a:ext cx="892810" cy="972820"/>
        </a:xfrm>
        <a:prstGeom prst="rect">
          <a:avLst/>
        </a:prstGeom>
        <a:noFill/>
        <a:ln>
          <a:miter/>
        </a:ln>
      </xdr:spPr>
    </xdr:pic>
    <xdr:clientData/>
  </xdr:twoCellAnchor>
  <xdr:twoCellAnchor>
    <xdr:from>
      <xdr:col>1</xdr:col>
      <xdr:colOff>25400</xdr:colOff>
      <xdr:row>1</xdr:row>
      <xdr:rowOff>107315</xdr:rowOff>
    </xdr:from>
    <xdr:to>
      <xdr:col>10</xdr:col>
      <xdr:colOff>175895</xdr:colOff>
      <xdr:row>13</xdr:row>
      <xdr:rowOff>141605</xdr:rowOff>
    </xdr:to>
    <xdr:sp macro="" textlink="">
      <xdr:nvSpPr>
        <xdr:cNvPr id="16" name="テキスト 15"/>
        <xdr:cNvSpPr txBox="1"/>
      </xdr:nvSpPr>
      <xdr:spPr>
        <a:xfrm>
          <a:off x="323215" y="412115"/>
          <a:ext cx="5469890" cy="3456940"/>
        </a:xfrm>
        <a:prstGeom prst="rect">
          <a:avLst/>
        </a:prstGeom>
        <a:no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t>　</a:t>
          </a:r>
        </a:p>
        <a:p>
          <a:r>
            <a:rPr kumimoji="1" lang="ja-JP" altLang="en-US" sz="1400">
              <a:latin typeface="HG丸ｺﾞｼｯｸM-PRO"/>
              <a:ea typeface="HG丸ｺﾞｼｯｸM-PRO"/>
            </a:rPr>
            <a:t>　家計における消費、所得、資産及び負債の実態を総合的に把握し、世帯の所得分布及び消費の水準、構造等を全国的及び地域別に明らかにすることを目的として、令和６年10月・11月に行われます。</a:t>
          </a:r>
        </a:p>
        <a:p>
          <a:r>
            <a:rPr kumimoji="1" lang="ja-JP" altLang="en-US" sz="1400">
              <a:latin typeface="HG丸ｺﾞｼｯｸM-PRO"/>
              <a:ea typeface="HG丸ｺﾞｼｯｸM-PRO"/>
            </a:rPr>
            <a:t>　８月頃から調査員が対象となる地区を訪問しますので、その際には御協力をよろしくお願いします。</a:t>
          </a:r>
        </a:p>
      </xdr:txBody>
    </xdr:sp>
    <xdr:clientData/>
  </xdr:twoCellAnchor>
  <xdr:twoCellAnchor>
    <xdr:from>
      <xdr:col>1</xdr:col>
      <xdr:colOff>316230</xdr:colOff>
      <xdr:row>0</xdr:row>
      <xdr:rowOff>303530</xdr:rowOff>
    </xdr:from>
    <xdr:to>
      <xdr:col>6</xdr:col>
      <xdr:colOff>436880</xdr:colOff>
      <xdr:row>1</xdr:row>
      <xdr:rowOff>303530</xdr:rowOff>
    </xdr:to>
    <xdr:sp macro="" textlink="">
      <xdr:nvSpPr>
        <xdr:cNvPr id="14" name="オブジェクト 13"/>
        <xdr:cNvSpPr txBox="1"/>
      </xdr:nvSpPr>
      <xdr:spPr>
        <a:xfrm>
          <a:off x="614045" y="303530"/>
          <a:ext cx="3211830" cy="304800"/>
        </a:xfrm>
        <a:prstGeom prst="rect">
          <a:avLst/>
        </a:prstGeom>
        <a:solidFill>
          <a:srgbClr val="FFFFFF"/>
        </a:solidFill>
        <a:ln w="6350"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74295" tIns="8890" rIns="74295" bIns="8890"/>
        <a:lstStyle/>
        <a:p>
          <a:r>
            <a:rPr sz="1400" b="1">
              <a:latin typeface="HG丸ｺﾞｼｯｸM-PRO"/>
              <a:ea typeface="HG丸ｺﾞｼｯｸM-PRO"/>
            </a:rPr>
            <a:t>＜全国家計構造調査を実施します！＞</a:t>
          </a:r>
          <a:endParaRPr sz="1200">
            <a:latin typeface="HG丸ｺﾞｼｯｸM-PRO"/>
            <a:ea typeface="HG丸ｺﾞｼｯｸM-PRO"/>
          </a:endParaRPr>
        </a:p>
      </xdr:txBody>
    </xdr:sp>
    <xdr:clientData/>
  </xdr:twoCellAnchor>
  <xdr:twoCellAnchor editAs="oneCell">
    <xdr:from>
      <xdr:col>2</xdr:col>
      <xdr:colOff>211455</xdr:colOff>
      <xdr:row>8</xdr:row>
      <xdr:rowOff>95250</xdr:rowOff>
    </xdr:from>
    <xdr:to>
      <xdr:col>9</xdr:col>
      <xdr:colOff>20955</xdr:colOff>
      <xdr:row>12</xdr:row>
      <xdr:rowOff>102235</xdr:rowOff>
    </xdr:to>
    <xdr:pic>
      <xdr:nvPicPr>
        <xdr:cNvPr id="3" name="図 2"/>
        <xdr:cNvPicPr>
          <a:picLocks noChangeAspect="1"/>
        </xdr:cNvPicPr>
      </xdr:nvPicPr>
      <xdr:blipFill>
        <a:blip xmlns:r="http://schemas.openxmlformats.org/officeDocument/2006/relationships" r:embed="rId3"/>
        <a:stretch>
          <a:fillRect/>
        </a:stretch>
      </xdr:blipFill>
      <xdr:spPr>
        <a:xfrm>
          <a:off x="972185" y="2393950"/>
          <a:ext cx="4037330" cy="1207135"/>
        </a:xfrm>
        <a:prstGeom prst="rect">
          <a:avLst/>
        </a:prstGeom>
        <a:ln>
          <a:solidFill>
            <a:schemeClr val="tx1"/>
          </a:solidFill>
        </a:ln>
      </xdr:spPr>
    </xdr:pic>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10"/>
  </sheetPr>
  <dimension ref="B1:Q55"/>
  <sheetViews>
    <sheetView tabSelected="1" view="pageBreakPreview" zoomScale="60" zoomScaleNormal="130" workbookViewId="0">
      <selection activeCell="L4" sqref="L4"/>
    </sheetView>
  </sheetViews>
  <sheetFormatPr defaultColWidth="9" defaultRowHeight="13" x14ac:dyDescent="0.2"/>
  <cols>
    <col min="1" max="1" width="4.453125" style="1" customWidth="1"/>
    <col min="2" max="2" width="4.08984375" style="1" customWidth="1"/>
    <col min="3" max="12" width="9" style="1" bestFit="1"/>
    <col min="13" max="13" width="15.453125" style="2" customWidth="1"/>
    <col min="14" max="14" width="7.26953125" style="1" customWidth="1"/>
    <col min="15" max="15" width="16.36328125" style="1" customWidth="1"/>
    <col min="16" max="16" width="9" style="1" bestFit="1"/>
    <col min="17" max="16384" width="9" style="1"/>
  </cols>
  <sheetData>
    <row r="1" spans="2:17" ht="6.75" customHeight="1" x14ac:dyDescent="0.2"/>
    <row r="2" spans="2:17" ht="23.25" customHeight="1" x14ac:dyDescent="0.25">
      <c r="B2" s="3" t="s">
        <v>228</v>
      </c>
      <c r="M2" s="14"/>
    </row>
    <row r="3" spans="2:17" ht="36" customHeight="1" x14ac:dyDescent="0.2"/>
    <row r="4" spans="2:17" ht="39.75" customHeight="1" x14ac:dyDescent="0.45">
      <c r="C4" s="4" t="s">
        <v>278</v>
      </c>
      <c r="D4" s="9"/>
      <c r="E4" s="9"/>
      <c r="F4" s="9"/>
      <c r="G4" s="9"/>
      <c r="H4" s="9"/>
      <c r="I4" s="9"/>
      <c r="J4" s="9"/>
      <c r="K4" s="9"/>
    </row>
    <row r="5" spans="2:17" ht="10" customHeight="1" x14ac:dyDescent="0.2"/>
    <row r="6" spans="2:17" ht="19.5" customHeight="1" x14ac:dyDescent="0.25">
      <c r="C6" s="487" t="s">
        <v>210</v>
      </c>
      <c r="D6" s="487"/>
      <c r="E6" s="487"/>
      <c r="F6" s="487"/>
      <c r="G6" s="487"/>
      <c r="H6" s="487"/>
      <c r="I6" s="487"/>
      <c r="J6" s="487"/>
      <c r="K6" s="487"/>
    </row>
    <row r="7" spans="2:17" ht="10" customHeight="1" x14ac:dyDescent="0.2"/>
    <row r="8" spans="2:17" ht="19.5" customHeight="1" x14ac:dyDescent="0.2">
      <c r="O8" s="16"/>
      <c r="P8" s="17"/>
    </row>
    <row r="9" spans="2:17" ht="21.75" customHeight="1" x14ac:dyDescent="0.35">
      <c r="E9" s="488">
        <v>45505</v>
      </c>
      <c r="F9" s="488"/>
      <c r="G9" s="488"/>
      <c r="H9" s="488"/>
      <c r="I9" s="13"/>
      <c r="M9" s="491"/>
      <c r="N9" s="491"/>
      <c r="O9" s="491"/>
      <c r="P9" s="491"/>
      <c r="Q9" s="18"/>
    </row>
    <row r="10" spans="2:17" ht="10" customHeight="1" x14ac:dyDescent="0.2">
      <c r="G10" s="492"/>
      <c r="M10" s="491"/>
      <c r="N10" s="491"/>
      <c r="O10" s="491"/>
      <c r="P10" s="491"/>
    </row>
    <row r="11" spans="2:17" ht="13.5" customHeight="1" x14ac:dyDescent="0.2">
      <c r="G11" s="493"/>
      <c r="M11" s="491"/>
      <c r="N11" s="491"/>
      <c r="O11" s="491"/>
      <c r="P11" s="491"/>
    </row>
    <row r="12" spans="2:17" ht="19" x14ac:dyDescent="0.3">
      <c r="C12" s="5"/>
      <c r="D12" s="9"/>
      <c r="E12" s="9"/>
      <c r="F12" s="9"/>
      <c r="G12" s="6"/>
      <c r="H12" s="9"/>
      <c r="I12" s="9"/>
      <c r="J12" s="9"/>
      <c r="K12" s="9"/>
    </row>
    <row r="13" spans="2:17" x14ac:dyDescent="0.2">
      <c r="C13" s="6"/>
      <c r="D13" s="9"/>
      <c r="E13" s="9"/>
      <c r="F13" s="9"/>
      <c r="G13" s="9"/>
      <c r="H13" s="9"/>
      <c r="I13" s="9"/>
      <c r="J13" s="9"/>
      <c r="K13" s="9"/>
    </row>
    <row r="16" spans="2:17" x14ac:dyDescent="0.2">
      <c r="M16" s="1"/>
    </row>
    <row r="17" spans="4:13" x14ac:dyDescent="0.2">
      <c r="M17" s="1"/>
    </row>
    <row r="18" spans="4:13" x14ac:dyDescent="0.2">
      <c r="M18" s="1"/>
    </row>
    <row r="19" spans="4:13" x14ac:dyDescent="0.2">
      <c r="M19" s="1"/>
    </row>
    <row r="20" spans="4:13" x14ac:dyDescent="0.2">
      <c r="M20" s="1"/>
    </row>
    <row r="21" spans="4:13" x14ac:dyDescent="0.2">
      <c r="D21" s="10"/>
      <c r="M21" s="1"/>
    </row>
    <row r="22" spans="4:13" x14ac:dyDescent="0.2">
      <c r="M22" s="15"/>
    </row>
    <row r="23" spans="4:13" x14ac:dyDescent="0.2">
      <c r="D23" s="10"/>
      <c r="M23" s="1"/>
    </row>
    <row r="24" spans="4:13" x14ac:dyDescent="0.2">
      <c r="M24" s="1"/>
    </row>
    <row r="25" spans="4:13" x14ac:dyDescent="0.2">
      <c r="M25" s="1"/>
    </row>
    <row r="26" spans="4:13" x14ac:dyDescent="0.2">
      <c r="M26" s="1"/>
    </row>
    <row r="27" spans="4:13" x14ac:dyDescent="0.2">
      <c r="M27" s="1"/>
    </row>
    <row r="28" spans="4:13" x14ac:dyDescent="0.2">
      <c r="M28" s="1"/>
    </row>
    <row r="29" spans="4:13" x14ac:dyDescent="0.2">
      <c r="M29" s="1"/>
    </row>
    <row r="42" spans="3:10" x14ac:dyDescent="0.2">
      <c r="D42" s="7"/>
      <c r="E42" s="7"/>
      <c r="F42" s="7" t="s">
        <v>103</v>
      </c>
      <c r="G42" s="7"/>
      <c r="H42" s="7"/>
      <c r="I42" s="7"/>
      <c r="J42" s="7"/>
    </row>
    <row r="43" spans="3:10" x14ac:dyDescent="0.2">
      <c r="C43" s="7"/>
      <c r="D43" s="7"/>
      <c r="E43" s="7"/>
      <c r="F43" s="7"/>
      <c r="G43" s="7"/>
      <c r="H43" s="7"/>
      <c r="I43" s="7"/>
      <c r="J43" s="7"/>
    </row>
    <row r="44" spans="3:10" x14ac:dyDescent="0.2">
      <c r="C44" s="7"/>
      <c r="D44" s="7"/>
      <c r="E44" s="7"/>
      <c r="F44" s="7"/>
      <c r="G44" s="7"/>
      <c r="H44" s="7"/>
      <c r="I44" s="7"/>
      <c r="J44" s="7"/>
    </row>
    <row r="45" spans="3:10" x14ac:dyDescent="0.2">
      <c r="C45" s="7"/>
      <c r="D45" s="7"/>
      <c r="E45" s="7"/>
      <c r="F45" s="7"/>
      <c r="G45" s="7"/>
      <c r="H45" s="7"/>
      <c r="I45" s="7"/>
      <c r="J45" s="7"/>
    </row>
    <row r="46" spans="3:10" x14ac:dyDescent="0.2">
      <c r="C46" s="7"/>
      <c r="D46" s="7"/>
      <c r="E46" s="7"/>
      <c r="F46" s="7"/>
      <c r="G46" s="7"/>
      <c r="H46" s="7"/>
      <c r="I46" s="7"/>
      <c r="J46" s="7"/>
    </row>
    <row r="47" spans="3:10" x14ac:dyDescent="0.2">
      <c r="C47" s="7"/>
      <c r="D47" s="7"/>
      <c r="E47" s="7"/>
      <c r="F47" s="7"/>
      <c r="G47" s="7"/>
      <c r="H47" s="7"/>
      <c r="I47" s="7"/>
      <c r="J47" s="7"/>
    </row>
    <row r="48" spans="3:10" x14ac:dyDescent="0.2">
      <c r="C48" s="7"/>
      <c r="D48" s="7"/>
      <c r="E48" s="7"/>
      <c r="F48" s="7"/>
      <c r="G48" s="7"/>
      <c r="H48" s="7"/>
      <c r="I48" s="7"/>
      <c r="J48" s="7"/>
    </row>
    <row r="49" spans="3:11" ht="1.5" customHeight="1" x14ac:dyDescent="0.2">
      <c r="C49" s="7"/>
      <c r="D49" s="7"/>
      <c r="E49" s="7"/>
      <c r="F49" s="7"/>
      <c r="G49" s="7"/>
      <c r="H49" s="7"/>
      <c r="I49" s="7"/>
      <c r="J49" s="7"/>
    </row>
    <row r="50" spans="3:11" x14ac:dyDescent="0.2">
      <c r="C50" s="7"/>
      <c r="D50" s="7"/>
      <c r="E50" s="7"/>
      <c r="F50" s="7"/>
      <c r="G50" s="7"/>
      <c r="H50" s="7"/>
      <c r="I50" s="7"/>
      <c r="J50" s="7"/>
      <c r="K50" s="9"/>
    </row>
    <row r="51" spans="3:11" ht="20.25" customHeight="1" x14ac:dyDescent="0.2">
      <c r="C51" s="7"/>
      <c r="D51" s="7"/>
      <c r="E51" s="7"/>
      <c r="F51" s="7"/>
      <c r="G51" s="7"/>
      <c r="H51" s="7"/>
      <c r="I51" s="7"/>
      <c r="J51" s="7"/>
      <c r="K51" s="9"/>
    </row>
    <row r="52" spans="3:11" ht="24" customHeight="1" x14ac:dyDescent="0.2">
      <c r="C52" s="489" t="s">
        <v>557</v>
      </c>
      <c r="D52" s="489"/>
      <c r="E52" s="489"/>
      <c r="F52" s="489"/>
      <c r="G52" s="489"/>
      <c r="H52" s="489"/>
      <c r="I52" s="489"/>
      <c r="J52" s="489"/>
    </row>
    <row r="53" spans="3:11" ht="18.75" customHeight="1" x14ac:dyDescent="0.3">
      <c r="C53" s="490" t="s">
        <v>284</v>
      </c>
      <c r="D53" s="490"/>
      <c r="E53" s="490"/>
      <c r="F53" s="490"/>
      <c r="G53" s="490"/>
      <c r="H53" s="490"/>
      <c r="I53" s="490"/>
      <c r="J53" s="490"/>
      <c r="K53" s="11"/>
    </row>
    <row r="54" spans="3:11" ht="10.5" customHeight="1" x14ac:dyDescent="0.2">
      <c r="D54" s="11"/>
      <c r="E54" s="11"/>
      <c r="F54" s="12"/>
      <c r="G54" s="12"/>
      <c r="H54" s="12"/>
      <c r="I54" s="11"/>
      <c r="J54" s="11"/>
      <c r="K54" s="11"/>
    </row>
    <row r="55" spans="3:11" ht="18.75" customHeight="1" x14ac:dyDescent="0.3">
      <c r="K55" s="8"/>
    </row>
  </sheetData>
  <mergeCells count="6">
    <mergeCell ref="C6:K6"/>
    <mergeCell ref="E9:H9"/>
    <mergeCell ref="C52:J52"/>
    <mergeCell ref="C53:J53"/>
    <mergeCell ref="M9:P11"/>
    <mergeCell ref="G10:G11"/>
  </mergeCells>
  <phoneticPr fontId="5"/>
  <pageMargins left="0.59055118110236227" right="0.78740157480314965" top="0.78740157480314965" bottom="0.59055118110236227"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7"/>
    <pageSetUpPr fitToPage="1"/>
  </sheetPr>
  <dimension ref="A1:AE98"/>
  <sheetViews>
    <sheetView topLeftCell="A28" zoomScale="85" zoomScaleNormal="85" workbookViewId="0">
      <selection activeCell="V49" sqref="V1:Y1048576"/>
    </sheetView>
  </sheetViews>
  <sheetFormatPr defaultColWidth="9" defaultRowHeight="13" x14ac:dyDescent="0.2"/>
  <cols>
    <col min="1" max="1" width="4.90625" style="19" bestFit="1" customWidth="1"/>
    <col min="2" max="2" width="3.6328125" style="19" bestFit="1" customWidth="1"/>
    <col min="3" max="3" width="3.08984375" style="19" bestFit="1" customWidth="1"/>
    <col min="4" max="19" width="8.26953125" style="19" customWidth="1"/>
    <col min="20" max="31" width="7.6328125" style="19" customWidth="1"/>
    <col min="32" max="32" width="9" style="19" bestFit="1"/>
    <col min="33" max="16384" width="9" style="19"/>
  </cols>
  <sheetData>
    <row r="1" spans="1:27" ht="19" x14ac:dyDescent="0.2">
      <c r="A1" s="188"/>
      <c r="B1" s="188"/>
      <c r="C1" s="188"/>
      <c r="D1" s="188"/>
      <c r="E1" s="187"/>
      <c r="F1" s="187"/>
      <c r="G1" s="178"/>
      <c r="H1" s="178"/>
      <c r="I1" s="178"/>
      <c r="J1" s="178"/>
      <c r="K1" s="178"/>
      <c r="L1" s="178"/>
      <c r="M1" s="178"/>
      <c r="N1" s="178"/>
      <c r="O1" s="178"/>
      <c r="P1" s="187"/>
      <c r="Q1" s="187"/>
      <c r="R1" s="188"/>
      <c r="S1" s="187"/>
      <c r="T1" s="187"/>
      <c r="U1" s="187"/>
      <c r="V1" s="187"/>
      <c r="W1" s="187"/>
      <c r="X1" s="187"/>
      <c r="Y1" s="187"/>
      <c r="Z1" s="187"/>
      <c r="AA1" s="187"/>
    </row>
    <row r="2" spans="1:27" ht="19" x14ac:dyDescent="0.2">
      <c r="A2" s="188"/>
      <c r="B2" s="188"/>
      <c r="C2" s="188"/>
      <c r="D2" s="188"/>
      <c r="E2" s="187"/>
      <c r="F2" s="187"/>
      <c r="G2" s="587" t="s">
        <v>477</v>
      </c>
      <c r="H2" s="587"/>
      <c r="I2" s="587"/>
      <c r="J2" s="587"/>
      <c r="K2" s="587"/>
      <c r="L2" s="587"/>
      <c r="M2" s="587"/>
      <c r="N2" s="587"/>
      <c r="O2" s="179"/>
      <c r="P2" s="187"/>
      <c r="Q2" s="187"/>
      <c r="R2" s="188"/>
      <c r="S2" s="187"/>
      <c r="T2" s="187"/>
      <c r="U2" s="187"/>
      <c r="V2" s="187"/>
      <c r="W2" s="187"/>
      <c r="X2" s="187"/>
      <c r="Y2" s="187"/>
      <c r="Z2" s="187"/>
      <c r="AA2" s="187"/>
    </row>
    <row r="3" spans="1:27" ht="16.5" x14ac:dyDescent="0.2">
      <c r="A3" s="143" t="s">
        <v>258</v>
      </c>
      <c r="B3" s="7"/>
      <c r="C3" s="7"/>
      <c r="H3" s="588"/>
      <c r="I3" s="588"/>
      <c r="J3" s="588"/>
      <c r="K3" s="588"/>
      <c r="L3" s="588"/>
      <c r="M3" s="588"/>
      <c r="N3" s="588"/>
      <c r="O3" s="588"/>
      <c r="S3" s="14" t="s">
        <v>135</v>
      </c>
    </row>
    <row r="4" spans="1:27" x14ac:dyDescent="0.2">
      <c r="A4" s="594" t="s">
        <v>51</v>
      </c>
      <c r="B4" s="594"/>
      <c r="C4" s="595"/>
      <c r="D4" s="157" t="s">
        <v>69</v>
      </c>
      <c r="E4" s="157" t="s">
        <v>442</v>
      </c>
      <c r="F4" s="157" t="s">
        <v>129</v>
      </c>
      <c r="G4" s="157" t="s">
        <v>104</v>
      </c>
      <c r="H4" s="157" t="s">
        <v>217</v>
      </c>
      <c r="I4" s="157" t="s">
        <v>277</v>
      </c>
      <c r="J4" s="157" t="s">
        <v>457</v>
      </c>
      <c r="K4" s="157" t="s">
        <v>458</v>
      </c>
      <c r="L4" s="157" t="s">
        <v>80</v>
      </c>
      <c r="M4" s="157" t="s">
        <v>334</v>
      </c>
      <c r="N4" s="157" t="s">
        <v>15</v>
      </c>
      <c r="O4" s="157" t="s">
        <v>180</v>
      </c>
      <c r="P4" s="157" t="s">
        <v>136</v>
      </c>
      <c r="Q4" s="157" t="s">
        <v>460</v>
      </c>
      <c r="R4" s="157" t="s">
        <v>462</v>
      </c>
      <c r="S4" s="157" t="s">
        <v>3</v>
      </c>
    </row>
    <row r="5" spans="1:27" x14ac:dyDescent="0.2">
      <c r="A5" s="596"/>
      <c r="B5" s="596"/>
      <c r="C5" s="597"/>
      <c r="D5" s="158" t="s">
        <v>94</v>
      </c>
      <c r="E5" s="158"/>
      <c r="F5" s="158"/>
      <c r="G5" s="158" t="s">
        <v>428</v>
      </c>
      <c r="H5" s="158" t="s">
        <v>390</v>
      </c>
      <c r="I5" s="158" t="s">
        <v>370</v>
      </c>
      <c r="J5" s="158" t="s">
        <v>463</v>
      </c>
      <c r="K5" s="158" t="s">
        <v>152</v>
      </c>
      <c r="L5" s="181" t="s">
        <v>273</v>
      </c>
      <c r="M5" s="185" t="s">
        <v>200</v>
      </c>
      <c r="N5" s="181" t="s">
        <v>283</v>
      </c>
      <c r="O5" s="181" t="s">
        <v>461</v>
      </c>
      <c r="P5" s="181" t="s">
        <v>414</v>
      </c>
      <c r="Q5" s="181" t="s">
        <v>446</v>
      </c>
      <c r="R5" s="181" t="s">
        <v>171</v>
      </c>
      <c r="S5" s="189" t="s">
        <v>336</v>
      </c>
    </row>
    <row r="6" spans="1:27" ht="18" customHeight="1" x14ac:dyDescent="0.2">
      <c r="A6" s="598"/>
      <c r="B6" s="598"/>
      <c r="C6" s="599"/>
      <c r="D6" s="159" t="s">
        <v>212</v>
      </c>
      <c r="E6" s="159" t="s">
        <v>387</v>
      </c>
      <c r="F6" s="159" t="s">
        <v>33</v>
      </c>
      <c r="G6" s="159" t="s">
        <v>464</v>
      </c>
      <c r="H6" s="159" t="s">
        <v>18</v>
      </c>
      <c r="I6" s="159" t="s">
        <v>60</v>
      </c>
      <c r="J6" s="159" t="s">
        <v>313</v>
      </c>
      <c r="K6" s="159" t="s">
        <v>465</v>
      </c>
      <c r="L6" s="182" t="s">
        <v>164</v>
      </c>
      <c r="M6" s="186" t="s">
        <v>466</v>
      </c>
      <c r="N6" s="182" t="s">
        <v>76</v>
      </c>
      <c r="O6" s="182" t="s">
        <v>422</v>
      </c>
      <c r="P6" s="186" t="s">
        <v>307</v>
      </c>
      <c r="Q6" s="186" t="s">
        <v>467</v>
      </c>
      <c r="R6" s="182" t="s">
        <v>468</v>
      </c>
      <c r="S6" s="182" t="s">
        <v>208</v>
      </c>
    </row>
    <row r="7" spans="1:27" ht="15.75" customHeight="1" x14ac:dyDescent="0.2">
      <c r="A7" s="195"/>
      <c r="B7" s="195"/>
      <c r="C7" s="195"/>
      <c r="D7" s="589" t="s">
        <v>137</v>
      </c>
      <c r="E7" s="589"/>
      <c r="F7" s="589"/>
      <c r="G7" s="589"/>
      <c r="H7" s="589"/>
      <c r="I7" s="589"/>
      <c r="J7" s="589"/>
      <c r="K7" s="589"/>
      <c r="L7" s="589"/>
      <c r="M7" s="589"/>
      <c r="N7" s="589"/>
      <c r="O7" s="589"/>
      <c r="P7" s="589"/>
      <c r="Q7" s="589"/>
      <c r="R7" s="589"/>
      <c r="S7" s="195"/>
    </row>
    <row r="8" spans="1:27" ht="13.5" customHeight="1" x14ac:dyDescent="0.2">
      <c r="A8" s="145" t="s">
        <v>189</v>
      </c>
      <c r="B8" s="145" t="s">
        <v>59</v>
      </c>
      <c r="C8" s="154" t="s">
        <v>55</v>
      </c>
      <c r="D8" s="196">
        <v>100</v>
      </c>
      <c r="E8" s="204">
        <v>106.1</v>
      </c>
      <c r="F8" s="204">
        <v>103.7</v>
      </c>
      <c r="G8" s="204">
        <v>120.8</v>
      </c>
      <c r="H8" s="204">
        <v>98.3</v>
      </c>
      <c r="I8" s="204">
        <v>101.4</v>
      </c>
      <c r="J8" s="204">
        <v>102.8</v>
      </c>
      <c r="K8" s="204">
        <v>96.2</v>
      </c>
      <c r="L8" s="183">
        <v>109.8</v>
      </c>
      <c r="M8" s="183">
        <v>98.1</v>
      </c>
      <c r="N8" s="183">
        <v>93.2</v>
      </c>
      <c r="O8" s="183">
        <v>103.2</v>
      </c>
      <c r="P8" s="204">
        <v>82.6</v>
      </c>
      <c r="Q8" s="204">
        <v>94.5</v>
      </c>
      <c r="R8" s="204">
        <v>102.1</v>
      </c>
      <c r="S8" s="183">
        <v>104</v>
      </c>
    </row>
    <row r="9" spans="1:27" ht="13.5" customHeight="1" x14ac:dyDescent="0.2">
      <c r="A9" s="146" t="s">
        <v>50</v>
      </c>
      <c r="B9" s="146" t="s">
        <v>335</v>
      </c>
      <c r="C9" s="154"/>
      <c r="D9" s="197">
        <v>99.7</v>
      </c>
      <c r="E9" s="205">
        <v>99.7</v>
      </c>
      <c r="F9" s="205">
        <v>102.9</v>
      </c>
      <c r="G9" s="205">
        <v>111</v>
      </c>
      <c r="H9" s="205">
        <v>100.5</v>
      </c>
      <c r="I9" s="205">
        <v>105</v>
      </c>
      <c r="J9" s="205">
        <v>102.7</v>
      </c>
      <c r="K9" s="205">
        <v>98</v>
      </c>
      <c r="L9" s="184">
        <v>108</v>
      </c>
      <c r="M9" s="184">
        <v>95.4</v>
      </c>
      <c r="N9" s="184">
        <v>105.3</v>
      </c>
      <c r="O9" s="184">
        <v>101.4</v>
      </c>
      <c r="P9" s="205">
        <v>76.099999999999994</v>
      </c>
      <c r="Q9" s="205">
        <v>94.9</v>
      </c>
      <c r="R9" s="205">
        <v>100.2</v>
      </c>
      <c r="S9" s="184">
        <v>105.2</v>
      </c>
    </row>
    <row r="10" spans="1:27" x14ac:dyDescent="0.2">
      <c r="A10" s="146"/>
      <c r="B10" s="146" t="s">
        <v>244</v>
      </c>
      <c r="C10" s="154"/>
      <c r="D10" s="197">
        <v>100</v>
      </c>
      <c r="E10" s="205">
        <v>100</v>
      </c>
      <c r="F10" s="205">
        <v>100</v>
      </c>
      <c r="G10" s="205">
        <v>100</v>
      </c>
      <c r="H10" s="205">
        <v>100</v>
      </c>
      <c r="I10" s="205">
        <v>100</v>
      </c>
      <c r="J10" s="205">
        <v>100</v>
      </c>
      <c r="K10" s="205">
        <v>100</v>
      </c>
      <c r="L10" s="184">
        <v>100</v>
      </c>
      <c r="M10" s="184">
        <v>100</v>
      </c>
      <c r="N10" s="184">
        <v>100</v>
      </c>
      <c r="O10" s="184">
        <v>100</v>
      </c>
      <c r="P10" s="205">
        <v>100</v>
      </c>
      <c r="Q10" s="205">
        <v>100</v>
      </c>
      <c r="R10" s="205">
        <v>100</v>
      </c>
      <c r="S10" s="184">
        <v>100</v>
      </c>
    </row>
    <row r="11" spans="1:27" ht="13.5" customHeight="1" x14ac:dyDescent="0.2">
      <c r="A11" s="146"/>
      <c r="B11" s="146" t="s">
        <v>153</v>
      </c>
      <c r="C11" s="154"/>
      <c r="D11" s="197">
        <v>102.1</v>
      </c>
      <c r="E11" s="205">
        <v>108.1</v>
      </c>
      <c r="F11" s="205">
        <v>102.6</v>
      </c>
      <c r="G11" s="205">
        <v>102.3</v>
      </c>
      <c r="H11" s="205">
        <v>107.9</v>
      </c>
      <c r="I11" s="205">
        <v>100.4</v>
      </c>
      <c r="J11" s="205">
        <v>94</v>
      </c>
      <c r="K11" s="205">
        <v>91.8</v>
      </c>
      <c r="L11" s="205">
        <v>113.3</v>
      </c>
      <c r="M11" s="205">
        <v>105.9</v>
      </c>
      <c r="N11" s="205">
        <v>100.9</v>
      </c>
      <c r="O11" s="205">
        <v>102.1</v>
      </c>
      <c r="P11" s="205">
        <v>100</v>
      </c>
      <c r="Q11" s="205">
        <v>102.1</v>
      </c>
      <c r="R11" s="205">
        <v>102.6</v>
      </c>
      <c r="S11" s="205">
        <v>118.1</v>
      </c>
    </row>
    <row r="12" spans="1:27" ht="13.5" customHeight="1" x14ac:dyDescent="0.2">
      <c r="A12" s="146"/>
      <c r="B12" s="146" t="s">
        <v>368</v>
      </c>
      <c r="C12" s="154"/>
      <c r="D12" s="198">
        <v>99.3</v>
      </c>
      <c r="E12" s="184">
        <v>100.6</v>
      </c>
      <c r="F12" s="184">
        <v>103.5</v>
      </c>
      <c r="G12" s="184">
        <v>93.9</v>
      </c>
      <c r="H12" s="184">
        <v>102.8</v>
      </c>
      <c r="I12" s="184">
        <v>90.5</v>
      </c>
      <c r="J12" s="184">
        <v>88.7</v>
      </c>
      <c r="K12" s="184">
        <v>93.2</v>
      </c>
      <c r="L12" s="184">
        <v>106.8</v>
      </c>
      <c r="M12" s="184">
        <v>98.7</v>
      </c>
      <c r="N12" s="184">
        <v>97.7</v>
      </c>
      <c r="O12" s="184">
        <v>104.8</v>
      </c>
      <c r="P12" s="184">
        <v>96.6</v>
      </c>
      <c r="Q12" s="184">
        <v>98.4</v>
      </c>
      <c r="R12" s="184">
        <v>106</v>
      </c>
      <c r="S12" s="184">
        <v>118.9</v>
      </c>
    </row>
    <row r="13" spans="1:27" ht="13.5" customHeight="1" x14ac:dyDescent="0.2">
      <c r="A13" s="147"/>
      <c r="B13" s="147" t="s">
        <v>159</v>
      </c>
      <c r="C13" s="155"/>
      <c r="D13" s="199">
        <v>97.6</v>
      </c>
      <c r="E13" s="206">
        <v>98.5</v>
      </c>
      <c r="F13" s="206">
        <v>102.2</v>
      </c>
      <c r="G13" s="206">
        <v>99</v>
      </c>
      <c r="H13" s="206">
        <v>94.7</v>
      </c>
      <c r="I13" s="206">
        <v>93.5</v>
      </c>
      <c r="J13" s="206">
        <v>89</v>
      </c>
      <c r="K13" s="206">
        <v>87.5</v>
      </c>
      <c r="L13" s="206">
        <v>106.5</v>
      </c>
      <c r="M13" s="206">
        <v>97.4</v>
      </c>
      <c r="N13" s="206">
        <v>93.6</v>
      </c>
      <c r="O13" s="206">
        <v>92.4</v>
      </c>
      <c r="P13" s="206">
        <v>91.1</v>
      </c>
      <c r="Q13" s="206">
        <v>95.8</v>
      </c>
      <c r="R13" s="206">
        <v>104.1</v>
      </c>
      <c r="S13" s="206">
        <v>120.8</v>
      </c>
    </row>
    <row r="14" spans="1:27" ht="13.5" customHeight="1" x14ac:dyDescent="0.2">
      <c r="A14" s="146" t="s">
        <v>175</v>
      </c>
      <c r="B14" s="146">
        <v>8</v>
      </c>
      <c r="C14" s="154" t="s">
        <v>256</v>
      </c>
      <c r="D14" s="196">
        <v>97.2</v>
      </c>
      <c r="E14" s="204">
        <v>99.1</v>
      </c>
      <c r="F14" s="204">
        <v>101.6</v>
      </c>
      <c r="G14" s="204">
        <v>95.1</v>
      </c>
      <c r="H14" s="204">
        <v>88.9</v>
      </c>
      <c r="I14" s="204">
        <v>92.8</v>
      </c>
      <c r="J14" s="204">
        <v>91</v>
      </c>
      <c r="K14" s="204">
        <v>87.8</v>
      </c>
      <c r="L14" s="204">
        <v>103</v>
      </c>
      <c r="M14" s="204">
        <v>95.9</v>
      </c>
      <c r="N14" s="204">
        <v>95.4</v>
      </c>
      <c r="O14" s="204">
        <v>90.8</v>
      </c>
      <c r="P14" s="204">
        <v>87.8</v>
      </c>
      <c r="Q14" s="204">
        <v>95.7</v>
      </c>
      <c r="R14" s="204">
        <v>101.1</v>
      </c>
      <c r="S14" s="204">
        <v>119.3</v>
      </c>
    </row>
    <row r="15" spans="1:27" ht="13.5" customHeight="1" x14ac:dyDescent="0.2">
      <c r="A15" s="148" t="s">
        <v>86</v>
      </c>
      <c r="B15" s="146">
        <v>9</v>
      </c>
      <c r="C15" s="154"/>
      <c r="D15" s="197">
        <v>97.1</v>
      </c>
      <c r="E15" s="205">
        <v>97.1</v>
      </c>
      <c r="F15" s="205">
        <v>102.2</v>
      </c>
      <c r="G15" s="205">
        <v>99.1</v>
      </c>
      <c r="H15" s="205">
        <v>91.6</v>
      </c>
      <c r="I15" s="205">
        <v>94.5</v>
      </c>
      <c r="J15" s="205">
        <v>88.7</v>
      </c>
      <c r="K15" s="205">
        <v>88.7</v>
      </c>
      <c r="L15" s="205">
        <v>100.6</v>
      </c>
      <c r="M15" s="205">
        <v>96.6</v>
      </c>
      <c r="N15" s="205">
        <v>96.5</v>
      </c>
      <c r="O15" s="205">
        <v>87.3</v>
      </c>
      <c r="P15" s="205">
        <v>85.3</v>
      </c>
      <c r="Q15" s="205">
        <v>96.6</v>
      </c>
      <c r="R15" s="205">
        <v>100.1</v>
      </c>
      <c r="S15" s="205">
        <v>121.8</v>
      </c>
    </row>
    <row r="16" spans="1:27" ht="13.5" customHeight="1" x14ac:dyDescent="0.2">
      <c r="A16" s="148" t="s">
        <v>86</v>
      </c>
      <c r="B16" s="146">
        <v>10</v>
      </c>
      <c r="C16" s="154"/>
      <c r="D16" s="197">
        <v>96.8</v>
      </c>
      <c r="E16" s="205">
        <v>97.4</v>
      </c>
      <c r="F16" s="205">
        <v>101.9</v>
      </c>
      <c r="G16" s="205">
        <v>96.6</v>
      </c>
      <c r="H16" s="205">
        <v>102.3</v>
      </c>
      <c r="I16" s="205">
        <v>93.5</v>
      </c>
      <c r="J16" s="205">
        <v>90</v>
      </c>
      <c r="K16" s="205">
        <v>87.2</v>
      </c>
      <c r="L16" s="205">
        <v>102.2</v>
      </c>
      <c r="M16" s="205">
        <v>95.4</v>
      </c>
      <c r="N16" s="205">
        <v>93.2</v>
      </c>
      <c r="O16" s="205">
        <v>87</v>
      </c>
      <c r="P16" s="205">
        <v>88.7</v>
      </c>
      <c r="Q16" s="205">
        <v>94.2</v>
      </c>
      <c r="R16" s="205">
        <v>100.3</v>
      </c>
      <c r="S16" s="205">
        <v>119.5</v>
      </c>
    </row>
    <row r="17" spans="1:19" ht="13.5" customHeight="1" x14ac:dyDescent="0.2">
      <c r="A17" s="148" t="s">
        <v>86</v>
      </c>
      <c r="B17" s="146">
        <v>11</v>
      </c>
      <c r="D17" s="197">
        <v>97.9</v>
      </c>
      <c r="E17" s="205">
        <v>99.8</v>
      </c>
      <c r="F17" s="205">
        <v>102.7</v>
      </c>
      <c r="G17" s="205">
        <v>99</v>
      </c>
      <c r="H17" s="205">
        <v>105.4</v>
      </c>
      <c r="I17" s="205">
        <v>96.5</v>
      </c>
      <c r="J17" s="205">
        <v>90.4</v>
      </c>
      <c r="K17" s="205">
        <v>88.2</v>
      </c>
      <c r="L17" s="205">
        <v>101.6</v>
      </c>
      <c r="M17" s="205">
        <v>95</v>
      </c>
      <c r="N17" s="205">
        <v>96.7</v>
      </c>
      <c r="O17" s="205">
        <v>86.3</v>
      </c>
      <c r="P17" s="205">
        <v>88.3</v>
      </c>
      <c r="Q17" s="205">
        <v>95.6</v>
      </c>
      <c r="R17" s="205">
        <v>101.4</v>
      </c>
      <c r="S17" s="205">
        <v>120.6</v>
      </c>
    </row>
    <row r="18" spans="1:19" ht="13.5" customHeight="1" x14ac:dyDescent="0.2">
      <c r="A18" s="19" t="s">
        <v>86</v>
      </c>
      <c r="B18" s="146">
        <v>12</v>
      </c>
      <c r="C18" s="154"/>
      <c r="D18" s="197">
        <v>97.9</v>
      </c>
      <c r="E18" s="205">
        <v>97.1</v>
      </c>
      <c r="F18" s="205">
        <v>102.6</v>
      </c>
      <c r="G18" s="205">
        <v>100.2</v>
      </c>
      <c r="H18" s="205">
        <v>100.7</v>
      </c>
      <c r="I18" s="205">
        <v>95.8</v>
      </c>
      <c r="J18" s="205">
        <v>91.1</v>
      </c>
      <c r="K18" s="205">
        <v>89.5</v>
      </c>
      <c r="L18" s="205">
        <v>103.4</v>
      </c>
      <c r="M18" s="205">
        <v>94.1</v>
      </c>
      <c r="N18" s="205">
        <v>93.6</v>
      </c>
      <c r="O18" s="205">
        <v>88</v>
      </c>
      <c r="P18" s="205">
        <v>93.7</v>
      </c>
      <c r="Q18" s="205">
        <v>95.1</v>
      </c>
      <c r="R18" s="205">
        <v>100.9</v>
      </c>
      <c r="S18" s="205">
        <v>117.8</v>
      </c>
    </row>
    <row r="19" spans="1:19" ht="13.5" customHeight="1" x14ac:dyDescent="0.2">
      <c r="A19" s="148" t="s">
        <v>472</v>
      </c>
      <c r="B19" s="146" t="s">
        <v>365</v>
      </c>
      <c r="C19" s="154"/>
      <c r="D19" s="197">
        <v>97.9</v>
      </c>
      <c r="E19" s="205">
        <v>95</v>
      </c>
      <c r="F19" s="205">
        <v>100.3</v>
      </c>
      <c r="G19" s="205">
        <v>112.3</v>
      </c>
      <c r="H19" s="205">
        <v>98.8</v>
      </c>
      <c r="I19" s="205">
        <v>87.2</v>
      </c>
      <c r="J19" s="205">
        <v>100.7</v>
      </c>
      <c r="K19" s="205">
        <v>86.4</v>
      </c>
      <c r="L19" s="205">
        <v>100.4</v>
      </c>
      <c r="M19" s="205">
        <v>97.6</v>
      </c>
      <c r="N19" s="205">
        <v>87.2</v>
      </c>
      <c r="O19" s="205">
        <v>81.8</v>
      </c>
      <c r="P19" s="205">
        <v>95.1</v>
      </c>
      <c r="Q19" s="205">
        <v>92.5</v>
      </c>
      <c r="R19" s="205">
        <v>110</v>
      </c>
      <c r="S19" s="205">
        <v>124</v>
      </c>
    </row>
    <row r="20" spans="1:19" ht="13.5" customHeight="1" x14ac:dyDescent="0.2">
      <c r="A20" s="148" t="s">
        <v>86</v>
      </c>
      <c r="B20" s="146">
        <v>2</v>
      </c>
      <c r="C20" s="154"/>
      <c r="D20" s="197">
        <v>98.7</v>
      </c>
      <c r="E20" s="205">
        <v>97.8</v>
      </c>
      <c r="F20" s="205">
        <v>102.7</v>
      </c>
      <c r="G20" s="205">
        <v>109.6</v>
      </c>
      <c r="H20" s="205">
        <v>98.1</v>
      </c>
      <c r="I20" s="205">
        <v>92.4</v>
      </c>
      <c r="J20" s="205">
        <v>99.9</v>
      </c>
      <c r="K20" s="205">
        <v>86.7</v>
      </c>
      <c r="L20" s="205">
        <v>100.3</v>
      </c>
      <c r="M20" s="205">
        <v>98.5</v>
      </c>
      <c r="N20" s="205">
        <v>88.7</v>
      </c>
      <c r="O20" s="205">
        <v>82.5</v>
      </c>
      <c r="P20" s="205">
        <v>95.2</v>
      </c>
      <c r="Q20" s="205">
        <v>91.7</v>
      </c>
      <c r="R20" s="205">
        <v>114.3</v>
      </c>
      <c r="S20" s="205">
        <v>120.3</v>
      </c>
    </row>
    <row r="21" spans="1:19" ht="13.5" customHeight="1" x14ac:dyDescent="0.2">
      <c r="A21" s="149" t="s">
        <v>86</v>
      </c>
      <c r="B21" s="146">
        <v>3</v>
      </c>
      <c r="C21" s="154"/>
      <c r="D21" s="197">
        <v>98.7</v>
      </c>
      <c r="E21" s="205">
        <v>97.2</v>
      </c>
      <c r="F21" s="205">
        <v>102.1</v>
      </c>
      <c r="G21" s="205">
        <v>112.1</v>
      </c>
      <c r="H21" s="205">
        <v>98.8</v>
      </c>
      <c r="I21" s="205">
        <v>91</v>
      </c>
      <c r="J21" s="205">
        <v>98.4</v>
      </c>
      <c r="K21" s="205">
        <v>88.5</v>
      </c>
      <c r="L21" s="205">
        <v>100.8</v>
      </c>
      <c r="M21" s="205">
        <v>97.6</v>
      </c>
      <c r="N21" s="205">
        <v>87.7</v>
      </c>
      <c r="O21" s="205">
        <v>82.3</v>
      </c>
      <c r="P21" s="205">
        <v>95.5</v>
      </c>
      <c r="Q21" s="205">
        <v>94.2</v>
      </c>
      <c r="R21" s="205">
        <v>110.2</v>
      </c>
      <c r="S21" s="205">
        <v>121.6</v>
      </c>
    </row>
    <row r="22" spans="1:19" ht="13.5" customHeight="1" x14ac:dyDescent="0.2">
      <c r="A22" s="148" t="s">
        <v>86</v>
      </c>
      <c r="B22" s="146">
        <v>4</v>
      </c>
      <c r="D22" s="197">
        <v>99.6</v>
      </c>
      <c r="E22" s="205">
        <v>98.5</v>
      </c>
      <c r="F22" s="205">
        <v>103.8</v>
      </c>
      <c r="G22" s="205">
        <v>110.6</v>
      </c>
      <c r="H22" s="205">
        <v>96.1</v>
      </c>
      <c r="I22" s="205">
        <v>90.9</v>
      </c>
      <c r="J22" s="205">
        <v>99.8</v>
      </c>
      <c r="K22" s="205">
        <v>87.8</v>
      </c>
      <c r="L22" s="205">
        <v>103.6</v>
      </c>
      <c r="M22" s="205">
        <v>100.9</v>
      </c>
      <c r="N22" s="205">
        <v>86</v>
      </c>
      <c r="O22" s="205">
        <v>85.3</v>
      </c>
      <c r="P22" s="205">
        <v>93.2</v>
      </c>
      <c r="Q22" s="205">
        <v>95.5</v>
      </c>
      <c r="R22" s="205">
        <v>108.5</v>
      </c>
      <c r="S22" s="205">
        <v>121.5</v>
      </c>
    </row>
    <row r="23" spans="1:19" ht="13.5" customHeight="1" x14ac:dyDescent="0.2">
      <c r="A23" s="148" t="s">
        <v>86</v>
      </c>
      <c r="B23" s="146">
        <v>5</v>
      </c>
      <c r="C23" s="154"/>
      <c r="D23" s="197">
        <v>97.7</v>
      </c>
      <c r="E23" s="205">
        <v>99</v>
      </c>
      <c r="F23" s="205">
        <v>102.2</v>
      </c>
      <c r="G23" s="205">
        <v>110.8</v>
      </c>
      <c r="H23" s="205">
        <v>96.6</v>
      </c>
      <c r="I23" s="205">
        <v>89.2</v>
      </c>
      <c r="J23" s="205">
        <v>98.3</v>
      </c>
      <c r="K23" s="205">
        <v>88.2</v>
      </c>
      <c r="L23" s="205">
        <v>98.7</v>
      </c>
      <c r="M23" s="205">
        <v>95.4</v>
      </c>
      <c r="N23" s="205">
        <v>89</v>
      </c>
      <c r="O23" s="205">
        <v>83.4</v>
      </c>
      <c r="P23" s="205">
        <v>93.2</v>
      </c>
      <c r="Q23" s="205">
        <v>89.3</v>
      </c>
      <c r="R23" s="205">
        <v>106.6</v>
      </c>
      <c r="S23" s="205">
        <v>119.5</v>
      </c>
    </row>
    <row r="24" spans="1:19" ht="13.5" customHeight="1" x14ac:dyDescent="0.2">
      <c r="A24" s="148" t="s">
        <v>86</v>
      </c>
      <c r="B24" s="146">
        <v>6</v>
      </c>
      <c r="C24" s="154"/>
      <c r="D24" s="197">
        <v>98.3</v>
      </c>
      <c r="E24" s="205">
        <v>96.7</v>
      </c>
      <c r="F24" s="205">
        <v>103.3</v>
      </c>
      <c r="G24" s="205">
        <v>110.3</v>
      </c>
      <c r="H24" s="205">
        <v>95.1</v>
      </c>
      <c r="I24" s="205">
        <v>90.2</v>
      </c>
      <c r="J24" s="205">
        <v>98.9</v>
      </c>
      <c r="K24" s="205">
        <v>86.8</v>
      </c>
      <c r="L24" s="205">
        <v>97.2</v>
      </c>
      <c r="M24" s="205">
        <v>99.2</v>
      </c>
      <c r="N24" s="205">
        <v>89.5</v>
      </c>
      <c r="O24" s="205">
        <v>84.7</v>
      </c>
      <c r="P24" s="205">
        <v>93</v>
      </c>
      <c r="Q24" s="205">
        <v>89.7</v>
      </c>
      <c r="R24" s="205">
        <v>108.2</v>
      </c>
      <c r="S24" s="205">
        <v>120.8</v>
      </c>
    </row>
    <row r="25" spans="1:19" ht="13.5" customHeight="1" x14ac:dyDescent="0.2">
      <c r="A25" s="148" t="s">
        <v>86</v>
      </c>
      <c r="B25" s="146">
        <v>7</v>
      </c>
      <c r="C25" s="154"/>
      <c r="D25" s="197">
        <v>96.7</v>
      </c>
      <c r="E25" s="205">
        <v>99.3</v>
      </c>
      <c r="F25" s="205">
        <v>101.9</v>
      </c>
      <c r="G25" s="205">
        <v>115.1</v>
      </c>
      <c r="H25" s="205">
        <v>96.2</v>
      </c>
      <c r="I25" s="205">
        <v>88.9</v>
      </c>
      <c r="J25" s="205">
        <v>94.7</v>
      </c>
      <c r="K25" s="205">
        <v>87.8</v>
      </c>
      <c r="L25" s="205">
        <v>90.1</v>
      </c>
      <c r="M25" s="205">
        <v>98.8</v>
      </c>
      <c r="N25" s="205">
        <v>82</v>
      </c>
      <c r="O25" s="205">
        <v>86.1</v>
      </c>
      <c r="P25" s="205">
        <v>92.5</v>
      </c>
      <c r="Q25" s="205">
        <v>88.4</v>
      </c>
      <c r="R25" s="205">
        <v>104.2</v>
      </c>
      <c r="S25" s="205">
        <v>120.4</v>
      </c>
    </row>
    <row r="26" spans="1:19" ht="13.5" customHeight="1" x14ac:dyDescent="0.2">
      <c r="A26" s="150" t="s">
        <v>86</v>
      </c>
      <c r="B26" s="153">
        <v>8</v>
      </c>
      <c r="C26" s="156"/>
      <c r="D26" s="164">
        <v>95.8</v>
      </c>
      <c r="E26" s="174">
        <v>101</v>
      </c>
      <c r="F26" s="174">
        <v>100.6</v>
      </c>
      <c r="G26" s="174">
        <v>116.1</v>
      </c>
      <c r="H26" s="174">
        <v>98.3</v>
      </c>
      <c r="I26" s="174">
        <v>86</v>
      </c>
      <c r="J26" s="174">
        <v>95.5</v>
      </c>
      <c r="K26" s="174">
        <v>88.4</v>
      </c>
      <c r="L26" s="174">
        <v>87.9</v>
      </c>
      <c r="M26" s="174">
        <v>98</v>
      </c>
      <c r="N26" s="174">
        <v>86.3</v>
      </c>
      <c r="O26" s="174">
        <v>86.9</v>
      </c>
      <c r="P26" s="174">
        <v>89.6</v>
      </c>
      <c r="Q26" s="174">
        <v>87.4</v>
      </c>
      <c r="R26" s="174">
        <v>106.8</v>
      </c>
      <c r="S26" s="174">
        <v>115.8</v>
      </c>
    </row>
    <row r="27" spans="1:19" ht="17.25" customHeight="1" x14ac:dyDescent="0.2">
      <c r="A27" s="195"/>
      <c r="B27" s="195"/>
      <c r="C27" s="195"/>
      <c r="D27" s="590" t="s">
        <v>95</v>
      </c>
      <c r="E27" s="590"/>
      <c r="F27" s="590"/>
      <c r="G27" s="590"/>
      <c r="H27" s="590"/>
      <c r="I27" s="590"/>
      <c r="J27" s="590"/>
      <c r="K27" s="590"/>
      <c r="L27" s="590"/>
      <c r="M27" s="590"/>
      <c r="N27" s="590"/>
      <c r="O27" s="590"/>
      <c r="P27" s="590"/>
      <c r="Q27" s="590"/>
      <c r="R27" s="590"/>
      <c r="S27" s="590"/>
    </row>
    <row r="28" spans="1:19" ht="13.5" customHeight="1" x14ac:dyDescent="0.2">
      <c r="A28" s="145" t="s">
        <v>189</v>
      </c>
      <c r="B28" s="145" t="s">
        <v>59</v>
      </c>
      <c r="C28" s="154" t="s">
        <v>55</v>
      </c>
      <c r="D28" s="196">
        <v>-1.2</v>
      </c>
      <c r="E28" s="204">
        <v>4.5</v>
      </c>
      <c r="F28" s="204">
        <v>-1.8</v>
      </c>
      <c r="G28" s="204">
        <v>24.4</v>
      </c>
      <c r="H28" s="204">
        <v>-9</v>
      </c>
      <c r="I28" s="204">
        <v>-5.4</v>
      </c>
      <c r="J28" s="204">
        <v>11.6</v>
      </c>
      <c r="K28" s="204">
        <v>-4.5</v>
      </c>
      <c r="L28" s="183">
        <v>-7.8</v>
      </c>
      <c r="M28" s="183">
        <v>10.6</v>
      </c>
      <c r="N28" s="183">
        <v>-9.6999999999999993</v>
      </c>
      <c r="O28" s="183">
        <v>4.5</v>
      </c>
      <c r="P28" s="204">
        <v>-18.5</v>
      </c>
      <c r="Q28" s="204">
        <v>5</v>
      </c>
      <c r="R28" s="204">
        <v>-2.2999999999999998</v>
      </c>
      <c r="S28" s="183">
        <v>-0.4</v>
      </c>
    </row>
    <row r="29" spans="1:19" ht="13.5" customHeight="1" x14ac:dyDescent="0.2">
      <c r="A29" s="146" t="s">
        <v>50</v>
      </c>
      <c r="B29" s="146" t="s">
        <v>335</v>
      </c>
      <c r="C29" s="154"/>
      <c r="D29" s="197">
        <v>-0.4</v>
      </c>
      <c r="E29" s="205">
        <v>-6.2</v>
      </c>
      <c r="F29" s="205">
        <v>-0.9</v>
      </c>
      <c r="G29" s="205">
        <v>-8.1999999999999993</v>
      </c>
      <c r="H29" s="205">
        <v>2</v>
      </c>
      <c r="I29" s="205">
        <v>3.5</v>
      </c>
      <c r="J29" s="205">
        <v>-0.3</v>
      </c>
      <c r="K29" s="205">
        <v>1.8</v>
      </c>
      <c r="L29" s="184">
        <v>-1.6</v>
      </c>
      <c r="M29" s="184">
        <v>-2.8</v>
      </c>
      <c r="N29" s="184">
        <v>13.1</v>
      </c>
      <c r="O29" s="184">
        <v>-1.8</v>
      </c>
      <c r="P29" s="205">
        <v>-8</v>
      </c>
      <c r="Q29" s="205">
        <v>0.3</v>
      </c>
      <c r="R29" s="205">
        <v>-1.9</v>
      </c>
      <c r="S29" s="184">
        <v>1.1000000000000001</v>
      </c>
    </row>
    <row r="30" spans="1:19" ht="13.5" customHeight="1" x14ac:dyDescent="0.2">
      <c r="A30" s="146"/>
      <c r="B30" s="146" t="s">
        <v>244</v>
      </c>
      <c r="C30" s="154"/>
      <c r="D30" s="197">
        <v>0.3</v>
      </c>
      <c r="E30" s="205">
        <v>0.3</v>
      </c>
      <c r="F30" s="205">
        <v>-2.8</v>
      </c>
      <c r="G30" s="205">
        <v>-9.9</v>
      </c>
      <c r="H30" s="205">
        <v>-0.5</v>
      </c>
      <c r="I30" s="205">
        <v>-4.8</v>
      </c>
      <c r="J30" s="205">
        <v>-2.5</v>
      </c>
      <c r="K30" s="205">
        <v>2.1</v>
      </c>
      <c r="L30" s="184">
        <v>-7.4</v>
      </c>
      <c r="M30" s="184">
        <v>4.8</v>
      </c>
      <c r="N30" s="184">
        <v>-5</v>
      </c>
      <c r="O30" s="184">
        <v>-1.4</v>
      </c>
      <c r="P30" s="205">
        <v>31.4</v>
      </c>
      <c r="Q30" s="205">
        <v>5.4</v>
      </c>
      <c r="R30" s="205">
        <v>-0.2</v>
      </c>
      <c r="S30" s="184">
        <v>-5</v>
      </c>
    </row>
    <row r="31" spans="1:19" ht="13.5" customHeight="1" x14ac:dyDescent="0.2">
      <c r="A31" s="146"/>
      <c r="B31" s="146" t="s">
        <v>153</v>
      </c>
      <c r="C31" s="154"/>
      <c r="D31" s="197">
        <v>2.1</v>
      </c>
      <c r="E31" s="205">
        <v>8.1</v>
      </c>
      <c r="F31" s="205">
        <v>2.6</v>
      </c>
      <c r="G31" s="205">
        <v>2.2999999999999998</v>
      </c>
      <c r="H31" s="205">
        <v>7.9</v>
      </c>
      <c r="I31" s="205">
        <v>0.4</v>
      </c>
      <c r="J31" s="205">
        <v>-6</v>
      </c>
      <c r="K31" s="205">
        <v>-8.1999999999999993</v>
      </c>
      <c r="L31" s="184">
        <v>13.3</v>
      </c>
      <c r="M31" s="184">
        <v>5.9</v>
      </c>
      <c r="N31" s="184">
        <v>0.9</v>
      </c>
      <c r="O31" s="184">
        <v>2.1</v>
      </c>
      <c r="P31" s="205">
        <v>0</v>
      </c>
      <c r="Q31" s="205">
        <v>2.1</v>
      </c>
      <c r="R31" s="205">
        <v>2.6</v>
      </c>
      <c r="S31" s="184">
        <v>18.100000000000001</v>
      </c>
    </row>
    <row r="32" spans="1:19" ht="13.5" customHeight="1" x14ac:dyDescent="0.2">
      <c r="A32" s="146"/>
      <c r="B32" s="146" t="s">
        <v>368</v>
      </c>
      <c r="C32" s="154"/>
      <c r="D32" s="197">
        <v>-2.7</v>
      </c>
      <c r="E32" s="205">
        <v>-6.9</v>
      </c>
      <c r="F32" s="205">
        <v>0.9</v>
      </c>
      <c r="G32" s="205">
        <v>-8.1999999999999993</v>
      </c>
      <c r="H32" s="205">
        <v>-4.7</v>
      </c>
      <c r="I32" s="205">
        <v>-9.9</v>
      </c>
      <c r="J32" s="205">
        <v>-5.6</v>
      </c>
      <c r="K32" s="205">
        <v>1.5</v>
      </c>
      <c r="L32" s="184">
        <v>-5.7</v>
      </c>
      <c r="M32" s="184">
        <v>-6.8</v>
      </c>
      <c r="N32" s="184">
        <v>-3.2</v>
      </c>
      <c r="O32" s="184">
        <v>2.6</v>
      </c>
      <c r="P32" s="205">
        <v>-3.4</v>
      </c>
      <c r="Q32" s="205">
        <v>-3.6</v>
      </c>
      <c r="R32" s="205">
        <v>3.3</v>
      </c>
      <c r="S32" s="184">
        <v>0.7</v>
      </c>
    </row>
    <row r="33" spans="1:31" ht="13.5" customHeight="1" x14ac:dyDescent="0.2">
      <c r="A33" s="147"/>
      <c r="B33" s="147" t="s">
        <v>159</v>
      </c>
      <c r="C33" s="155"/>
      <c r="D33" s="199">
        <v>-1.7</v>
      </c>
      <c r="E33" s="206">
        <v>-2.1</v>
      </c>
      <c r="F33" s="206">
        <v>-1.3</v>
      </c>
      <c r="G33" s="206">
        <v>5.4</v>
      </c>
      <c r="H33" s="206">
        <v>-7.9</v>
      </c>
      <c r="I33" s="206">
        <v>3.3</v>
      </c>
      <c r="J33" s="206">
        <v>0.3</v>
      </c>
      <c r="K33" s="206">
        <v>-6.1</v>
      </c>
      <c r="L33" s="206">
        <v>-0.3</v>
      </c>
      <c r="M33" s="206">
        <v>-1.3</v>
      </c>
      <c r="N33" s="206">
        <v>-4.2</v>
      </c>
      <c r="O33" s="206">
        <v>-11.8</v>
      </c>
      <c r="P33" s="206">
        <v>-5.7</v>
      </c>
      <c r="Q33" s="206">
        <v>-2.6</v>
      </c>
      <c r="R33" s="206">
        <v>-1.8</v>
      </c>
      <c r="S33" s="206">
        <v>1.6</v>
      </c>
    </row>
    <row r="34" spans="1:31" ht="13.5" customHeight="1" x14ac:dyDescent="0.2">
      <c r="A34" s="146" t="s">
        <v>175</v>
      </c>
      <c r="B34" s="146">
        <v>8</v>
      </c>
      <c r="C34" s="154" t="s">
        <v>256</v>
      </c>
      <c r="D34" s="196">
        <v>-0.7</v>
      </c>
      <c r="E34" s="204">
        <v>1.8</v>
      </c>
      <c r="F34" s="204">
        <v>0.1</v>
      </c>
      <c r="G34" s="204">
        <v>3.1</v>
      </c>
      <c r="H34" s="204">
        <v>-10.5</v>
      </c>
      <c r="I34" s="204">
        <v>3.2</v>
      </c>
      <c r="J34" s="204">
        <v>2.1</v>
      </c>
      <c r="K34" s="204">
        <v>-4.4000000000000004</v>
      </c>
      <c r="L34" s="204">
        <v>-8.1</v>
      </c>
      <c r="M34" s="204">
        <v>-1</v>
      </c>
      <c r="N34" s="204">
        <v>-2.7</v>
      </c>
      <c r="O34" s="204">
        <v>-14.8</v>
      </c>
      <c r="P34" s="204">
        <v>-6.5</v>
      </c>
      <c r="Q34" s="204">
        <v>-1.1000000000000001</v>
      </c>
      <c r="R34" s="204">
        <v>-3.3</v>
      </c>
      <c r="S34" s="204">
        <v>1.9</v>
      </c>
    </row>
    <row r="35" spans="1:31" ht="13.5" customHeight="1" x14ac:dyDescent="0.2">
      <c r="A35" s="148" t="s">
        <v>86</v>
      </c>
      <c r="B35" s="146">
        <v>9</v>
      </c>
      <c r="C35" s="154"/>
      <c r="D35" s="197">
        <v>-1</v>
      </c>
      <c r="E35" s="205">
        <v>1</v>
      </c>
      <c r="F35" s="205">
        <v>0.2</v>
      </c>
      <c r="G35" s="205">
        <v>7.6</v>
      </c>
      <c r="H35" s="205">
        <v>-9.8000000000000007</v>
      </c>
      <c r="I35" s="205">
        <v>2.1</v>
      </c>
      <c r="J35" s="205">
        <v>0.7</v>
      </c>
      <c r="K35" s="205">
        <v>-7</v>
      </c>
      <c r="L35" s="205">
        <v>-11.1</v>
      </c>
      <c r="M35" s="205">
        <v>0.2</v>
      </c>
      <c r="N35" s="205">
        <v>-4.5999999999999996</v>
      </c>
      <c r="O35" s="205">
        <v>-18</v>
      </c>
      <c r="P35" s="205">
        <v>-4.9000000000000004</v>
      </c>
      <c r="Q35" s="205">
        <v>-1</v>
      </c>
      <c r="R35" s="205">
        <v>-4.3</v>
      </c>
      <c r="S35" s="205">
        <v>3.2</v>
      </c>
    </row>
    <row r="36" spans="1:31" ht="13.5" customHeight="1" x14ac:dyDescent="0.2">
      <c r="A36" s="148" t="s">
        <v>86</v>
      </c>
      <c r="B36" s="146">
        <v>10</v>
      </c>
      <c r="C36" s="154"/>
      <c r="D36" s="197">
        <v>-1</v>
      </c>
      <c r="E36" s="205">
        <v>1.5</v>
      </c>
      <c r="F36" s="205">
        <v>-0.7</v>
      </c>
      <c r="G36" s="205">
        <v>7.8</v>
      </c>
      <c r="H36" s="205">
        <v>1.6</v>
      </c>
      <c r="I36" s="205">
        <v>4.0999999999999996</v>
      </c>
      <c r="J36" s="205">
        <v>2.7</v>
      </c>
      <c r="K36" s="205">
        <v>-4.5999999999999996</v>
      </c>
      <c r="L36" s="205">
        <v>-10.4</v>
      </c>
      <c r="M36" s="205">
        <v>-2.2000000000000002</v>
      </c>
      <c r="N36" s="205">
        <v>-0.2</v>
      </c>
      <c r="O36" s="205">
        <v>-16.3</v>
      </c>
      <c r="P36" s="205">
        <v>-6.2</v>
      </c>
      <c r="Q36" s="205">
        <v>-1.6</v>
      </c>
      <c r="R36" s="205">
        <v>-4.9000000000000004</v>
      </c>
      <c r="S36" s="205">
        <v>-1.5</v>
      </c>
    </row>
    <row r="37" spans="1:31" ht="13.5" customHeight="1" x14ac:dyDescent="0.2">
      <c r="A37" s="148" t="s">
        <v>86</v>
      </c>
      <c r="B37" s="146">
        <v>11</v>
      </c>
      <c r="D37" s="197">
        <v>0</v>
      </c>
      <c r="E37" s="205">
        <v>1</v>
      </c>
      <c r="F37" s="205">
        <v>1.5</v>
      </c>
      <c r="G37" s="205">
        <v>9</v>
      </c>
      <c r="H37" s="205">
        <v>2.1</v>
      </c>
      <c r="I37" s="205">
        <v>7.2</v>
      </c>
      <c r="J37" s="205">
        <v>3.1</v>
      </c>
      <c r="K37" s="205">
        <v>-2</v>
      </c>
      <c r="L37" s="205">
        <v>-13</v>
      </c>
      <c r="M37" s="205">
        <v>-3.7</v>
      </c>
      <c r="N37" s="205">
        <v>-0.7</v>
      </c>
      <c r="O37" s="205">
        <v>-15.6</v>
      </c>
      <c r="P37" s="205">
        <v>-7.4</v>
      </c>
      <c r="Q37" s="205">
        <v>-1.4</v>
      </c>
      <c r="R37" s="205">
        <v>-2.6</v>
      </c>
      <c r="S37" s="205">
        <v>-0.1</v>
      </c>
    </row>
    <row r="38" spans="1:31" ht="13.5" customHeight="1" x14ac:dyDescent="0.2">
      <c r="A38" s="19" t="s">
        <v>86</v>
      </c>
      <c r="B38" s="146">
        <v>12</v>
      </c>
      <c r="C38" s="154"/>
      <c r="D38" s="197">
        <v>-0.1</v>
      </c>
      <c r="E38" s="205">
        <v>-3.6</v>
      </c>
      <c r="F38" s="205">
        <v>0.8</v>
      </c>
      <c r="G38" s="205">
        <v>8.9</v>
      </c>
      <c r="H38" s="205">
        <v>-1.8</v>
      </c>
      <c r="I38" s="205">
        <v>4.0999999999999996</v>
      </c>
      <c r="J38" s="205">
        <v>4.8</v>
      </c>
      <c r="K38" s="205">
        <v>-2.9</v>
      </c>
      <c r="L38" s="205">
        <v>-11.1</v>
      </c>
      <c r="M38" s="205">
        <v>-0.1</v>
      </c>
      <c r="N38" s="205">
        <v>-0.4</v>
      </c>
      <c r="O38" s="205">
        <v>-13.6</v>
      </c>
      <c r="P38" s="205">
        <v>-3.3</v>
      </c>
      <c r="Q38" s="205">
        <v>-0.2</v>
      </c>
      <c r="R38" s="205">
        <v>-4.2</v>
      </c>
      <c r="S38" s="205">
        <v>-3.7</v>
      </c>
    </row>
    <row r="39" spans="1:31" ht="13.5" customHeight="1" x14ac:dyDescent="0.2">
      <c r="A39" s="148" t="s">
        <v>472</v>
      </c>
      <c r="B39" s="146" t="s">
        <v>365</v>
      </c>
      <c r="C39" s="154"/>
      <c r="D39" s="197">
        <v>0.8</v>
      </c>
      <c r="E39" s="205">
        <v>-3.9</v>
      </c>
      <c r="F39" s="205">
        <v>-1.2</v>
      </c>
      <c r="G39" s="205">
        <v>17.3</v>
      </c>
      <c r="H39" s="205">
        <v>8.1</v>
      </c>
      <c r="I39" s="205">
        <v>-3.9</v>
      </c>
      <c r="J39" s="205">
        <v>17.100000000000001</v>
      </c>
      <c r="K39" s="205">
        <v>0.5</v>
      </c>
      <c r="L39" s="205">
        <v>-5.2</v>
      </c>
      <c r="M39" s="205">
        <v>-3</v>
      </c>
      <c r="N39" s="205">
        <v>-1.5</v>
      </c>
      <c r="O39" s="205">
        <v>-15.5</v>
      </c>
      <c r="P39" s="205">
        <v>1.3</v>
      </c>
      <c r="Q39" s="205">
        <v>-3.1</v>
      </c>
      <c r="R39" s="205">
        <v>5.9</v>
      </c>
      <c r="S39" s="205">
        <v>4.0999999999999996</v>
      </c>
    </row>
    <row r="40" spans="1:31" ht="13.5" customHeight="1" x14ac:dyDescent="0.2">
      <c r="A40" s="148" t="s">
        <v>86</v>
      </c>
      <c r="B40" s="146">
        <v>2</v>
      </c>
      <c r="C40" s="154"/>
      <c r="D40" s="197">
        <v>0.8</v>
      </c>
      <c r="E40" s="205">
        <v>-0.9</v>
      </c>
      <c r="F40" s="205">
        <v>-0.9</v>
      </c>
      <c r="G40" s="205">
        <v>13.8</v>
      </c>
      <c r="H40" s="205">
        <v>9.1</v>
      </c>
      <c r="I40" s="205">
        <v>1</v>
      </c>
      <c r="J40" s="205">
        <v>15.8</v>
      </c>
      <c r="K40" s="205">
        <v>2.4</v>
      </c>
      <c r="L40" s="205">
        <v>-9.1</v>
      </c>
      <c r="M40" s="205">
        <v>-3.1</v>
      </c>
      <c r="N40" s="205">
        <v>1.7</v>
      </c>
      <c r="O40" s="205">
        <v>-20.100000000000001</v>
      </c>
      <c r="P40" s="205">
        <v>-0.1</v>
      </c>
      <c r="Q40" s="205">
        <v>-3.2</v>
      </c>
      <c r="R40" s="205">
        <v>6.7</v>
      </c>
      <c r="S40" s="205">
        <v>1.2</v>
      </c>
    </row>
    <row r="41" spans="1:31" ht="13.5" customHeight="1" x14ac:dyDescent="0.2">
      <c r="A41" s="149" t="s">
        <v>86</v>
      </c>
      <c r="B41" s="146">
        <v>3</v>
      </c>
      <c r="C41" s="154"/>
      <c r="D41" s="197">
        <v>1.3</v>
      </c>
      <c r="E41" s="205">
        <v>-2.2000000000000002</v>
      </c>
      <c r="F41" s="205">
        <v>-1</v>
      </c>
      <c r="G41" s="205">
        <v>15.9</v>
      </c>
      <c r="H41" s="205">
        <v>-1</v>
      </c>
      <c r="I41" s="205">
        <v>-0.5</v>
      </c>
      <c r="J41" s="205">
        <v>17.7</v>
      </c>
      <c r="K41" s="205">
        <v>0.9</v>
      </c>
      <c r="L41" s="205">
        <v>-10.9</v>
      </c>
      <c r="M41" s="205">
        <v>-4</v>
      </c>
      <c r="N41" s="205">
        <v>-1.2</v>
      </c>
      <c r="O41" s="205">
        <v>-15.8</v>
      </c>
      <c r="P41" s="205">
        <v>0.1</v>
      </c>
      <c r="Q41" s="205">
        <v>4</v>
      </c>
      <c r="R41" s="205">
        <v>0.7</v>
      </c>
      <c r="S41" s="205">
        <v>-0.3</v>
      </c>
    </row>
    <row r="42" spans="1:31" ht="13.5" customHeight="1" x14ac:dyDescent="0.2">
      <c r="A42" s="148" t="s">
        <v>86</v>
      </c>
      <c r="B42" s="146">
        <v>4</v>
      </c>
      <c r="D42" s="197">
        <v>0.1</v>
      </c>
      <c r="E42" s="205">
        <v>-1</v>
      </c>
      <c r="F42" s="205">
        <v>-0.8</v>
      </c>
      <c r="G42" s="205">
        <v>11.8</v>
      </c>
      <c r="H42" s="205">
        <v>4.7</v>
      </c>
      <c r="I42" s="205">
        <v>-4.7</v>
      </c>
      <c r="J42" s="205">
        <v>12.3</v>
      </c>
      <c r="K42" s="205">
        <v>3.5</v>
      </c>
      <c r="L42" s="205">
        <v>-8.8000000000000007</v>
      </c>
      <c r="M42" s="205">
        <v>0</v>
      </c>
      <c r="N42" s="205">
        <v>-6.4</v>
      </c>
      <c r="O42" s="205">
        <v>-13.2</v>
      </c>
      <c r="P42" s="205">
        <v>-1</v>
      </c>
      <c r="Q42" s="205">
        <v>2.8</v>
      </c>
      <c r="R42" s="205">
        <v>-1</v>
      </c>
      <c r="S42" s="205">
        <v>-5.5</v>
      </c>
    </row>
    <row r="43" spans="1:31" ht="13.5" customHeight="1" x14ac:dyDescent="0.2">
      <c r="A43" s="148" t="s">
        <v>86</v>
      </c>
      <c r="B43" s="146">
        <v>5</v>
      </c>
      <c r="C43" s="154"/>
      <c r="D43" s="197">
        <v>0.1</v>
      </c>
      <c r="E43" s="205">
        <v>0.9</v>
      </c>
      <c r="F43" s="205">
        <v>-0.2</v>
      </c>
      <c r="G43" s="205">
        <v>12.4</v>
      </c>
      <c r="H43" s="205">
        <v>6.7</v>
      </c>
      <c r="I43" s="205">
        <v>-1.7</v>
      </c>
      <c r="J43" s="205">
        <v>10.4</v>
      </c>
      <c r="K43" s="205">
        <v>4.3</v>
      </c>
      <c r="L43" s="205">
        <v>-11.4</v>
      </c>
      <c r="M43" s="205">
        <v>-4.2</v>
      </c>
      <c r="N43" s="205">
        <v>-3.4</v>
      </c>
      <c r="O43" s="205">
        <v>-15.2</v>
      </c>
      <c r="P43" s="205">
        <v>-0.9</v>
      </c>
      <c r="Q43" s="205">
        <v>-3.8</v>
      </c>
      <c r="R43" s="205">
        <v>2</v>
      </c>
      <c r="S43" s="205">
        <v>2</v>
      </c>
    </row>
    <row r="44" spans="1:31" ht="13.5" customHeight="1" x14ac:dyDescent="0.2">
      <c r="A44" s="148" t="s">
        <v>86</v>
      </c>
      <c r="B44" s="146">
        <v>6</v>
      </c>
      <c r="C44" s="154"/>
      <c r="D44" s="197">
        <v>-0.8</v>
      </c>
      <c r="E44" s="205">
        <v>-2.2999999999999998</v>
      </c>
      <c r="F44" s="205">
        <v>-0.9</v>
      </c>
      <c r="G44" s="205">
        <v>14.8</v>
      </c>
      <c r="H44" s="205">
        <v>1.1000000000000001</v>
      </c>
      <c r="I44" s="205">
        <v>-6.9</v>
      </c>
      <c r="J44" s="205">
        <v>11.1</v>
      </c>
      <c r="K44" s="205">
        <v>4</v>
      </c>
      <c r="L44" s="205">
        <v>-11.2</v>
      </c>
      <c r="M44" s="205">
        <v>-2</v>
      </c>
      <c r="N44" s="205">
        <v>-2.1</v>
      </c>
      <c r="O44" s="205">
        <v>-9.1</v>
      </c>
      <c r="P44" s="205">
        <v>-2.9</v>
      </c>
      <c r="Q44" s="205">
        <v>-2.6</v>
      </c>
      <c r="R44" s="205">
        <v>2</v>
      </c>
      <c r="S44" s="205">
        <v>-3.2</v>
      </c>
    </row>
    <row r="45" spans="1:31" ht="13.5" customHeight="1" x14ac:dyDescent="0.2">
      <c r="A45" s="148" t="s">
        <v>86</v>
      </c>
      <c r="B45" s="146">
        <v>7</v>
      </c>
      <c r="C45" s="154"/>
      <c r="D45" s="197">
        <v>-1.8</v>
      </c>
      <c r="E45" s="205">
        <v>-0.8</v>
      </c>
      <c r="F45" s="205">
        <v>-1.4</v>
      </c>
      <c r="G45" s="205">
        <v>24.3</v>
      </c>
      <c r="H45" s="205">
        <v>13.3</v>
      </c>
      <c r="I45" s="205">
        <v>-6.8</v>
      </c>
      <c r="J45" s="205">
        <v>3.2</v>
      </c>
      <c r="K45" s="205">
        <v>-1</v>
      </c>
      <c r="L45" s="205">
        <v>-16</v>
      </c>
      <c r="M45" s="205">
        <v>0</v>
      </c>
      <c r="N45" s="205">
        <v>-10.5</v>
      </c>
      <c r="O45" s="205">
        <v>-5.0999999999999996</v>
      </c>
      <c r="P45" s="205">
        <v>2.2000000000000002</v>
      </c>
      <c r="Q45" s="205">
        <v>-5.9</v>
      </c>
      <c r="R45" s="205">
        <v>3</v>
      </c>
      <c r="S45" s="205">
        <v>0.7</v>
      </c>
    </row>
    <row r="46" spans="1:31" ht="13.5" customHeight="1" x14ac:dyDescent="0.2">
      <c r="A46" s="150" t="s">
        <v>86</v>
      </c>
      <c r="B46" s="153">
        <v>8</v>
      </c>
      <c r="C46" s="156"/>
      <c r="D46" s="164">
        <v>-1.8</v>
      </c>
      <c r="E46" s="174">
        <v>1.6</v>
      </c>
      <c r="F46" s="174">
        <v>-2.1</v>
      </c>
      <c r="G46" s="174">
        <v>26.9</v>
      </c>
      <c r="H46" s="174">
        <v>12.1</v>
      </c>
      <c r="I46" s="174">
        <v>-7.8</v>
      </c>
      <c r="J46" s="174">
        <v>5.4</v>
      </c>
      <c r="K46" s="174">
        <v>1.8</v>
      </c>
      <c r="L46" s="174">
        <v>-15.1</v>
      </c>
      <c r="M46" s="174">
        <v>0</v>
      </c>
      <c r="N46" s="174">
        <v>-6.4</v>
      </c>
      <c r="O46" s="174">
        <v>-5.0999999999999996</v>
      </c>
      <c r="P46" s="174">
        <v>0.4</v>
      </c>
      <c r="Q46" s="174">
        <v>-6.2</v>
      </c>
      <c r="R46" s="174">
        <v>5.7</v>
      </c>
      <c r="S46" s="174">
        <v>-3.1</v>
      </c>
    </row>
    <row r="47" spans="1:31" ht="27" customHeight="1" x14ac:dyDescent="0.2">
      <c r="A47" s="591" t="s">
        <v>473</v>
      </c>
      <c r="B47" s="591"/>
      <c r="C47" s="592"/>
      <c r="D47" s="165">
        <v>-0.9</v>
      </c>
      <c r="E47" s="165">
        <v>1.7</v>
      </c>
      <c r="F47" s="165">
        <v>-1.3</v>
      </c>
      <c r="G47" s="165">
        <v>0.9</v>
      </c>
      <c r="H47" s="165">
        <v>2.2000000000000002</v>
      </c>
      <c r="I47" s="165">
        <v>-3.3</v>
      </c>
      <c r="J47" s="165">
        <v>0.8</v>
      </c>
      <c r="K47" s="165">
        <v>0.7</v>
      </c>
      <c r="L47" s="165">
        <v>-2.4</v>
      </c>
      <c r="M47" s="165">
        <v>-0.8</v>
      </c>
      <c r="N47" s="165">
        <v>5.2</v>
      </c>
      <c r="O47" s="165">
        <v>0.9</v>
      </c>
      <c r="P47" s="165">
        <v>-3.1</v>
      </c>
      <c r="Q47" s="165">
        <v>-1.1000000000000001</v>
      </c>
      <c r="R47" s="165">
        <v>2.5</v>
      </c>
      <c r="S47" s="165">
        <v>-3.8</v>
      </c>
      <c r="T47" s="151"/>
      <c r="U47" s="151"/>
      <c r="V47" s="151"/>
      <c r="W47" s="151"/>
      <c r="X47" s="151"/>
      <c r="Y47" s="151"/>
      <c r="Z47" s="151"/>
      <c r="AA47" s="151"/>
      <c r="AB47" s="151"/>
      <c r="AC47" s="151"/>
      <c r="AD47" s="151"/>
      <c r="AE47" s="151"/>
    </row>
    <row r="48" spans="1:31" ht="27" customHeight="1" x14ac:dyDescent="0.2">
      <c r="A48" s="151"/>
      <c r="B48" s="151"/>
      <c r="C48" s="151"/>
      <c r="D48" s="201"/>
      <c r="E48" s="201"/>
      <c r="F48" s="201"/>
      <c r="G48" s="201"/>
      <c r="H48" s="201"/>
      <c r="I48" s="201"/>
      <c r="J48" s="201"/>
      <c r="K48" s="201"/>
      <c r="L48" s="201"/>
      <c r="M48" s="201"/>
      <c r="N48" s="201"/>
      <c r="O48" s="201"/>
      <c r="P48" s="201"/>
      <c r="Q48" s="201"/>
      <c r="R48" s="201"/>
      <c r="S48" s="201"/>
      <c r="T48" s="151"/>
      <c r="U48" s="151"/>
      <c r="V48" s="151"/>
      <c r="W48" s="151"/>
      <c r="X48" s="151"/>
      <c r="Y48" s="151"/>
      <c r="Z48" s="151"/>
      <c r="AA48" s="151"/>
      <c r="AB48" s="151"/>
      <c r="AC48" s="151"/>
      <c r="AD48" s="151"/>
      <c r="AE48" s="151"/>
    </row>
    <row r="49" spans="1:19" ht="16.5" x14ac:dyDescent="0.2">
      <c r="A49" s="143" t="s">
        <v>475</v>
      </c>
      <c r="B49" s="7"/>
      <c r="C49" s="7"/>
      <c r="H49" s="601"/>
      <c r="I49" s="601"/>
      <c r="J49" s="601"/>
      <c r="K49" s="601"/>
      <c r="L49" s="601"/>
      <c r="M49" s="601"/>
      <c r="N49" s="601"/>
      <c r="O49" s="601"/>
      <c r="S49" s="14" t="s">
        <v>135</v>
      </c>
    </row>
    <row r="50" spans="1:19" x14ac:dyDescent="0.2">
      <c r="A50" s="594" t="s">
        <v>51</v>
      </c>
      <c r="B50" s="594"/>
      <c r="C50" s="595"/>
      <c r="D50" s="157" t="s">
        <v>69</v>
      </c>
      <c r="E50" s="157" t="s">
        <v>442</v>
      </c>
      <c r="F50" s="157" t="s">
        <v>129</v>
      </c>
      <c r="G50" s="157" t="s">
        <v>104</v>
      </c>
      <c r="H50" s="157" t="s">
        <v>217</v>
      </c>
      <c r="I50" s="157" t="s">
        <v>277</v>
      </c>
      <c r="J50" s="157" t="s">
        <v>457</v>
      </c>
      <c r="K50" s="157" t="s">
        <v>458</v>
      </c>
      <c r="L50" s="157" t="s">
        <v>80</v>
      </c>
      <c r="M50" s="157" t="s">
        <v>334</v>
      </c>
      <c r="N50" s="157" t="s">
        <v>15</v>
      </c>
      <c r="O50" s="157" t="s">
        <v>180</v>
      </c>
      <c r="P50" s="157" t="s">
        <v>136</v>
      </c>
      <c r="Q50" s="157" t="s">
        <v>460</v>
      </c>
      <c r="R50" s="157" t="s">
        <v>462</v>
      </c>
      <c r="S50" s="157" t="s">
        <v>3</v>
      </c>
    </row>
    <row r="51" spans="1:19" x14ac:dyDescent="0.2">
      <c r="A51" s="596"/>
      <c r="B51" s="596"/>
      <c r="C51" s="597"/>
      <c r="D51" s="158" t="s">
        <v>94</v>
      </c>
      <c r="E51" s="158"/>
      <c r="F51" s="158"/>
      <c r="G51" s="158" t="s">
        <v>428</v>
      </c>
      <c r="H51" s="158" t="s">
        <v>390</v>
      </c>
      <c r="I51" s="158" t="s">
        <v>370</v>
      </c>
      <c r="J51" s="158" t="s">
        <v>463</v>
      </c>
      <c r="K51" s="158" t="s">
        <v>152</v>
      </c>
      <c r="L51" s="181" t="s">
        <v>273</v>
      </c>
      <c r="M51" s="185" t="s">
        <v>200</v>
      </c>
      <c r="N51" s="181" t="s">
        <v>283</v>
      </c>
      <c r="O51" s="181" t="s">
        <v>461</v>
      </c>
      <c r="P51" s="181" t="s">
        <v>414</v>
      </c>
      <c r="Q51" s="181" t="s">
        <v>446</v>
      </c>
      <c r="R51" s="181" t="s">
        <v>171</v>
      </c>
      <c r="S51" s="189" t="s">
        <v>336</v>
      </c>
    </row>
    <row r="52" spans="1:19" ht="18" customHeight="1" x14ac:dyDescent="0.2">
      <c r="A52" s="598"/>
      <c r="B52" s="598"/>
      <c r="C52" s="600"/>
      <c r="D52" s="159" t="s">
        <v>212</v>
      </c>
      <c r="E52" s="159" t="s">
        <v>387</v>
      </c>
      <c r="F52" s="159" t="s">
        <v>33</v>
      </c>
      <c r="G52" s="159" t="s">
        <v>464</v>
      </c>
      <c r="H52" s="159" t="s">
        <v>18</v>
      </c>
      <c r="I52" s="159" t="s">
        <v>60</v>
      </c>
      <c r="J52" s="159" t="s">
        <v>313</v>
      </c>
      <c r="K52" s="159" t="s">
        <v>465</v>
      </c>
      <c r="L52" s="182" t="s">
        <v>164</v>
      </c>
      <c r="M52" s="186" t="s">
        <v>466</v>
      </c>
      <c r="N52" s="182" t="s">
        <v>76</v>
      </c>
      <c r="O52" s="182" t="s">
        <v>422</v>
      </c>
      <c r="P52" s="186" t="s">
        <v>307</v>
      </c>
      <c r="Q52" s="186" t="s">
        <v>467</v>
      </c>
      <c r="R52" s="182" t="s">
        <v>468</v>
      </c>
      <c r="S52" s="182" t="s">
        <v>208</v>
      </c>
    </row>
    <row r="53" spans="1:19" ht="15.75" customHeight="1" x14ac:dyDescent="0.2">
      <c r="A53" s="195"/>
      <c r="B53" s="195"/>
      <c r="C53" s="195"/>
      <c r="D53" s="589" t="s">
        <v>137</v>
      </c>
      <c r="E53" s="589"/>
      <c r="F53" s="589"/>
      <c r="G53" s="589"/>
      <c r="H53" s="589"/>
      <c r="I53" s="589"/>
      <c r="J53" s="589"/>
      <c r="K53" s="589"/>
      <c r="L53" s="589"/>
      <c r="M53" s="589"/>
      <c r="N53" s="589"/>
      <c r="O53" s="589"/>
      <c r="P53" s="589"/>
      <c r="Q53" s="589"/>
      <c r="R53" s="589"/>
      <c r="S53" s="195"/>
    </row>
    <row r="54" spans="1:19" ht="13.5" customHeight="1" x14ac:dyDescent="0.2">
      <c r="A54" s="145" t="s">
        <v>189</v>
      </c>
      <c r="B54" s="145" t="s">
        <v>59</v>
      </c>
      <c r="C54" s="154" t="s">
        <v>55</v>
      </c>
      <c r="D54" s="196">
        <v>100.2</v>
      </c>
      <c r="E54" s="204">
        <v>121</v>
      </c>
      <c r="F54" s="204">
        <v>103.3</v>
      </c>
      <c r="G54" s="204">
        <v>114.1</v>
      </c>
      <c r="H54" s="204">
        <v>112.2</v>
      </c>
      <c r="I54" s="204">
        <v>103.6</v>
      </c>
      <c r="J54" s="204">
        <v>100.3</v>
      </c>
      <c r="K54" s="204">
        <v>107.9</v>
      </c>
      <c r="L54" s="183">
        <v>93.8</v>
      </c>
      <c r="M54" s="183">
        <v>101.9</v>
      </c>
      <c r="N54" s="183">
        <v>90.3</v>
      </c>
      <c r="O54" s="183">
        <v>116.6</v>
      </c>
      <c r="P54" s="204">
        <v>83.6</v>
      </c>
      <c r="Q54" s="204">
        <v>92.3</v>
      </c>
      <c r="R54" s="204">
        <v>94.8</v>
      </c>
      <c r="S54" s="183">
        <v>101</v>
      </c>
    </row>
    <row r="55" spans="1:19" ht="13.5" customHeight="1" x14ac:dyDescent="0.2">
      <c r="A55" s="146" t="s">
        <v>50</v>
      </c>
      <c r="B55" s="146" t="s">
        <v>335</v>
      </c>
      <c r="C55" s="154"/>
      <c r="D55" s="197">
        <v>100.7</v>
      </c>
      <c r="E55" s="205">
        <v>103</v>
      </c>
      <c r="F55" s="205">
        <v>102.8</v>
      </c>
      <c r="G55" s="205">
        <v>110.3</v>
      </c>
      <c r="H55" s="205">
        <v>104.7</v>
      </c>
      <c r="I55" s="205">
        <v>106</v>
      </c>
      <c r="J55" s="205">
        <v>106.5</v>
      </c>
      <c r="K55" s="205">
        <v>102.8</v>
      </c>
      <c r="L55" s="184">
        <v>81</v>
      </c>
      <c r="M55" s="184">
        <v>100.3</v>
      </c>
      <c r="N55" s="184">
        <v>111.8</v>
      </c>
      <c r="O55" s="184">
        <v>108.8</v>
      </c>
      <c r="P55" s="205">
        <v>78.900000000000006</v>
      </c>
      <c r="Q55" s="205">
        <v>95.1</v>
      </c>
      <c r="R55" s="205">
        <v>100.1</v>
      </c>
      <c r="S55" s="184">
        <v>100.6</v>
      </c>
    </row>
    <row r="56" spans="1:19" ht="13.5" customHeight="1" x14ac:dyDescent="0.2">
      <c r="A56" s="146"/>
      <c r="B56" s="146" t="s">
        <v>244</v>
      </c>
      <c r="C56" s="154"/>
      <c r="D56" s="197">
        <v>100</v>
      </c>
      <c r="E56" s="205">
        <v>100</v>
      </c>
      <c r="F56" s="205">
        <v>100</v>
      </c>
      <c r="G56" s="205">
        <v>100</v>
      </c>
      <c r="H56" s="205">
        <v>100</v>
      </c>
      <c r="I56" s="205">
        <v>100</v>
      </c>
      <c r="J56" s="205">
        <v>100</v>
      </c>
      <c r="K56" s="205">
        <v>100</v>
      </c>
      <c r="L56" s="184">
        <v>100</v>
      </c>
      <c r="M56" s="184">
        <v>100</v>
      </c>
      <c r="N56" s="184">
        <v>100</v>
      </c>
      <c r="O56" s="184">
        <v>100</v>
      </c>
      <c r="P56" s="205">
        <v>100</v>
      </c>
      <c r="Q56" s="205">
        <v>100</v>
      </c>
      <c r="R56" s="205">
        <v>100</v>
      </c>
      <c r="S56" s="184">
        <v>100</v>
      </c>
    </row>
    <row r="57" spans="1:19" ht="13.5" customHeight="1" x14ac:dyDescent="0.2">
      <c r="A57" s="146"/>
      <c r="B57" s="146" t="s">
        <v>153</v>
      </c>
      <c r="C57" s="154"/>
      <c r="D57" s="197">
        <v>102.5</v>
      </c>
      <c r="E57" s="205">
        <v>111.4</v>
      </c>
      <c r="F57" s="205">
        <v>102</v>
      </c>
      <c r="G57" s="205">
        <v>101.4</v>
      </c>
      <c r="H57" s="205">
        <v>104.1</v>
      </c>
      <c r="I57" s="205">
        <v>105.5</v>
      </c>
      <c r="J57" s="205">
        <v>96.8</v>
      </c>
      <c r="K57" s="205">
        <v>83.5</v>
      </c>
      <c r="L57" s="205">
        <v>101.3</v>
      </c>
      <c r="M57" s="205">
        <v>105.9</v>
      </c>
      <c r="N57" s="205">
        <v>94.1</v>
      </c>
      <c r="O57" s="205">
        <v>112.6</v>
      </c>
      <c r="P57" s="205">
        <v>101.1</v>
      </c>
      <c r="Q57" s="205">
        <v>100.4</v>
      </c>
      <c r="R57" s="205">
        <v>92.1</v>
      </c>
      <c r="S57" s="205">
        <v>121.4</v>
      </c>
    </row>
    <row r="58" spans="1:19" ht="13.5" customHeight="1" x14ac:dyDescent="0.2">
      <c r="A58" s="146"/>
      <c r="B58" s="146" t="s">
        <v>368</v>
      </c>
      <c r="C58" s="154"/>
      <c r="D58" s="198">
        <v>100.9</v>
      </c>
      <c r="E58" s="184">
        <v>95.7</v>
      </c>
      <c r="F58" s="184">
        <v>102.7</v>
      </c>
      <c r="G58" s="184">
        <v>103.2</v>
      </c>
      <c r="H58" s="184">
        <v>101.1</v>
      </c>
      <c r="I58" s="184">
        <v>92.8</v>
      </c>
      <c r="J58" s="184">
        <v>89.1</v>
      </c>
      <c r="K58" s="184">
        <v>91.7</v>
      </c>
      <c r="L58" s="184">
        <v>83.1</v>
      </c>
      <c r="M58" s="184">
        <v>103.8</v>
      </c>
      <c r="N58" s="184">
        <v>96.9</v>
      </c>
      <c r="O58" s="184">
        <v>112.3</v>
      </c>
      <c r="P58" s="184">
        <v>96.6</v>
      </c>
      <c r="Q58" s="184">
        <v>98.1</v>
      </c>
      <c r="R58" s="184">
        <v>92.5</v>
      </c>
      <c r="S58" s="184">
        <v>128.9</v>
      </c>
    </row>
    <row r="59" spans="1:19" ht="13.5" customHeight="1" x14ac:dyDescent="0.2">
      <c r="A59" s="147"/>
      <c r="B59" s="147" t="s">
        <v>159</v>
      </c>
      <c r="C59" s="155"/>
      <c r="D59" s="199">
        <v>98.3</v>
      </c>
      <c r="E59" s="206">
        <v>95.4</v>
      </c>
      <c r="F59" s="206">
        <v>100.3</v>
      </c>
      <c r="G59" s="206">
        <v>99.4</v>
      </c>
      <c r="H59" s="206">
        <v>93.3</v>
      </c>
      <c r="I59" s="206">
        <v>93.8</v>
      </c>
      <c r="J59" s="206">
        <v>87.4</v>
      </c>
      <c r="K59" s="206">
        <v>86.8</v>
      </c>
      <c r="L59" s="206">
        <v>79.5</v>
      </c>
      <c r="M59" s="206">
        <v>105.1</v>
      </c>
      <c r="N59" s="206">
        <v>92.3</v>
      </c>
      <c r="O59" s="206">
        <v>102.7</v>
      </c>
      <c r="P59" s="206">
        <v>94.3</v>
      </c>
      <c r="Q59" s="206">
        <v>95.1</v>
      </c>
      <c r="R59" s="206">
        <v>91</v>
      </c>
      <c r="S59" s="206">
        <v>121.1</v>
      </c>
    </row>
    <row r="60" spans="1:19" ht="13.5" customHeight="1" x14ac:dyDescent="0.2">
      <c r="A60" s="146" t="s">
        <v>175</v>
      </c>
      <c r="B60" s="146">
        <v>8</v>
      </c>
      <c r="C60" s="154" t="s">
        <v>256</v>
      </c>
      <c r="D60" s="196">
        <v>97.7</v>
      </c>
      <c r="E60" s="204">
        <v>96.2</v>
      </c>
      <c r="F60" s="204">
        <v>100</v>
      </c>
      <c r="G60" s="204">
        <v>99.1</v>
      </c>
      <c r="H60" s="204">
        <v>90.8</v>
      </c>
      <c r="I60" s="204">
        <v>93.1</v>
      </c>
      <c r="J60" s="204">
        <v>87.1</v>
      </c>
      <c r="K60" s="204">
        <v>87</v>
      </c>
      <c r="L60" s="204">
        <v>75.3</v>
      </c>
      <c r="M60" s="204">
        <v>104.4</v>
      </c>
      <c r="N60" s="204">
        <v>92.7</v>
      </c>
      <c r="O60" s="204">
        <v>101.8</v>
      </c>
      <c r="P60" s="204">
        <v>91.8</v>
      </c>
      <c r="Q60" s="204">
        <v>95.1</v>
      </c>
      <c r="R60" s="204">
        <v>90.4</v>
      </c>
      <c r="S60" s="204">
        <v>120.1</v>
      </c>
    </row>
    <row r="61" spans="1:19" ht="13.5" customHeight="1" x14ac:dyDescent="0.2">
      <c r="A61" s="148" t="s">
        <v>86</v>
      </c>
      <c r="B61" s="146">
        <v>9</v>
      </c>
      <c r="C61" s="154"/>
      <c r="D61" s="197">
        <v>97.7</v>
      </c>
      <c r="E61" s="205">
        <v>95</v>
      </c>
      <c r="F61" s="205">
        <v>100.1</v>
      </c>
      <c r="G61" s="205">
        <v>99.2</v>
      </c>
      <c r="H61" s="205">
        <v>94.7</v>
      </c>
      <c r="I61" s="205">
        <v>95</v>
      </c>
      <c r="J61" s="205">
        <v>85.4</v>
      </c>
      <c r="K61" s="205">
        <v>89</v>
      </c>
      <c r="L61" s="205">
        <v>78</v>
      </c>
      <c r="M61" s="205">
        <v>105.1</v>
      </c>
      <c r="N61" s="205">
        <v>91.3</v>
      </c>
      <c r="O61" s="205">
        <v>102.4</v>
      </c>
      <c r="P61" s="205">
        <v>87.9</v>
      </c>
      <c r="Q61" s="205">
        <v>95.3</v>
      </c>
      <c r="R61" s="205">
        <v>88.8</v>
      </c>
      <c r="S61" s="205">
        <v>122.7</v>
      </c>
    </row>
    <row r="62" spans="1:19" ht="13.5" customHeight="1" x14ac:dyDescent="0.2">
      <c r="A62" s="148" t="s">
        <v>86</v>
      </c>
      <c r="B62" s="146">
        <v>10</v>
      </c>
      <c r="C62" s="154"/>
      <c r="D62" s="197">
        <v>97.6</v>
      </c>
      <c r="E62" s="205">
        <v>94.1</v>
      </c>
      <c r="F62" s="205">
        <v>100.4</v>
      </c>
      <c r="G62" s="205">
        <v>97</v>
      </c>
      <c r="H62" s="205">
        <v>96</v>
      </c>
      <c r="I62" s="205">
        <v>93.1</v>
      </c>
      <c r="J62" s="205">
        <v>86.9</v>
      </c>
      <c r="K62" s="205">
        <v>86.6</v>
      </c>
      <c r="L62" s="205">
        <v>76.400000000000006</v>
      </c>
      <c r="M62" s="205">
        <v>105.1</v>
      </c>
      <c r="N62" s="205">
        <v>89.3</v>
      </c>
      <c r="O62" s="205">
        <v>102.9</v>
      </c>
      <c r="P62" s="205">
        <v>92</v>
      </c>
      <c r="Q62" s="205">
        <v>93.2</v>
      </c>
      <c r="R62" s="205">
        <v>89.3</v>
      </c>
      <c r="S62" s="205">
        <v>120.4</v>
      </c>
    </row>
    <row r="63" spans="1:19" ht="13.5" customHeight="1" x14ac:dyDescent="0.2">
      <c r="A63" s="148" t="s">
        <v>86</v>
      </c>
      <c r="B63" s="146">
        <v>11</v>
      </c>
      <c r="D63" s="197">
        <v>98.3</v>
      </c>
      <c r="E63" s="205">
        <v>95.7</v>
      </c>
      <c r="F63" s="205">
        <v>100.8</v>
      </c>
      <c r="G63" s="205">
        <v>97.5</v>
      </c>
      <c r="H63" s="205">
        <v>95.2</v>
      </c>
      <c r="I63" s="205">
        <v>95.6</v>
      </c>
      <c r="J63" s="205">
        <v>88.4</v>
      </c>
      <c r="K63" s="205">
        <v>88.4</v>
      </c>
      <c r="L63" s="205">
        <v>77.5</v>
      </c>
      <c r="M63" s="205">
        <v>104.5</v>
      </c>
      <c r="N63" s="205">
        <v>92.2</v>
      </c>
      <c r="O63" s="205">
        <v>104.7</v>
      </c>
      <c r="P63" s="205">
        <v>92</v>
      </c>
      <c r="Q63" s="205">
        <v>93.1</v>
      </c>
      <c r="R63" s="205">
        <v>91.7</v>
      </c>
      <c r="S63" s="205">
        <v>122.6</v>
      </c>
    </row>
    <row r="64" spans="1:19" ht="13.5" customHeight="1" x14ac:dyDescent="0.2">
      <c r="A64" s="19" t="s">
        <v>86</v>
      </c>
      <c r="B64" s="146">
        <v>12</v>
      </c>
      <c r="C64" s="154"/>
      <c r="D64" s="197">
        <v>98.4</v>
      </c>
      <c r="E64" s="205">
        <v>93.4</v>
      </c>
      <c r="F64" s="205">
        <v>100.5</v>
      </c>
      <c r="G64" s="205">
        <v>101</v>
      </c>
      <c r="H64" s="205">
        <v>93.7</v>
      </c>
      <c r="I64" s="205">
        <v>97.6</v>
      </c>
      <c r="J64" s="205">
        <v>87.5</v>
      </c>
      <c r="K64" s="205">
        <v>89.4</v>
      </c>
      <c r="L64" s="205">
        <v>72.8</v>
      </c>
      <c r="M64" s="205">
        <v>102.1</v>
      </c>
      <c r="N64" s="205">
        <v>92.2</v>
      </c>
      <c r="O64" s="205">
        <v>105.4</v>
      </c>
      <c r="P64" s="205">
        <v>98.8</v>
      </c>
      <c r="Q64" s="205">
        <v>93.3</v>
      </c>
      <c r="R64" s="205">
        <v>92.3</v>
      </c>
      <c r="S64" s="205">
        <v>117.6</v>
      </c>
    </row>
    <row r="65" spans="1:19" ht="13.5" customHeight="1" x14ac:dyDescent="0.2">
      <c r="A65" s="148" t="s">
        <v>472</v>
      </c>
      <c r="B65" s="146" t="s">
        <v>365</v>
      </c>
      <c r="C65" s="154"/>
      <c r="D65" s="197">
        <v>96.4</v>
      </c>
      <c r="E65" s="205">
        <v>91.5</v>
      </c>
      <c r="F65" s="205">
        <v>98.2</v>
      </c>
      <c r="G65" s="205">
        <v>117.2</v>
      </c>
      <c r="H65" s="205">
        <v>93.1</v>
      </c>
      <c r="I65" s="205">
        <v>84.5</v>
      </c>
      <c r="J65" s="205">
        <v>91.3</v>
      </c>
      <c r="K65" s="205">
        <v>84.3</v>
      </c>
      <c r="L65" s="205">
        <v>61.3</v>
      </c>
      <c r="M65" s="205">
        <v>104.1</v>
      </c>
      <c r="N65" s="205">
        <v>82.8</v>
      </c>
      <c r="O65" s="205">
        <v>101</v>
      </c>
      <c r="P65" s="205">
        <v>98.2</v>
      </c>
      <c r="Q65" s="205">
        <v>90</v>
      </c>
      <c r="R65" s="205">
        <v>108.6</v>
      </c>
      <c r="S65" s="205">
        <v>126.4</v>
      </c>
    </row>
    <row r="66" spans="1:19" ht="13.5" customHeight="1" x14ac:dyDescent="0.2">
      <c r="A66" s="148" t="s">
        <v>86</v>
      </c>
      <c r="B66" s="146">
        <v>2</v>
      </c>
      <c r="C66" s="154"/>
      <c r="D66" s="197">
        <v>96.3</v>
      </c>
      <c r="E66" s="205">
        <v>92.2</v>
      </c>
      <c r="F66" s="205">
        <v>99.8</v>
      </c>
      <c r="G66" s="205">
        <v>112.6</v>
      </c>
      <c r="H66" s="205">
        <v>90.8</v>
      </c>
      <c r="I66" s="205">
        <v>90.4</v>
      </c>
      <c r="J66" s="205">
        <v>91.1</v>
      </c>
      <c r="K66" s="205">
        <v>84.2</v>
      </c>
      <c r="L66" s="205">
        <v>57.9</v>
      </c>
      <c r="M66" s="205">
        <v>104.2</v>
      </c>
      <c r="N66" s="205">
        <v>84.4</v>
      </c>
      <c r="O66" s="205">
        <v>94</v>
      </c>
      <c r="P66" s="205">
        <v>96.1</v>
      </c>
      <c r="Q66" s="205">
        <v>87.6</v>
      </c>
      <c r="R66" s="205">
        <v>114.5</v>
      </c>
      <c r="S66" s="205">
        <v>120.5</v>
      </c>
    </row>
    <row r="67" spans="1:19" ht="13.5" customHeight="1" x14ac:dyDescent="0.2">
      <c r="A67" s="149" t="s">
        <v>86</v>
      </c>
      <c r="B67" s="146">
        <v>3</v>
      </c>
      <c r="C67" s="154"/>
      <c r="D67" s="197">
        <v>96.4</v>
      </c>
      <c r="E67" s="205">
        <v>92</v>
      </c>
      <c r="F67" s="205">
        <v>99.5</v>
      </c>
      <c r="G67" s="205">
        <v>116.6</v>
      </c>
      <c r="H67" s="205">
        <v>92.7</v>
      </c>
      <c r="I67" s="205">
        <v>87.1</v>
      </c>
      <c r="J67" s="205">
        <v>90.8</v>
      </c>
      <c r="K67" s="205">
        <v>87.7</v>
      </c>
      <c r="L67" s="205">
        <v>61.7</v>
      </c>
      <c r="M67" s="205">
        <v>103.3</v>
      </c>
      <c r="N67" s="205">
        <v>84.3</v>
      </c>
      <c r="O67" s="205">
        <v>93.9</v>
      </c>
      <c r="P67" s="205">
        <v>94.2</v>
      </c>
      <c r="Q67" s="205">
        <v>90.5</v>
      </c>
      <c r="R67" s="205">
        <v>108.5</v>
      </c>
      <c r="S67" s="205">
        <v>121.4</v>
      </c>
    </row>
    <row r="68" spans="1:19" ht="13.5" customHeight="1" x14ac:dyDescent="0.2">
      <c r="A68" s="148" t="s">
        <v>86</v>
      </c>
      <c r="B68" s="146">
        <v>4</v>
      </c>
      <c r="D68" s="197">
        <v>97.4</v>
      </c>
      <c r="E68" s="205">
        <v>96</v>
      </c>
      <c r="F68" s="205">
        <v>100.9</v>
      </c>
      <c r="G68" s="205">
        <v>115.3</v>
      </c>
      <c r="H68" s="205">
        <v>88.9</v>
      </c>
      <c r="I68" s="205">
        <v>89.5</v>
      </c>
      <c r="J68" s="205">
        <v>93.7</v>
      </c>
      <c r="K68" s="205">
        <v>84.3</v>
      </c>
      <c r="L68" s="205">
        <v>61.1</v>
      </c>
      <c r="M68" s="205">
        <v>107.6</v>
      </c>
      <c r="N68" s="205">
        <v>82.4</v>
      </c>
      <c r="O68" s="205">
        <v>95</v>
      </c>
      <c r="P68" s="205">
        <v>94.2</v>
      </c>
      <c r="Q68" s="205">
        <v>91.1</v>
      </c>
      <c r="R68" s="205">
        <v>103.2</v>
      </c>
      <c r="S68" s="205">
        <v>120.5</v>
      </c>
    </row>
    <row r="69" spans="1:19" ht="13.5" customHeight="1" x14ac:dyDescent="0.2">
      <c r="A69" s="146" t="s">
        <v>86</v>
      </c>
      <c r="B69" s="146">
        <v>5</v>
      </c>
      <c r="C69" s="154"/>
      <c r="D69" s="197">
        <v>95.3</v>
      </c>
      <c r="E69" s="205">
        <v>92.8</v>
      </c>
      <c r="F69" s="205">
        <v>99.8</v>
      </c>
      <c r="G69" s="205">
        <v>115.5</v>
      </c>
      <c r="H69" s="205">
        <v>89.7</v>
      </c>
      <c r="I69" s="205">
        <v>86.1</v>
      </c>
      <c r="J69" s="205">
        <v>91.1</v>
      </c>
      <c r="K69" s="205">
        <v>86.1</v>
      </c>
      <c r="L69" s="205">
        <v>61.4</v>
      </c>
      <c r="M69" s="205">
        <v>100.8</v>
      </c>
      <c r="N69" s="205">
        <v>88.5</v>
      </c>
      <c r="O69" s="205">
        <v>94.8</v>
      </c>
      <c r="P69" s="205">
        <v>94.1</v>
      </c>
      <c r="Q69" s="205">
        <v>84.2</v>
      </c>
      <c r="R69" s="205">
        <v>101.3</v>
      </c>
      <c r="S69" s="205">
        <v>118.9</v>
      </c>
    </row>
    <row r="70" spans="1:19" ht="13.5" customHeight="1" x14ac:dyDescent="0.2">
      <c r="A70" s="148" t="s">
        <v>86</v>
      </c>
      <c r="B70" s="146">
        <v>6</v>
      </c>
      <c r="C70" s="154"/>
      <c r="D70" s="197">
        <v>95.9</v>
      </c>
      <c r="E70" s="205">
        <v>93.6</v>
      </c>
      <c r="F70" s="205">
        <v>100.8</v>
      </c>
      <c r="G70" s="205">
        <v>114.2</v>
      </c>
      <c r="H70" s="205">
        <v>88.4</v>
      </c>
      <c r="I70" s="205">
        <v>86.8</v>
      </c>
      <c r="J70" s="205">
        <v>92.4</v>
      </c>
      <c r="K70" s="205">
        <v>85.6</v>
      </c>
      <c r="L70" s="205">
        <v>58.7</v>
      </c>
      <c r="M70" s="205">
        <v>105</v>
      </c>
      <c r="N70" s="205">
        <v>84.6</v>
      </c>
      <c r="O70" s="205">
        <v>100.4</v>
      </c>
      <c r="P70" s="205">
        <v>93.6</v>
      </c>
      <c r="Q70" s="205">
        <v>83.2</v>
      </c>
      <c r="R70" s="205">
        <v>103.5</v>
      </c>
      <c r="S70" s="205">
        <v>122.1</v>
      </c>
    </row>
    <row r="71" spans="1:19" ht="13.5" customHeight="1" x14ac:dyDescent="0.2">
      <c r="A71" s="148" t="s">
        <v>86</v>
      </c>
      <c r="B71" s="146">
        <v>7</v>
      </c>
      <c r="C71" s="154"/>
      <c r="D71" s="197">
        <v>95.5</v>
      </c>
      <c r="E71" s="205">
        <v>91.4</v>
      </c>
      <c r="F71" s="205">
        <v>100.1</v>
      </c>
      <c r="G71" s="205">
        <v>117</v>
      </c>
      <c r="H71" s="205">
        <v>95.3</v>
      </c>
      <c r="I71" s="205">
        <v>86.2</v>
      </c>
      <c r="J71" s="205">
        <v>92.1</v>
      </c>
      <c r="K71" s="205">
        <v>84.4</v>
      </c>
      <c r="L71" s="205">
        <v>63.1</v>
      </c>
      <c r="M71" s="205">
        <v>105.8</v>
      </c>
      <c r="N71" s="205">
        <v>80.599999999999994</v>
      </c>
      <c r="O71" s="205">
        <v>99</v>
      </c>
      <c r="P71" s="205">
        <v>91.4</v>
      </c>
      <c r="Q71" s="205">
        <v>84.5</v>
      </c>
      <c r="R71" s="205">
        <v>98.9</v>
      </c>
      <c r="S71" s="205">
        <v>123.2</v>
      </c>
    </row>
    <row r="72" spans="1:19" ht="13.5" customHeight="1" x14ac:dyDescent="0.2">
      <c r="A72" s="150" t="s">
        <v>86</v>
      </c>
      <c r="B72" s="153">
        <v>8</v>
      </c>
      <c r="C72" s="156"/>
      <c r="D72" s="164">
        <v>94.9</v>
      </c>
      <c r="E72" s="174">
        <v>98.4</v>
      </c>
      <c r="F72" s="174">
        <v>99.2</v>
      </c>
      <c r="G72" s="174">
        <v>117</v>
      </c>
      <c r="H72" s="174">
        <v>96.1</v>
      </c>
      <c r="I72" s="174">
        <v>85.2</v>
      </c>
      <c r="J72" s="174">
        <v>92.8</v>
      </c>
      <c r="K72" s="174">
        <v>83.9</v>
      </c>
      <c r="L72" s="174">
        <v>63.5</v>
      </c>
      <c r="M72" s="174">
        <v>104</v>
      </c>
      <c r="N72" s="174">
        <v>84.1</v>
      </c>
      <c r="O72" s="174">
        <v>99.2</v>
      </c>
      <c r="P72" s="174">
        <v>89.8</v>
      </c>
      <c r="Q72" s="174">
        <v>84.3</v>
      </c>
      <c r="R72" s="174">
        <v>104.1</v>
      </c>
      <c r="S72" s="174">
        <v>118.5</v>
      </c>
    </row>
    <row r="73" spans="1:19" ht="17.25" customHeight="1" x14ac:dyDescent="0.2">
      <c r="A73" s="195"/>
      <c r="B73" s="195"/>
      <c r="C73" s="195"/>
      <c r="D73" s="590" t="s">
        <v>95</v>
      </c>
      <c r="E73" s="590"/>
      <c r="F73" s="590"/>
      <c r="G73" s="590"/>
      <c r="H73" s="590"/>
      <c r="I73" s="590"/>
      <c r="J73" s="590"/>
      <c r="K73" s="590"/>
      <c r="L73" s="590"/>
      <c r="M73" s="590"/>
      <c r="N73" s="590"/>
      <c r="O73" s="590"/>
      <c r="P73" s="590"/>
      <c r="Q73" s="590"/>
      <c r="R73" s="590"/>
      <c r="S73" s="590"/>
    </row>
    <row r="74" spans="1:19" ht="13.5" customHeight="1" x14ac:dyDescent="0.2">
      <c r="A74" s="145" t="s">
        <v>189</v>
      </c>
      <c r="B74" s="145" t="s">
        <v>59</v>
      </c>
      <c r="C74" s="154" t="s">
        <v>55</v>
      </c>
      <c r="D74" s="196">
        <v>-1.2</v>
      </c>
      <c r="E74" s="204">
        <v>19.3</v>
      </c>
      <c r="F74" s="204">
        <v>-2</v>
      </c>
      <c r="G74" s="204">
        <v>20.9</v>
      </c>
      <c r="H74" s="204">
        <v>-9.9</v>
      </c>
      <c r="I74" s="204">
        <v>-10.1</v>
      </c>
      <c r="J74" s="204">
        <v>12.5</v>
      </c>
      <c r="K74" s="204">
        <v>4.5999999999999996</v>
      </c>
      <c r="L74" s="183">
        <v>-11.5</v>
      </c>
      <c r="M74" s="183">
        <v>16.899999999999999</v>
      </c>
      <c r="N74" s="183">
        <v>-8</v>
      </c>
      <c r="O74" s="183">
        <v>0.9</v>
      </c>
      <c r="P74" s="204">
        <v>-22.5</v>
      </c>
      <c r="Q74" s="204">
        <v>6.2</v>
      </c>
      <c r="R74" s="204">
        <v>-6</v>
      </c>
      <c r="S74" s="183">
        <v>-0.5</v>
      </c>
    </row>
    <row r="75" spans="1:19" ht="13.5" customHeight="1" x14ac:dyDescent="0.2">
      <c r="A75" s="146" t="s">
        <v>50</v>
      </c>
      <c r="B75" s="146" t="s">
        <v>335</v>
      </c>
      <c r="C75" s="154"/>
      <c r="D75" s="197">
        <v>0.4</v>
      </c>
      <c r="E75" s="205">
        <v>-15</v>
      </c>
      <c r="F75" s="205">
        <v>-0.6</v>
      </c>
      <c r="G75" s="205">
        <v>-3.5</v>
      </c>
      <c r="H75" s="205">
        <v>-6.8</v>
      </c>
      <c r="I75" s="205">
        <v>2.1</v>
      </c>
      <c r="J75" s="205">
        <v>6.1</v>
      </c>
      <c r="K75" s="205">
        <v>-4.9000000000000004</v>
      </c>
      <c r="L75" s="184">
        <v>-13.7</v>
      </c>
      <c r="M75" s="184">
        <v>-1.7</v>
      </c>
      <c r="N75" s="184">
        <v>23.8</v>
      </c>
      <c r="O75" s="184">
        <v>-6.8</v>
      </c>
      <c r="P75" s="205">
        <v>-5.5</v>
      </c>
      <c r="Q75" s="205">
        <v>3</v>
      </c>
      <c r="R75" s="205">
        <v>5.4</v>
      </c>
      <c r="S75" s="184">
        <v>-0.5</v>
      </c>
    </row>
    <row r="76" spans="1:19" ht="13.5" customHeight="1" x14ac:dyDescent="0.2">
      <c r="A76" s="146"/>
      <c r="B76" s="146" t="s">
        <v>244</v>
      </c>
      <c r="C76" s="154"/>
      <c r="D76" s="197">
        <v>-0.6</v>
      </c>
      <c r="E76" s="205">
        <v>-2.9</v>
      </c>
      <c r="F76" s="205">
        <v>-2.8</v>
      </c>
      <c r="G76" s="205">
        <v>-9.3000000000000007</v>
      </c>
      <c r="H76" s="205">
        <v>-4.4000000000000004</v>
      </c>
      <c r="I76" s="205">
        <v>-5.6</v>
      </c>
      <c r="J76" s="205">
        <v>-6.2</v>
      </c>
      <c r="K76" s="205">
        <v>-2.7</v>
      </c>
      <c r="L76" s="184">
        <v>23.4</v>
      </c>
      <c r="M76" s="184">
        <v>-0.3</v>
      </c>
      <c r="N76" s="184">
        <v>-10.5</v>
      </c>
      <c r="O76" s="184">
        <v>-8.1</v>
      </c>
      <c r="P76" s="205">
        <v>26.7</v>
      </c>
      <c r="Q76" s="205">
        <v>5.0999999999999996</v>
      </c>
      <c r="R76" s="205">
        <v>0</v>
      </c>
      <c r="S76" s="184">
        <v>-0.6</v>
      </c>
    </row>
    <row r="77" spans="1:19" ht="13.5" customHeight="1" x14ac:dyDescent="0.2">
      <c r="A77" s="146"/>
      <c r="B77" s="146" t="s">
        <v>153</v>
      </c>
      <c r="C77" s="154"/>
      <c r="D77" s="197">
        <v>2.5</v>
      </c>
      <c r="E77" s="205">
        <v>11.4</v>
      </c>
      <c r="F77" s="205">
        <v>2</v>
      </c>
      <c r="G77" s="205">
        <v>1.4</v>
      </c>
      <c r="H77" s="205">
        <v>4.0999999999999996</v>
      </c>
      <c r="I77" s="205">
        <v>5.5</v>
      </c>
      <c r="J77" s="205">
        <v>-3.2</v>
      </c>
      <c r="K77" s="205">
        <v>-16.5</v>
      </c>
      <c r="L77" s="184">
        <v>1.3</v>
      </c>
      <c r="M77" s="184">
        <v>5.9</v>
      </c>
      <c r="N77" s="184">
        <v>-5.9</v>
      </c>
      <c r="O77" s="184">
        <v>12.6</v>
      </c>
      <c r="P77" s="205">
        <v>1.1000000000000001</v>
      </c>
      <c r="Q77" s="205">
        <v>0.4</v>
      </c>
      <c r="R77" s="205">
        <v>-7.9</v>
      </c>
      <c r="S77" s="184">
        <v>21.4</v>
      </c>
    </row>
    <row r="78" spans="1:19" ht="13.5" customHeight="1" x14ac:dyDescent="0.2">
      <c r="A78" s="146"/>
      <c r="B78" s="146" t="s">
        <v>368</v>
      </c>
      <c r="C78" s="154"/>
      <c r="D78" s="197">
        <v>-1.6</v>
      </c>
      <c r="E78" s="205">
        <v>-14.1</v>
      </c>
      <c r="F78" s="205">
        <v>0.7</v>
      </c>
      <c r="G78" s="205">
        <v>1.8</v>
      </c>
      <c r="H78" s="205">
        <v>-2.9</v>
      </c>
      <c r="I78" s="205">
        <v>-12</v>
      </c>
      <c r="J78" s="205">
        <v>-8</v>
      </c>
      <c r="K78" s="205">
        <v>9.8000000000000007</v>
      </c>
      <c r="L78" s="184">
        <v>-18</v>
      </c>
      <c r="M78" s="184">
        <v>-2</v>
      </c>
      <c r="N78" s="184">
        <v>3</v>
      </c>
      <c r="O78" s="184">
        <v>-0.3</v>
      </c>
      <c r="P78" s="205">
        <v>-4.5</v>
      </c>
      <c r="Q78" s="205">
        <v>-2.2999999999999998</v>
      </c>
      <c r="R78" s="205">
        <v>0.4</v>
      </c>
      <c r="S78" s="184">
        <v>6.2</v>
      </c>
    </row>
    <row r="79" spans="1:19" ht="13.5" customHeight="1" x14ac:dyDescent="0.2">
      <c r="A79" s="147"/>
      <c r="B79" s="147" t="s">
        <v>159</v>
      </c>
      <c r="C79" s="155"/>
      <c r="D79" s="199">
        <v>-2.6</v>
      </c>
      <c r="E79" s="206">
        <v>-0.3</v>
      </c>
      <c r="F79" s="206">
        <v>-2.2999999999999998</v>
      </c>
      <c r="G79" s="206">
        <v>-3.7</v>
      </c>
      <c r="H79" s="206">
        <v>-7.7</v>
      </c>
      <c r="I79" s="206">
        <v>1.1000000000000001</v>
      </c>
      <c r="J79" s="206">
        <v>-1.9</v>
      </c>
      <c r="K79" s="206">
        <v>-5.3</v>
      </c>
      <c r="L79" s="206">
        <v>-4.3</v>
      </c>
      <c r="M79" s="206">
        <v>1.3</v>
      </c>
      <c r="N79" s="206">
        <v>-4.7</v>
      </c>
      <c r="O79" s="206">
        <v>-8.5</v>
      </c>
      <c r="P79" s="206">
        <v>-2.4</v>
      </c>
      <c r="Q79" s="206">
        <v>-3.1</v>
      </c>
      <c r="R79" s="206">
        <v>-1.6</v>
      </c>
      <c r="S79" s="206">
        <v>-6.1</v>
      </c>
    </row>
    <row r="80" spans="1:19" ht="13.5" customHeight="1" x14ac:dyDescent="0.2">
      <c r="A80" s="146" t="s">
        <v>175</v>
      </c>
      <c r="B80" s="146">
        <v>8</v>
      </c>
      <c r="C80" s="154" t="s">
        <v>256</v>
      </c>
      <c r="D80" s="196">
        <v>-1.2</v>
      </c>
      <c r="E80" s="204">
        <v>2.7</v>
      </c>
      <c r="F80" s="204">
        <v>-1</v>
      </c>
      <c r="G80" s="204">
        <v>-3.2</v>
      </c>
      <c r="H80" s="204">
        <v>-6.6</v>
      </c>
      <c r="I80" s="204">
        <v>2.4</v>
      </c>
      <c r="J80" s="204">
        <v>-2.2000000000000002</v>
      </c>
      <c r="K80" s="204">
        <v>-3.4</v>
      </c>
      <c r="L80" s="204">
        <v>-16.5</v>
      </c>
      <c r="M80" s="204">
        <v>2.2000000000000002</v>
      </c>
      <c r="N80" s="204">
        <v>-2.2999999999999998</v>
      </c>
      <c r="O80" s="204">
        <v>-9.5</v>
      </c>
      <c r="P80" s="204">
        <v>-1.5</v>
      </c>
      <c r="Q80" s="204">
        <v>-2</v>
      </c>
      <c r="R80" s="204">
        <v>-0.4</v>
      </c>
      <c r="S80" s="204">
        <v>-2.2999999999999998</v>
      </c>
    </row>
    <row r="81" spans="1:31" ht="13.5" customHeight="1" x14ac:dyDescent="0.2">
      <c r="A81" s="148" t="s">
        <v>86</v>
      </c>
      <c r="B81" s="146">
        <v>9</v>
      </c>
      <c r="C81" s="154"/>
      <c r="D81" s="197">
        <v>-1.5</v>
      </c>
      <c r="E81" s="205">
        <v>4.5999999999999996</v>
      </c>
      <c r="F81" s="205">
        <v>-1.4</v>
      </c>
      <c r="G81" s="205">
        <v>-3.8</v>
      </c>
      <c r="H81" s="205">
        <v>-4.9000000000000004</v>
      </c>
      <c r="I81" s="205">
        <v>0.7</v>
      </c>
      <c r="J81" s="205">
        <v>-2.8</v>
      </c>
      <c r="K81" s="205">
        <v>-9.1999999999999993</v>
      </c>
      <c r="L81" s="205">
        <v>-14.5</v>
      </c>
      <c r="M81" s="205">
        <v>2.5</v>
      </c>
      <c r="N81" s="205">
        <v>-2.1</v>
      </c>
      <c r="O81" s="205">
        <v>-9.9</v>
      </c>
      <c r="P81" s="205">
        <v>-0.5</v>
      </c>
      <c r="Q81" s="205">
        <v>-2.6</v>
      </c>
      <c r="R81" s="205">
        <v>-2.4</v>
      </c>
      <c r="S81" s="205">
        <v>-2.2999999999999998</v>
      </c>
    </row>
    <row r="82" spans="1:31" ht="13.5" customHeight="1" x14ac:dyDescent="0.2">
      <c r="A82" s="148" t="s">
        <v>86</v>
      </c>
      <c r="B82" s="146">
        <v>10</v>
      </c>
      <c r="C82" s="154"/>
      <c r="D82" s="197">
        <v>-2</v>
      </c>
      <c r="E82" s="205">
        <v>0.7</v>
      </c>
      <c r="F82" s="205">
        <v>-1.1000000000000001</v>
      </c>
      <c r="G82" s="205">
        <v>-5.2</v>
      </c>
      <c r="H82" s="205">
        <v>-2.8</v>
      </c>
      <c r="I82" s="205">
        <v>2.4</v>
      </c>
      <c r="J82" s="205">
        <v>-1.8</v>
      </c>
      <c r="K82" s="205">
        <v>-3.5</v>
      </c>
      <c r="L82" s="205">
        <v>-14.8</v>
      </c>
      <c r="M82" s="205">
        <v>1.7</v>
      </c>
      <c r="N82" s="205">
        <v>-3.7</v>
      </c>
      <c r="O82" s="205">
        <v>-5.5</v>
      </c>
      <c r="P82" s="205">
        <v>-4.0999999999999996</v>
      </c>
      <c r="Q82" s="205">
        <v>-3</v>
      </c>
      <c r="R82" s="205">
        <v>-3</v>
      </c>
      <c r="S82" s="205">
        <v>-8.9</v>
      </c>
    </row>
    <row r="83" spans="1:31" ht="13.5" customHeight="1" x14ac:dyDescent="0.2">
      <c r="A83" s="148" t="s">
        <v>86</v>
      </c>
      <c r="B83" s="146">
        <v>11</v>
      </c>
      <c r="D83" s="197">
        <v>-1</v>
      </c>
      <c r="E83" s="205">
        <v>7.4</v>
      </c>
      <c r="F83" s="205">
        <v>-0.2</v>
      </c>
      <c r="G83" s="205">
        <v>-3.6</v>
      </c>
      <c r="H83" s="205">
        <v>-6.6</v>
      </c>
      <c r="I83" s="205">
        <v>4.5</v>
      </c>
      <c r="J83" s="205">
        <v>-0.1</v>
      </c>
      <c r="K83" s="205">
        <v>-1</v>
      </c>
      <c r="L83" s="205">
        <v>-10.199999999999999</v>
      </c>
      <c r="M83" s="205">
        <v>2.1</v>
      </c>
      <c r="N83" s="205">
        <v>-2.4</v>
      </c>
      <c r="O83" s="205">
        <v>-0.3</v>
      </c>
      <c r="P83" s="205">
        <v>-3.9</v>
      </c>
      <c r="Q83" s="205">
        <v>-4.3</v>
      </c>
      <c r="R83" s="205">
        <v>0</v>
      </c>
      <c r="S83" s="205">
        <v>-5.3</v>
      </c>
    </row>
    <row r="84" spans="1:31" ht="13.5" customHeight="1" x14ac:dyDescent="0.2">
      <c r="A84" s="19" t="s">
        <v>86</v>
      </c>
      <c r="B84" s="146">
        <v>12</v>
      </c>
      <c r="C84" s="154"/>
      <c r="D84" s="197">
        <v>-1.1000000000000001</v>
      </c>
      <c r="E84" s="205">
        <v>-2.6</v>
      </c>
      <c r="F84" s="205">
        <v>-0.4</v>
      </c>
      <c r="G84" s="205">
        <v>-1.2</v>
      </c>
      <c r="H84" s="205">
        <v>-6.8</v>
      </c>
      <c r="I84" s="205">
        <v>4.3</v>
      </c>
      <c r="J84" s="205">
        <v>0.1</v>
      </c>
      <c r="K84" s="205">
        <v>-2.2000000000000002</v>
      </c>
      <c r="L84" s="205">
        <v>-19</v>
      </c>
      <c r="M84" s="205">
        <v>2.7</v>
      </c>
      <c r="N84" s="205">
        <v>-4.5999999999999996</v>
      </c>
      <c r="O84" s="205">
        <v>1.7</v>
      </c>
      <c r="P84" s="205">
        <v>0.6</v>
      </c>
      <c r="Q84" s="205">
        <v>-1.5</v>
      </c>
      <c r="R84" s="205">
        <v>-1.9</v>
      </c>
      <c r="S84" s="205">
        <v>-11</v>
      </c>
    </row>
    <row r="85" spans="1:31" ht="13.5" customHeight="1" x14ac:dyDescent="0.2">
      <c r="A85" s="148" t="s">
        <v>472</v>
      </c>
      <c r="B85" s="146" t="s">
        <v>365</v>
      </c>
      <c r="C85" s="154"/>
      <c r="D85" s="197">
        <v>-0.8</v>
      </c>
      <c r="E85" s="205">
        <v>-2.7</v>
      </c>
      <c r="F85" s="205">
        <v>-0.4</v>
      </c>
      <c r="G85" s="205">
        <v>21.5</v>
      </c>
      <c r="H85" s="205">
        <v>1.4</v>
      </c>
      <c r="I85" s="205">
        <v>-6.6</v>
      </c>
      <c r="J85" s="205">
        <v>2.2000000000000002</v>
      </c>
      <c r="K85" s="205">
        <v>1.6</v>
      </c>
      <c r="L85" s="205">
        <v>-21.2</v>
      </c>
      <c r="M85" s="205">
        <v>-0.3</v>
      </c>
      <c r="N85" s="205">
        <v>-4.5</v>
      </c>
      <c r="O85" s="205">
        <v>-1</v>
      </c>
      <c r="P85" s="205">
        <v>2.7</v>
      </c>
      <c r="Q85" s="205">
        <v>-6.7</v>
      </c>
      <c r="R85" s="205">
        <v>20.8</v>
      </c>
      <c r="S85" s="205">
        <v>1.9</v>
      </c>
    </row>
    <row r="86" spans="1:31" ht="13.5" customHeight="1" x14ac:dyDescent="0.2">
      <c r="A86" s="148" t="s">
        <v>86</v>
      </c>
      <c r="B86" s="146">
        <v>2</v>
      </c>
      <c r="C86" s="154"/>
      <c r="D86" s="197">
        <v>-1.6</v>
      </c>
      <c r="E86" s="205">
        <v>-4.3</v>
      </c>
      <c r="F86" s="205">
        <v>-0.4</v>
      </c>
      <c r="G86" s="205">
        <v>16</v>
      </c>
      <c r="H86" s="205">
        <v>0</v>
      </c>
      <c r="I86" s="205">
        <v>-2.2000000000000002</v>
      </c>
      <c r="J86" s="205">
        <v>4.0999999999999996</v>
      </c>
      <c r="K86" s="205">
        <v>4</v>
      </c>
      <c r="L86" s="205">
        <v>-29</v>
      </c>
      <c r="M86" s="205">
        <v>-3.7</v>
      </c>
      <c r="N86" s="205">
        <v>-2.1</v>
      </c>
      <c r="O86" s="205">
        <v>-15.8</v>
      </c>
      <c r="P86" s="205">
        <v>-0.2</v>
      </c>
      <c r="Q86" s="205">
        <v>-7.3</v>
      </c>
      <c r="R86" s="205">
        <v>22.9</v>
      </c>
      <c r="S86" s="205">
        <v>-3.8</v>
      </c>
    </row>
    <row r="87" spans="1:31" ht="13.5" customHeight="1" x14ac:dyDescent="0.2">
      <c r="A87" s="149" t="s">
        <v>86</v>
      </c>
      <c r="B87" s="146">
        <v>3</v>
      </c>
      <c r="C87" s="154"/>
      <c r="D87" s="197">
        <v>-1.3</v>
      </c>
      <c r="E87" s="205">
        <v>-5.4</v>
      </c>
      <c r="F87" s="205">
        <v>-0.8</v>
      </c>
      <c r="G87" s="205">
        <v>19.5</v>
      </c>
      <c r="H87" s="205">
        <v>-9</v>
      </c>
      <c r="I87" s="205">
        <v>-4.0999999999999996</v>
      </c>
      <c r="J87" s="205">
        <v>4.2</v>
      </c>
      <c r="K87" s="205">
        <v>3.9</v>
      </c>
      <c r="L87" s="205">
        <v>-25.1</v>
      </c>
      <c r="M87" s="205">
        <v>-3.8</v>
      </c>
      <c r="N87" s="205">
        <v>-3.7</v>
      </c>
      <c r="O87" s="205">
        <v>-7.5</v>
      </c>
      <c r="P87" s="205">
        <v>-3.8</v>
      </c>
      <c r="Q87" s="205">
        <v>-0.3</v>
      </c>
      <c r="R87" s="205">
        <v>17.2</v>
      </c>
      <c r="S87" s="205">
        <v>-4.2</v>
      </c>
    </row>
    <row r="88" spans="1:31" ht="13.5" customHeight="1" x14ac:dyDescent="0.2">
      <c r="A88" s="148" t="s">
        <v>86</v>
      </c>
      <c r="B88" s="146">
        <v>4</v>
      </c>
      <c r="D88" s="197">
        <v>-1.6</v>
      </c>
      <c r="E88" s="205">
        <v>-2</v>
      </c>
      <c r="F88" s="205">
        <v>-0.7</v>
      </c>
      <c r="G88" s="205">
        <v>17.8</v>
      </c>
      <c r="H88" s="205">
        <v>-2.4</v>
      </c>
      <c r="I88" s="205">
        <v>-6.9</v>
      </c>
      <c r="J88" s="205">
        <v>4</v>
      </c>
      <c r="K88" s="205">
        <v>0.6</v>
      </c>
      <c r="L88" s="205">
        <v>-31.3</v>
      </c>
      <c r="M88" s="205">
        <v>1.1000000000000001</v>
      </c>
      <c r="N88" s="205">
        <v>-3.6</v>
      </c>
      <c r="O88" s="205">
        <v>-7.6</v>
      </c>
      <c r="P88" s="205">
        <v>-0.7</v>
      </c>
      <c r="Q88" s="205">
        <v>-1.4</v>
      </c>
      <c r="R88" s="205">
        <v>11.2</v>
      </c>
      <c r="S88" s="205">
        <v>-8.8000000000000007</v>
      </c>
    </row>
    <row r="89" spans="1:31" ht="13.5" customHeight="1" x14ac:dyDescent="0.2">
      <c r="A89" s="146" t="s">
        <v>86</v>
      </c>
      <c r="B89" s="146">
        <v>5</v>
      </c>
      <c r="C89" s="154"/>
      <c r="D89" s="197">
        <v>-1.9</v>
      </c>
      <c r="E89" s="205">
        <v>-2.9</v>
      </c>
      <c r="F89" s="205">
        <v>-0.3</v>
      </c>
      <c r="G89" s="205">
        <v>20.399999999999999</v>
      </c>
      <c r="H89" s="205">
        <v>-0.6</v>
      </c>
      <c r="I89" s="205">
        <v>-4.4000000000000004</v>
      </c>
      <c r="J89" s="205">
        <v>2.5</v>
      </c>
      <c r="K89" s="205">
        <v>3.7</v>
      </c>
      <c r="L89" s="205">
        <v>-30.5</v>
      </c>
      <c r="M89" s="205">
        <v>-3.8</v>
      </c>
      <c r="N89" s="205">
        <v>0.7</v>
      </c>
      <c r="O89" s="205">
        <v>-7</v>
      </c>
      <c r="P89" s="205">
        <v>-0.1</v>
      </c>
      <c r="Q89" s="205">
        <v>-8.9</v>
      </c>
      <c r="R89" s="205">
        <v>12.2</v>
      </c>
      <c r="S89" s="205">
        <v>0.6</v>
      </c>
    </row>
    <row r="90" spans="1:31" ht="13.5" customHeight="1" x14ac:dyDescent="0.2">
      <c r="A90" s="148" t="s">
        <v>86</v>
      </c>
      <c r="B90" s="146">
        <v>6</v>
      </c>
      <c r="C90" s="154"/>
      <c r="D90" s="197">
        <v>-2.6</v>
      </c>
      <c r="E90" s="205">
        <v>-4.2</v>
      </c>
      <c r="F90" s="205">
        <v>-0.4</v>
      </c>
      <c r="G90" s="205">
        <v>18</v>
      </c>
      <c r="H90" s="205">
        <v>-3.9</v>
      </c>
      <c r="I90" s="205">
        <v>-9.8000000000000007</v>
      </c>
      <c r="J90" s="205">
        <v>2.8</v>
      </c>
      <c r="K90" s="205">
        <v>1.1000000000000001</v>
      </c>
      <c r="L90" s="205">
        <v>-28.7</v>
      </c>
      <c r="M90" s="205">
        <v>-0.6</v>
      </c>
      <c r="N90" s="205">
        <v>-1.2</v>
      </c>
      <c r="O90" s="205">
        <v>-3.5</v>
      </c>
      <c r="P90" s="205">
        <v>-2.5</v>
      </c>
      <c r="Q90" s="205">
        <v>-8.6</v>
      </c>
      <c r="R90" s="205">
        <v>13.4</v>
      </c>
      <c r="S90" s="205">
        <v>-2.6</v>
      </c>
    </row>
    <row r="91" spans="1:31" ht="13.5" customHeight="1" x14ac:dyDescent="0.2">
      <c r="A91" s="148" t="s">
        <v>86</v>
      </c>
      <c r="B91" s="146">
        <v>7</v>
      </c>
      <c r="C91" s="154"/>
      <c r="D91" s="197">
        <v>-2.4</v>
      </c>
      <c r="E91" s="205">
        <v>-5.7</v>
      </c>
      <c r="F91" s="205">
        <v>-0.4</v>
      </c>
      <c r="G91" s="205">
        <v>28.4</v>
      </c>
      <c r="H91" s="205">
        <v>10.8</v>
      </c>
      <c r="I91" s="205">
        <v>-9.1999999999999993</v>
      </c>
      <c r="J91" s="205">
        <v>5.4</v>
      </c>
      <c r="K91" s="205">
        <v>-1.6</v>
      </c>
      <c r="L91" s="205">
        <v>-22.2</v>
      </c>
      <c r="M91" s="205">
        <v>0.4</v>
      </c>
      <c r="N91" s="205">
        <v>-4.5999999999999996</v>
      </c>
      <c r="O91" s="205">
        <v>-4.3</v>
      </c>
      <c r="P91" s="205">
        <v>-2.6</v>
      </c>
      <c r="Q91" s="205">
        <v>-9.1999999999999993</v>
      </c>
      <c r="R91" s="205">
        <v>10</v>
      </c>
      <c r="S91" s="205">
        <v>-0.6</v>
      </c>
    </row>
    <row r="92" spans="1:31" ht="13.5" customHeight="1" x14ac:dyDescent="0.2">
      <c r="A92" s="150" t="s">
        <v>86</v>
      </c>
      <c r="B92" s="153">
        <v>8</v>
      </c>
      <c r="C92" s="156"/>
      <c r="D92" s="164">
        <v>-2.5</v>
      </c>
      <c r="E92" s="174">
        <v>1.2</v>
      </c>
      <c r="F92" s="174">
        <v>-1.1000000000000001</v>
      </c>
      <c r="G92" s="174">
        <v>23.7</v>
      </c>
      <c r="H92" s="174">
        <v>7.4</v>
      </c>
      <c r="I92" s="174">
        <v>-8.5</v>
      </c>
      <c r="J92" s="174">
        <v>5.6</v>
      </c>
      <c r="K92" s="174">
        <v>-1.5</v>
      </c>
      <c r="L92" s="174">
        <v>-16.8</v>
      </c>
      <c r="M92" s="174">
        <v>-0.8</v>
      </c>
      <c r="N92" s="174">
        <v>-1.9</v>
      </c>
      <c r="O92" s="174">
        <v>-4.5999999999999996</v>
      </c>
      <c r="P92" s="174">
        <v>-2.1</v>
      </c>
      <c r="Q92" s="174">
        <v>-9.1</v>
      </c>
      <c r="R92" s="174">
        <v>15.3</v>
      </c>
      <c r="S92" s="174">
        <v>-4</v>
      </c>
    </row>
    <row r="93" spans="1:31" ht="27" customHeight="1" x14ac:dyDescent="0.2">
      <c r="A93" s="591" t="s">
        <v>473</v>
      </c>
      <c r="B93" s="591"/>
      <c r="C93" s="591"/>
      <c r="D93" s="203">
        <v>-0.6</v>
      </c>
      <c r="E93" s="165">
        <v>7.7</v>
      </c>
      <c r="F93" s="165">
        <v>-0.9</v>
      </c>
      <c r="G93" s="165">
        <v>0</v>
      </c>
      <c r="H93" s="165">
        <v>0.8</v>
      </c>
      <c r="I93" s="165">
        <v>-1.2</v>
      </c>
      <c r="J93" s="165">
        <v>0.8</v>
      </c>
      <c r="K93" s="165">
        <v>-0.6</v>
      </c>
      <c r="L93" s="165">
        <v>0.6</v>
      </c>
      <c r="M93" s="165">
        <v>-1.7</v>
      </c>
      <c r="N93" s="165">
        <v>4.3</v>
      </c>
      <c r="O93" s="165">
        <v>0.2</v>
      </c>
      <c r="P93" s="165">
        <v>-1.8</v>
      </c>
      <c r="Q93" s="165">
        <v>-0.2</v>
      </c>
      <c r="R93" s="165">
        <v>5.3</v>
      </c>
      <c r="S93" s="165">
        <v>-3.8</v>
      </c>
      <c r="T93" s="151"/>
      <c r="U93" s="151"/>
      <c r="V93" s="151"/>
      <c r="W93" s="151"/>
      <c r="X93" s="151"/>
      <c r="Y93" s="151"/>
      <c r="Z93" s="151"/>
      <c r="AA93" s="151"/>
      <c r="AB93" s="151"/>
      <c r="AC93" s="151"/>
      <c r="AD93" s="151"/>
      <c r="AE93" s="151"/>
    </row>
    <row r="94" spans="1:31" ht="27" customHeight="1" x14ac:dyDescent="0.2">
      <c r="A94" s="605" t="s">
        <v>558</v>
      </c>
      <c r="B94" s="605"/>
      <c r="C94" s="605"/>
      <c r="D94" s="605"/>
      <c r="E94" s="605"/>
      <c r="F94" s="605"/>
      <c r="G94" s="605"/>
      <c r="H94" s="605"/>
      <c r="I94" s="605"/>
      <c r="J94" s="605"/>
      <c r="K94" s="605"/>
      <c r="L94" s="605"/>
      <c r="M94" s="605"/>
      <c r="N94" s="605"/>
      <c r="O94" s="605"/>
      <c r="P94" s="605"/>
      <c r="Q94" s="605"/>
      <c r="R94" s="605"/>
      <c r="S94" s="605"/>
    </row>
    <row r="95" spans="1:31" ht="24.75" customHeight="1" x14ac:dyDescent="0.2">
      <c r="A95" s="606"/>
      <c r="B95" s="606"/>
      <c r="C95" s="606"/>
      <c r="D95" s="606"/>
      <c r="E95" s="606"/>
      <c r="F95" s="606"/>
      <c r="G95" s="606"/>
      <c r="H95" s="606"/>
      <c r="I95" s="606"/>
      <c r="J95" s="606"/>
      <c r="K95" s="606"/>
      <c r="L95" s="606"/>
      <c r="M95" s="606"/>
      <c r="N95" s="606"/>
      <c r="O95" s="606"/>
      <c r="P95" s="606"/>
      <c r="Q95" s="606"/>
      <c r="R95" s="606"/>
      <c r="S95" s="606"/>
    </row>
    <row r="96" spans="1:31" x14ac:dyDescent="0.2">
      <c r="I96" s="602"/>
      <c r="J96" s="603"/>
      <c r="K96" s="603"/>
      <c r="L96" s="603"/>
      <c r="M96" s="603"/>
      <c r="N96" s="603"/>
      <c r="O96" s="603"/>
      <c r="P96" s="603"/>
      <c r="Q96" s="603"/>
      <c r="R96" s="603"/>
    </row>
    <row r="98" spans="1:19" x14ac:dyDescent="0.2">
      <c r="A98" s="607"/>
      <c r="B98" s="607"/>
      <c r="C98" s="607"/>
      <c r="D98" s="607"/>
      <c r="E98" s="607"/>
      <c r="F98" s="607"/>
      <c r="G98" s="607"/>
      <c r="H98" s="607"/>
      <c r="I98" s="607"/>
      <c r="J98" s="607"/>
      <c r="K98" s="607"/>
      <c r="L98" s="607"/>
      <c r="M98" s="607"/>
      <c r="N98" s="607"/>
      <c r="O98" s="607"/>
      <c r="P98" s="607"/>
      <c r="Q98" s="607"/>
      <c r="R98" s="607"/>
      <c r="S98" s="607"/>
    </row>
  </sheetData>
  <mergeCells count="14">
    <mergeCell ref="A98:S98"/>
    <mergeCell ref="A4:C6"/>
    <mergeCell ref="A50:C52"/>
    <mergeCell ref="A94:S95"/>
    <mergeCell ref="H49:O49"/>
    <mergeCell ref="D53:R53"/>
    <mergeCell ref="D73:S73"/>
    <mergeCell ref="A93:C93"/>
    <mergeCell ref="I96:R96"/>
    <mergeCell ref="G2:N2"/>
    <mergeCell ref="H3:O3"/>
    <mergeCell ref="D7:R7"/>
    <mergeCell ref="D27:S27"/>
    <mergeCell ref="A47:C47"/>
  </mergeCells>
  <phoneticPr fontId="5"/>
  <pageMargins left="0.78740157480314965" right="0.39370078740157483" top="0.43307086614173229" bottom="0.34" header="0.31496062992125984" footer="0.19685039370078741"/>
  <pageSetup paperSize="9" scale="60" orientation="portrait" r:id="rId1"/>
  <headerFooter alignWithMargins="0">
    <oddFooter>&amp;C&amp;"ＭＳ Ｐゴシック,標準"&amp;12- 7 -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7"/>
    <pageSetUpPr fitToPage="1"/>
  </sheetPr>
  <dimension ref="A1:AE94"/>
  <sheetViews>
    <sheetView topLeftCell="A55" zoomScale="85" zoomScaleNormal="85" workbookViewId="0">
      <selection activeCell="V49" sqref="V1:Y1048576"/>
    </sheetView>
  </sheetViews>
  <sheetFormatPr defaultColWidth="9" defaultRowHeight="13" x14ac:dyDescent="0.2"/>
  <cols>
    <col min="1" max="1" width="4.90625" style="19" bestFit="1" customWidth="1"/>
    <col min="2" max="2" width="3.6328125" style="19" bestFit="1" customWidth="1"/>
    <col min="3" max="3" width="3.08984375" style="19" bestFit="1" customWidth="1"/>
    <col min="4" max="19" width="8.26953125" style="19" customWidth="1"/>
    <col min="20" max="31" width="7.6328125" style="19" customWidth="1"/>
    <col min="32" max="32" width="9" style="19" bestFit="1"/>
    <col min="33" max="16384" width="9" style="19"/>
  </cols>
  <sheetData>
    <row r="1" spans="1:27" ht="21" customHeight="1" x14ac:dyDescent="0.2">
      <c r="A1" s="188"/>
      <c r="B1" s="188"/>
      <c r="C1" s="188"/>
      <c r="D1" s="188"/>
      <c r="E1" s="187"/>
      <c r="F1" s="187"/>
      <c r="G1" s="178"/>
      <c r="H1" s="178"/>
      <c r="I1" s="178"/>
      <c r="J1" s="178"/>
      <c r="K1" s="178"/>
      <c r="L1" s="178"/>
      <c r="M1" s="178"/>
      <c r="N1" s="178"/>
      <c r="O1" s="178"/>
      <c r="P1" s="187"/>
      <c r="Q1" s="187"/>
      <c r="R1" s="188"/>
      <c r="S1" s="187"/>
      <c r="T1" s="187"/>
      <c r="U1" s="187"/>
      <c r="V1" s="187"/>
      <c r="W1" s="187"/>
      <c r="X1" s="187"/>
      <c r="Y1" s="187"/>
      <c r="Z1" s="187"/>
      <c r="AA1" s="187"/>
    </row>
    <row r="2" spans="1:27" ht="21" customHeight="1" x14ac:dyDescent="0.2">
      <c r="A2" s="188"/>
      <c r="B2" s="188"/>
      <c r="C2" s="188"/>
      <c r="D2" s="188"/>
      <c r="E2" s="187"/>
      <c r="F2" s="187"/>
      <c r="G2" s="587" t="s">
        <v>427</v>
      </c>
      <c r="H2" s="587"/>
      <c r="I2" s="587"/>
      <c r="J2" s="587"/>
      <c r="K2" s="587"/>
      <c r="L2" s="587"/>
      <c r="M2" s="587"/>
      <c r="N2" s="587"/>
      <c r="O2" s="179"/>
      <c r="P2" s="187"/>
      <c r="Q2" s="187"/>
      <c r="R2" s="188"/>
      <c r="S2" s="187"/>
      <c r="T2" s="187"/>
      <c r="U2" s="187"/>
      <c r="V2" s="187"/>
      <c r="W2" s="187"/>
      <c r="X2" s="187"/>
      <c r="Y2" s="187"/>
      <c r="Z2" s="187"/>
      <c r="AA2" s="187"/>
    </row>
    <row r="3" spans="1:27" ht="16.5" x14ac:dyDescent="0.2">
      <c r="A3" s="143" t="s">
        <v>258</v>
      </c>
      <c r="B3" s="7"/>
      <c r="C3" s="7"/>
      <c r="H3" s="588"/>
      <c r="I3" s="588"/>
      <c r="J3" s="588"/>
      <c r="K3" s="588"/>
      <c r="L3" s="588"/>
      <c r="M3" s="588"/>
      <c r="N3" s="588"/>
      <c r="O3" s="588"/>
      <c r="S3" s="14" t="s">
        <v>135</v>
      </c>
    </row>
    <row r="4" spans="1:27" x14ac:dyDescent="0.2">
      <c r="A4" s="594" t="s">
        <v>51</v>
      </c>
      <c r="B4" s="594"/>
      <c r="C4" s="595"/>
      <c r="D4" s="157" t="s">
        <v>69</v>
      </c>
      <c r="E4" s="157" t="s">
        <v>442</v>
      </c>
      <c r="F4" s="157" t="s">
        <v>129</v>
      </c>
      <c r="G4" s="157" t="s">
        <v>104</v>
      </c>
      <c r="H4" s="157" t="s">
        <v>217</v>
      </c>
      <c r="I4" s="157" t="s">
        <v>277</v>
      </c>
      <c r="J4" s="157" t="s">
        <v>457</v>
      </c>
      <c r="K4" s="157" t="s">
        <v>458</v>
      </c>
      <c r="L4" s="157" t="s">
        <v>80</v>
      </c>
      <c r="M4" s="157" t="s">
        <v>334</v>
      </c>
      <c r="N4" s="157" t="s">
        <v>15</v>
      </c>
      <c r="O4" s="157" t="s">
        <v>180</v>
      </c>
      <c r="P4" s="157" t="s">
        <v>136</v>
      </c>
      <c r="Q4" s="157" t="s">
        <v>460</v>
      </c>
      <c r="R4" s="157" t="s">
        <v>462</v>
      </c>
      <c r="S4" s="157" t="s">
        <v>3</v>
      </c>
    </row>
    <row r="5" spans="1:27" x14ac:dyDescent="0.2">
      <c r="A5" s="596"/>
      <c r="B5" s="596"/>
      <c r="C5" s="597"/>
      <c r="D5" s="158" t="s">
        <v>94</v>
      </c>
      <c r="E5" s="158"/>
      <c r="F5" s="158"/>
      <c r="G5" s="158" t="s">
        <v>428</v>
      </c>
      <c r="H5" s="158" t="s">
        <v>390</v>
      </c>
      <c r="I5" s="158" t="s">
        <v>370</v>
      </c>
      <c r="J5" s="158" t="s">
        <v>463</v>
      </c>
      <c r="K5" s="158" t="s">
        <v>152</v>
      </c>
      <c r="L5" s="181" t="s">
        <v>273</v>
      </c>
      <c r="M5" s="185" t="s">
        <v>200</v>
      </c>
      <c r="N5" s="181" t="s">
        <v>283</v>
      </c>
      <c r="O5" s="181" t="s">
        <v>461</v>
      </c>
      <c r="P5" s="181" t="s">
        <v>414</v>
      </c>
      <c r="Q5" s="181" t="s">
        <v>446</v>
      </c>
      <c r="R5" s="181" t="s">
        <v>171</v>
      </c>
      <c r="S5" s="189" t="s">
        <v>336</v>
      </c>
    </row>
    <row r="6" spans="1:27" ht="18" customHeight="1" x14ac:dyDescent="0.2">
      <c r="A6" s="598"/>
      <c r="B6" s="598"/>
      <c r="C6" s="599"/>
      <c r="D6" s="159" t="s">
        <v>212</v>
      </c>
      <c r="E6" s="159" t="s">
        <v>387</v>
      </c>
      <c r="F6" s="159" t="s">
        <v>33</v>
      </c>
      <c r="G6" s="159" t="s">
        <v>464</v>
      </c>
      <c r="H6" s="159" t="s">
        <v>18</v>
      </c>
      <c r="I6" s="159" t="s">
        <v>60</v>
      </c>
      <c r="J6" s="159" t="s">
        <v>313</v>
      </c>
      <c r="K6" s="159" t="s">
        <v>465</v>
      </c>
      <c r="L6" s="182" t="s">
        <v>164</v>
      </c>
      <c r="M6" s="186" t="s">
        <v>466</v>
      </c>
      <c r="N6" s="182" t="s">
        <v>76</v>
      </c>
      <c r="O6" s="182" t="s">
        <v>422</v>
      </c>
      <c r="P6" s="186" t="s">
        <v>307</v>
      </c>
      <c r="Q6" s="186" t="s">
        <v>467</v>
      </c>
      <c r="R6" s="182" t="s">
        <v>468</v>
      </c>
      <c r="S6" s="182" t="s">
        <v>208</v>
      </c>
    </row>
    <row r="7" spans="1:27" ht="15.75" customHeight="1" x14ac:dyDescent="0.2">
      <c r="A7" s="195"/>
      <c r="B7" s="195"/>
      <c r="C7" s="195"/>
      <c r="D7" s="589" t="s">
        <v>137</v>
      </c>
      <c r="E7" s="589"/>
      <c r="F7" s="589"/>
      <c r="G7" s="589"/>
      <c r="H7" s="589"/>
      <c r="I7" s="589"/>
      <c r="J7" s="589"/>
      <c r="K7" s="589"/>
      <c r="L7" s="589"/>
      <c r="M7" s="589"/>
      <c r="N7" s="589"/>
      <c r="O7" s="589"/>
      <c r="P7" s="589"/>
      <c r="Q7" s="589"/>
      <c r="R7" s="589"/>
      <c r="S7" s="195"/>
    </row>
    <row r="8" spans="1:27" ht="13.5" customHeight="1" x14ac:dyDescent="0.2">
      <c r="A8" s="145" t="s">
        <v>189</v>
      </c>
      <c r="B8" s="145" t="s">
        <v>59</v>
      </c>
      <c r="C8" s="154" t="s">
        <v>55</v>
      </c>
      <c r="D8" s="160">
        <v>98.5</v>
      </c>
      <c r="E8" s="170">
        <v>108.7</v>
      </c>
      <c r="F8" s="170">
        <v>100.8</v>
      </c>
      <c r="G8" s="170">
        <v>112.7</v>
      </c>
      <c r="H8" s="170">
        <v>99.4</v>
      </c>
      <c r="I8" s="170">
        <v>100.5</v>
      </c>
      <c r="J8" s="170">
        <v>101.4</v>
      </c>
      <c r="K8" s="170">
        <v>96</v>
      </c>
      <c r="L8" s="183">
        <v>109</v>
      </c>
      <c r="M8" s="183">
        <v>97</v>
      </c>
      <c r="N8" s="183">
        <v>90.9</v>
      </c>
      <c r="O8" s="183">
        <v>99.9</v>
      </c>
      <c r="P8" s="170">
        <v>83.2</v>
      </c>
      <c r="Q8" s="170">
        <v>93.4</v>
      </c>
      <c r="R8" s="170">
        <v>101.1</v>
      </c>
      <c r="S8" s="183">
        <v>102.8</v>
      </c>
    </row>
    <row r="9" spans="1:27" ht="13.5" customHeight="1" x14ac:dyDescent="0.2">
      <c r="A9" s="146" t="s">
        <v>50</v>
      </c>
      <c r="B9" s="146" t="s">
        <v>335</v>
      </c>
      <c r="C9" s="154"/>
      <c r="D9" s="161">
        <v>98.1</v>
      </c>
      <c r="E9" s="171">
        <v>101.4</v>
      </c>
      <c r="F9" s="171">
        <v>100.6</v>
      </c>
      <c r="G9" s="171">
        <v>108.7</v>
      </c>
      <c r="H9" s="171">
        <v>99.8</v>
      </c>
      <c r="I9" s="171">
        <v>102.7</v>
      </c>
      <c r="J9" s="171">
        <v>101.3</v>
      </c>
      <c r="K9" s="171">
        <v>96.8</v>
      </c>
      <c r="L9" s="184">
        <v>108.7</v>
      </c>
      <c r="M9" s="184">
        <v>94.3</v>
      </c>
      <c r="N9" s="184">
        <v>101.8</v>
      </c>
      <c r="O9" s="184">
        <v>100.1</v>
      </c>
      <c r="P9" s="171">
        <v>76.2</v>
      </c>
      <c r="Q9" s="171">
        <v>93.7</v>
      </c>
      <c r="R9" s="171">
        <v>99.7</v>
      </c>
      <c r="S9" s="184">
        <v>103.3</v>
      </c>
    </row>
    <row r="10" spans="1:27" x14ac:dyDescent="0.2">
      <c r="A10" s="146"/>
      <c r="B10" s="146" t="s">
        <v>244</v>
      </c>
      <c r="C10" s="154"/>
      <c r="D10" s="161">
        <v>100</v>
      </c>
      <c r="E10" s="171">
        <v>100</v>
      </c>
      <c r="F10" s="171">
        <v>100</v>
      </c>
      <c r="G10" s="171">
        <v>100</v>
      </c>
      <c r="H10" s="171">
        <v>100</v>
      </c>
      <c r="I10" s="171">
        <v>100</v>
      </c>
      <c r="J10" s="171">
        <v>100</v>
      </c>
      <c r="K10" s="171">
        <v>100</v>
      </c>
      <c r="L10" s="184">
        <v>100</v>
      </c>
      <c r="M10" s="184">
        <v>100</v>
      </c>
      <c r="N10" s="184">
        <v>100</v>
      </c>
      <c r="O10" s="184">
        <v>100</v>
      </c>
      <c r="P10" s="171">
        <v>100</v>
      </c>
      <c r="Q10" s="171">
        <v>100</v>
      </c>
      <c r="R10" s="171">
        <v>100</v>
      </c>
      <c r="S10" s="184">
        <v>100</v>
      </c>
    </row>
    <row r="11" spans="1:27" ht="13.5" customHeight="1" x14ac:dyDescent="0.2">
      <c r="A11" s="146"/>
      <c r="B11" s="146" t="s">
        <v>153</v>
      </c>
      <c r="C11" s="154"/>
      <c r="D11" s="161">
        <v>101.4</v>
      </c>
      <c r="E11" s="171">
        <v>109.9</v>
      </c>
      <c r="F11" s="171">
        <v>101.1</v>
      </c>
      <c r="G11" s="171">
        <v>100.5</v>
      </c>
      <c r="H11" s="171">
        <v>105.9</v>
      </c>
      <c r="I11" s="171">
        <v>100.8</v>
      </c>
      <c r="J11" s="171">
        <v>93.5</v>
      </c>
      <c r="K11" s="171">
        <v>93.1</v>
      </c>
      <c r="L11" s="171">
        <v>114</v>
      </c>
      <c r="M11" s="171">
        <v>104.3</v>
      </c>
      <c r="N11" s="171">
        <v>100.4</v>
      </c>
      <c r="O11" s="171">
        <v>99.9</v>
      </c>
      <c r="P11" s="171">
        <v>100.6</v>
      </c>
      <c r="Q11" s="171">
        <v>101.6</v>
      </c>
      <c r="R11" s="171">
        <v>100.9</v>
      </c>
      <c r="S11" s="171">
        <v>114.2</v>
      </c>
    </row>
    <row r="12" spans="1:27" ht="13.5" customHeight="1" x14ac:dyDescent="0.2">
      <c r="A12" s="146"/>
      <c r="B12" s="146" t="s">
        <v>368</v>
      </c>
      <c r="C12" s="154"/>
      <c r="D12" s="162">
        <v>101.2</v>
      </c>
      <c r="E12" s="167">
        <v>107.1</v>
      </c>
      <c r="F12" s="167">
        <v>105.1</v>
      </c>
      <c r="G12" s="167">
        <v>93.6</v>
      </c>
      <c r="H12" s="167">
        <v>105.8</v>
      </c>
      <c r="I12" s="167">
        <v>92.9</v>
      </c>
      <c r="J12" s="167">
        <v>90</v>
      </c>
      <c r="K12" s="167">
        <v>97.3</v>
      </c>
      <c r="L12" s="167">
        <v>106.6</v>
      </c>
      <c r="M12" s="167">
        <v>98.6</v>
      </c>
      <c r="N12" s="167">
        <v>100.1</v>
      </c>
      <c r="O12" s="167">
        <v>104.2</v>
      </c>
      <c r="P12" s="167">
        <v>99.8</v>
      </c>
      <c r="Q12" s="167">
        <v>99.8</v>
      </c>
      <c r="R12" s="167">
        <v>105.3</v>
      </c>
      <c r="S12" s="167">
        <v>118.2</v>
      </c>
    </row>
    <row r="13" spans="1:27" ht="13.5" customHeight="1" x14ac:dyDescent="0.2">
      <c r="A13" s="147"/>
      <c r="B13" s="147" t="s">
        <v>159</v>
      </c>
      <c r="C13" s="155"/>
      <c r="D13" s="163">
        <v>102.6</v>
      </c>
      <c r="E13" s="173">
        <v>108.1</v>
      </c>
      <c r="F13" s="173">
        <v>107</v>
      </c>
      <c r="G13" s="173">
        <v>102</v>
      </c>
      <c r="H13" s="173">
        <v>99.1</v>
      </c>
      <c r="I13" s="173">
        <v>97.6</v>
      </c>
      <c r="J13" s="173">
        <v>93.2</v>
      </c>
      <c r="K13" s="173">
        <v>93.9</v>
      </c>
      <c r="L13" s="173">
        <v>112.6</v>
      </c>
      <c r="M13" s="173">
        <v>100.5</v>
      </c>
      <c r="N13" s="173">
        <v>99.3</v>
      </c>
      <c r="O13" s="173">
        <v>94.1</v>
      </c>
      <c r="P13" s="173">
        <v>97.9</v>
      </c>
      <c r="Q13" s="173">
        <v>100.5</v>
      </c>
      <c r="R13" s="173">
        <v>108.2</v>
      </c>
      <c r="S13" s="173">
        <v>123.7</v>
      </c>
    </row>
    <row r="14" spans="1:27" ht="13.5" customHeight="1" x14ac:dyDescent="0.2">
      <c r="A14" s="146" t="s">
        <v>175</v>
      </c>
      <c r="B14" s="146">
        <v>8</v>
      </c>
      <c r="C14" s="154" t="s">
        <v>256</v>
      </c>
      <c r="D14" s="161">
        <v>102.5</v>
      </c>
      <c r="E14" s="171">
        <v>108.9</v>
      </c>
      <c r="F14" s="171">
        <v>107</v>
      </c>
      <c r="G14" s="171">
        <v>98.4</v>
      </c>
      <c r="H14" s="171">
        <v>94</v>
      </c>
      <c r="I14" s="171">
        <v>96.9</v>
      </c>
      <c r="J14" s="171">
        <v>96</v>
      </c>
      <c r="K14" s="171">
        <v>94.2</v>
      </c>
      <c r="L14" s="171">
        <v>110</v>
      </c>
      <c r="M14" s="171">
        <v>99.4</v>
      </c>
      <c r="N14" s="171">
        <v>100.6</v>
      </c>
      <c r="O14" s="171">
        <v>91.9</v>
      </c>
      <c r="P14" s="171">
        <v>94.3</v>
      </c>
      <c r="Q14" s="171">
        <v>100.5</v>
      </c>
      <c r="R14" s="171">
        <v>106.3</v>
      </c>
      <c r="S14" s="171">
        <v>122.7</v>
      </c>
    </row>
    <row r="15" spans="1:27" ht="13.5" customHeight="1" x14ac:dyDescent="0.2">
      <c r="A15" s="148" t="s">
        <v>86</v>
      </c>
      <c r="B15" s="146">
        <v>9</v>
      </c>
      <c r="C15" s="154"/>
      <c r="D15" s="161">
        <v>102.6</v>
      </c>
      <c r="E15" s="171">
        <v>107.4</v>
      </c>
      <c r="F15" s="171">
        <v>107.3</v>
      </c>
      <c r="G15" s="171">
        <v>102.4</v>
      </c>
      <c r="H15" s="171">
        <v>97.2</v>
      </c>
      <c r="I15" s="171">
        <v>98.1</v>
      </c>
      <c r="J15" s="171">
        <v>94.5</v>
      </c>
      <c r="K15" s="171">
        <v>96.2</v>
      </c>
      <c r="L15" s="171">
        <v>107.9</v>
      </c>
      <c r="M15" s="171">
        <v>100.9</v>
      </c>
      <c r="N15" s="171">
        <v>102.5</v>
      </c>
      <c r="O15" s="171">
        <v>90.2</v>
      </c>
      <c r="P15" s="171">
        <v>92.2</v>
      </c>
      <c r="Q15" s="171">
        <v>101.6</v>
      </c>
      <c r="R15" s="171">
        <v>106.2</v>
      </c>
      <c r="S15" s="171">
        <v>124.7</v>
      </c>
    </row>
    <row r="16" spans="1:27" ht="13.5" customHeight="1" x14ac:dyDescent="0.2">
      <c r="A16" s="148" t="s">
        <v>86</v>
      </c>
      <c r="B16" s="146">
        <v>10</v>
      </c>
      <c r="C16" s="154"/>
      <c r="D16" s="161">
        <v>103.2</v>
      </c>
      <c r="E16" s="171">
        <v>108.9</v>
      </c>
      <c r="F16" s="171">
        <v>107.7</v>
      </c>
      <c r="G16" s="171">
        <v>101.1</v>
      </c>
      <c r="H16" s="171">
        <v>104</v>
      </c>
      <c r="I16" s="171">
        <v>98.5</v>
      </c>
      <c r="J16" s="171">
        <v>96.1</v>
      </c>
      <c r="K16" s="171">
        <v>94.5</v>
      </c>
      <c r="L16" s="171">
        <v>111</v>
      </c>
      <c r="M16" s="171">
        <v>100.4</v>
      </c>
      <c r="N16" s="171">
        <v>100.3</v>
      </c>
      <c r="O16" s="171">
        <v>90</v>
      </c>
      <c r="P16" s="171">
        <v>96.8</v>
      </c>
      <c r="Q16" s="171">
        <v>100.3</v>
      </c>
      <c r="R16" s="171">
        <v>107</v>
      </c>
      <c r="S16" s="171">
        <v>123.4</v>
      </c>
    </row>
    <row r="17" spans="1:19" ht="13.5" customHeight="1" x14ac:dyDescent="0.2">
      <c r="A17" s="148" t="s">
        <v>86</v>
      </c>
      <c r="B17" s="146">
        <v>11</v>
      </c>
      <c r="D17" s="161">
        <v>103.9</v>
      </c>
      <c r="E17" s="171">
        <v>109.5</v>
      </c>
      <c r="F17" s="171">
        <v>108.1</v>
      </c>
      <c r="G17" s="171">
        <v>103.9</v>
      </c>
      <c r="H17" s="171">
        <v>106.7</v>
      </c>
      <c r="I17" s="171">
        <v>101.9</v>
      </c>
      <c r="J17" s="171">
        <v>96.4</v>
      </c>
      <c r="K17" s="171">
        <v>95.4</v>
      </c>
      <c r="L17" s="171">
        <v>108.4</v>
      </c>
      <c r="M17" s="171">
        <v>98.9</v>
      </c>
      <c r="N17" s="171">
        <v>103.8</v>
      </c>
      <c r="O17" s="171">
        <v>88.5</v>
      </c>
      <c r="P17" s="171">
        <v>96</v>
      </c>
      <c r="Q17" s="171">
        <v>101.9</v>
      </c>
      <c r="R17" s="171">
        <v>107.4</v>
      </c>
      <c r="S17" s="171">
        <v>123.7</v>
      </c>
    </row>
    <row r="18" spans="1:19" ht="13.5" customHeight="1" x14ac:dyDescent="0.2">
      <c r="A18" s="19" t="s">
        <v>86</v>
      </c>
      <c r="B18" s="146">
        <v>12</v>
      </c>
      <c r="C18" s="154"/>
      <c r="D18" s="161">
        <v>103.6</v>
      </c>
      <c r="E18" s="171">
        <v>107.3</v>
      </c>
      <c r="F18" s="171">
        <v>108</v>
      </c>
      <c r="G18" s="171">
        <v>103.8</v>
      </c>
      <c r="H18" s="171">
        <v>103</v>
      </c>
      <c r="I18" s="171">
        <v>99.8</v>
      </c>
      <c r="J18" s="171">
        <v>96.1</v>
      </c>
      <c r="K18" s="171">
        <v>96.7</v>
      </c>
      <c r="L18" s="171">
        <v>111</v>
      </c>
      <c r="M18" s="171">
        <v>97.9</v>
      </c>
      <c r="N18" s="171">
        <v>100.1</v>
      </c>
      <c r="O18" s="171">
        <v>91.2</v>
      </c>
      <c r="P18" s="171">
        <v>101.6</v>
      </c>
      <c r="Q18" s="171">
        <v>101</v>
      </c>
      <c r="R18" s="171">
        <v>106.1</v>
      </c>
      <c r="S18" s="171">
        <v>121.6</v>
      </c>
    </row>
    <row r="19" spans="1:19" ht="13.5" customHeight="1" x14ac:dyDescent="0.2">
      <c r="A19" s="148" t="s">
        <v>472</v>
      </c>
      <c r="B19" s="146" t="s">
        <v>365</v>
      </c>
      <c r="C19" s="154"/>
      <c r="D19" s="161">
        <v>104.1</v>
      </c>
      <c r="E19" s="171">
        <v>104.2</v>
      </c>
      <c r="F19" s="171">
        <v>106.8</v>
      </c>
      <c r="G19" s="171">
        <v>116.2</v>
      </c>
      <c r="H19" s="171">
        <v>104.8</v>
      </c>
      <c r="I19" s="171">
        <v>94.3</v>
      </c>
      <c r="J19" s="171">
        <v>106.2</v>
      </c>
      <c r="K19" s="171">
        <v>94.4</v>
      </c>
      <c r="L19" s="171">
        <v>110.6</v>
      </c>
      <c r="M19" s="171">
        <v>101.8</v>
      </c>
      <c r="N19" s="171">
        <v>94.7</v>
      </c>
      <c r="O19" s="171">
        <v>83.2</v>
      </c>
      <c r="P19" s="171">
        <v>103.4</v>
      </c>
      <c r="Q19" s="171">
        <v>99</v>
      </c>
      <c r="R19" s="171">
        <v>111.8</v>
      </c>
      <c r="S19" s="171">
        <v>123.9</v>
      </c>
    </row>
    <row r="20" spans="1:19" ht="13.5" customHeight="1" x14ac:dyDescent="0.2">
      <c r="A20" s="148" t="s">
        <v>86</v>
      </c>
      <c r="B20" s="146">
        <v>2</v>
      </c>
      <c r="C20" s="154"/>
      <c r="D20" s="161">
        <v>104.7</v>
      </c>
      <c r="E20" s="171">
        <v>107.3</v>
      </c>
      <c r="F20" s="171">
        <v>108.7</v>
      </c>
      <c r="G20" s="171">
        <v>114.1</v>
      </c>
      <c r="H20" s="171">
        <v>104.5</v>
      </c>
      <c r="I20" s="171">
        <v>99.8</v>
      </c>
      <c r="J20" s="171">
        <v>105.6</v>
      </c>
      <c r="K20" s="171">
        <v>94.8</v>
      </c>
      <c r="L20" s="171">
        <v>109.2</v>
      </c>
      <c r="M20" s="171">
        <v>101.9</v>
      </c>
      <c r="N20" s="171">
        <v>96.3</v>
      </c>
      <c r="O20" s="171">
        <v>85</v>
      </c>
      <c r="P20" s="171">
        <v>102.8</v>
      </c>
      <c r="Q20" s="171">
        <v>97.1</v>
      </c>
      <c r="R20" s="171">
        <v>114.2</v>
      </c>
      <c r="S20" s="171">
        <v>122.1</v>
      </c>
    </row>
    <row r="21" spans="1:19" ht="13.5" customHeight="1" x14ac:dyDescent="0.2">
      <c r="A21" s="149" t="s">
        <v>86</v>
      </c>
      <c r="B21" s="146">
        <v>3</v>
      </c>
      <c r="C21" s="154"/>
      <c r="D21" s="161">
        <v>105.1</v>
      </c>
      <c r="E21" s="171">
        <v>106.6</v>
      </c>
      <c r="F21" s="171">
        <v>108.6</v>
      </c>
      <c r="G21" s="171">
        <v>119.2</v>
      </c>
      <c r="H21" s="171">
        <v>105.4</v>
      </c>
      <c r="I21" s="171">
        <v>96.4</v>
      </c>
      <c r="J21" s="171">
        <v>104.3</v>
      </c>
      <c r="K21" s="171">
        <v>96.4</v>
      </c>
      <c r="L21" s="171">
        <v>111.6</v>
      </c>
      <c r="M21" s="171">
        <v>100.8</v>
      </c>
      <c r="N21" s="171">
        <v>94.9</v>
      </c>
      <c r="O21" s="171">
        <v>81.400000000000006</v>
      </c>
      <c r="P21" s="171">
        <v>103</v>
      </c>
      <c r="Q21" s="171">
        <v>100.6</v>
      </c>
      <c r="R21" s="171">
        <v>113.1</v>
      </c>
      <c r="S21" s="171">
        <v>126.5</v>
      </c>
    </row>
    <row r="22" spans="1:19" ht="13.5" customHeight="1" x14ac:dyDescent="0.2">
      <c r="A22" s="148" t="s">
        <v>86</v>
      </c>
      <c r="B22" s="146">
        <v>4</v>
      </c>
      <c r="D22" s="161">
        <v>107.1</v>
      </c>
      <c r="E22" s="171">
        <v>110.1</v>
      </c>
      <c r="F22" s="171">
        <v>111.3</v>
      </c>
      <c r="G22" s="171">
        <v>116.1</v>
      </c>
      <c r="H22" s="171">
        <v>104.4</v>
      </c>
      <c r="I22" s="171">
        <v>96.8</v>
      </c>
      <c r="J22" s="171">
        <v>106.2</v>
      </c>
      <c r="K22" s="171">
        <v>95.9</v>
      </c>
      <c r="L22" s="171">
        <v>115</v>
      </c>
      <c r="M22" s="171">
        <v>103.9</v>
      </c>
      <c r="N22" s="171">
        <v>94.5</v>
      </c>
      <c r="O22" s="171">
        <v>90.2</v>
      </c>
      <c r="P22" s="171">
        <v>101.9</v>
      </c>
      <c r="Q22" s="171">
        <v>103.7</v>
      </c>
      <c r="R22" s="171">
        <v>111.2</v>
      </c>
      <c r="S22" s="171">
        <v>125.5</v>
      </c>
    </row>
    <row r="23" spans="1:19" ht="13.5" customHeight="1" x14ac:dyDescent="0.2">
      <c r="A23" s="148" t="s">
        <v>86</v>
      </c>
      <c r="B23" s="146">
        <v>5</v>
      </c>
      <c r="C23" s="154"/>
      <c r="D23" s="161">
        <v>105.8</v>
      </c>
      <c r="E23" s="171">
        <v>111.5</v>
      </c>
      <c r="F23" s="171">
        <v>110.7</v>
      </c>
      <c r="G23" s="171">
        <v>117.4</v>
      </c>
      <c r="H23" s="171">
        <v>105.2</v>
      </c>
      <c r="I23" s="171">
        <v>97.4</v>
      </c>
      <c r="J23" s="171">
        <v>105.6</v>
      </c>
      <c r="K23" s="171">
        <v>96.5</v>
      </c>
      <c r="L23" s="171">
        <v>109.2</v>
      </c>
      <c r="M23" s="171">
        <v>102.4</v>
      </c>
      <c r="N23" s="171">
        <v>97.5</v>
      </c>
      <c r="O23" s="171">
        <v>87.2</v>
      </c>
      <c r="P23" s="171">
        <v>102</v>
      </c>
      <c r="Q23" s="171">
        <v>97.1</v>
      </c>
      <c r="R23" s="171">
        <v>110.3</v>
      </c>
      <c r="S23" s="171">
        <v>124.3</v>
      </c>
    </row>
    <row r="24" spans="1:19" ht="13.5" customHeight="1" x14ac:dyDescent="0.2">
      <c r="A24" s="148" t="s">
        <v>86</v>
      </c>
      <c r="B24" s="146">
        <v>6</v>
      </c>
      <c r="C24" s="154"/>
      <c r="D24" s="161">
        <v>106.5</v>
      </c>
      <c r="E24" s="171">
        <v>110.1</v>
      </c>
      <c r="F24" s="171">
        <v>111.6</v>
      </c>
      <c r="G24" s="171">
        <v>117</v>
      </c>
      <c r="H24" s="171">
        <v>103.5</v>
      </c>
      <c r="I24" s="171">
        <v>96.8</v>
      </c>
      <c r="J24" s="171">
        <v>106.9</v>
      </c>
      <c r="K24" s="171">
        <v>95.4</v>
      </c>
      <c r="L24" s="171">
        <v>107.8</v>
      </c>
      <c r="M24" s="171">
        <v>105.3</v>
      </c>
      <c r="N24" s="171">
        <v>98.8</v>
      </c>
      <c r="O24" s="171">
        <v>90.1</v>
      </c>
      <c r="P24" s="171">
        <v>102.7</v>
      </c>
      <c r="Q24" s="171">
        <v>98</v>
      </c>
      <c r="R24" s="171">
        <v>111.2</v>
      </c>
      <c r="S24" s="171">
        <v>124.7</v>
      </c>
    </row>
    <row r="25" spans="1:19" ht="13.5" customHeight="1" x14ac:dyDescent="0.2">
      <c r="A25" s="148" t="s">
        <v>86</v>
      </c>
      <c r="B25" s="148">
        <v>7</v>
      </c>
      <c r="C25" s="154"/>
      <c r="D25" s="161">
        <v>105.4</v>
      </c>
      <c r="E25" s="172">
        <v>111.7</v>
      </c>
      <c r="F25" s="172">
        <v>110.4</v>
      </c>
      <c r="G25" s="172">
        <v>123.7</v>
      </c>
      <c r="H25" s="172">
        <v>105.9</v>
      </c>
      <c r="I25" s="172">
        <v>97.8</v>
      </c>
      <c r="J25" s="172">
        <v>102.3</v>
      </c>
      <c r="K25" s="172">
        <v>96.6</v>
      </c>
      <c r="L25" s="172">
        <v>100.3</v>
      </c>
      <c r="M25" s="172">
        <v>105.2</v>
      </c>
      <c r="N25" s="172">
        <v>91.1</v>
      </c>
      <c r="O25" s="172">
        <v>92.9</v>
      </c>
      <c r="P25" s="172">
        <v>102.3</v>
      </c>
      <c r="Q25" s="172">
        <v>97.2</v>
      </c>
      <c r="R25" s="172">
        <v>108.4</v>
      </c>
      <c r="S25" s="172">
        <v>127.5</v>
      </c>
    </row>
    <row r="26" spans="1:19" ht="13.5" customHeight="1" x14ac:dyDescent="0.2">
      <c r="A26" s="150" t="s">
        <v>86</v>
      </c>
      <c r="B26" s="153">
        <v>8</v>
      </c>
      <c r="C26" s="156"/>
      <c r="D26" s="164">
        <v>104.9</v>
      </c>
      <c r="E26" s="174">
        <v>116.1</v>
      </c>
      <c r="F26" s="174">
        <v>110.2</v>
      </c>
      <c r="G26" s="174">
        <v>124.3</v>
      </c>
      <c r="H26" s="174">
        <v>111.3</v>
      </c>
      <c r="I26" s="174">
        <v>94.9</v>
      </c>
      <c r="J26" s="174">
        <v>103.8</v>
      </c>
      <c r="K26" s="174">
        <v>97.5</v>
      </c>
      <c r="L26" s="174">
        <v>96.5</v>
      </c>
      <c r="M26" s="174">
        <v>105</v>
      </c>
      <c r="N26" s="174">
        <v>96.2</v>
      </c>
      <c r="O26" s="174">
        <v>91.7</v>
      </c>
      <c r="P26" s="174">
        <v>99.9</v>
      </c>
      <c r="Q26" s="174">
        <v>95.9</v>
      </c>
      <c r="R26" s="174">
        <v>110.9</v>
      </c>
      <c r="S26" s="174">
        <v>121.3</v>
      </c>
    </row>
    <row r="27" spans="1:19" ht="17.25" customHeight="1" x14ac:dyDescent="0.2">
      <c r="A27" s="195"/>
      <c r="B27" s="195"/>
      <c r="C27" s="195"/>
      <c r="D27" s="590" t="s">
        <v>95</v>
      </c>
      <c r="E27" s="590"/>
      <c r="F27" s="590"/>
      <c r="G27" s="590"/>
      <c r="H27" s="590"/>
      <c r="I27" s="590"/>
      <c r="J27" s="590"/>
      <c r="K27" s="590"/>
      <c r="L27" s="590"/>
      <c r="M27" s="590"/>
      <c r="N27" s="590"/>
      <c r="O27" s="590"/>
      <c r="P27" s="590"/>
      <c r="Q27" s="590"/>
      <c r="R27" s="590"/>
      <c r="S27" s="590"/>
    </row>
    <row r="28" spans="1:19" ht="13.5" customHeight="1" x14ac:dyDescent="0.2">
      <c r="A28" s="145" t="s">
        <v>189</v>
      </c>
      <c r="B28" s="145" t="s">
        <v>59</v>
      </c>
      <c r="C28" s="154" t="s">
        <v>55</v>
      </c>
      <c r="D28" s="160">
        <v>0.2</v>
      </c>
      <c r="E28" s="170">
        <v>5.5</v>
      </c>
      <c r="F28" s="170">
        <v>0.1</v>
      </c>
      <c r="G28" s="170">
        <v>15.3</v>
      </c>
      <c r="H28" s="170">
        <v>-8.5</v>
      </c>
      <c r="I28" s="170">
        <v>-3.9</v>
      </c>
      <c r="J28" s="170">
        <v>11.9</v>
      </c>
      <c r="K28" s="170">
        <v>0.6</v>
      </c>
      <c r="L28" s="183">
        <v>-6.6</v>
      </c>
      <c r="M28" s="183">
        <v>11.9</v>
      </c>
      <c r="N28" s="183">
        <v>-10.199999999999999</v>
      </c>
      <c r="O28" s="183">
        <v>6.6</v>
      </c>
      <c r="P28" s="170">
        <v>-18.100000000000001</v>
      </c>
      <c r="Q28" s="170">
        <v>6.2</v>
      </c>
      <c r="R28" s="170">
        <v>-0.6</v>
      </c>
      <c r="S28" s="183">
        <v>0.1</v>
      </c>
    </row>
    <row r="29" spans="1:19" ht="13.5" customHeight="1" x14ac:dyDescent="0.2">
      <c r="A29" s="146" t="s">
        <v>50</v>
      </c>
      <c r="B29" s="146" t="s">
        <v>335</v>
      </c>
      <c r="C29" s="154"/>
      <c r="D29" s="161">
        <v>-0.4</v>
      </c>
      <c r="E29" s="171">
        <v>-6.7</v>
      </c>
      <c r="F29" s="171">
        <v>-0.2</v>
      </c>
      <c r="G29" s="171">
        <v>-3.5</v>
      </c>
      <c r="H29" s="171">
        <v>0.4</v>
      </c>
      <c r="I29" s="171">
        <v>2.2000000000000002</v>
      </c>
      <c r="J29" s="171">
        <v>0</v>
      </c>
      <c r="K29" s="171">
        <v>0.8</v>
      </c>
      <c r="L29" s="184">
        <v>-0.2</v>
      </c>
      <c r="M29" s="184">
        <v>-2.8</v>
      </c>
      <c r="N29" s="184">
        <v>12</v>
      </c>
      <c r="O29" s="184">
        <v>0.3</v>
      </c>
      <c r="P29" s="171">
        <v>-8.3000000000000007</v>
      </c>
      <c r="Q29" s="171">
        <v>0.4</v>
      </c>
      <c r="R29" s="171">
        <v>-1.4</v>
      </c>
      <c r="S29" s="184">
        <v>0.5</v>
      </c>
    </row>
    <row r="30" spans="1:19" ht="13.5" customHeight="1" x14ac:dyDescent="0.2">
      <c r="A30" s="146"/>
      <c r="B30" s="146" t="s">
        <v>244</v>
      </c>
      <c r="C30" s="154"/>
      <c r="D30" s="161">
        <v>1.9</v>
      </c>
      <c r="E30" s="171">
        <v>-1.4</v>
      </c>
      <c r="F30" s="171">
        <v>-0.6</v>
      </c>
      <c r="G30" s="171">
        <v>-8.1</v>
      </c>
      <c r="H30" s="171">
        <v>0.2</v>
      </c>
      <c r="I30" s="171">
        <v>-2.7</v>
      </c>
      <c r="J30" s="171">
        <v>-1.3</v>
      </c>
      <c r="K30" s="171">
        <v>3.3</v>
      </c>
      <c r="L30" s="184">
        <v>-8.1</v>
      </c>
      <c r="M30" s="184">
        <v>6.1</v>
      </c>
      <c r="N30" s="184">
        <v>-1.8</v>
      </c>
      <c r="O30" s="184">
        <v>-0.2</v>
      </c>
      <c r="P30" s="171">
        <v>31.2</v>
      </c>
      <c r="Q30" s="171">
        <v>6.6</v>
      </c>
      <c r="R30" s="171">
        <v>0.3</v>
      </c>
      <c r="S30" s="184">
        <v>-3.2</v>
      </c>
    </row>
    <row r="31" spans="1:19" ht="13.5" customHeight="1" x14ac:dyDescent="0.2">
      <c r="A31" s="146"/>
      <c r="B31" s="146" t="s">
        <v>153</v>
      </c>
      <c r="C31" s="154"/>
      <c r="D31" s="161">
        <v>1.4</v>
      </c>
      <c r="E31" s="171">
        <v>9.9</v>
      </c>
      <c r="F31" s="171">
        <v>1.1000000000000001</v>
      </c>
      <c r="G31" s="171">
        <v>0.5</v>
      </c>
      <c r="H31" s="171">
        <v>5.8</v>
      </c>
      <c r="I31" s="171">
        <v>0.9</v>
      </c>
      <c r="J31" s="171">
        <v>-6.4</v>
      </c>
      <c r="K31" s="171">
        <v>-6.9</v>
      </c>
      <c r="L31" s="184">
        <v>14.2</v>
      </c>
      <c r="M31" s="184">
        <v>4.3</v>
      </c>
      <c r="N31" s="184">
        <v>0.4</v>
      </c>
      <c r="O31" s="184">
        <v>0</v>
      </c>
      <c r="P31" s="171">
        <v>0.6</v>
      </c>
      <c r="Q31" s="171">
        <v>1.6</v>
      </c>
      <c r="R31" s="171">
        <v>0.9</v>
      </c>
      <c r="S31" s="184">
        <v>14.3</v>
      </c>
    </row>
    <row r="32" spans="1:19" ht="13.5" customHeight="1" x14ac:dyDescent="0.2">
      <c r="A32" s="146"/>
      <c r="B32" s="146" t="s">
        <v>368</v>
      </c>
      <c r="C32" s="154"/>
      <c r="D32" s="161">
        <v>-0.2</v>
      </c>
      <c r="E32" s="171">
        <v>-2.5</v>
      </c>
      <c r="F32" s="171">
        <v>4</v>
      </c>
      <c r="G32" s="171">
        <v>-6.9</v>
      </c>
      <c r="H32" s="171">
        <v>-0.1</v>
      </c>
      <c r="I32" s="171">
        <v>-7.8</v>
      </c>
      <c r="J32" s="171">
        <v>-3.7</v>
      </c>
      <c r="K32" s="171">
        <v>4.5</v>
      </c>
      <c r="L32" s="184">
        <v>-6.5</v>
      </c>
      <c r="M32" s="184">
        <v>-5.5</v>
      </c>
      <c r="N32" s="184">
        <v>-0.3</v>
      </c>
      <c r="O32" s="184">
        <v>4.3</v>
      </c>
      <c r="P32" s="171">
        <v>-0.8</v>
      </c>
      <c r="Q32" s="171">
        <v>-1.8</v>
      </c>
      <c r="R32" s="171">
        <v>4.4000000000000004</v>
      </c>
      <c r="S32" s="184">
        <v>3.5</v>
      </c>
    </row>
    <row r="33" spans="1:31" ht="13.5" customHeight="1" x14ac:dyDescent="0.2">
      <c r="A33" s="147"/>
      <c r="B33" s="147" t="s">
        <v>159</v>
      </c>
      <c r="C33" s="155"/>
      <c r="D33" s="163">
        <v>1.4</v>
      </c>
      <c r="E33" s="173">
        <v>0.9</v>
      </c>
      <c r="F33" s="173">
        <v>1.8</v>
      </c>
      <c r="G33" s="173">
        <v>9</v>
      </c>
      <c r="H33" s="173">
        <v>-6.3</v>
      </c>
      <c r="I33" s="173">
        <v>5.0999999999999996</v>
      </c>
      <c r="J33" s="173">
        <v>3.6</v>
      </c>
      <c r="K33" s="173">
        <v>-3.5</v>
      </c>
      <c r="L33" s="173">
        <v>5.6</v>
      </c>
      <c r="M33" s="173">
        <v>1.9</v>
      </c>
      <c r="N33" s="173">
        <v>-0.8</v>
      </c>
      <c r="O33" s="173">
        <v>-9.6999999999999993</v>
      </c>
      <c r="P33" s="173">
        <v>-1.9</v>
      </c>
      <c r="Q33" s="173">
        <v>0.7</v>
      </c>
      <c r="R33" s="173">
        <v>2.8</v>
      </c>
      <c r="S33" s="173">
        <v>4.7</v>
      </c>
    </row>
    <row r="34" spans="1:31" ht="13.5" customHeight="1" x14ac:dyDescent="0.2">
      <c r="A34" s="146" t="s">
        <v>175</v>
      </c>
      <c r="B34" s="146">
        <v>8</v>
      </c>
      <c r="C34" s="154" t="s">
        <v>256</v>
      </c>
      <c r="D34" s="160">
        <v>2</v>
      </c>
      <c r="E34" s="170">
        <v>5.5</v>
      </c>
      <c r="F34" s="170">
        <v>2.5</v>
      </c>
      <c r="G34" s="170">
        <v>5.0999999999999996</v>
      </c>
      <c r="H34" s="170">
        <v>-9.4</v>
      </c>
      <c r="I34" s="170">
        <v>3.2</v>
      </c>
      <c r="J34" s="170">
        <v>6.2</v>
      </c>
      <c r="K34" s="170">
        <v>-2.6</v>
      </c>
      <c r="L34" s="170">
        <v>-1.3</v>
      </c>
      <c r="M34" s="170">
        <v>1.7</v>
      </c>
      <c r="N34" s="170">
        <v>0.3</v>
      </c>
      <c r="O34" s="170">
        <v>-13.3</v>
      </c>
      <c r="P34" s="170">
        <v>-3.3</v>
      </c>
      <c r="Q34" s="170">
        <v>2</v>
      </c>
      <c r="R34" s="170">
        <v>1</v>
      </c>
      <c r="S34" s="170">
        <v>5</v>
      </c>
    </row>
    <row r="35" spans="1:31" ht="13.5" customHeight="1" x14ac:dyDescent="0.2">
      <c r="A35" s="148" t="s">
        <v>86</v>
      </c>
      <c r="B35" s="146">
        <v>9</v>
      </c>
      <c r="C35" s="154"/>
      <c r="D35" s="161">
        <v>2</v>
      </c>
      <c r="E35" s="171">
        <v>4</v>
      </c>
      <c r="F35" s="171">
        <v>3.1</v>
      </c>
      <c r="G35" s="171">
        <v>11.3</v>
      </c>
      <c r="H35" s="171">
        <v>-7.3</v>
      </c>
      <c r="I35" s="171">
        <v>4</v>
      </c>
      <c r="J35" s="171">
        <v>5</v>
      </c>
      <c r="K35" s="171">
        <v>-5</v>
      </c>
      <c r="L35" s="171">
        <v>-4.0999999999999996</v>
      </c>
      <c r="M35" s="171">
        <v>3.7</v>
      </c>
      <c r="N35" s="171">
        <v>-1.4</v>
      </c>
      <c r="O35" s="171">
        <v>-15.5</v>
      </c>
      <c r="P35" s="171">
        <v>-2.1</v>
      </c>
      <c r="Q35" s="171">
        <v>1.8</v>
      </c>
      <c r="R35" s="171">
        <v>0.2</v>
      </c>
      <c r="S35" s="171">
        <v>5.4</v>
      </c>
    </row>
    <row r="36" spans="1:31" ht="13.5" customHeight="1" x14ac:dyDescent="0.2">
      <c r="A36" s="148" t="s">
        <v>86</v>
      </c>
      <c r="B36" s="146">
        <v>10</v>
      </c>
      <c r="C36" s="154"/>
      <c r="D36" s="161">
        <v>2.2999999999999998</v>
      </c>
      <c r="E36" s="171">
        <v>5.0999999999999996</v>
      </c>
      <c r="F36" s="171">
        <v>1.8</v>
      </c>
      <c r="G36" s="171">
        <v>13.5</v>
      </c>
      <c r="H36" s="171">
        <v>-1.7</v>
      </c>
      <c r="I36" s="171">
        <v>6.8</v>
      </c>
      <c r="J36" s="171">
        <v>6.9</v>
      </c>
      <c r="K36" s="171">
        <v>-1.9</v>
      </c>
      <c r="L36" s="171">
        <v>-3.1</v>
      </c>
      <c r="M36" s="171">
        <v>1.9</v>
      </c>
      <c r="N36" s="171">
        <v>3.1</v>
      </c>
      <c r="O36" s="171">
        <v>-13.7</v>
      </c>
      <c r="P36" s="171">
        <v>-3.2</v>
      </c>
      <c r="Q36" s="171">
        <v>1.5</v>
      </c>
      <c r="R36" s="171">
        <v>0.3</v>
      </c>
      <c r="S36" s="171">
        <v>3.6</v>
      </c>
    </row>
    <row r="37" spans="1:31" ht="13.5" customHeight="1" x14ac:dyDescent="0.2">
      <c r="A37" s="148" t="s">
        <v>86</v>
      </c>
      <c r="B37" s="146">
        <v>11</v>
      </c>
      <c r="D37" s="161">
        <v>2.4</v>
      </c>
      <c r="E37" s="171">
        <v>2</v>
      </c>
      <c r="F37" s="171">
        <v>3.3</v>
      </c>
      <c r="G37" s="171">
        <v>12.9</v>
      </c>
      <c r="H37" s="171">
        <v>-0.6</v>
      </c>
      <c r="I37" s="171">
        <v>10</v>
      </c>
      <c r="J37" s="171">
        <v>6.8</v>
      </c>
      <c r="K37" s="171">
        <v>-0.3</v>
      </c>
      <c r="L37" s="171">
        <v>-6.5</v>
      </c>
      <c r="M37" s="171">
        <v>-0.7</v>
      </c>
      <c r="N37" s="171">
        <v>2.2999999999999998</v>
      </c>
      <c r="O37" s="171">
        <v>-13.9</v>
      </c>
      <c r="P37" s="171">
        <v>-5</v>
      </c>
      <c r="Q37" s="171">
        <v>1.4</v>
      </c>
      <c r="R37" s="171">
        <v>1.7</v>
      </c>
      <c r="S37" s="171">
        <v>2.4</v>
      </c>
    </row>
    <row r="38" spans="1:31" ht="13.5" customHeight="1" x14ac:dyDescent="0.2">
      <c r="A38" s="19" t="s">
        <v>86</v>
      </c>
      <c r="B38" s="146">
        <v>12</v>
      </c>
      <c r="C38" s="154"/>
      <c r="D38" s="161">
        <v>2.1</v>
      </c>
      <c r="E38" s="171">
        <v>-1.1000000000000001</v>
      </c>
      <c r="F38" s="171">
        <v>2.5</v>
      </c>
      <c r="G38" s="171">
        <v>10.199999999999999</v>
      </c>
      <c r="H38" s="171">
        <v>-2.9</v>
      </c>
      <c r="I38" s="171">
        <v>5.4</v>
      </c>
      <c r="J38" s="171">
        <v>7.1</v>
      </c>
      <c r="K38" s="171">
        <v>-0.8</v>
      </c>
      <c r="L38" s="171">
        <v>-3.9</v>
      </c>
      <c r="M38" s="171">
        <v>2.2000000000000002</v>
      </c>
      <c r="N38" s="171">
        <v>2</v>
      </c>
      <c r="O38" s="171">
        <v>-11.6</v>
      </c>
      <c r="P38" s="171">
        <v>-1.2</v>
      </c>
      <c r="Q38" s="171">
        <v>2.5</v>
      </c>
      <c r="R38" s="171">
        <v>0.6</v>
      </c>
      <c r="S38" s="171">
        <v>-0.7</v>
      </c>
    </row>
    <row r="39" spans="1:31" ht="13.5" customHeight="1" x14ac:dyDescent="0.2">
      <c r="A39" s="148" t="s">
        <v>472</v>
      </c>
      <c r="B39" s="146" t="s">
        <v>365</v>
      </c>
      <c r="C39" s="154"/>
      <c r="D39" s="161">
        <v>2.6</v>
      </c>
      <c r="E39" s="171">
        <v>-2.9</v>
      </c>
      <c r="F39" s="171">
        <v>0.8</v>
      </c>
      <c r="G39" s="171">
        <v>18.600000000000001</v>
      </c>
      <c r="H39" s="171">
        <v>8.5</v>
      </c>
      <c r="I39" s="171">
        <v>-0.1</v>
      </c>
      <c r="J39" s="171">
        <v>19.2</v>
      </c>
      <c r="K39" s="171">
        <v>2.6</v>
      </c>
      <c r="L39" s="171">
        <v>-1.2</v>
      </c>
      <c r="M39" s="171">
        <v>-2.2999999999999998</v>
      </c>
      <c r="N39" s="171">
        <v>0.7</v>
      </c>
      <c r="O39" s="171">
        <v>-15.4</v>
      </c>
      <c r="P39" s="171">
        <v>3</v>
      </c>
      <c r="Q39" s="171">
        <v>-0.7</v>
      </c>
      <c r="R39" s="171">
        <v>7</v>
      </c>
      <c r="S39" s="171">
        <v>2.1</v>
      </c>
    </row>
    <row r="40" spans="1:31" ht="13.5" customHeight="1" x14ac:dyDescent="0.2">
      <c r="A40" s="148" t="s">
        <v>86</v>
      </c>
      <c r="B40" s="146">
        <v>2</v>
      </c>
      <c r="C40" s="154"/>
      <c r="D40" s="161">
        <v>3.4</v>
      </c>
      <c r="E40" s="171">
        <v>1.1000000000000001</v>
      </c>
      <c r="F40" s="171">
        <v>1.8</v>
      </c>
      <c r="G40" s="171">
        <v>15.7</v>
      </c>
      <c r="H40" s="171">
        <v>11.4</v>
      </c>
      <c r="I40" s="171">
        <v>6.1</v>
      </c>
      <c r="J40" s="171">
        <v>18.8</v>
      </c>
      <c r="K40" s="171">
        <v>4.0999999999999996</v>
      </c>
      <c r="L40" s="171">
        <v>-4.2</v>
      </c>
      <c r="M40" s="171">
        <v>-1.3</v>
      </c>
      <c r="N40" s="171">
        <v>4.8</v>
      </c>
      <c r="O40" s="171">
        <v>-18.100000000000001</v>
      </c>
      <c r="P40" s="171">
        <v>1.9</v>
      </c>
      <c r="Q40" s="171">
        <v>-1</v>
      </c>
      <c r="R40" s="171">
        <v>5.8</v>
      </c>
      <c r="S40" s="171">
        <v>2.5</v>
      </c>
    </row>
    <row r="41" spans="1:31" ht="13.5" customHeight="1" x14ac:dyDescent="0.2">
      <c r="A41" s="149" t="s">
        <v>86</v>
      </c>
      <c r="B41" s="146">
        <v>3</v>
      </c>
      <c r="C41" s="154"/>
      <c r="D41" s="161">
        <v>4.0999999999999996</v>
      </c>
      <c r="E41" s="171">
        <v>-1.2</v>
      </c>
      <c r="F41" s="171">
        <v>1.8</v>
      </c>
      <c r="G41" s="171">
        <v>20.5</v>
      </c>
      <c r="H41" s="171">
        <v>0.7</v>
      </c>
      <c r="I41" s="171">
        <v>2.4</v>
      </c>
      <c r="J41" s="171">
        <v>21.1</v>
      </c>
      <c r="K41" s="171">
        <v>3.1</v>
      </c>
      <c r="L41" s="171">
        <v>-4.8</v>
      </c>
      <c r="M41" s="171">
        <v>-1.4</v>
      </c>
      <c r="N41" s="171">
        <v>3</v>
      </c>
      <c r="O41" s="171">
        <v>-17.600000000000001</v>
      </c>
      <c r="P41" s="171">
        <v>1.9</v>
      </c>
      <c r="Q41" s="171">
        <v>6.8</v>
      </c>
      <c r="R41" s="171">
        <v>0.5</v>
      </c>
      <c r="S41" s="171">
        <v>1.6</v>
      </c>
    </row>
    <row r="42" spans="1:31" ht="13.5" customHeight="1" x14ac:dyDescent="0.2">
      <c r="A42" s="148" t="s">
        <v>86</v>
      </c>
      <c r="B42" s="146">
        <v>4</v>
      </c>
      <c r="D42" s="161">
        <v>2.8</v>
      </c>
      <c r="E42" s="171">
        <v>0.6</v>
      </c>
      <c r="F42" s="171">
        <v>1.8</v>
      </c>
      <c r="G42" s="171">
        <v>14.6</v>
      </c>
      <c r="H42" s="171">
        <v>5.9</v>
      </c>
      <c r="I42" s="171">
        <v>-3.5</v>
      </c>
      <c r="J42" s="171">
        <v>15.3</v>
      </c>
      <c r="K42" s="171">
        <v>6.3</v>
      </c>
      <c r="L42" s="171">
        <v>-3</v>
      </c>
      <c r="M42" s="171">
        <v>1.2</v>
      </c>
      <c r="N42" s="171">
        <v>-3.1</v>
      </c>
      <c r="O42" s="171">
        <v>-9.4</v>
      </c>
      <c r="P42" s="171">
        <v>1.4</v>
      </c>
      <c r="Q42" s="171">
        <v>5.8</v>
      </c>
      <c r="R42" s="171">
        <v>-1.2</v>
      </c>
      <c r="S42" s="171">
        <v>-4.0999999999999996</v>
      </c>
    </row>
    <row r="43" spans="1:31" ht="13.5" customHeight="1" x14ac:dyDescent="0.2">
      <c r="A43" s="148" t="s">
        <v>86</v>
      </c>
      <c r="B43" s="146">
        <v>5</v>
      </c>
      <c r="C43" s="154"/>
      <c r="D43" s="161">
        <v>3</v>
      </c>
      <c r="E43" s="171">
        <v>2.5</v>
      </c>
      <c r="F43" s="171">
        <v>3</v>
      </c>
      <c r="G43" s="171">
        <v>15.8</v>
      </c>
      <c r="H43" s="171">
        <v>9.8000000000000007</v>
      </c>
      <c r="I43" s="171">
        <v>1.6</v>
      </c>
      <c r="J43" s="171">
        <v>13.9</v>
      </c>
      <c r="K43" s="171">
        <v>7.1</v>
      </c>
      <c r="L43" s="171">
        <v>-6.2</v>
      </c>
      <c r="M43" s="171">
        <v>-0.1</v>
      </c>
      <c r="N43" s="171">
        <v>-0.2</v>
      </c>
      <c r="O43" s="171">
        <v>-11.7</v>
      </c>
      <c r="P43" s="171">
        <v>1.7</v>
      </c>
      <c r="Q43" s="171">
        <v>-0.1</v>
      </c>
      <c r="R43" s="171">
        <v>3</v>
      </c>
      <c r="S43" s="171">
        <v>2.6</v>
      </c>
    </row>
    <row r="44" spans="1:31" ht="13.5" customHeight="1" x14ac:dyDescent="0.2">
      <c r="A44" s="148" t="s">
        <v>86</v>
      </c>
      <c r="B44" s="146">
        <v>6</v>
      </c>
      <c r="C44" s="154"/>
      <c r="D44" s="161">
        <v>2.7</v>
      </c>
      <c r="E44" s="171">
        <v>1.1000000000000001</v>
      </c>
      <c r="F44" s="171">
        <v>2.9</v>
      </c>
      <c r="G44" s="171">
        <v>19.399999999999999</v>
      </c>
      <c r="H44" s="171">
        <v>3.3</v>
      </c>
      <c r="I44" s="171">
        <v>-5.3</v>
      </c>
      <c r="J44" s="171">
        <v>15.2</v>
      </c>
      <c r="K44" s="171">
        <v>6.8</v>
      </c>
      <c r="L44" s="171">
        <v>-5.8</v>
      </c>
      <c r="M44" s="171">
        <v>1.3</v>
      </c>
      <c r="N44" s="171">
        <v>1.6</v>
      </c>
      <c r="O44" s="171">
        <v>-1.9</v>
      </c>
      <c r="P44" s="171">
        <v>0.3</v>
      </c>
      <c r="Q44" s="171">
        <v>1.7</v>
      </c>
      <c r="R44" s="171">
        <v>2.1</v>
      </c>
      <c r="S44" s="171">
        <v>-3</v>
      </c>
    </row>
    <row r="45" spans="1:31" ht="13.5" customHeight="1" x14ac:dyDescent="0.2">
      <c r="A45" s="148" t="s">
        <v>86</v>
      </c>
      <c r="B45" s="146">
        <v>7</v>
      </c>
      <c r="C45" s="154"/>
      <c r="D45" s="161">
        <v>1.6</v>
      </c>
      <c r="E45" s="171">
        <v>2.2999999999999998</v>
      </c>
      <c r="F45" s="171">
        <v>2.1</v>
      </c>
      <c r="G45" s="171">
        <v>29.8</v>
      </c>
      <c r="H45" s="171">
        <v>16.8</v>
      </c>
      <c r="I45" s="171">
        <v>-1.7</v>
      </c>
      <c r="J45" s="171">
        <v>5.5</v>
      </c>
      <c r="K45" s="171">
        <v>1.8</v>
      </c>
      <c r="L45" s="171">
        <v>-12.6</v>
      </c>
      <c r="M45" s="171">
        <v>3.5</v>
      </c>
      <c r="N45" s="171">
        <v>-6.3</v>
      </c>
      <c r="O45" s="171">
        <v>1.6</v>
      </c>
      <c r="P45" s="171">
        <v>5.0999999999999996</v>
      </c>
      <c r="Q45" s="171">
        <v>-1.6</v>
      </c>
      <c r="R45" s="171">
        <v>2.5</v>
      </c>
      <c r="S45" s="171">
        <v>3.2</v>
      </c>
    </row>
    <row r="46" spans="1:31" ht="13.5" customHeight="1" x14ac:dyDescent="0.2">
      <c r="A46" s="150" t="s">
        <v>86</v>
      </c>
      <c r="B46" s="153">
        <v>8</v>
      </c>
      <c r="C46" s="156"/>
      <c r="D46" s="164">
        <v>1.9</v>
      </c>
      <c r="E46" s="174">
        <v>6.3</v>
      </c>
      <c r="F46" s="174">
        <v>1.8</v>
      </c>
      <c r="G46" s="174">
        <v>31.3</v>
      </c>
      <c r="H46" s="174">
        <v>19.899999999999999</v>
      </c>
      <c r="I46" s="174">
        <v>-2.6</v>
      </c>
      <c r="J46" s="174">
        <v>8.6</v>
      </c>
      <c r="K46" s="174">
        <v>4.7</v>
      </c>
      <c r="L46" s="174">
        <v>-12.6</v>
      </c>
      <c r="M46" s="174">
        <v>3.7</v>
      </c>
      <c r="N46" s="174">
        <v>-1.2</v>
      </c>
      <c r="O46" s="174">
        <v>-0.4</v>
      </c>
      <c r="P46" s="174">
        <v>4.3</v>
      </c>
      <c r="Q46" s="174">
        <v>-2.2999999999999998</v>
      </c>
      <c r="R46" s="174">
        <v>4.5999999999999996</v>
      </c>
      <c r="S46" s="174">
        <v>-1.5</v>
      </c>
    </row>
    <row r="47" spans="1:31" ht="27" customHeight="1" x14ac:dyDescent="0.2">
      <c r="A47" s="591" t="s">
        <v>473</v>
      </c>
      <c r="B47" s="591"/>
      <c r="C47" s="592"/>
      <c r="D47" s="165">
        <v>-0.5</v>
      </c>
      <c r="E47" s="165">
        <v>3.9</v>
      </c>
      <c r="F47" s="165">
        <v>-0.2</v>
      </c>
      <c r="G47" s="165">
        <v>0.5</v>
      </c>
      <c r="H47" s="165">
        <v>5.0999999999999996</v>
      </c>
      <c r="I47" s="165">
        <v>-3</v>
      </c>
      <c r="J47" s="165">
        <v>1.5</v>
      </c>
      <c r="K47" s="165">
        <v>0.9</v>
      </c>
      <c r="L47" s="165">
        <v>-3.8</v>
      </c>
      <c r="M47" s="165">
        <v>-0.2</v>
      </c>
      <c r="N47" s="165">
        <v>5.6</v>
      </c>
      <c r="O47" s="165">
        <v>-1.3</v>
      </c>
      <c r="P47" s="165">
        <v>-2.2999999999999998</v>
      </c>
      <c r="Q47" s="165">
        <v>-1.3</v>
      </c>
      <c r="R47" s="165">
        <v>2.2999999999999998</v>
      </c>
      <c r="S47" s="165">
        <v>-4.9000000000000004</v>
      </c>
      <c r="T47" s="151"/>
      <c r="U47" s="151"/>
      <c r="V47" s="151"/>
      <c r="W47" s="151"/>
      <c r="X47" s="151"/>
      <c r="Y47" s="151"/>
      <c r="Z47" s="151"/>
      <c r="AA47" s="151"/>
      <c r="AB47" s="151"/>
      <c r="AC47" s="151"/>
      <c r="AD47" s="151"/>
      <c r="AE47" s="151"/>
    </row>
    <row r="48" spans="1:31" ht="27" customHeight="1" x14ac:dyDescent="0.2">
      <c r="A48" s="151"/>
      <c r="B48" s="151"/>
      <c r="C48" s="151"/>
      <c r="D48" s="201"/>
      <c r="E48" s="201"/>
      <c r="F48" s="201"/>
      <c r="G48" s="201"/>
      <c r="H48" s="201"/>
      <c r="I48" s="201"/>
      <c r="J48" s="201"/>
      <c r="K48" s="201"/>
      <c r="L48" s="201"/>
      <c r="M48" s="201"/>
      <c r="N48" s="201"/>
      <c r="O48" s="201"/>
      <c r="P48" s="201"/>
      <c r="Q48" s="201"/>
      <c r="R48" s="201"/>
      <c r="S48" s="201"/>
      <c r="T48" s="151"/>
      <c r="U48" s="151"/>
      <c r="V48" s="151"/>
      <c r="W48" s="151"/>
      <c r="X48" s="151"/>
      <c r="Y48" s="151"/>
      <c r="Z48" s="151"/>
      <c r="AA48" s="151"/>
      <c r="AB48" s="151"/>
      <c r="AC48" s="151"/>
      <c r="AD48" s="151"/>
      <c r="AE48" s="151"/>
    </row>
    <row r="49" spans="1:19" ht="16.5" x14ac:dyDescent="0.2">
      <c r="A49" s="143" t="s">
        <v>475</v>
      </c>
      <c r="B49" s="7"/>
      <c r="C49" s="7"/>
      <c r="H49" s="601"/>
      <c r="I49" s="601"/>
      <c r="J49" s="601"/>
      <c r="K49" s="601"/>
      <c r="L49" s="601"/>
      <c r="M49" s="601"/>
      <c r="N49" s="601"/>
      <c r="O49" s="601"/>
      <c r="S49" s="14" t="s">
        <v>135</v>
      </c>
    </row>
    <row r="50" spans="1:19" x14ac:dyDescent="0.2">
      <c r="A50" s="594" t="s">
        <v>51</v>
      </c>
      <c r="B50" s="594"/>
      <c r="C50" s="595"/>
      <c r="D50" s="157" t="s">
        <v>69</v>
      </c>
      <c r="E50" s="157" t="s">
        <v>442</v>
      </c>
      <c r="F50" s="157" t="s">
        <v>129</v>
      </c>
      <c r="G50" s="157" t="s">
        <v>104</v>
      </c>
      <c r="H50" s="157" t="s">
        <v>217</v>
      </c>
      <c r="I50" s="157" t="s">
        <v>277</v>
      </c>
      <c r="J50" s="157" t="s">
        <v>457</v>
      </c>
      <c r="K50" s="157" t="s">
        <v>458</v>
      </c>
      <c r="L50" s="157" t="s">
        <v>80</v>
      </c>
      <c r="M50" s="157" t="s">
        <v>334</v>
      </c>
      <c r="N50" s="157" t="s">
        <v>15</v>
      </c>
      <c r="O50" s="157" t="s">
        <v>180</v>
      </c>
      <c r="P50" s="157" t="s">
        <v>136</v>
      </c>
      <c r="Q50" s="157" t="s">
        <v>460</v>
      </c>
      <c r="R50" s="157" t="s">
        <v>462</v>
      </c>
      <c r="S50" s="157" t="s">
        <v>3</v>
      </c>
    </row>
    <row r="51" spans="1:19" x14ac:dyDescent="0.2">
      <c r="A51" s="596"/>
      <c r="B51" s="596"/>
      <c r="C51" s="597"/>
      <c r="D51" s="158" t="s">
        <v>94</v>
      </c>
      <c r="E51" s="158"/>
      <c r="F51" s="158"/>
      <c r="G51" s="158" t="s">
        <v>428</v>
      </c>
      <c r="H51" s="158" t="s">
        <v>390</v>
      </c>
      <c r="I51" s="158" t="s">
        <v>370</v>
      </c>
      <c r="J51" s="158" t="s">
        <v>463</v>
      </c>
      <c r="K51" s="158" t="s">
        <v>152</v>
      </c>
      <c r="L51" s="181" t="s">
        <v>273</v>
      </c>
      <c r="M51" s="185" t="s">
        <v>200</v>
      </c>
      <c r="N51" s="181" t="s">
        <v>283</v>
      </c>
      <c r="O51" s="181" t="s">
        <v>461</v>
      </c>
      <c r="P51" s="181" t="s">
        <v>414</v>
      </c>
      <c r="Q51" s="181" t="s">
        <v>446</v>
      </c>
      <c r="R51" s="181" t="s">
        <v>171</v>
      </c>
      <c r="S51" s="189" t="s">
        <v>336</v>
      </c>
    </row>
    <row r="52" spans="1:19" ht="18" customHeight="1" x14ac:dyDescent="0.2">
      <c r="A52" s="598"/>
      <c r="B52" s="598"/>
      <c r="C52" s="600"/>
      <c r="D52" s="159" t="s">
        <v>212</v>
      </c>
      <c r="E52" s="159" t="s">
        <v>387</v>
      </c>
      <c r="F52" s="159" t="s">
        <v>33</v>
      </c>
      <c r="G52" s="159" t="s">
        <v>464</v>
      </c>
      <c r="H52" s="159" t="s">
        <v>18</v>
      </c>
      <c r="I52" s="159" t="s">
        <v>60</v>
      </c>
      <c r="J52" s="159" t="s">
        <v>313</v>
      </c>
      <c r="K52" s="159" t="s">
        <v>465</v>
      </c>
      <c r="L52" s="182" t="s">
        <v>164</v>
      </c>
      <c r="M52" s="186" t="s">
        <v>466</v>
      </c>
      <c r="N52" s="182" t="s">
        <v>76</v>
      </c>
      <c r="O52" s="182" t="s">
        <v>422</v>
      </c>
      <c r="P52" s="186" t="s">
        <v>307</v>
      </c>
      <c r="Q52" s="186" t="s">
        <v>467</v>
      </c>
      <c r="R52" s="182" t="s">
        <v>468</v>
      </c>
      <c r="S52" s="182" t="s">
        <v>208</v>
      </c>
    </row>
    <row r="53" spans="1:19" ht="15.75" customHeight="1" x14ac:dyDescent="0.2">
      <c r="A53" s="195"/>
      <c r="B53" s="195"/>
      <c r="C53" s="195"/>
      <c r="D53" s="589" t="s">
        <v>137</v>
      </c>
      <c r="E53" s="589"/>
      <c r="F53" s="589"/>
      <c r="G53" s="589"/>
      <c r="H53" s="589"/>
      <c r="I53" s="589"/>
      <c r="J53" s="589"/>
      <c r="K53" s="589"/>
      <c r="L53" s="589"/>
      <c r="M53" s="589"/>
      <c r="N53" s="589"/>
      <c r="O53" s="589"/>
      <c r="P53" s="589"/>
      <c r="Q53" s="589"/>
      <c r="R53" s="589"/>
      <c r="S53" s="195"/>
    </row>
    <row r="54" spans="1:19" ht="13.5" customHeight="1" x14ac:dyDescent="0.2">
      <c r="A54" s="145" t="s">
        <v>189</v>
      </c>
      <c r="B54" s="145" t="s">
        <v>59</v>
      </c>
      <c r="C54" s="154" t="s">
        <v>55</v>
      </c>
      <c r="D54" s="160">
        <v>98.4</v>
      </c>
      <c r="E54" s="170">
        <v>134.6</v>
      </c>
      <c r="F54" s="170">
        <v>99.9</v>
      </c>
      <c r="G54" s="170">
        <v>108.5</v>
      </c>
      <c r="H54" s="170">
        <v>114.8</v>
      </c>
      <c r="I54" s="170">
        <v>103.4</v>
      </c>
      <c r="J54" s="170">
        <v>98.7</v>
      </c>
      <c r="K54" s="170">
        <v>105.1</v>
      </c>
      <c r="L54" s="183">
        <v>92.7</v>
      </c>
      <c r="M54" s="183">
        <v>100.7</v>
      </c>
      <c r="N54" s="183">
        <v>87.8</v>
      </c>
      <c r="O54" s="183">
        <v>112.9</v>
      </c>
      <c r="P54" s="170">
        <v>84.4</v>
      </c>
      <c r="Q54" s="170">
        <v>91.3</v>
      </c>
      <c r="R54" s="170">
        <v>94.4</v>
      </c>
      <c r="S54" s="183">
        <v>100.7</v>
      </c>
    </row>
    <row r="55" spans="1:19" ht="13.5" customHeight="1" x14ac:dyDescent="0.2">
      <c r="A55" s="146" t="s">
        <v>50</v>
      </c>
      <c r="B55" s="146" t="s">
        <v>335</v>
      </c>
      <c r="C55" s="154"/>
      <c r="D55" s="161">
        <v>99</v>
      </c>
      <c r="E55" s="171">
        <v>109.9</v>
      </c>
      <c r="F55" s="171">
        <v>100.3</v>
      </c>
      <c r="G55" s="171">
        <v>107.5</v>
      </c>
      <c r="H55" s="171">
        <v>103.9</v>
      </c>
      <c r="I55" s="171">
        <v>102</v>
      </c>
      <c r="J55" s="171">
        <v>105.4</v>
      </c>
      <c r="K55" s="171">
        <v>100.5</v>
      </c>
      <c r="L55" s="184">
        <v>81.7</v>
      </c>
      <c r="M55" s="184">
        <v>99.6</v>
      </c>
      <c r="N55" s="184">
        <v>110.6</v>
      </c>
      <c r="O55" s="184">
        <v>107.2</v>
      </c>
      <c r="P55" s="171">
        <v>79.3</v>
      </c>
      <c r="Q55" s="171">
        <v>93.9</v>
      </c>
      <c r="R55" s="171">
        <v>99.1</v>
      </c>
      <c r="S55" s="184">
        <v>100</v>
      </c>
    </row>
    <row r="56" spans="1:19" ht="13.5" customHeight="1" x14ac:dyDescent="0.2">
      <c r="A56" s="146"/>
      <c r="B56" s="146" t="s">
        <v>244</v>
      </c>
      <c r="C56" s="154"/>
      <c r="D56" s="161">
        <v>100</v>
      </c>
      <c r="E56" s="171">
        <v>100</v>
      </c>
      <c r="F56" s="171">
        <v>100</v>
      </c>
      <c r="G56" s="171">
        <v>100</v>
      </c>
      <c r="H56" s="171">
        <v>100</v>
      </c>
      <c r="I56" s="171">
        <v>100</v>
      </c>
      <c r="J56" s="171">
        <v>100</v>
      </c>
      <c r="K56" s="171">
        <v>100</v>
      </c>
      <c r="L56" s="184">
        <v>100</v>
      </c>
      <c r="M56" s="184">
        <v>100</v>
      </c>
      <c r="N56" s="184">
        <v>100</v>
      </c>
      <c r="O56" s="184">
        <v>100</v>
      </c>
      <c r="P56" s="171">
        <v>100</v>
      </c>
      <c r="Q56" s="171">
        <v>100</v>
      </c>
      <c r="R56" s="171">
        <v>100</v>
      </c>
      <c r="S56" s="184">
        <v>100</v>
      </c>
    </row>
    <row r="57" spans="1:19" ht="13.5" customHeight="1" x14ac:dyDescent="0.2">
      <c r="A57" s="146"/>
      <c r="B57" s="146" t="s">
        <v>153</v>
      </c>
      <c r="C57" s="154"/>
      <c r="D57" s="161">
        <v>101.5</v>
      </c>
      <c r="E57" s="171">
        <v>116.9</v>
      </c>
      <c r="F57" s="171">
        <v>100.4</v>
      </c>
      <c r="G57" s="171">
        <v>99.5</v>
      </c>
      <c r="H57" s="171">
        <v>103.5</v>
      </c>
      <c r="I57" s="171">
        <v>101.5</v>
      </c>
      <c r="J57" s="171">
        <v>96.2</v>
      </c>
      <c r="K57" s="171">
        <v>84.5</v>
      </c>
      <c r="L57" s="171">
        <v>102.5</v>
      </c>
      <c r="M57" s="171">
        <v>104.5</v>
      </c>
      <c r="N57" s="171">
        <v>93.7</v>
      </c>
      <c r="O57" s="171">
        <v>111.9</v>
      </c>
      <c r="P57" s="171">
        <v>102.2</v>
      </c>
      <c r="Q57" s="171">
        <v>99.8</v>
      </c>
      <c r="R57" s="171">
        <v>89.6</v>
      </c>
      <c r="S57" s="171">
        <v>117.9</v>
      </c>
    </row>
    <row r="58" spans="1:19" ht="13.5" customHeight="1" x14ac:dyDescent="0.2">
      <c r="A58" s="146"/>
      <c r="B58" s="146" t="s">
        <v>368</v>
      </c>
      <c r="C58" s="154"/>
      <c r="D58" s="162">
        <v>102.5</v>
      </c>
      <c r="E58" s="167">
        <v>107.7</v>
      </c>
      <c r="F58" s="167">
        <v>104.2</v>
      </c>
      <c r="G58" s="167">
        <v>103.5</v>
      </c>
      <c r="H58" s="167">
        <v>106.4</v>
      </c>
      <c r="I58" s="167">
        <v>91.2</v>
      </c>
      <c r="J58" s="167">
        <v>90.5</v>
      </c>
      <c r="K58" s="167">
        <v>94</v>
      </c>
      <c r="L58" s="167">
        <v>86.8</v>
      </c>
      <c r="M58" s="167">
        <v>105.3</v>
      </c>
      <c r="N58" s="167">
        <v>98.2</v>
      </c>
      <c r="O58" s="167">
        <v>114</v>
      </c>
      <c r="P58" s="167">
        <v>100.4</v>
      </c>
      <c r="Q58" s="167">
        <v>99.1</v>
      </c>
      <c r="R58" s="167">
        <v>90.5</v>
      </c>
      <c r="S58" s="167">
        <v>127.4</v>
      </c>
    </row>
    <row r="59" spans="1:19" ht="13.5" customHeight="1" x14ac:dyDescent="0.2">
      <c r="A59" s="147"/>
      <c r="B59" s="147" t="s">
        <v>159</v>
      </c>
      <c r="C59" s="155"/>
      <c r="D59" s="163">
        <v>103.2</v>
      </c>
      <c r="E59" s="173">
        <v>111.6</v>
      </c>
      <c r="F59" s="173">
        <v>104.9</v>
      </c>
      <c r="G59" s="173">
        <v>104</v>
      </c>
      <c r="H59" s="173">
        <v>99.7</v>
      </c>
      <c r="I59" s="173">
        <v>93.7</v>
      </c>
      <c r="J59" s="173">
        <v>91.5</v>
      </c>
      <c r="K59" s="173">
        <v>90.9</v>
      </c>
      <c r="L59" s="173">
        <v>84.5</v>
      </c>
      <c r="M59" s="173">
        <v>109.9</v>
      </c>
      <c r="N59" s="173">
        <v>96.9</v>
      </c>
      <c r="O59" s="173">
        <v>107.3</v>
      </c>
      <c r="P59" s="173">
        <v>102.2</v>
      </c>
      <c r="Q59" s="173">
        <v>99.3</v>
      </c>
      <c r="R59" s="173">
        <v>93.2</v>
      </c>
      <c r="S59" s="173">
        <v>125.6</v>
      </c>
    </row>
    <row r="60" spans="1:19" ht="13.5" customHeight="1" x14ac:dyDescent="0.2">
      <c r="A60" s="146" t="s">
        <v>175</v>
      </c>
      <c r="B60" s="146">
        <v>8</v>
      </c>
      <c r="C60" s="154" t="s">
        <v>256</v>
      </c>
      <c r="D60" s="160">
        <v>103.1</v>
      </c>
      <c r="E60" s="170">
        <v>112.7</v>
      </c>
      <c r="F60" s="170">
        <v>105.4</v>
      </c>
      <c r="G60" s="170">
        <v>104.9</v>
      </c>
      <c r="H60" s="170">
        <v>96.4</v>
      </c>
      <c r="I60" s="170">
        <v>94</v>
      </c>
      <c r="J60" s="170">
        <v>91.7</v>
      </c>
      <c r="K60" s="170">
        <v>91</v>
      </c>
      <c r="L60" s="170">
        <v>79.7</v>
      </c>
      <c r="M60" s="170">
        <v>109.3</v>
      </c>
      <c r="N60" s="170">
        <v>96.5</v>
      </c>
      <c r="O60" s="170">
        <v>105.2</v>
      </c>
      <c r="P60" s="170">
        <v>99.3</v>
      </c>
      <c r="Q60" s="170">
        <v>99.4</v>
      </c>
      <c r="R60" s="170">
        <v>93.7</v>
      </c>
      <c r="S60" s="170">
        <v>124.9</v>
      </c>
    </row>
    <row r="61" spans="1:19" ht="13.5" customHeight="1" x14ac:dyDescent="0.2">
      <c r="A61" s="148" t="s">
        <v>86</v>
      </c>
      <c r="B61" s="146">
        <v>9</v>
      </c>
      <c r="C61" s="154"/>
      <c r="D61" s="161">
        <v>103.1</v>
      </c>
      <c r="E61" s="171">
        <v>111.9</v>
      </c>
      <c r="F61" s="171">
        <v>105.1</v>
      </c>
      <c r="G61" s="171">
        <v>104.8</v>
      </c>
      <c r="H61" s="171">
        <v>101.2</v>
      </c>
      <c r="I61" s="171">
        <v>94.6</v>
      </c>
      <c r="J61" s="171">
        <v>90.9</v>
      </c>
      <c r="K61" s="171">
        <v>94.3</v>
      </c>
      <c r="L61" s="171">
        <v>83.3</v>
      </c>
      <c r="M61" s="171">
        <v>111.3</v>
      </c>
      <c r="N61" s="171">
        <v>96.6</v>
      </c>
      <c r="O61" s="171">
        <v>107.9</v>
      </c>
      <c r="P61" s="171">
        <v>95.8</v>
      </c>
      <c r="Q61" s="171">
        <v>99.6</v>
      </c>
      <c r="R61" s="171">
        <v>93.7</v>
      </c>
      <c r="S61" s="171">
        <v>128.1</v>
      </c>
    </row>
    <row r="62" spans="1:19" ht="13.5" customHeight="1" x14ac:dyDescent="0.2">
      <c r="A62" s="148" t="s">
        <v>86</v>
      </c>
      <c r="B62" s="146">
        <v>10</v>
      </c>
      <c r="C62" s="154"/>
      <c r="D62" s="161">
        <v>103.8</v>
      </c>
      <c r="E62" s="171">
        <v>111.6</v>
      </c>
      <c r="F62" s="171">
        <v>105.9</v>
      </c>
      <c r="G62" s="171">
        <v>103.5</v>
      </c>
      <c r="H62" s="171">
        <v>102.6</v>
      </c>
      <c r="I62" s="171">
        <v>94.6</v>
      </c>
      <c r="J62" s="171">
        <v>92.5</v>
      </c>
      <c r="K62" s="171">
        <v>91.7</v>
      </c>
      <c r="L62" s="171">
        <v>82.4</v>
      </c>
      <c r="M62" s="171">
        <v>112.2</v>
      </c>
      <c r="N62" s="171">
        <v>95.5</v>
      </c>
      <c r="O62" s="171">
        <v>108.9</v>
      </c>
      <c r="P62" s="171">
        <v>101.4</v>
      </c>
      <c r="Q62" s="171">
        <v>98.8</v>
      </c>
      <c r="R62" s="171">
        <v>94.1</v>
      </c>
      <c r="S62" s="171">
        <v>126.6</v>
      </c>
    </row>
    <row r="63" spans="1:19" ht="13.5" customHeight="1" x14ac:dyDescent="0.2">
      <c r="A63" s="148" t="s">
        <v>86</v>
      </c>
      <c r="B63" s="146">
        <v>11</v>
      </c>
      <c r="D63" s="161">
        <v>104.2</v>
      </c>
      <c r="E63" s="171">
        <v>113.4</v>
      </c>
      <c r="F63" s="171">
        <v>105.9</v>
      </c>
      <c r="G63" s="171">
        <v>103.3</v>
      </c>
      <c r="H63" s="171">
        <v>102.2</v>
      </c>
      <c r="I63" s="171">
        <v>96.5</v>
      </c>
      <c r="J63" s="171">
        <v>94</v>
      </c>
      <c r="K63" s="171">
        <v>93.3</v>
      </c>
      <c r="L63" s="171">
        <v>83.1</v>
      </c>
      <c r="M63" s="171">
        <v>110.4</v>
      </c>
      <c r="N63" s="171">
        <v>97.9</v>
      </c>
      <c r="O63" s="171">
        <v>109.6</v>
      </c>
      <c r="P63" s="171">
        <v>100.9</v>
      </c>
      <c r="Q63" s="171">
        <v>98.7</v>
      </c>
      <c r="R63" s="171">
        <v>95.9</v>
      </c>
      <c r="S63" s="171">
        <v>128.6</v>
      </c>
    </row>
    <row r="64" spans="1:19" ht="13.5" customHeight="1" x14ac:dyDescent="0.2">
      <c r="A64" s="19" t="s">
        <v>86</v>
      </c>
      <c r="B64" s="146">
        <v>12</v>
      </c>
      <c r="C64" s="154"/>
      <c r="D64" s="161">
        <v>104.2</v>
      </c>
      <c r="E64" s="171">
        <v>110.5</v>
      </c>
      <c r="F64" s="171">
        <v>105.8</v>
      </c>
      <c r="G64" s="171">
        <v>107</v>
      </c>
      <c r="H64" s="171">
        <v>101.3</v>
      </c>
      <c r="I64" s="171">
        <v>97.1</v>
      </c>
      <c r="J64" s="171">
        <v>90.8</v>
      </c>
      <c r="K64" s="171">
        <v>94.2</v>
      </c>
      <c r="L64" s="171">
        <v>78.400000000000006</v>
      </c>
      <c r="M64" s="171">
        <v>107.9</v>
      </c>
      <c r="N64" s="171">
        <v>97.8</v>
      </c>
      <c r="O64" s="171">
        <v>111.8</v>
      </c>
      <c r="P64" s="171">
        <v>108.2</v>
      </c>
      <c r="Q64" s="171">
        <v>98.7</v>
      </c>
      <c r="R64" s="171">
        <v>95.5</v>
      </c>
      <c r="S64" s="171">
        <v>123.1</v>
      </c>
    </row>
    <row r="65" spans="1:19" ht="13.5" customHeight="1" x14ac:dyDescent="0.2">
      <c r="A65" s="148" t="s">
        <v>472</v>
      </c>
      <c r="B65" s="146" t="s">
        <v>365</v>
      </c>
      <c r="C65" s="154"/>
      <c r="D65" s="161">
        <v>102.9</v>
      </c>
      <c r="E65" s="171">
        <v>108.8</v>
      </c>
      <c r="F65" s="171">
        <v>104.6</v>
      </c>
      <c r="G65" s="171">
        <v>123.6</v>
      </c>
      <c r="H65" s="171">
        <v>102.5</v>
      </c>
      <c r="I65" s="171">
        <v>90.2</v>
      </c>
      <c r="J65" s="171">
        <v>97</v>
      </c>
      <c r="K65" s="171">
        <v>90.5</v>
      </c>
      <c r="L65" s="171">
        <v>66</v>
      </c>
      <c r="M65" s="171">
        <v>111</v>
      </c>
      <c r="N65" s="171">
        <v>90.5</v>
      </c>
      <c r="O65" s="171">
        <v>102.2</v>
      </c>
      <c r="P65" s="171">
        <v>107.5</v>
      </c>
      <c r="Q65" s="171">
        <v>96</v>
      </c>
      <c r="R65" s="171">
        <v>106.3</v>
      </c>
      <c r="S65" s="171">
        <v>127.1</v>
      </c>
    </row>
    <row r="66" spans="1:19" ht="13.5" customHeight="1" x14ac:dyDescent="0.2">
      <c r="A66" s="148" t="s">
        <v>86</v>
      </c>
      <c r="B66" s="146">
        <v>2</v>
      </c>
      <c r="C66" s="154"/>
      <c r="D66" s="161">
        <v>102.5</v>
      </c>
      <c r="E66" s="171">
        <v>109.3</v>
      </c>
      <c r="F66" s="171">
        <v>105.8</v>
      </c>
      <c r="G66" s="171">
        <v>119.6</v>
      </c>
      <c r="H66" s="171">
        <v>100.3</v>
      </c>
      <c r="I66" s="171">
        <v>96.5</v>
      </c>
      <c r="J66" s="171">
        <v>97.3</v>
      </c>
      <c r="K66" s="171">
        <v>90.3</v>
      </c>
      <c r="L66" s="171">
        <v>61.7</v>
      </c>
      <c r="M66" s="171">
        <v>110.6</v>
      </c>
      <c r="N66" s="171">
        <v>92.2</v>
      </c>
      <c r="O66" s="171">
        <v>95.5</v>
      </c>
      <c r="P66" s="171">
        <v>104.8</v>
      </c>
      <c r="Q66" s="171">
        <v>92.4</v>
      </c>
      <c r="R66" s="171">
        <v>108.7</v>
      </c>
      <c r="S66" s="171">
        <v>123.2</v>
      </c>
    </row>
    <row r="67" spans="1:19" ht="13.5" customHeight="1" x14ac:dyDescent="0.2">
      <c r="A67" s="149" t="s">
        <v>86</v>
      </c>
      <c r="B67" s="146">
        <v>3</v>
      </c>
      <c r="C67" s="154"/>
      <c r="D67" s="161">
        <v>102.9</v>
      </c>
      <c r="E67" s="171">
        <v>109</v>
      </c>
      <c r="F67" s="171">
        <v>105.9</v>
      </c>
      <c r="G67" s="171">
        <v>122.9</v>
      </c>
      <c r="H67" s="171">
        <v>102.4</v>
      </c>
      <c r="I67" s="171">
        <v>92.1</v>
      </c>
      <c r="J67" s="171">
        <v>96.9</v>
      </c>
      <c r="K67" s="171">
        <v>93.9</v>
      </c>
      <c r="L67" s="171">
        <v>66.599999999999994</v>
      </c>
      <c r="M67" s="171">
        <v>109.1</v>
      </c>
      <c r="N67" s="171">
        <v>92.5</v>
      </c>
      <c r="O67" s="171">
        <v>96.4</v>
      </c>
      <c r="P67" s="171">
        <v>103.3</v>
      </c>
      <c r="Q67" s="171">
        <v>96.3</v>
      </c>
      <c r="R67" s="171">
        <v>107.2</v>
      </c>
      <c r="S67" s="171">
        <v>125</v>
      </c>
    </row>
    <row r="68" spans="1:19" ht="13.5" customHeight="1" x14ac:dyDescent="0.2">
      <c r="A68" s="148" t="s">
        <v>86</v>
      </c>
      <c r="B68" s="146">
        <v>4</v>
      </c>
      <c r="D68" s="161">
        <v>104.9</v>
      </c>
      <c r="E68" s="171">
        <v>115.1</v>
      </c>
      <c r="F68" s="171">
        <v>108.7</v>
      </c>
      <c r="G68" s="171">
        <v>123.3</v>
      </c>
      <c r="H68" s="171">
        <v>99.3</v>
      </c>
      <c r="I68" s="171">
        <v>94.1</v>
      </c>
      <c r="J68" s="171">
        <v>100.2</v>
      </c>
      <c r="K68" s="171">
        <v>90.9</v>
      </c>
      <c r="L68" s="171">
        <v>66</v>
      </c>
      <c r="M68" s="171">
        <v>111.6</v>
      </c>
      <c r="N68" s="171">
        <v>91.3</v>
      </c>
      <c r="O68" s="171">
        <v>99.6</v>
      </c>
      <c r="P68" s="171">
        <v>103.8</v>
      </c>
      <c r="Q68" s="171">
        <v>98.6</v>
      </c>
      <c r="R68" s="171">
        <v>102.4</v>
      </c>
      <c r="S68" s="171">
        <v>124.8</v>
      </c>
    </row>
    <row r="69" spans="1:19" ht="13.5" customHeight="1" x14ac:dyDescent="0.2">
      <c r="A69" s="146" t="s">
        <v>86</v>
      </c>
      <c r="B69" s="146">
        <v>5</v>
      </c>
      <c r="C69" s="154"/>
      <c r="D69" s="161">
        <v>103.4</v>
      </c>
      <c r="E69" s="171">
        <v>112.1</v>
      </c>
      <c r="F69" s="171">
        <v>108.3</v>
      </c>
      <c r="G69" s="171">
        <v>124</v>
      </c>
      <c r="H69" s="171">
        <v>100.5</v>
      </c>
      <c r="I69" s="171">
        <v>93.6</v>
      </c>
      <c r="J69" s="171">
        <v>97.8</v>
      </c>
      <c r="K69" s="171">
        <v>92.3</v>
      </c>
      <c r="L69" s="171">
        <v>66.3</v>
      </c>
      <c r="M69" s="171">
        <v>110.2</v>
      </c>
      <c r="N69" s="171">
        <v>97.8</v>
      </c>
      <c r="O69" s="171">
        <v>100.2</v>
      </c>
      <c r="P69" s="171">
        <v>103.7</v>
      </c>
      <c r="Q69" s="171">
        <v>90.6</v>
      </c>
      <c r="R69" s="171">
        <v>102.4</v>
      </c>
      <c r="S69" s="171">
        <v>124.1</v>
      </c>
    </row>
    <row r="70" spans="1:19" ht="13.5" customHeight="1" x14ac:dyDescent="0.2">
      <c r="A70" s="148" t="s">
        <v>86</v>
      </c>
      <c r="B70" s="146">
        <v>6</v>
      </c>
      <c r="C70" s="154"/>
      <c r="D70" s="161">
        <v>104.3</v>
      </c>
      <c r="E70" s="171">
        <v>113.8</v>
      </c>
      <c r="F70" s="171">
        <v>109.4</v>
      </c>
      <c r="G70" s="171">
        <v>123.4</v>
      </c>
      <c r="H70" s="171">
        <v>100.5</v>
      </c>
      <c r="I70" s="171">
        <v>94.3</v>
      </c>
      <c r="J70" s="171">
        <v>99.7</v>
      </c>
      <c r="K70" s="171">
        <v>92.6</v>
      </c>
      <c r="L70" s="171">
        <v>63.9</v>
      </c>
      <c r="M70" s="171">
        <v>113.3</v>
      </c>
      <c r="N70" s="171">
        <v>94.7</v>
      </c>
      <c r="O70" s="171">
        <v>108.1</v>
      </c>
      <c r="P70" s="171">
        <v>104.3</v>
      </c>
      <c r="Q70" s="171">
        <v>89.9</v>
      </c>
      <c r="R70" s="171">
        <v>102.1</v>
      </c>
      <c r="S70" s="171">
        <v>127</v>
      </c>
    </row>
    <row r="71" spans="1:19" ht="13.5" customHeight="1" x14ac:dyDescent="0.2">
      <c r="A71" s="148" t="s">
        <v>86</v>
      </c>
      <c r="B71" s="146">
        <v>7</v>
      </c>
      <c r="C71" s="154"/>
      <c r="D71" s="161">
        <v>104.3</v>
      </c>
      <c r="E71" s="171">
        <v>109.9</v>
      </c>
      <c r="F71" s="171">
        <v>108.9</v>
      </c>
      <c r="G71" s="171">
        <v>127.1</v>
      </c>
      <c r="H71" s="171">
        <v>107.2</v>
      </c>
      <c r="I71" s="171">
        <v>92.5</v>
      </c>
      <c r="J71" s="171">
        <v>99.4</v>
      </c>
      <c r="K71" s="171">
        <v>92.2</v>
      </c>
      <c r="L71" s="171">
        <v>69.5</v>
      </c>
      <c r="M71" s="171">
        <v>115.2</v>
      </c>
      <c r="N71" s="171">
        <v>90</v>
      </c>
      <c r="O71" s="171">
        <v>106.5</v>
      </c>
      <c r="P71" s="171">
        <v>102.4</v>
      </c>
      <c r="Q71" s="171">
        <v>92.3</v>
      </c>
      <c r="R71" s="171">
        <v>101.9</v>
      </c>
      <c r="S71" s="171">
        <v>130.69999999999999</v>
      </c>
    </row>
    <row r="72" spans="1:19" ht="13.5" customHeight="1" x14ac:dyDescent="0.2">
      <c r="A72" s="150" t="s">
        <v>86</v>
      </c>
      <c r="B72" s="153">
        <v>8</v>
      </c>
      <c r="C72" s="156"/>
      <c r="D72" s="164">
        <v>104.1</v>
      </c>
      <c r="E72" s="174">
        <v>120.8</v>
      </c>
      <c r="F72" s="174">
        <v>109</v>
      </c>
      <c r="G72" s="174">
        <v>127.6</v>
      </c>
      <c r="H72" s="174">
        <v>110.2</v>
      </c>
      <c r="I72" s="174">
        <v>92.4</v>
      </c>
      <c r="J72" s="174">
        <v>100.8</v>
      </c>
      <c r="K72" s="174">
        <v>92.2</v>
      </c>
      <c r="L72" s="174">
        <v>68</v>
      </c>
      <c r="M72" s="174">
        <v>113.6</v>
      </c>
      <c r="N72" s="174">
        <v>94</v>
      </c>
      <c r="O72" s="174">
        <v>101.8</v>
      </c>
      <c r="P72" s="174">
        <v>101.3</v>
      </c>
      <c r="Q72" s="174">
        <v>91.8</v>
      </c>
      <c r="R72" s="174">
        <v>105.9</v>
      </c>
      <c r="S72" s="174">
        <v>123.9</v>
      </c>
    </row>
    <row r="73" spans="1:19" ht="17.25" customHeight="1" x14ac:dyDescent="0.2">
      <c r="A73" s="195"/>
      <c r="B73" s="195"/>
      <c r="C73" s="195"/>
      <c r="D73" s="590" t="s">
        <v>95</v>
      </c>
      <c r="E73" s="590"/>
      <c r="F73" s="590"/>
      <c r="G73" s="590"/>
      <c r="H73" s="590"/>
      <c r="I73" s="590"/>
      <c r="J73" s="590"/>
      <c r="K73" s="590"/>
      <c r="L73" s="590"/>
      <c r="M73" s="590"/>
      <c r="N73" s="590"/>
      <c r="O73" s="590"/>
      <c r="P73" s="590"/>
      <c r="Q73" s="590"/>
      <c r="R73" s="590"/>
      <c r="S73" s="590"/>
    </row>
    <row r="74" spans="1:19" ht="13.5" customHeight="1" x14ac:dyDescent="0.2">
      <c r="A74" s="145" t="s">
        <v>189</v>
      </c>
      <c r="B74" s="145" t="s">
        <v>59</v>
      </c>
      <c r="C74" s="154" t="s">
        <v>55</v>
      </c>
      <c r="D74" s="160">
        <v>0.3</v>
      </c>
      <c r="E74" s="170">
        <v>24.4</v>
      </c>
      <c r="F74" s="170">
        <v>-0.2</v>
      </c>
      <c r="G74" s="170">
        <v>12.8</v>
      </c>
      <c r="H74" s="170">
        <v>-9.4</v>
      </c>
      <c r="I74" s="170">
        <v>-5.7</v>
      </c>
      <c r="J74" s="170">
        <v>12.8</v>
      </c>
      <c r="K74" s="170">
        <v>5.7</v>
      </c>
      <c r="L74" s="183">
        <v>-9.1999999999999993</v>
      </c>
      <c r="M74" s="183">
        <v>18.8</v>
      </c>
      <c r="N74" s="183">
        <v>-8.6</v>
      </c>
      <c r="O74" s="183">
        <v>2.4</v>
      </c>
      <c r="P74" s="170">
        <v>-22.2</v>
      </c>
      <c r="Q74" s="170">
        <v>7.1</v>
      </c>
      <c r="R74" s="170">
        <v>-3.6</v>
      </c>
      <c r="S74" s="183">
        <v>-0.2</v>
      </c>
    </row>
    <row r="75" spans="1:19" ht="13.5" customHeight="1" x14ac:dyDescent="0.2">
      <c r="A75" s="146" t="s">
        <v>50</v>
      </c>
      <c r="B75" s="146" t="s">
        <v>335</v>
      </c>
      <c r="C75" s="154"/>
      <c r="D75" s="161">
        <v>0.6</v>
      </c>
      <c r="E75" s="171">
        <v>-18.399999999999999</v>
      </c>
      <c r="F75" s="171">
        <v>0.4</v>
      </c>
      <c r="G75" s="171">
        <v>-0.9</v>
      </c>
      <c r="H75" s="171">
        <v>-9.5</v>
      </c>
      <c r="I75" s="171">
        <v>-1.4</v>
      </c>
      <c r="J75" s="171">
        <v>6.8</v>
      </c>
      <c r="K75" s="171">
        <v>-4.4000000000000004</v>
      </c>
      <c r="L75" s="184">
        <v>-11.8</v>
      </c>
      <c r="M75" s="184">
        <v>-1.1000000000000001</v>
      </c>
      <c r="N75" s="184">
        <v>26</v>
      </c>
      <c r="O75" s="184">
        <v>-5</v>
      </c>
      <c r="P75" s="171">
        <v>-6.1</v>
      </c>
      <c r="Q75" s="171">
        <v>3</v>
      </c>
      <c r="R75" s="171">
        <v>4.9000000000000004</v>
      </c>
      <c r="S75" s="184">
        <v>-0.7</v>
      </c>
    </row>
    <row r="76" spans="1:19" ht="13.5" customHeight="1" x14ac:dyDescent="0.2">
      <c r="A76" s="146"/>
      <c r="B76" s="146" t="s">
        <v>244</v>
      </c>
      <c r="C76" s="154"/>
      <c r="D76" s="161">
        <v>1.1000000000000001</v>
      </c>
      <c r="E76" s="171">
        <v>-8.9</v>
      </c>
      <c r="F76" s="171">
        <v>-0.3</v>
      </c>
      <c r="G76" s="171">
        <v>-7</v>
      </c>
      <c r="H76" s="171">
        <v>-3.8</v>
      </c>
      <c r="I76" s="171">
        <v>-2</v>
      </c>
      <c r="J76" s="171">
        <v>-5.2</v>
      </c>
      <c r="K76" s="171">
        <v>-0.5</v>
      </c>
      <c r="L76" s="184">
        <v>22.3</v>
      </c>
      <c r="M76" s="184">
        <v>0.4</v>
      </c>
      <c r="N76" s="184">
        <v>-9.6</v>
      </c>
      <c r="O76" s="184">
        <v>-6.7</v>
      </c>
      <c r="P76" s="171">
        <v>26.1</v>
      </c>
      <c r="Q76" s="171">
        <v>6.4</v>
      </c>
      <c r="R76" s="171">
        <v>1</v>
      </c>
      <c r="S76" s="184">
        <v>0.1</v>
      </c>
    </row>
    <row r="77" spans="1:19" ht="13.5" customHeight="1" x14ac:dyDescent="0.2">
      <c r="A77" s="146"/>
      <c r="B77" s="146" t="s">
        <v>153</v>
      </c>
      <c r="C77" s="154"/>
      <c r="D77" s="161">
        <v>1.5</v>
      </c>
      <c r="E77" s="171">
        <v>16.899999999999999</v>
      </c>
      <c r="F77" s="171">
        <v>0.4</v>
      </c>
      <c r="G77" s="171">
        <v>-0.5</v>
      </c>
      <c r="H77" s="171">
        <v>3.4</v>
      </c>
      <c r="I77" s="171">
        <v>1.6</v>
      </c>
      <c r="J77" s="171">
        <v>-3.8</v>
      </c>
      <c r="K77" s="171">
        <v>-15.5</v>
      </c>
      <c r="L77" s="184">
        <v>2.5</v>
      </c>
      <c r="M77" s="184">
        <v>4.5</v>
      </c>
      <c r="N77" s="184">
        <v>-6.4</v>
      </c>
      <c r="O77" s="184">
        <v>11.9</v>
      </c>
      <c r="P77" s="171">
        <v>2.2000000000000002</v>
      </c>
      <c r="Q77" s="171">
        <v>-0.2</v>
      </c>
      <c r="R77" s="171">
        <v>-10.5</v>
      </c>
      <c r="S77" s="184">
        <v>17.8</v>
      </c>
    </row>
    <row r="78" spans="1:19" ht="13.5" customHeight="1" x14ac:dyDescent="0.2">
      <c r="A78" s="146"/>
      <c r="B78" s="146" t="s">
        <v>368</v>
      </c>
      <c r="C78" s="154"/>
      <c r="D78" s="161">
        <v>1</v>
      </c>
      <c r="E78" s="171">
        <v>-7.9</v>
      </c>
      <c r="F78" s="171">
        <v>3.8</v>
      </c>
      <c r="G78" s="171">
        <v>4</v>
      </c>
      <c r="H78" s="171">
        <v>2.8</v>
      </c>
      <c r="I78" s="171">
        <v>-10.1</v>
      </c>
      <c r="J78" s="171">
        <v>-5.9</v>
      </c>
      <c r="K78" s="171">
        <v>11.2</v>
      </c>
      <c r="L78" s="184">
        <v>-15.3</v>
      </c>
      <c r="M78" s="184">
        <v>0.8</v>
      </c>
      <c r="N78" s="184">
        <v>4.8</v>
      </c>
      <c r="O78" s="184">
        <v>1.9</v>
      </c>
      <c r="P78" s="171">
        <v>-1.8</v>
      </c>
      <c r="Q78" s="171">
        <v>-0.7</v>
      </c>
      <c r="R78" s="171">
        <v>1</v>
      </c>
      <c r="S78" s="184">
        <v>8.1</v>
      </c>
    </row>
    <row r="79" spans="1:19" ht="13.5" customHeight="1" x14ac:dyDescent="0.2">
      <c r="A79" s="147"/>
      <c r="B79" s="147" t="s">
        <v>159</v>
      </c>
      <c r="C79" s="155"/>
      <c r="D79" s="163">
        <v>0.7</v>
      </c>
      <c r="E79" s="173">
        <v>3.6</v>
      </c>
      <c r="F79" s="173">
        <v>0.7</v>
      </c>
      <c r="G79" s="173">
        <v>0.5</v>
      </c>
      <c r="H79" s="173">
        <v>-6.3</v>
      </c>
      <c r="I79" s="173">
        <v>2.7</v>
      </c>
      <c r="J79" s="173">
        <v>1.1000000000000001</v>
      </c>
      <c r="K79" s="173">
        <v>-3.3</v>
      </c>
      <c r="L79" s="173">
        <v>-2.6</v>
      </c>
      <c r="M79" s="173">
        <v>4.4000000000000004</v>
      </c>
      <c r="N79" s="173">
        <v>-1.3</v>
      </c>
      <c r="O79" s="173">
        <v>-5.9</v>
      </c>
      <c r="P79" s="173">
        <v>1.8</v>
      </c>
      <c r="Q79" s="173">
        <v>0.2</v>
      </c>
      <c r="R79" s="173">
        <v>3</v>
      </c>
      <c r="S79" s="173">
        <v>-1.4</v>
      </c>
    </row>
    <row r="80" spans="1:19" ht="13.5" customHeight="1" x14ac:dyDescent="0.2">
      <c r="A80" s="146" t="s">
        <v>175</v>
      </c>
      <c r="B80" s="146">
        <v>8</v>
      </c>
      <c r="C80" s="154" t="s">
        <v>256</v>
      </c>
      <c r="D80" s="160">
        <v>1.6</v>
      </c>
      <c r="E80" s="170">
        <v>8.8000000000000007</v>
      </c>
      <c r="F80" s="170">
        <v>1.7</v>
      </c>
      <c r="G80" s="170">
        <v>0.8</v>
      </c>
      <c r="H80" s="170">
        <v>-7.8</v>
      </c>
      <c r="I80" s="170">
        <v>2</v>
      </c>
      <c r="J80" s="170">
        <v>0.9</v>
      </c>
      <c r="K80" s="170">
        <v>-2.4</v>
      </c>
      <c r="L80" s="170">
        <v>-15.3</v>
      </c>
      <c r="M80" s="170">
        <v>4.5999999999999996</v>
      </c>
      <c r="N80" s="170">
        <v>1.4</v>
      </c>
      <c r="O80" s="170">
        <v>-8.4</v>
      </c>
      <c r="P80" s="170">
        <v>1.5</v>
      </c>
      <c r="Q80" s="170">
        <v>1</v>
      </c>
      <c r="R80" s="170">
        <v>3.9</v>
      </c>
      <c r="S80" s="170">
        <v>2</v>
      </c>
    </row>
    <row r="81" spans="1:31" ht="13.5" customHeight="1" x14ac:dyDescent="0.2">
      <c r="A81" s="148" t="s">
        <v>86</v>
      </c>
      <c r="B81" s="146">
        <v>9</v>
      </c>
      <c r="C81" s="154"/>
      <c r="D81" s="161">
        <v>1.4</v>
      </c>
      <c r="E81" s="171">
        <v>6.2</v>
      </c>
      <c r="F81" s="171">
        <v>1.4</v>
      </c>
      <c r="G81" s="171">
        <v>1.2</v>
      </c>
      <c r="H81" s="171">
        <v>-3.9</v>
      </c>
      <c r="I81" s="171">
        <v>2.9</v>
      </c>
      <c r="J81" s="171">
        <v>0.7</v>
      </c>
      <c r="K81" s="171">
        <v>-7.8</v>
      </c>
      <c r="L81" s="171">
        <v>-12.8</v>
      </c>
      <c r="M81" s="171">
        <v>6</v>
      </c>
      <c r="N81" s="171">
        <v>1.8</v>
      </c>
      <c r="O81" s="171">
        <v>-7.4</v>
      </c>
      <c r="P81" s="171">
        <v>3</v>
      </c>
      <c r="Q81" s="171">
        <v>-0.3</v>
      </c>
      <c r="R81" s="171">
        <v>2.4</v>
      </c>
      <c r="S81" s="171">
        <v>2.2000000000000002</v>
      </c>
    </row>
    <row r="82" spans="1:31" ht="13.5" customHeight="1" x14ac:dyDescent="0.2">
      <c r="A82" s="148" t="s">
        <v>86</v>
      </c>
      <c r="B82" s="146">
        <v>10</v>
      </c>
      <c r="C82" s="154"/>
      <c r="D82" s="161">
        <v>1.4</v>
      </c>
      <c r="E82" s="171">
        <v>8.6</v>
      </c>
      <c r="F82" s="171">
        <v>1.5</v>
      </c>
      <c r="G82" s="171">
        <v>1.3</v>
      </c>
      <c r="H82" s="171">
        <v>-3.4</v>
      </c>
      <c r="I82" s="171">
        <v>5.7</v>
      </c>
      <c r="J82" s="171">
        <v>1.5</v>
      </c>
      <c r="K82" s="171">
        <v>-1.6</v>
      </c>
      <c r="L82" s="171">
        <v>-13.4</v>
      </c>
      <c r="M82" s="171">
        <v>5.6</v>
      </c>
      <c r="N82" s="171">
        <v>0.3</v>
      </c>
      <c r="O82" s="171">
        <v>-2.6</v>
      </c>
      <c r="P82" s="171">
        <v>-0.8</v>
      </c>
      <c r="Q82" s="171">
        <v>0</v>
      </c>
      <c r="R82" s="171">
        <v>2.4</v>
      </c>
      <c r="S82" s="171">
        <v>-1.1000000000000001</v>
      </c>
    </row>
    <row r="83" spans="1:31" ht="13.5" customHeight="1" x14ac:dyDescent="0.2">
      <c r="A83" s="148" t="s">
        <v>86</v>
      </c>
      <c r="B83" s="146">
        <v>11</v>
      </c>
      <c r="D83" s="161">
        <v>1.3</v>
      </c>
      <c r="E83" s="171">
        <v>9.1</v>
      </c>
      <c r="F83" s="171">
        <v>1.7</v>
      </c>
      <c r="G83" s="171">
        <v>-0.3</v>
      </c>
      <c r="H83" s="171">
        <v>-6.1</v>
      </c>
      <c r="I83" s="171">
        <v>6.3</v>
      </c>
      <c r="J83" s="171">
        <v>2.2999999999999998</v>
      </c>
      <c r="K83" s="171">
        <v>0</v>
      </c>
      <c r="L83" s="171">
        <v>-8.8000000000000007</v>
      </c>
      <c r="M83" s="171">
        <v>4.7</v>
      </c>
      <c r="N83" s="171">
        <v>0.4</v>
      </c>
      <c r="O83" s="171">
        <v>1.7</v>
      </c>
      <c r="P83" s="171">
        <v>-1.3</v>
      </c>
      <c r="Q83" s="171">
        <v>-1.7</v>
      </c>
      <c r="R83" s="171">
        <v>5.2</v>
      </c>
      <c r="S83" s="171">
        <v>-0.6</v>
      </c>
    </row>
    <row r="84" spans="1:31" ht="13.5" customHeight="1" x14ac:dyDescent="0.2">
      <c r="A84" s="19" t="s">
        <v>86</v>
      </c>
      <c r="B84" s="146">
        <v>12</v>
      </c>
      <c r="C84" s="154"/>
      <c r="D84" s="161">
        <v>1.2</v>
      </c>
      <c r="E84" s="171">
        <v>2.2000000000000002</v>
      </c>
      <c r="F84" s="171">
        <v>1.4</v>
      </c>
      <c r="G84" s="171">
        <v>1.2</v>
      </c>
      <c r="H84" s="171">
        <v>-5.3</v>
      </c>
      <c r="I84" s="171">
        <v>5.7</v>
      </c>
      <c r="J84" s="171">
        <v>0.4</v>
      </c>
      <c r="K84" s="171">
        <v>-1.7</v>
      </c>
      <c r="L84" s="171">
        <v>-17.3</v>
      </c>
      <c r="M84" s="171">
        <v>4.9000000000000004</v>
      </c>
      <c r="N84" s="171">
        <v>-1</v>
      </c>
      <c r="O84" s="171">
        <v>3.8</v>
      </c>
      <c r="P84" s="171">
        <v>3.1</v>
      </c>
      <c r="Q84" s="171">
        <v>1.4</v>
      </c>
      <c r="R84" s="171">
        <v>4.5</v>
      </c>
      <c r="S84" s="171">
        <v>-6.7</v>
      </c>
    </row>
    <row r="85" spans="1:31" ht="13.5" customHeight="1" x14ac:dyDescent="0.2">
      <c r="A85" s="148" t="s">
        <v>472</v>
      </c>
      <c r="B85" s="146" t="s">
        <v>365</v>
      </c>
      <c r="C85" s="154"/>
      <c r="D85" s="161">
        <v>1.4</v>
      </c>
      <c r="E85" s="171">
        <v>-0.6</v>
      </c>
      <c r="F85" s="171">
        <v>1.8</v>
      </c>
      <c r="G85" s="171">
        <v>23.6</v>
      </c>
      <c r="H85" s="171">
        <v>3.3</v>
      </c>
      <c r="I85" s="171">
        <v>1.2</v>
      </c>
      <c r="J85" s="171">
        <v>5</v>
      </c>
      <c r="K85" s="171">
        <v>4.5</v>
      </c>
      <c r="L85" s="171">
        <v>-20.8</v>
      </c>
      <c r="M85" s="171">
        <v>1.7</v>
      </c>
      <c r="N85" s="171">
        <v>-1.3</v>
      </c>
      <c r="O85" s="171">
        <v>-2.5</v>
      </c>
      <c r="P85" s="171">
        <v>4.5</v>
      </c>
      <c r="Q85" s="171">
        <v>-4.0999999999999996</v>
      </c>
      <c r="R85" s="171">
        <v>21.5</v>
      </c>
      <c r="S85" s="171">
        <v>0.5</v>
      </c>
    </row>
    <row r="86" spans="1:31" ht="13.5" customHeight="1" x14ac:dyDescent="0.2">
      <c r="A86" s="148" t="s">
        <v>86</v>
      </c>
      <c r="B86" s="146">
        <v>2</v>
      </c>
      <c r="C86" s="154"/>
      <c r="D86" s="161">
        <v>1.3</v>
      </c>
      <c r="E86" s="171">
        <v>-0.8</v>
      </c>
      <c r="F86" s="171">
        <v>2.6</v>
      </c>
      <c r="G86" s="171">
        <v>19.5</v>
      </c>
      <c r="H86" s="171">
        <v>3.9</v>
      </c>
      <c r="I86" s="171">
        <v>7.2</v>
      </c>
      <c r="J86" s="171">
        <v>7.6</v>
      </c>
      <c r="K86" s="171">
        <v>6</v>
      </c>
      <c r="L86" s="171">
        <v>-28</v>
      </c>
      <c r="M86" s="171">
        <v>-0.5</v>
      </c>
      <c r="N86" s="171">
        <v>2.2000000000000002</v>
      </c>
      <c r="O86" s="171">
        <v>-16.7</v>
      </c>
      <c r="P86" s="171">
        <v>2.1</v>
      </c>
      <c r="Q86" s="171">
        <v>-5</v>
      </c>
      <c r="R86" s="171">
        <v>18.399999999999999</v>
      </c>
      <c r="S86" s="171">
        <v>-2.2999999999999998</v>
      </c>
    </row>
    <row r="87" spans="1:31" ht="13.5" customHeight="1" x14ac:dyDescent="0.2">
      <c r="A87" s="149" t="s">
        <v>86</v>
      </c>
      <c r="B87" s="146">
        <v>3</v>
      </c>
      <c r="C87" s="154"/>
      <c r="D87" s="161">
        <v>1.6</v>
      </c>
      <c r="E87" s="171">
        <v>-2.1</v>
      </c>
      <c r="F87" s="171">
        <v>2.1</v>
      </c>
      <c r="G87" s="171">
        <v>22.3</v>
      </c>
      <c r="H87" s="171">
        <v>-4.8</v>
      </c>
      <c r="I87" s="171">
        <v>4.4000000000000004</v>
      </c>
      <c r="J87" s="171">
        <v>7.5</v>
      </c>
      <c r="K87" s="171">
        <v>6.3</v>
      </c>
      <c r="L87" s="171">
        <v>-23.4</v>
      </c>
      <c r="M87" s="171">
        <v>-0.9</v>
      </c>
      <c r="N87" s="171">
        <v>2.7</v>
      </c>
      <c r="O87" s="171">
        <v>-7.3</v>
      </c>
      <c r="P87" s="171">
        <v>-1.2</v>
      </c>
      <c r="Q87" s="171">
        <v>2.4</v>
      </c>
      <c r="R87" s="171">
        <v>14.3</v>
      </c>
      <c r="S87" s="171">
        <v>-4.0999999999999996</v>
      </c>
    </row>
    <row r="88" spans="1:31" ht="13.5" customHeight="1" x14ac:dyDescent="0.2">
      <c r="A88" s="148" t="s">
        <v>86</v>
      </c>
      <c r="B88" s="146">
        <v>4</v>
      </c>
      <c r="D88" s="161">
        <v>1.2</v>
      </c>
      <c r="E88" s="171">
        <v>0.7</v>
      </c>
      <c r="F88" s="171">
        <v>2.5</v>
      </c>
      <c r="G88" s="171">
        <v>22.6</v>
      </c>
      <c r="H88" s="171">
        <v>1.2</v>
      </c>
      <c r="I88" s="171">
        <v>-2.9</v>
      </c>
      <c r="J88" s="171">
        <v>6.9</v>
      </c>
      <c r="K88" s="171">
        <v>4.7</v>
      </c>
      <c r="L88" s="171">
        <v>-29</v>
      </c>
      <c r="M88" s="171">
        <v>1.5</v>
      </c>
      <c r="N88" s="171">
        <v>2</v>
      </c>
      <c r="O88" s="171">
        <v>-6.1</v>
      </c>
      <c r="P88" s="171">
        <v>1.8</v>
      </c>
      <c r="Q88" s="171">
        <v>1.5</v>
      </c>
      <c r="R88" s="171">
        <v>8.6</v>
      </c>
      <c r="S88" s="171">
        <v>-7.9</v>
      </c>
    </row>
    <row r="89" spans="1:31" ht="13.5" customHeight="1" x14ac:dyDescent="0.2">
      <c r="A89" s="146" t="s">
        <v>86</v>
      </c>
      <c r="B89" s="146">
        <v>5</v>
      </c>
      <c r="C89" s="154"/>
      <c r="D89" s="161">
        <v>1.3</v>
      </c>
      <c r="E89" s="171">
        <v>0.4</v>
      </c>
      <c r="F89" s="171">
        <v>2.9</v>
      </c>
      <c r="G89" s="171">
        <v>25.1</v>
      </c>
      <c r="H89" s="171">
        <v>5.9</v>
      </c>
      <c r="I89" s="171">
        <v>2.2999999999999998</v>
      </c>
      <c r="J89" s="171">
        <v>5</v>
      </c>
      <c r="K89" s="171">
        <v>7.1</v>
      </c>
      <c r="L89" s="171">
        <v>-28.8</v>
      </c>
      <c r="M89" s="171">
        <v>0.9</v>
      </c>
      <c r="N89" s="171">
        <v>5.4</v>
      </c>
      <c r="O89" s="171">
        <v>-5</v>
      </c>
      <c r="P89" s="171">
        <v>2.5</v>
      </c>
      <c r="Q89" s="171">
        <v>-5.9</v>
      </c>
      <c r="R89" s="171">
        <v>10.8</v>
      </c>
      <c r="S89" s="171">
        <v>0.2</v>
      </c>
    </row>
    <row r="90" spans="1:31" ht="13.5" customHeight="1" x14ac:dyDescent="0.2">
      <c r="A90" s="148" t="s">
        <v>86</v>
      </c>
      <c r="B90" s="146">
        <v>6</v>
      </c>
      <c r="C90" s="154"/>
      <c r="D90" s="161">
        <v>1.2</v>
      </c>
      <c r="E90" s="171">
        <v>-0.2</v>
      </c>
      <c r="F90" s="171">
        <v>3.8</v>
      </c>
      <c r="G90" s="171">
        <v>22.5</v>
      </c>
      <c r="H90" s="171">
        <v>3.1</v>
      </c>
      <c r="I90" s="171">
        <v>-2</v>
      </c>
      <c r="J90" s="171">
        <v>5.6</v>
      </c>
      <c r="K90" s="171">
        <v>4.9000000000000004</v>
      </c>
      <c r="L90" s="171">
        <v>-26.6</v>
      </c>
      <c r="M90" s="171">
        <v>2.7</v>
      </c>
      <c r="N90" s="171">
        <v>4.4000000000000004</v>
      </c>
      <c r="O90" s="171">
        <v>0.6</v>
      </c>
      <c r="P90" s="171">
        <v>1</v>
      </c>
      <c r="Q90" s="171">
        <v>-5.2</v>
      </c>
      <c r="R90" s="171">
        <v>9.5</v>
      </c>
      <c r="S90" s="171">
        <v>-2.8</v>
      </c>
    </row>
    <row r="91" spans="1:31" ht="13.5" customHeight="1" x14ac:dyDescent="0.2">
      <c r="A91" s="148" t="s">
        <v>86</v>
      </c>
      <c r="B91" s="146">
        <v>7</v>
      </c>
      <c r="C91" s="154"/>
      <c r="D91" s="161">
        <v>1.3</v>
      </c>
      <c r="E91" s="171">
        <v>-3.3</v>
      </c>
      <c r="F91" s="171">
        <v>3.3</v>
      </c>
      <c r="G91" s="171">
        <v>33.5</v>
      </c>
      <c r="H91" s="171">
        <v>15.5</v>
      </c>
      <c r="I91" s="171">
        <v>-2.8</v>
      </c>
      <c r="J91" s="171">
        <v>8</v>
      </c>
      <c r="K91" s="171">
        <v>3.2</v>
      </c>
      <c r="L91" s="171">
        <v>-19.399999999999999</v>
      </c>
      <c r="M91" s="171">
        <v>5</v>
      </c>
      <c r="N91" s="171">
        <v>0.6</v>
      </c>
      <c r="O91" s="171">
        <v>-1.1000000000000001</v>
      </c>
      <c r="P91" s="171">
        <v>0.8</v>
      </c>
      <c r="Q91" s="171">
        <v>-5.7</v>
      </c>
      <c r="R91" s="171">
        <v>9.1</v>
      </c>
      <c r="S91" s="171">
        <v>0.8</v>
      </c>
    </row>
    <row r="92" spans="1:31" ht="13.5" customHeight="1" x14ac:dyDescent="0.2">
      <c r="A92" s="150" t="s">
        <v>86</v>
      </c>
      <c r="B92" s="153">
        <v>8</v>
      </c>
      <c r="C92" s="156"/>
      <c r="D92" s="214">
        <v>1.5</v>
      </c>
      <c r="E92" s="215">
        <v>6.2</v>
      </c>
      <c r="F92" s="215">
        <v>3</v>
      </c>
      <c r="G92" s="215">
        <v>27.3</v>
      </c>
      <c r="H92" s="215">
        <v>16.100000000000001</v>
      </c>
      <c r="I92" s="215">
        <v>-1.7</v>
      </c>
      <c r="J92" s="215">
        <v>8.6</v>
      </c>
      <c r="K92" s="215">
        <v>3.6</v>
      </c>
      <c r="L92" s="215">
        <v>-15.7</v>
      </c>
      <c r="M92" s="215">
        <v>3.7</v>
      </c>
      <c r="N92" s="215">
        <v>4.8</v>
      </c>
      <c r="O92" s="215">
        <v>-4.0999999999999996</v>
      </c>
      <c r="P92" s="215">
        <v>2.2000000000000002</v>
      </c>
      <c r="Q92" s="215">
        <v>-5.6</v>
      </c>
      <c r="R92" s="215">
        <v>13</v>
      </c>
      <c r="S92" s="174">
        <v>-3.8</v>
      </c>
    </row>
    <row r="93" spans="1:31" ht="27" customHeight="1" x14ac:dyDescent="0.2">
      <c r="A93" s="591" t="s">
        <v>473</v>
      </c>
      <c r="B93" s="591"/>
      <c r="C93" s="591"/>
      <c r="D93" s="203">
        <v>-0.2</v>
      </c>
      <c r="E93" s="165">
        <v>9.9</v>
      </c>
      <c r="F93" s="165">
        <v>0.1</v>
      </c>
      <c r="G93" s="165">
        <v>0.4</v>
      </c>
      <c r="H93" s="165">
        <v>2.8</v>
      </c>
      <c r="I93" s="165">
        <v>-0.1</v>
      </c>
      <c r="J93" s="165">
        <v>1.4</v>
      </c>
      <c r="K93" s="165">
        <v>0</v>
      </c>
      <c r="L93" s="165">
        <v>-2.2000000000000002</v>
      </c>
      <c r="M93" s="165">
        <v>-1.4</v>
      </c>
      <c r="N93" s="165">
        <v>4.4000000000000004</v>
      </c>
      <c r="O93" s="165">
        <v>-4.4000000000000004</v>
      </c>
      <c r="P93" s="165">
        <v>-1.1000000000000001</v>
      </c>
      <c r="Q93" s="165">
        <v>-0.5</v>
      </c>
      <c r="R93" s="165">
        <v>3.9</v>
      </c>
      <c r="S93" s="165">
        <v>-5.2</v>
      </c>
      <c r="T93" s="151"/>
      <c r="U93" s="151"/>
      <c r="V93" s="151"/>
      <c r="W93" s="151"/>
      <c r="X93" s="151"/>
      <c r="Y93" s="151"/>
      <c r="Z93" s="151"/>
      <c r="AA93" s="151"/>
      <c r="AB93" s="151"/>
      <c r="AC93" s="151"/>
      <c r="AD93" s="151"/>
      <c r="AE93" s="151"/>
    </row>
    <row r="94" spans="1:31" ht="27" customHeight="1" x14ac:dyDescent="0.2">
      <c r="A94" s="210"/>
      <c r="B94" s="210"/>
      <c r="C94" s="210"/>
      <c r="D94" s="212"/>
      <c r="E94" s="212"/>
      <c r="F94" s="212"/>
      <c r="G94" s="212"/>
      <c r="H94" s="212"/>
      <c r="I94" s="212"/>
      <c r="J94" s="212"/>
      <c r="K94" s="212"/>
      <c r="L94" s="212"/>
      <c r="M94" s="212"/>
      <c r="N94" s="212"/>
      <c r="O94" s="212"/>
      <c r="P94" s="212"/>
      <c r="Q94" s="212"/>
      <c r="R94" s="212"/>
      <c r="S94" s="216"/>
    </row>
  </sheetData>
  <mergeCells count="11">
    <mergeCell ref="H49:O49"/>
    <mergeCell ref="D53:R53"/>
    <mergeCell ref="D73:S73"/>
    <mergeCell ref="A93:C93"/>
    <mergeCell ref="A4:C6"/>
    <mergeCell ref="A50:C52"/>
    <mergeCell ref="G2:N2"/>
    <mergeCell ref="H3:O3"/>
    <mergeCell ref="D7:R7"/>
    <mergeCell ref="D27:S27"/>
    <mergeCell ref="A47:C47"/>
  </mergeCells>
  <phoneticPr fontId="5"/>
  <pageMargins left="0.78740157480314965" right="0.39370078740157483" top="0.43307086614173229" bottom="0.59055118110236227" header="0.31496062992125984" footer="0.35433070866141736"/>
  <pageSetup paperSize="9" scale="61" orientation="portrait" r:id="rId1"/>
  <headerFooter alignWithMargins="0">
    <oddFooter>&amp;C&amp;"ＭＳ Ｐゴシック,標準"&amp;12- 8 -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indexed="17"/>
    <pageSetUpPr fitToPage="1"/>
  </sheetPr>
  <dimension ref="A1:AE94"/>
  <sheetViews>
    <sheetView topLeftCell="A58" workbookViewId="0">
      <selection activeCell="V49" sqref="V1:Y1048576"/>
    </sheetView>
  </sheetViews>
  <sheetFormatPr defaultColWidth="9" defaultRowHeight="13" x14ac:dyDescent="0.2"/>
  <cols>
    <col min="1" max="1" width="4.90625" style="19" bestFit="1" customWidth="1"/>
    <col min="2" max="2" width="3.6328125" style="19" bestFit="1" customWidth="1"/>
    <col min="3" max="3" width="3.08984375" style="19" bestFit="1" customWidth="1"/>
    <col min="4" max="19" width="8.26953125" style="19" customWidth="1"/>
    <col min="20" max="31" width="7.6328125" style="19" customWidth="1"/>
    <col min="32" max="32" width="9" style="19" bestFit="1"/>
    <col min="33" max="16384" width="9" style="19"/>
  </cols>
  <sheetData>
    <row r="1" spans="1:27" ht="19" x14ac:dyDescent="0.2">
      <c r="A1" s="188"/>
      <c r="B1" s="188"/>
      <c r="C1" s="188"/>
      <c r="D1" s="188"/>
      <c r="E1" s="187"/>
      <c r="F1" s="187"/>
      <c r="G1" s="178"/>
      <c r="H1" s="178"/>
      <c r="I1" s="178"/>
      <c r="J1" s="178"/>
      <c r="K1" s="178"/>
      <c r="L1" s="178"/>
      <c r="M1" s="178"/>
      <c r="N1" s="178"/>
      <c r="O1" s="178"/>
      <c r="P1" s="187"/>
      <c r="Q1" s="187"/>
      <c r="R1" s="188"/>
      <c r="S1" s="187"/>
      <c r="T1" s="187"/>
      <c r="U1" s="187"/>
      <c r="V1" s="187"/>
      <c r="W1" s="187"/>
      <c r="X1" s="187"/>
      <c r="Y1" s="187"/>
      <c r="Z1" s="187"/>
      <c r="AA1" s="187"/>
    </row>
    <row r="2" spans="1:27" ht="19" x14ac:dyDescent="0.2">
      <c r="A2" s="188"/>
      <c r="B2" s="188"/>
      <c r="C2" s="188"/>
      <c r="D2" s="188"/>
      <c r="E2" s="187"/>
      <c r="F2" s="187"/>
      <c r="G2" s="587" t="s">
        <v>478</v>
      </c>
      <c r="H2" s="587"/>
      <c r="I2" s="587"/>
      <c r="J2" s="587"/>
      <c r="K2" s="587"/>
      <c r="L2" s="587"/>
      <c r="M2" s="587"/>
      <c r="N2" s="587"/>
      <c r="O2" s="179"/>
      <c r="P2" s="187"/>
      <c r="Q2" s="187"/>
      <c r="R2" s="188"/>
      <c r="S2" s="187"/>
      <c r="T2" s="187"/>
      <c r="U2" s="187"/>
      <c r="V2" s="187"/>
      <c r="W2" s="187"/>
      <c r="X2" s="187"/>
      <c r="Y2" s="187"/>
      <c r="Z2" s="187"/>
      <c r="AA2" s="187"/>
    </row>
    <row r="3" spans="1:27" ht="16.5" x14ac:dyDescent="0.2">
      <c r="A3" s="143" t="s">
        <v>258</v>
      </c>
      <c r="B3" s="7"/>
      <c r="C3" s="7"/>
      <c r="H3" s="588"/>
      <c r="I3" s="588"/>
      <c r="J3" s="588"/>
      <c r="K3" s="588"/>
      <c r="L3" s="588"/>
      <c r="M3" s="588"/>
      <c r="N3" s="588"/>
      <c r="O3" s="588"/>
      <c r="S3" s="14" t="s">
        <v>135</v>
      </c>
    </row>
    <row r="4" spans="1:27" x14ac:dyDescent="0.2">
      <c r="A4" s="594" t="s">
        <v>51</v>
      </c>
      <c r="B4" s="594"/>
      <c r="C4" s="595"/>
      <c r="D4" s="157" t="s">
        <v>69</v>
      </c>
      <c r="E4" s="157" t="s">
        <v>442</v>
      </c>
      <c r="F4" s="157" t="s">
        <v>129</v>
      </c>
      <c r="G4" s="157" t="s">
        <v>104</v>
      </c>
      <c r="H4" s="157" t="s">
        <v>217</v>
      </c>
      <c r="I4" s="157" t="s">
        <v>277</v>
      </c>
      <c r="J4" s="157" t="s">
        <v>457</v>
      </c>
      <c r="K4" s="157" t="s">
        <v>458</v>
      </c>
      <c r="L4" s="157" t="s">
        <v>80</v>
      </c>
      <c r="M4" s="157" t="s">
        <v>334</v>
      </c>
      <c r="N4" s="157" t="s">
        <v>15</v>
      </c>
      <c r="O4" s="157" t="s">
        <v>180</v>
      </c>
      <c r="P4" s="157" t="s">
        <v>136</v>
      </c>
      <c r="Q4" s="157" t="s">
        <v>460</v>
      </c>
      <c r="R4" s="157" t="s">
        <v>462</v>
      </c>
      <c r="S4" s="157" t="s">
        <v>3</v>
      </c>
    </row>
    <row r="5" spans="1:27" x14ac:dyDescent="0.2">
      <c r="A5" s="596"/>
      <c r="B5" s="596"/>
      <c r="C5" s="597"/>
      <c r="D5" s="158" t="s">
        <v>94</v>
      </c>
      <c r="E5" s="158"/>
      <c r="F5" s="158"/>
      <c r="G5" s="158" t="s">
        <v>428</v>
      </c>
      <c r="H5" s="158" t="s">
        <v>390</v>
      </c>
      <c r="I5" s="158" t="s">
        <v>370</v>
      </c>
      <c r="J5" s="158" t="s">
        <v>463</v>
      </c>
      <c r="K5" s="158" t="s">
        <v>152</v>
      </c>
      <c r="L5" s="181" t="s">
        <v>273</v>
      </c>
      <c r="M5" s="185" t="s">
        <v>200</v>
      </c>
      <c r="N5" s="181" t="s">
        <v>283</v>
      </c>
      <c r="O5" s="181" t="s">
        <v>461</v>
      </c>
      <c r="P5" s="181" t="s">
        <v>414</v>
      </c>
      <c r="Q5" s="181" t="s">
        <v>446</v>
      </c>
      <c r="R5" s="181" t="s">
        <v>171</v>
      </c>
      <c r="S5" s="189" t="s">
        <v>336</v>
      </c>
    </row>
    <row r="6" spans="1:27" ht="18" customHeight="1" x14ac:dyDescent="0.2">
      <c r="A6" s="598"/>
      <c r="B6" s="598"/>
      <c r="C6" s="599"/>
      <c r="D6" s="159" t="s">
        <v>212</v>
      </c>
      <c r="E6" s="159" t="s">
        <v>387</v>
      </c>
      <c r="F6" s="159" t="s">
        <v>33</v>
      </c>
      <c r="G6" s="159" t="s">
        <v>464</v>
      </c>
      <c r="H6" s="159" t="s">
        <v>18</v>
      </c>
      <c r="I6" s="159" t="s">
        <v>60</v>
      </c>
      <c r="J6" s="159" t="s">
        <v>313</v>
      </c>
      <c r="K6" s="159" t="s">
        <v>465</v>
      </c>
      <c r="L6" s="182" t="s">
        <v>164</v>
      </c>
      <c r="M6" s="186" t="s">
        <v>466</v>
      </c>
      <c r="N6" s="182" t="s">
        <v>76</v>
      </c>
      <c r="O6" s="182" t="s">
        <v>422</v>
      </c>
      <c r="P6" s="186" t="s">
        <v>307</v>
      </c>
      <c r="Q6" s="186" t="s">
        <v>467</v>
      </c>
      <c r="R6" s="182" t="s">
        <v>468</v>
      </c>
      <c r="S6" s="182" t="s">
        <v>208</v>
      </c>
    </row>
    <row r="7" spans="1:27" ht="15.75" customHeight="1" x14ac:dyDescent="0.2">
      <c r="A7" s="195"/>
      <c r="B7" s="195"/>
      <c r="C7" s="195"/>
      <c r="D7" s="589" t="s">
        <v>137</v>
      </c>
      <c r="E7" s="589"/>
      <c r="F7" s="589"/>
      <c r="G7" s="589"/>
      <c r="H7" s="589"/>
      <c r="I7" s="589"/>
      <c r="J7" s="589"/>
      <c r="K7" s="589"/>
      <c r="L7" s="589"/>
      <c r="M7" s="589"/>
      <c r="N7" s="589"/>
      <c r="O7" s="589"/>
      <c r="P7" s="589"/>
      <c r="Q7" s="589"/>
      <c r="R7" s="589"/>
      <c r="S7" s="195"/>
    </row>
    <row r="8" spans="1:27" ht="13.5" customHeight="1" x14ac:dyDescent="0.2">
      <c r="A8" s="145" t="s">
        <v>189</v>
      </c>
      <c r="B8" s="145" t="s">
        <v>59</v>
      </c>
      <c r="C8" s="154" t="s">
        <v>55</v>
      </c>
      <c r="D8" s="160">
        <v>105</v>
      </c>
      <c r="E8" s="170">
        <v>100.8</v>
      </c>
      <c r="F8" s="170">
        <v>107.6</v>
      </c>
      <c r="G8" s="170">
        <v>109.6</v>
      </c>
      <c r="H8" s="170">
        <v>91.5</v>
      </c>
      <c r="I8" s="170">
        <v>109.2</v>
      </c>
      <c r="J8" s="170">
        <v>104</v>
      </c>
      <c r="K8" s="170">
        <v>99.7</v>
      </c>
      <c r="L8" s="183">
        <v>109.3</v>
      </c>
      <c r="M8" s="183">
        <v>98.7</v>
      </c>
      <c r="N8" s="183">
        <v>109.8</v>
      </c>
      <c r="O8" s="183">
        <v>114</v>
      </c>
      <c r="P8" s="170">
        <v>96.3</v>
      </c>
      <c r="Q8" s="170">
        <v>102.4</v>
      </c>
      <c r="R8" s="170">
        <v>106.3</v>
      </c>
      <c r="S8" s="183">
        <v>104.5</v>
      </c>
    </row>
    <row r="9" spans="1:27" ht="13.5" customHeight="1" x14ac:dyDescent="0.2">
      <c r="A9" s="146" t="s">
        <v>50</v>
      </c>
      <c r="B9" s="146" t="s">
        <v>335</v>
      </c>
      <c r="C9" s="154"/>
      <c r="D9" s="161">
        <v>103.6</v>
      </c>
      <c r="E9" s="171">
        <v>100.9</v>
      </c>
      <c r="F9" s="171">
        <v>105.5</v>
      </c>
      <c r="G9" s="171">
        <v>101.8</v>
      </c>
      <c r="H9" s="171">
        <v>99.9</v>
      </c>
      <c r="I9" s="171">
        <v>109.8</v>
      </c>
      <c r="J9" s="171">
        <v>101.6</v>
      </c>
      <c r="K9" s="171">
        <v>101.1</v>
      </c>
      <c r="L9" s="184">
        <v>105.1</v>
      </c>
      <c r="M9" s="184">
        <v>98.6</v>
      </c>
      <c r="N9" s="184">
        <v>113.4</v>
      </c>
      <c r="O9" s="184">
        <v>115.6</v>
      </c>
      <c r="P9" s="171">
        <v>92.1</v>
      </c>
      <c r="Q9" s="171">
        <v>100.6</v>
      </c>
      <c r="R9" s="171">
        <v>99.8</v>
      </c>
      <c r="S9" s="184">
        <v>102.3</v>
      </c>
    </row>
    <row r="10" spans="1:27" x14ac:dyDescent="0.2">
      <c r="A10" s="146"/>
      <c r="B10" s="146" t="s">
        <v>244</v>
      </c>
      <c r="C10" s="154"/>
      <c r="D10" s="161">
        <v>100</v>
      </c>
      <c r="E10" s="171">
        <v>100</v>
      </c>
      <c r="F10" s="171">
        <v>100</v>
      </c>
      <c r="G10" s="171">
        <v>100</v>
      </c>
      <c r="H10" s="171">
        <v>100</v>
      </c>
      <c r="I10" s="171">
        <v>100</v>
      </c>
      <c r="J10" s="171">
        <v>100</v>
      </c>
      <c r="K10" s="171">
        <v>100</v>
      </c>
      <c r="L10" s="184">
        <v>100</v>
      </c>
      <c r="M10" s="184">
        <v>100</v>
      </c>
      <c r="N10" s="184">
        <v>100</v>
      </c>
      <c r="O10" s="184">
        <v>100</v>
      </c>
      <c r="P10" s="171">
        <v>100</v>
      </c>
      <c r="Q10" s="171">
        <v>100</v>
      </c>
      <c r="R10" s="171">
        <v>100</v>
      </c>
      <c r="S10" s="184">
        <v>100</v>
      </c>
    </row>
    <row r="11" spans="1:27" ht="13.5" customHeight="1" x14ac:dyDescent="0.2">
      <c r="A11" s="146"/>
      <c r="B11" s="146" t="s">
        <v>153</v>
      </c>
      <c r="C11" s="154"/>
      <c r="D11" s="161">
        <v>100.7</v>
      </c>
      <c r="E11" s="171">
        <v>102.4</v>
      </c>
      <c r="F11" s="171">
        <v>101.6</v>
      </c>
      <c r="G11" s="171">
        <v>103.9</v>
      </c>
      <c r="H11" s="171">
        <v>103.2</v>
      </c>
      <c r="I11" s="171">
        <v>101.3</v>
      </c>
      <c r="J11" s="171">
        <v>97.5</v>
      </c>
      <c r="K11" s="171">
        <v>98.7</v>
      </c>
      <c r="L11" s="171">
        <v>107.2</v>
      </c>
      <c r="M11" s="171">
        <v>100.2</v>
      </c>
      <c r="N11" s="171">
        <v>101.9</v>
      </c>
      <c r="O11" s="171">
        <v>102.4</v>
      </c>
      <c r="P11" s="171">
        <v>94.1</v>
      </c>
      <c r="Q11" s="171">
        <v>98.6</v>
      </c>
      <c r="R11" s="171">
        <v>104.9</v>
      </c>
      <c r="S11" s="171">
        <v>110.1</v>
      </c>
    </row>
    <row r="12" spans="1:27" ht="13.5" customHeight="1" x14ac:dyDescent="0.2">
      <c r="A12" s="146"/>
      <c r="B12" s="146" t="s">
        <v>368</v>
      </c>
      <c r="C12" s="154"/>
      <c r="D12" s="162">
        <v>100.8</v>
      </c>
      <c r="E12" s="167">
        <v>100.1</v>
      </c>
      <c r="F12" s="167">
        <v>103</v>
      </c>
      <c r="G12" s="167">
        <v>100</v>
      </c>
      <c r="H12" s="167">
        <v>103.8</v>
      </c>
      <c r="I12" s="167">
        <v>97.3</v>
      </c>
      <c r="J12" s="167">
        <v>95.3</v>
      </c>
      <c r="K12" s="167">
        <v>99.7</v>
      </c>
      <c r="L12" s="167">
        <v>113.1</v>
      </c>
      <c r="M12" s="167">
        <v>98.5</v>
      </c>
      <c r="N12" s="167">
        <v>103.6</v>
      </c>
      <c r="O12" s="167">
        <v>105.9</v>
      </c>
      <c r="P12" s="167">
        <v>95</v>
      </c>
      <c r="Q12" s="167">
        <v>99.9</v>
      </c>
      <c r="R12" s="167">
        <v>103.8</v>
      </c>
      <c r="S12" s="167">
        <v>112.5</v>
      </c>
    </row>
    <row r="13" spans="1:27" ht="13.5" customHeight="1" x14ac:dyDescent="0.2">
      <c r="A13" s="147"/>
      <c r="B13" s="147" t="s">
        <v>159</v>
      </c>
      <c r="C13" s="155"/>
      <c r="D13" s="163">
        <v>102.1</v>
      </c>
      <c r="E13" s="173">
        <v>100.2</v>
      </c>
      <c r="F13" s="173">
        <v>105.4</v>
      </c>
      <c r="G13" s="173">
        <v>111.7</v>
      </c>
      <c r="H13" s="173">
        <v>103.1</v>
      </c>
      <c r="I13" s="173">
        <v>101.9</v>
      </c>
      <c r="J13" s="173">
        <v>96.3</v>
      </c>
      <c r="K13" s="173">
        <v>100.2</v>
      </c>
      <c r="L13" s="173">
        <v>105.2</v>
      </c>
      <c r="M13" s="173">
        <v>98.8</v>
      </c>
      <c r="N13" s="173">
        <v>103.3</v>
      </c>
      <c r="O13" s="173">
        <v>101.3</v>
      </c>
      <c r="P13" s="173">
        <v>96.7</v>
      </c>
      <c r="Q13" s="173">
        <v>99.5</v>
      </c>
      <c r="R13" s="173">
        <v>105.5</v>
      </c>
      <c r="S13" s="173">
        <v>115.9</v>
      </c>
    </row>
    <row r="14" spans="1:27" ht="13.5" customHeight="1" x14ac:dyDescent="0.2">
      <c r="A14" s="146" t="s">
        <v>175</v>
      </c>
      <c r="B14" s="146">
        <v>8</v>
      </c>
      <c r="C14" s="154" t="s">
        <v>256</v>
      </c>
      <c r="D14" s="160">
        <v>97.3</v>
      </c>
      <c r="E14" s="170">
        <v>97</v>
      </c>
      <c r="F14" s="170">
        <v>98.1</v>
      </c>
      <c r="G14" s="170">
        <v>107.9</v>
      </c>
      <c r="H14" s="170">
        <v>100.7</v>
      </c>
      <c r="I14" s="170">
        <v>99</v>
      </c>
      <c r="J14" s="170">
        <v>93.7</v>
      </c>
      <c r="K14" s="170">
        <v>100.6</v>
      </c>
      <c r="L14" s="170">
        <v>96.8</v>
      </c>
      <c r="M14" s="170">
        <v>93.9</v>
      </c>
      <c r="N14" s="170">
        <v>104.7</v>
      </c>
      <c r="O14" s="170">
        <v>103.2</v>
      </c>
      <c r="P14" s="170">
        <v>69.099999999999994</v>
      </c>
      <c r="Q14" s="170">
        <v>100.5</v>
      </c>
      <c r="R14" s="170">
        <v>108.6</v>
      </c>
      <c r="S14" s="170">
        <v>113.6</v>
      </c>
    </row>
    <row r="15" spans="1:27" ht="13.5" customHeight="1" x14ac:dyDescent="0.2">
      <c r="A15" s="148" t="s">
        <v>86</v>
      </c>
      <c r="B15" s="146">
        <v>9</v>
      </c>
      <c r="C15" s="154"/>
      <c r="D15" s="161">
        <v>103.3</v>
      </c>
      <c r="E15" s="171">
        <v>102.2</v>
      </c>
      <c r="F15" s="171">
        <v>106.2</v>
      </c>
      <c r="G15" s="171">
        <v>113.6</v>
      </c>
      <c r="H15" s="171">
        <v>104.2</v>
      </c>
      <c r="I15" s="171">
        <v>104.5</v>
      </c>
      <c r="J15" s="171">
        <v>97.8</v>
      </c>
      <c r="K15" s="171">
        <v>97.2</v>
      </c>
      <c r="L15" s="171">
        <v>101.3</v>
      </c>
      <c r="M15" s="171">
        <v>98.4</v>
      </c>
      <c r="N15" s="171">
        <v>107.8</v>
      </c>
      <c r="O15" s="171">
        <v>99.7</v>
      </c>
      <c r="P15" s="171">
        <v>93.4</v>
      </c>
      <c r="Q15" s="171">
        <v>102</v>
      </c>
      <c r="R15" s="171">
        <v>100.6</v>
      </c>
      <c r="S15" s="171">
        <v>118.9</v>
      </c>
    </row>
    <row r="16" spans="1:27" ht="13.5" customHeight="1" x14ac:dyDescent="0.2">
      <c r="A16" s="148" t="s">
        <v>86</v>
      </c>
      <c r="B16" s="146">
        <v>10</v>
      </c>
      <c r="C16" s="154"/>
      <c r="D16" s="161">
        <v>104.1</v>
      </c>
      <c r="E16" s="171">
        <v>102.9</v>
      </c>
      <c r="F16" s="171">
        <v>108.3</v>
      </c>
      <c r="G16" s="171">
        <v>109.2</v>
      </c>
      <c r="H16" s="171">
        <v>106.6</v>
      </c>
      <c r="I16" s="171">
        <v>103.9</v>
      </c>
      <c r="J16" s="171">
        <v>97.2</v>
      </c>
      <c r="K16" s="171">
        <v>103</v>
      </c>
      <c r="L16" s="171">
        <v>100.1</v>
      </c>
      <c r="M16" s="171">
        <v>99.6</v>
      </c>
      <c r="N16" s="171">
        <v>105</v>
      </c>
      <c r="O16" s="171">
        <v>100.1</v>
      </c>
      <c r="P16" s="171">
        <v>105</v>
      </c>
      <c r="Q16" s="171">
        <v>97.6</v>
      </c>
      <c r="R16" s="171">
        <v>105.4</v>
      </c>
      <c r="S16" s="171">
        <v>119.6</v>
      </c>
    </row>
    <row r="17" spans="1:19" ht="13.5" customHeight="1" x14ac:dyDescent="0.2">
      <c r="A17" s="148" t="s">
        <v>86</v>
      </c>
      <c r="B17" s="146">
        <v>11</v>
      </c>
      <c r="D17" s="161">
        <v>105.5</v>
      </c>
      <c r="E17" s="171">
        <v>104.3</v>
      </c>
      <c r="F17" s="171">
        <v>110.5</v>
      </c>
      <c r="G17" s="171">
        <v>114</v>
      </c>
      <c r="H17" s="171">
        <v>103.7</v>
      </c>
      <c r="I17" s="171">
        <v>107.5</v>
      </c>
      <c r="J17" s="171">
        <v>97.4</v>
      </c>
      <c r="K17" s="171">
        <v>99.6</v>
      </c>
      <c r="L17" s="171">
        <v>103.9</v>
      </c>
      <c r="M17" s="171">
        <v>101.8</v>
      </c>
      <c r="N17" s="171">
        <v>107.2</v>
      </c>
      <c r="O17" s="171">
        <v>97</v>
      </c>
      <c r="P17" s="171">
        <v>101.3</v>
      </c>
      <c r="Q17" s="171">
        <v>100.8</v>
      </c>
      <c r="R17" s="171">
        <v>102.1</v>
      </c>
      <c r="S17" s="171">
        <v>122</v>
      </c>
    </row>
    <row r="18" spans="1:19" ht="13.5" customHeight="1" x14ac:dyDescent="0.2">
      <c r="A18" s="19" t="s">
        <v>86</v>
      </c>
      <c r="B18" s="146">
        <v>12</v>
      </c>
      <c r="C18" s="154"/>
      <c r="D18" s="161">
        <v>103.1</v>
      </c>
      <c r="E18" s="171">
        <v>103.1</v>
      </c>
      <c r="F18" s="171">
        <v>108.4</v>
      </c>
      <c r="G18" s="171">
        <v>112.4</v>
      </c>
      <c r="H18" s="171">
        <v>101.8</v>
      </c>
      <c r="I18" s="171">
        <v>105.9</v>
      </c>
      <c r="J18" s="171">
        <v>97.1</v>
      </c>
      <c r="K18" s="171">
        <v>99.9</v>
      </c>
      <c r="L18" s="171">
        <v>105.2</v>
      </c>
      <c r="M18" s="171">
        <v>101.6</v>
      </c>
      <c r="N18" s="171">
        <v>103.2</v>
      </c>
      <c r="O18" s="171">
        <v>97.3</v>
      </c>
      <c r="P18" s="171">
        <v>89.7</v>
      </c>
      <c r="Q18" s="171">
        <v>98.1</v>
      </c>
      <c r="R18" s="171">
        <v>107.9</v>
      </c>
      <c r="S18" s="171">
        <v>118.9</v>
      </c>
    </row>
    <row r="19" spans="1:19" ht="13.5" customHeight="1" x14ac:dyDescent="0.2">
      <c r="A19" s="148" t="s">
        <v>472</v>
      </c>
      <c r="B19" s="146" t="s">
        <v>365</v>
      </c>
      <c r="C19" s="154"/>
      <c r="D19" s="161">
        <v>97.2</v>
      </c>
      <c r="E19" s="171">
        <v>85.3</v>
      </c>
      <c r="F19" s="171">
        <v>94.8</v>
      </c>
      <c r="G19" s="171">
        <v>104.2</v>
      </c>
      <c r="H19" s="171">
        <v>95.7</v>
      </c>
      <c r="I19" s="171">
        <v>94.2</v>
      </c>
      <c r="J19" s="171">
        <v>99.1</v>
      </c>
      <c r="K19" s="171">
        <v>95.4</v>
      </c>
      <c r="L19" s="171">
        <v>91.4</v>
      </c>
      <c r="M19" s="171">
        <v>89.8</v>
      </c>
      <c r="N19" s="171">
        <v>93.2</v>
      </c>
      <c r="O19" s="171">
        <v>96.3</v>
      </c>
      <c r="P19" s="171">
        <v>105.4</v>
      </c>
      <c r="Q19" s="171">
        <v>95</v>
      </c>
      <c r="R19" s="171">
        <v>105.2</v>
      </c>
      <c r="S19" s="171">
        <v>117.9</v>
      </c>
    </row>
    <row r="20" spans="1:19" ht="13.5" customHeight="1" x14ac:dyDescent="0.2">
      <c r="A20" s="148" t="s">
        <v>86</v>
      </c>
      <c r="B20" s="146">
        <v>2</v>
      </c>
      <c r="C20" s="154"/>
      <c r="D20" s="161">
        <v>103.5</v>
      </c>
      <c r="E20" s="171">
        <v>101.5</v>
      </c>
      <c r="F20" s="171">
        <v>106</v>
      </c>
      <c r="G20" s="171">
        <v>104.5</v>
      </c>
      <c r="H20" s="171">
        <v>92.8</v>
      </c>
      <c r="I20" s="171">
        <v>103.5</v>
      </c>
      <c r="J20" s="171">
        <v>102.6</v>
      </c>
      <c r="K20" s="171">
        <v>93.1</v>
      </c>
      <c r="L20" s="171">
        <v>98.1</v>
      </c>
      <c r="M20" s="171">
        <v>101.9</v>
      </c>
      <c r="N20" s="171">
        <v>90.6</v>
      </c>
      <c r="O20" s="171">
        <v>100.3</v>
      </c>
      <c r="P20" s="171">
        <v>110.6</v>
      </c>
      <c r="Q20" s="171">
        <v>96.4</v>
      </c>
      <c r="R20" s="171">
        <v>102.6</v>
      </c>
      <c r="S20" s="171">
        <v>121.7</v>
      </c>
    </row>
    <row r="21" spans="1:19" ht="13.5" customHeight="1" x14ac:dyDescent="0.2">
      <c r="A21" s="149" t="s">
        <v>86</v>
      </c>
      <c r="B21" s="146">
        <v>3</v>
      </c>
      <c r="C21" s="154"/>
      <c r="D21" s="161">
        <v>103.1</v>
      </c>
      <c r="E21" s="171">
        <v>98.5</v>
      </c>
      <c r="F21" s="171">
        <v>104.9</v>
      </c>
      <c r="G21" s="171">
        <v>109.7</v>
      </c>
      <c r="H21" s="171">
        <v>96.7</v>
      </c>
      <c r="I21" s="171">
        <v>102.9</v>
      </c>
      <c r="J21" s="171">
        <v>99.8</v>
      </c>
      <c r="K21" s="171">
        <v>94.9</v>
      </c>
      <c r="L21" s="171">
        <v>98.4</v>
      </c>
      <c r="M21" s="171">
        <v>102.6</v>
      </c>
      <c r="N21" s="171">
        <v>94.5</v>
      </c>
      <c r="O21" s="171">
        <v>100.5</v>
      </c>
      <c r="P21" s="171">
        <v>107.6</v>
      </c>
      <c r="Q21" s="171">
        <v>98.5</v>
      </c>
      <c r="R21" s="171">
        <v>109.4</v>
      </c>
      <c r="S21" s="171">
        <v>120</v>
      </c>
    </row>
    <row r="22" spans="1:19" ht="13.5" customHeight="1" x14ac:dyDescent="0.2">
      <c r="A22" s="148" t="s">
        <v>86</v>
      </c>
      <c r="B22" s="146">
        <v>4</v>
      </c>
      <c r="D22" s="161">
        <v>107.5</v>
      </c>
      <c r="E22" s="171">
        <v>103.1</v>
      </c>
      <c r="F22" s="171">
        <v>108.5</v>
      </c>
      <c r="G22" s="171">
        <v>111.1</v>
      </c>
      <c r="H22" s="171">
        <v>98.4</v>
      </c>
      <c r="I22" s="171">
        <v>107.5</v>
      </c>
      <c r="J22" s="171">
        <v>105.5</v>
      </c>
      <c r="K22" s="171">
        <v>101.4</v>
      </c>
      <c r="L22" s="171">
        <v>102.4</v>
      </c>
      <c r="M22" s="171">
        <v>105.1</v>
      </c>
      <c r="N22" s="171">
        <v>93.5</v>
      </c>
      <c r="O22" s="171">
        <v>108</v>
      </c>
      <c r="P22" s="171">
        <v>121.9</v>
      </c>
      <c r="Q22" s="171">
        <v>100.8</v>
      </c>
      <c r="R22" s="171">
        <v>116.3</v>
      </c>
      <c r="S22" s="171">
        <v>124.2</v>
      </c>
    </row>
    <row r="23" spans="1:19" ht="13.5" customHeight="1" x14ac:dyDescent="0.2">
      <c r="A23" s="148" t="s">
        <v>86</v>
      </c>
      <c r="B23" s="146">
        <v>5</v>
      </c>
      <c r="C23" s="154"/>
      <c r="D23" s="161">
        <v>101.7</v>
      </c>
      <c r="E23" s="171">
        <v>89.3</v>
      </c>
      <c r="F23" s="171">
        <v>100.9</v>
      </c>
      <c r="G23" s="171">
        <v>111.2</v>
      </c>
      <c r="H23" s="171">
        <v>100.5</v>
      </c>
      <c r="I23" s="171">
        <v>98.9</v>
      </c>
      <c r="J23" s="171">
        <v>99.3</v>
      </c>
      <c r="K23" s="171">
        <v>103.9</v>
      </c>
      <c r="L23" s="171">
        <v>98.3</v>
      </c>
      <c r="M23" s="171">
        <v>98.6</v>
      </c>
      <c r="N23" s="171">
        <v>95.8</v>
      </c>
      <c r="O23" s="171">
        <v>102.5</v>
      </c>
      <c r="P23" s="171">
        <v>120.3</v>
      </c>
      <c r="Q23" s="171">
        <v>96.2</v>
      </c>
      <c r="R23" s="171">
        <v>113.1</v>
      </c>
      <c r="S23" s="171">
        <v>118.4</v>
      </c>
    </row>
    <row r="24" spans="1:19" ht="13.5" customHeight="1" x14ac:dyDescent="0.2">
      <c r="A24" s="148" t="s">
        <v>86</v>
      </c>
      <c r="B24" s="146">
        <v>6</v>
      </c>
      <c r="C24" s="154"/>
      <c r="D24" s="161">
        <v>106.6</v>
      </c>
      <c r="E24" s="171">
        <v>98.8</v>
      </c>
      <c r="F24" s="171">
        <v>109.3</v>
      </c>
      <c r="G24" s="171">
        <v>112.5</v>
      </c>
      <c r="H24" s="171">
        <v>97.5</v>
      </c>
      <c r="I24" s="171">
        <v>106.2</v>
      </c>
      <c r="J24" s="171">
        <v>105</v>
      </c>
      <c r="K24" s="171">
        <v>100.4</v>
      </c>
      <c r="L24" s="171">
        <v>102.6</v>
      </c>
      <c r="M24" s="171">
        <v>105</v>
      </c>
      <c r="N24" s="171">
        <v>96.7</v>
      </c>
      <c r="O24" s="171">
        <v>107</v>
      </c>
      <c r="P24" s="171">
        <v>117.4</v>
      </c>
      <c r="Q24" s="171">
        <v>97.8</v>
      </c>
      <c r="R24" s="171">
        <v>107.5</v>
      </c>
      <c r="S24" s="171">
        <v>124.2</v>
      </c>
    </row>
    <row r="25" spans="1:19" ht="13.5" customHeight="1" x14ac:dyDescent="0.2">
      <c r="A25" s="148" t="s">
        <v>86</v>
      </c>
      <c r="B25" s="146">
        <v>7</v>
      </c>
      <c r="C25" s="154"/>
      <c r="D25" s="161">
        <v>104.3</v>
      </c>
      <c r="E25" s="171">
        <v>99.6</v>
      </c>
      <c r="F25" s="171">
        <v>107.7</v>
      </c>
      <c r="G25" s="171">
        <v>110.3</v>
      </c>
      <c r="H25" s="171">
        <v>103.8</v>
      </c>
      <c r="I25" s="171">
        <v>99.6</v>
      </c>
      <c r="J25" s="171">
        <v>101.4</v>
      </c>
      <c r="K25" s="171">
        <v>107.8</v>
      </c>
      <c r="L25" s="171">
        <v>94.8</v>
      </c>
      <c r="M25" s="171">
        <v>103.7</v>
      </c>
      <c r="N25" s="171">
        <v>87.6</v>
      </c>
      <c r="O25" s="171">
        <v>108.3</v>
      </c>
      <c r="P25" s="171">
        <v>114.8</v>
      </c>
      <c r="Q25" s="171">
        <v>95.9</v>
      </c>
      <c r="R25" s="171">
        <v>113.7</v>
      </c>
      <c r="S25" s="171">
        <v>122.2</v>
      </c>
    </row>
    <row r="26" spans="1:19" ht="13.5" customHeight="1" x14ac:dyDescent="0.2">
      <c r="A26" s="150" t="s">
        <v>86</v>
      </c>
      <c r="B26" s="153">
        <v>8</v>
      </c>
      <c r="C26" s="156"/>
      <c r="D26" s="164">
        <v>98</v>
      </c>
      <c r="E26" s="174">
        <v>88.6</v>
      </c>
      <c r="F26" s="174">
        <v>100.1</v>
      </c>
      <c r="G26" s="174">
        <v>108</v>
      </c>
      <c r="H26" s="174">
        <v>102.3</v>
      </c>
      <c r="I26" s="174">
        <v>96.4</v>
      </c>
      <c r="J26" s="174">
        <v>99.2</v>
      </c>
      <c r="K26" s="174">
        <v>101</v>
      </c>
      <c r="L26" s="174">
        <v>93</v>
      </c>
      <c r="M26" s="174">
        <v>97.4</v>
      </c>
      <c r="N26" s="174">
        <v>89.3</v>
      </c>
      <c r="O26" s="174">
        <v>109.3</v>
      </c>
      <c r="P26" s="174">
        <v>80.7</v>
      </c>
      <c r="Q26" s="174">
        <v>95.3</v>
      </c>
      <c r="R26" s="174">
        <v>108</v>
      </c>
      <c r="S26" s="174">
        <v>116.7</v>
      </c>
    </row>
    <row r="27" spans="1:19" ht="17.25" customHeight="1" x14ac:dyDescent="0.2">
      <c r="A27" s="195"/>
      <c r="B27" s="195"/>
      <c r="C27" s="195"/>
      <c r="D27" s="590" t="s">
        <v>95</v>
      </c>
      <c r="E27" s="590"/>
      <c r="F27" s="590"/>
      <c r="G27" s="590"/>
      <c r="H27" s="590"/>
      <c r="I27" s="590"/>
      <c r="J27" s="590"/>
      <c r="K27" s="590"/>
      <c r="L27" s="590"/>
      <c r="M27" s="590"/>
      <c r="N27" s="590"/>
      <c r="O27" s="590"/>
      <c r="P27" s="590"/>
      <c r="Q27" s="590"/>
      <c r="R27" s="590"/>
      <c r="S27" s="590"/>
    </row>
    <row r="28" spans="1:19" ht="13.5" customHeight="1" x14ac:dyDescent="0.2">
      <c r="A28" s="145" t="s">
        <v>189</v>
      </c>
      <c r="B28" s="145" t="s">
        <v>59</v>
      </c>
      <c r="C28" s="154" t="s">
        <v>55</v>
      </c>
      <c r="D28" s="160">
        <v>-1.5</v>
      </c>
      <c r="E28" s="170">
        <v>-4.5</v>
      </c>
      <c r="F28" s="170">
        <v>-1.7</v>
      </c>
      <c r="G28" s="170">
        <v>4.8</v>
      </c>
      <c r="H28" s="170">
        <v>0.9</v>
      </c>
      <c r="I28" s="170">
        <v>4.9000000000000004</v>
      </c>
      <c r="J28" s="170">
        <v>3.8</v>
      </c>
      <c r="K28" s="170">
        <v>-1.4</v>
      </c>
      <c r="L28" s="183">
        <v>-0.7</v>
      </c>
      <c r="M28" s="183">
        <v>0.8</v>
      </c>
      <c r="N28" s="183">
        <v>-5.5</v>
      </c>
      <c r="O28" s="183">
        <v>-1.7</v>
      </c>
      <c r="P28" s="170">
        <v>-14.5</v>
      </c>
      <c r="Q28" s="170">
        <v>1</v>
      </c>
      <c r="R28" s="170">
        <v>1.4</v>
      </c>
      <c r="S28" s="183">
        <v>-5.6</v>
      </c>
    </row>
    <row r="29" spans="1:19" ht="13.5" customHeight="1" x14ac:dyDescent="0.2">
      <c r="A29" s="146" t="s">
        <v>50</v>
      </c>
      <c r="B29" s="146" t="s">
        <v>335</v>
      </c>
      <c r="C29" s="154"/>
      <c r="D29" s="161">
        <v>-1.3</v>
      </c>
      <c r="E29" s="171">
        <v>0.2</v>
      </c>
      <c r="F29" s="171">
        <v>-2</v>
      </c>
      <c r="G29" s="171">
        <v>-7.1</v>
      </c>
      <c r="H29" s="171">
        <v>9.1</v>
      </c>
      <c r="I29" s="171">
        <v>0.6</v>
      </c>
      <c r="J29" s="171">
        <v>-2.4</v>
      </c>
      <c r="K29" s="171">
        <v>1.5</v>
      </c>
      <c r="L29" s="184">
        <v>-3.8</v>
      </c>
      <c r="M29" s="184">
        <v>-0.1</v>
      </c>
      <c r="N29" s="184">
        <v>3.3</v>
      </c>
      <c r="O29" s="184">
        <v>1.4</v>
      </c>
      <c r="P29" s="171">
        <v>-4.4000000000000004</v>
      </c>
      <c r="Q29" s="171">
        <v>-1.7</v>
      </c>
      <c r="R29" s="171">
        <v>-6.2</v>
      </c>
      <c r="S29" s="184">
        <v>-2.1</v>
      </c>
    </row>
    <row r="30" spans="1:19" ht="13.5" customHeight="1" x14ac:dyDescent="0.2">
      <c r="A30" s="146"/>
      <c r="B30" s="146" t="s">
        <v>244</v>
      </c>
      <c r="C30" s="154"/>
      <c r="D30" s="161">
        <v>-3.4</v>
      </c>
      <c r="E30" s="171">
        <v>-0.9</v>
      </c>
      <c r="F30" s="171">
        <v>-5.2</v>
      </c>
      <c r="G30" s="171">
        <v>-1.7</v>
      </c>
      <c r="H30" s="171">
        <v>0.2</v>
      </c>
      <c r="I30" s="171">
        <v>-9</v>
      </c>
      <c r="J30" s="171">
        <v>-1.5</v>
      </c>
      <c r="K30" s="171">
        <v>-1.1000000000000001</v>
      </c>
      <c r="L30" s="184">
        <v>-4.9000000000000004</v>
      </c>
      <c r="M30" s="184">
        <v>1.3</v>
      </c>
      <c r="N30" s="184">
        <v>-11.7</v>
      </c>
      <c r="O30" s="184">
        <v>-13.6</v>
      </c>
      <c r="P30" s="171">
        <v>8.6</v>
      </c>
      <c r="Q30" s="171">
        <v>-0.6</v>
      </c>
      <c r="R30" s="171">
        <v>0.3</v>
      </c>
      <c r="S30" s="184">
        <v>-2.2000000000000002</v>
      </c>
    </row>
    <row r="31" spans="1:19" ht="13.5" customHeight="1" x14ac:dyDescent="0.2">
      <c r="A31" s="146"/>
      <c r="B31" s="146" t="s">
        <v>153</v>
      </c>
      <c r="C31" s="154"/>
      <c r="D31" s="161">
        <v>0.8</v>
      </c>
      <c r="E31" s="171">
        <v>2.4</v>
      </c>
      <c r="F31" s="171">
        <v>1.6</v>
      </c>
      <c r="G31" s="171">
        <v>3.9</v>
      </c>
      <c r="H31" s="171">
        <v>3.2</v>
      </c>
      <c r="I31" s="171">
        <v>1.3</v>
      </c>
      <c r="J31" s="171">
        <v>-2.5</v>
      </c>
      <c r="K31" s="171">
        <v>-1.4</v>
      </c>
      <c r="L31" s="184">
        <v>7.3</v>
      </c>
      <c r="M31" s="184">
        <v>0.2</v>
      </c>
      <c r="N31" s="184">
        <v>1.8</v>
      </c>
      <c r="O31" s="184">
        <v>2.5</v>
      </c>
      <c r="P31" s="171">
        <v>-5.9</v>
      </c>
      <c r="Q31" s="171">
        <v>-1.4</v>
      </c>
      <c r="R31" s="171">
        <v>4.9000000000000004</v>
      </c>
      <c r="S31" s="184">
        <v>10</v>
      </c>
    </row>
    <row r="32" spans="1:19" ht="13.5" customHeight="1" x14ac:dyDescent="0.2">
      <c r="A32" s="146"/>
      <c r="B32" s="146" t="s">
        <v>368</v>
      </c>
      <c r="C32" s="154"/>
      <c r="D32" s="161">
        <v>0.1</v>
      </c>
      <c r="E32" s="171">
        <v>-2.2000000000000002</v>
      </c>
      <c r="F32" s="171">
        <v>1.4</v>
      </c>
      <c r="G32" s="171">
        <v>-3.8</v>
      </c>
      <c r="H32" s="171">
        <v>0.6</v>
      </c>
      <c r="I32" s="171">
        <v>-3.9</v>
      </c>
      <c r="J32" s="171">
        <v>-2.2999999999999998</v>
      </c>
      <c r="K32" s="171">
        <v>1</v>
      </c>
      <c r="L32" s="184">
        <v>5.5</v>
      </c>
      <c r="M32" s="184">
        <v>-1.7</v>
      </c>
      <c r="N32" s="184">
        <v>1.7</v>
      </c>
      <c r="O32" s="184">
        <v>3.4</v>
      </c>
      <c r="P32" s="171">
        <v>1</v>
      </c>
      <c r="Q32" s="171">
        <v>1.3</v>
      </c>
      <c r="R32" s="171">
        <v>-1</v>
      </c>
      <c r="S32" s="184">
        <v>2.2000000000000002</v>
      </c>
    </row>
    <row r="33" spans="1:31" ht="13.5" customHeight="1" x14ac:dyDescent="0.2">
      <c r="A33" s="147"/>
      <c r="B33" s="147" t="s">
        <v>159</v>
      </c>
      <c r="C33" s="155"/>
      <c r="D33" s="163">
        <v>1.3</v>
      </c>
      <c r="E33" s="173">
        <v>0.1</v>
      </c>
      <c r="F33" s="173">
        <v>2.2999999999999998</v>
      </c>
      <c r="G33" s="173">
        <v>11.7</v>
      </c>
      <c r="H33" s="173">
        <v>-0.7</v>
      </c>
      <c r="I33" s="173">
        <v>4.7</v>
      </c>
      <c r="J33" s="173">
        <v>1</v>
      </c>
      <c r="K33" s="173">
        <v>0.5</v>
      </c>
      <c r="L33" s="173">
        <v>-7</v>
      </c>
      <c r="M33" s="173">
        <v>0.3</v>
      </c>
      <c r="N33" s="173">
        <v>-0.3</v>
      </c>
      <c r="O33" s="173">
        <v>-4.3</v>
      </c>
      <c r="P33" s="173">
        <v>1.8</v>
      </c>
      <c r="Q33" s="173">
        <v>-0.4</v>
      </c>
      <c r="R33" s="173">
        <v>1.6</v>
      </c>
      <c r="S33" s="173">
        <v>3</v>
      </c>
    </row>
    <row r="34" spans="1:31" ht="13.5" customHeight="1" x14ac:dyDescent="0.2">
      <c r="A34" s="146" t="s">
        <v>175</v>
      </c>
      <c r="B34" s="146">
        <v>8</v>
      </c>
      <c r="C34" s="154" t="s">
        <v>256</v>
      </c>
      <c r="D34" s="160">
        <v>1.1000000000000001</v>
      </c>
      <c r="E34" s="170">
        <v>0.4</v>
      </c>
      <c r="F34" s="170">
        <v>3.4</v>
      </c>
      <c r="G34" s="170">
        <v>3.7</v>
      </c>
      <c r="H34" s="170">
        <v>7.6</v>
      </c>
      <c r="I34" s="170">
        <v>2.9</v>
      </c>
      <c r="J34" s="170">
        <v>-2.2000000000000002</v>
      </c>
      <c r="K34" s="170">
        <v>1.4</v>
      </c>
      <c r="L34" s="170">
        <v>-15.2</v>
      </c>
      <c r="M34" s="170">
        <v>0.4</v>
      </c>
      <c r="N34" s="170">
        <v>-2.4</v>
      </c>
      <c r="O34" s="170">
        <v>-7</v>
      </c>
      <c r="P34" s="170">
        <v>-1.1000000000000001</v>
      </c>
      <c r="Q34" s="170">
        <v>0.7</v>
      </c>
      <c r="R34" s="170">
        <v>4.9000000000000004</v>
      </c>
      <c r="S34" s="170">
        <v>5.9</v>
      </c>
    </row>
    <row r="35" spans="1:31" ht="13.5" customHeight="1" x14ac:dyDescent="0.2">
      <c r="A35" s="148" t="s">
        <v>86</v>
      </c>
      <c r="B35" s="146">
        <v>9</v>
      </c>
      <c r="C35" s="154"/>
      <c r="D35" s="161">
        <v>1.3</v>
      </c>
      <c r="E35" s="171">
        <v>-0.8</v>
      </c>
      <c r="F35" s="171">
        <v>2.2999999999999998</v>
      </c>
      <c r="G35" s="171">
        <v>10.4</v>
      </c>
      <c r="H35" s="171">
        <v>-1.1000000000000001</v>
      </c>
      <c r="I35" s="171">
        <v>3</v>
      </c>
      <c r="J35" s="171">
        <v>2</v>
      </c>
      <c r="K35" s="171">
        <v>-4.4000000000000004</v>
      </c>
      <c r="L35" s="171">
        <v>-15.2</v>
      </c>
      <c r="M35" s="171">
        <v>0.8</v>
      </c>
      <c r="N35" s="171">
        <v>-2.2000000000000002</v>
      </c>
      <c r="O35" s="171">
        <v>-9.6</v>
      </c>
      <c r="P35" s="171">
        <v>3.3</v>
      </c>
      <c r="Q35" s="171">
        <v>0.3</v>
      </c>
      <c r="R35" s="171">
        <v>-2.2000000000000002</v>
      </c>
      <c r="S35" s="171">
        <v>5.7</v>
      </c>
    </row>
    <row r="36" spans="1:31" ht="13.5" customHeight="1" x14ac:dyDescent="0.2">
      <c r="A36" s="148" t="s">
        <v>86</v>
      </c>
      <c r="B36" s="146">
        <v>10</v>
      </c>
      <c r="C36" s="154"/>
      <c r="D36" s="161">
        <v>1.6</v>
      </c>
      <c r="E36" s="171">
        <v>0.6</v>
      </c>
      <c r="F36" s="171">
        <v>2.2999999999999998</v>
      </c>
      <c r="G36" s="171">
        <v>13.6</v>
      </c>
      <c r="H36" s="171">
        <v>0.4</v>
      </c>
      <c r="I36" s="171">
        <v>6.1</v>
      </c>
      <c r="J36" s="171">
        <v>2.1</v>
      </c>
      <c r="K36" s="171">
        <v>2.9</v>
      </c>
      <c r="L36" s="171">
        <v>-14.4</v>
      </c>
      <c r="M36" s="171">
        <v>0.1</v>
      </c>
      <c r="N36" s="171">
        <v>1.4</v>
      </c>
      <c r="O36" s="171">
        <v>-8.3000000000000007</v>
      </c>
      <c r="P36" s="171">
        <v>2.6</v>
      </c>
      <c r="Q36" s="171">
        <v>-1.7</v>
      </c>
      <c r="R36" s="171">
        <v>2.2000000000000002</v>
      </c>
      <c r="S36" s="171">
        <v>3.5</v>
      </c>
    </row>
    <row r="37" spans="1:31" ht="13.5" customHeight="1" x14ac:dyDescent="0.2">
      <c r="A37" s="148" t="s">
        <v>86</v>
      </c>
      <c r="B37" s="146">
        <v>11</v>
      </c>
      <c r="D37" s="161">
        <v>1.3</v>
      </c>
      <c r="E37" s="171">
        <v>-0.5</v>
      </c>
      <c r="F37" s="171">
        <v>3.6</v>
      </c>
      <c r="G37" s="171">
        <v>16.3</v>
      </c>
      <c r="H37" s="171">
        <v>-4.5</v>
      </c>
      <c r="I37" s="171">
        <v>7.7</v>
      </c>
      <c r="J37" s="171">
        <v>0.6</v>
      </c>
      <c r="K37" s="171">
        <v>2</v>
      </c>
      <c r="L37" s="171">
        <v>-17.100000000000001</v>
      </c>
      <c r="M37" s="171">
        <v>-1.7</v>
      </c>
      <c r="N37" s="171">
        <v>-1</v>
      </c>
      <c r="O37" s="171">
        <v>-11</v>
      </c>
      <c r="P37" s="171">
        <v>-0.5</v>
      </c>
      <c r="Q37" s="171">
        <v>-0.8</v>
      </c>
      <c r="R37" s="171">
        <v>-2.5</v>
      </c>
      <c r="S37" s="171">
        <v>3.4</v>
      </c>
    </row>
    <row r="38" spans="1:31" ht="13.5" customHeight="1" x14ac:dyDescent="0.2">
      <c r="A38" s="19" t="s">
        <v>86</v>
      </c>
      <c r="B38" s="146">
        <v>12</v>
      </c>
      <c r="C38" s="154"/>
      <c r="D38" s="161">
        <v>0</v>
      </c>
      <c r="E38" s="171">
        <v>-0.6</v>
      </c>
      <c r="F38" s="171">
        <v>1.6</v>
      </c>
      <c r="G38" s="171">
        <v>18.2</v>
      </c>
      <c r="H38" s="171">
        <v>-4.7</v>
      </c>
      <c r="I38" s="171">
        <v>4.4000000000000004</v>
      </c>
      <c r="J38" s="171">
        <v>1.3</v>
      </c>
      <c r="K38" s="171">
        <v>-4.5</v>
      </c>
      <c r="L38" s="171">
        <v>-13.1</v>
      </c>
      <c r="M38" s="171">
        <v>3.5</v>
      </c>
      <c r="N38" s="171">
        <v>-1.6</v>
      </c>
      <c r="O38" s="171">
        <v>-7.9</v>
      </c>
      <c r="P38" s="171">
        <v>-2.5</v>
      </c>
      <c r="Q38" s="171">
        <v>-3</v>
      </c>
      <c r="R38" s="171">
        <v>-5.5</v>
      </c>
      <c r="S38" s="171">
        <v>0.8</v>
      </c>
    </row>
    <row r="39" spans="1:31" ht="13.5" customHeight="1" x14ac:dyDescent="0.2">
      <c r="A39" s="148" t="s">
        <v>472</v>
      </c>
      <c r="B39" s="146" t="s">
        <v>365</v>
      </c>
      <c r="C39" s="154"/>
      <c r="D39" s="161">
        <v>1.6</v>
      </c>
      <c r="E39" s="171">
        <v>-4.5999999999999996</v>
      </c>
      <c r="F39" s="171">
        <v>0.4</v>
      </c>
      <c r="G39" s="171">
        <v>-1.2</v>
      </c>
      <c r="H39" s="171">
        <v>-6.6</v>
      </c>
      <c r="I39" s="171">
        <v>1</v>
      </c>
      <c r="J39" s="171">
        <v>6.3</v>
      </c>
      <c r="K39" s="171">
        <v>-0.6</v>
      </c>
      <c r="L39" s="171">
        <v>-5.3</v>
      </c>
      <c r="M39" s="171">
        <v>1</v>
      </c>
      <c r="N39" s="171">
        <v>-4.8</v>
      </c>
      <c r="O39" s="171">
        <v>-7.9</v>
      </c>
      <c r="P39" s="171">
        <v>13.1</v>
      </c>
      <c r="Q39" s="171">
        <v>-2.6</v>
      </c>
      <c r="R39" s="171">
        <v>6.4</v>
      </c>
      <c r="S39" s="171">
        <v>10.4</v>
      </c>
    </row>
    <row r="40" spans="1:31" ht="13.5" customHeight="1" x14ac:dyDescent="0.2">
      <c r="A40" s="148" t="s">
        <v>86</v>
      </c>
      <c r="B40" s="146">
        <v>2</v>
      </c>
      <c r="C40" s="154"/>
      <c r="D40" s="161">
        <v>2.2999999999999998</v>
      </c>
      <c r="E40" s="171">
        <v>0.6</v>
      </c>
      <c r="F40" s="171">
        <v>0.2</v>
      </c>
      <c r="G40" s="171">
        <v>-3</v>
      </c>
      <c r="H40" s="171">
        <v>-8.4</v>
      </c>
      <c r="I40" s="171">
        <v>4.8</v>
      </c>
      <c r="J40" s="171">
        <v>6.7</v>
      </c>
      <c r="K40" s="171">
        <v>-0.1</v>
      </c>
      <c r="L40" s="171">
        <v>-11.5</v>
      </c>
      <c r="M40" s="171">
        <v>2.8</v>
      </c>
      <c r="N40" s="171">
        <v>-3.1</v>
      </c>
      <c r="O40" s="171">
        <v>-6.1</v>
      </c>
      <c r="P40" s="171">
        <v>14.7</v>
      </c>
      <c r="Q40" s="171">
        <v>-0.3</v>
      </c>
      <c r="R40" s="171">
        <v>4.4000000000000004</v>
      </c>
      <c r="S40" s="171">
        <v>8.3000000000000007</v>
      </c>
    </row>
    <row r="41" spans="1:31" ht="13.5" customHeight="1" x14ac:dyDescent="0.2">
      <c r="A41" s="149" t="s">
        <v>86</v>
      </c>
      <c r="B41" s="146">
        <v>3</v>
      </c>
      <c r="C41" s="154"/>
      <c r="D41" s="161">
        <v>2</v>
      </c>
      <c r="E41" s="171">
        <v>-2.4</v>
      </c>
      <c r="F41" s="171">
        <v>-0.5</v>
      </c>
      <c r="G41" s="171">
        <v>-2.6</v>
      </c>
      <c r="H41" s="171">
        <v>-9.1</v>
      </c>
      <c r="I41" s="171">
        <v>6.4</v>
      </c>
      <c r="J41" s="171">
        <v>10.3</v>
      </c>
      <c r="K41" s="171">
        <v>-9.1</v>
      </c>
      <c r="L41" s="171">
        <v>-11.7</v>
      </c>
      <c r="M41" s="171">
        <v>0.7</v>
      </c>
      <c r="N41" s="171">
        <v>-2.8</v>
      </c>
      <c r="O41" s="171">
        <v>-1.9</v>
      </c>
      <c r="P41" s="171">
        <v>4.0999999999999996</v>
      </c>
      <c r="Q41" s="171">
        <v>3.2</v>
      </c>
      <c r="R41" s="171">
        <v>-0.9</v>
      </c>
      <c r="S41" s="171">
        <v>5.3</v>
      </c>
    </row>
    <row r="42" spans="1:31" ht="13.5" customHeight="1" x14ac:dyDescent="0.2">
      <c r="A42" s="148" t="s">
        <v>86</v>
      </c>
      <c r="B42" s="146">
        <v>4</v>
      </c>
      <c r="D42" s="161">
        <v>0.5</v>
      </c>
      <c r="E42" s="171">
        <v>0.6</v>
      </c>
      <c r="F42" s="171">
        <v>-2.6</v>
      </c>
      <c r="G42" s="171">
        <v>-4.9000000000000004</v>
      </c>
      <c r="H42" s="171">
        <v>-3</v>
      </c>
      <c r="I42" s="171">
        <v>1</v>
      </c>
      <c r="J42" s="171">
        <v>5.0999999999999996</v>
      </c>
      <c r="K42" s="171">
        <v>-1.8</v>
      </c>
      <c r="L42" s="171">
        <v>-8.6999999999999993</v>
      </c>
      <c r="M42" s="171">
        <v>1.9</v>
      </c>
      <c r="N42" s="171">
        <v>-8.6</v>
      </c>
      <c r="O42" s="171">
        <v>-2.2000000000000002</v>
      </c>
      <c r="P42" s="171">
        <v>19.7</v>
      </c>
      <c r="Q42" s="171">
        <v>-0.4</v>
      </c>
      <c r="R42" s="171">
        <v>5.2</v>
      </c>
      <c r="S42" s="171">
        <v>1.2</v>
      </c>
    </row>
    <row r="43" spans="1:31" ht="13.5" customHeight="1" x14ac:dyDescent="0.2">
      <c r="A43" s="148" t="s">
        <v>86</v>
      </c>
      <c r="B43" s="146">
        <v>5</v>
      </c>
      <c r="C43" s="154"/>
      <c r="D43" s="161">
        <v>2.9</v>
      </c>
      <c r="E43" s="171">
        <v>-4.8</v>
      </c>
      <c r="F43" s="171">
        <v>3.6</v>
      </c>
      <c r="G43" s="171">
        <v>-2.2999999999999998</v>
      </c>
      <c r="H43" s="171">
        <v>-1.4</v>
      </c>
      <c r="I43" s="171">
        <v>1.7</v>
      </c>
      <c r="J43" s="171">
        <v>4</v>
      </c>
      <c r="K43" s="171">
        <v>5.3</v>
      </c>
      <c r="L43" s="171">
        <v>-6.5</v>
      </c>
      <c r="M43" s="171">
        <v>6.1</v>
      </c>
      <c r="N43" s="171">
        <v>-6</v>
      </c>
      <c r="O43" s="171">
        <v>-3.8</v>
      </c>
      <c r="P43" s="171">
        <v>13.9</v>
      </c>
      <c r="Q43" s="171">
        <v>-1.3</v>
      </c>
      <c r="R43" s="171">
        <v>7</v>
      </c>
      <c r="S43" s="171">
        <v>11.3</v>
      </c>
    </row>
    <row r="44" spans="1:31" ht="13.5" customHeight="1" x14ac:dyDescent="0.2">
      <c r="A44" s="148" t="s">
        <v>86</v>
      </c>
      <c r="B44" s="146">
        <v>6</v>
      </c>
      <c r="C44" s="154"/>
      <c r="D44" s="161">
        <v>-0.5</v>
      </c>
      <c r="E44" s="171">
        <v>-4.5</v>
      </c>
      <c r="F44" s="171">
        <v>-1.2</v>
      </c>
      <c r="G44" s="171">
        <v>-4.3</v>
      </c>
      <c r="H44" s="171">
        <v>-8.6999999999999993</v>
      </c>
      <c r="I44" s="171">
        <v>-0.4</v>
      </c>
      <c r="J44" s="171">
        <v>6.4</v>
      </c>
      <c r="K44" s="171">
        <v>-4.2</v>
      </c>
      <c r="L44" s="171">
        <v>-11.3</v>
      </c>
      <c r="M44" s="171">
        <v>0.5</v>
      </c>
      <c r="N44" s="171">
        <v>-5.8</v>
      </c>
      <c r="O44" s="171">
        <v>0.3</v>
      </c>
      <c r="P44" s="171">
        <v>4</v>
      </c>
      <c r="Q44" s="171">
        <v>-3.9</v>
      </c>
      <c r="R44" s="171">
        <v>-3.8</v>
      </c>
      <c r="S44" s="171">
        <v>4.5999999999999996</v>
      </c>
    </row>
    <row r="45" spans="1:31" ht="13.5" customHeight="1" x14ac:dyDescent="0.2">
      <c r="A45" s="148" t="s">
        <v>86</v>
      </c>
      <c r="B45" s="146">
        <v>7</v>
      </c>
      <c r="C45" s="154"/>
      <c r="D45" s="161">
        <v>-0.9</v>
      </c>
      <c r="E45" s="171">
        <v>-2.6</v>
      </c>
      <c r="F45" s="171">
        <v>-1.1000000000000001</v>
      </c>
      <c r="G45" s="171">
        <v>-1.6</v>
      </c>
      <c r="H45" s="171">
        <v>2</v>
      </c>
      <c r="I45" s="171">
        <v>-5.7</v>
      </c>
      <c r="J45" s="171">
        <v>2.7</v>
      </c>
      <c r="K45" s="171">
        <v>6</v>
      </c>
      <c r="L45" s="171">
        <v>-8.9</v>
      </c>
      <c r="M45" s="171">
        <v>0.6</v>
      </c>
      <c r="N45" s="171">
        <v>-13.4</v>
      </c>
      <c r="O45" s="171">
        <v>2.2999999999999998</v>
      </c>
      <c r="P45" s="171">
        <v>17.7</v>
      </c>
      <c r="Q45" s="171">
        <v>-6.5</v>
      </c>
      <c r="R45" s="171">
        <v>9.1999999999999993</v>
      </c>
      <c r="S45" s="171">
        <v>3.3</v>
      </c>
    </row>
    <row r="46" spans="1:31" ht="13.5" customHeight="1" x14ac:dyDescent="0.2">
      <c r="A46" s="150" t="s">
        <v>86</v>
      </c>
      <c r="B46" s="153">
        <v>8</v>
      </c>
      <c r="C46" s="156"/>
      <c r="D46" s="164">
        <v>0</v>
      </c>
      <c r="E46" s="174">
        <v>-8.8000000000000007</v>
      </c>
      <c r="F46" s="174">
        <v>1.9</v>
      </c>
      <c r="G46" s="174">
        <v>-0.4</v>
      </c>
      <c r="H46" s="174">
        <v>1.5</v>
      </c>
      <c r="I46" s="174">
        <v>-2.9</v>
      </c>
      <c r="J46" s="174">
        <v>5.3</v>
      </c>
      <c r="K46" s="174">
        <v>0.6</v>
      </c>
      <c r="L46" s="174">
        <v>-4.0999999999999996</v>
      </c>
      <c r="M46" s="174">
        <v>3.1</v>
      </c>
      <c r="N46" s="174">
        <v>-11.5</v>
      </c>
      <c r="O46" s="174">
        <v>2.2000000000000002</v>
      </c>
      <c r="P46" s="174">
        <v>14</v>
      </c>
      <c r="Q46" s="174">
        <v>-5.2</v>
      </c>
      <c r="R46" s="174">
        <v>-0.2</v>
      </c>
      <c r="S46" s="174">
        <v>2.9</v>
      </c>
    </row>
    <row r="47" spans="1:31" ht="27" customHeight="1" x14ac:dyDescent="0.2">
      <c r="A47" s="591" t="s">
        <v>473</v>
      </c>
      <c r="B47" s="591"/>
      <c r="C47" s="592"/>
      <c r="D47" s="165">
        <v>-6</v>
      </c>
      <c r="E47" s="165">
        <v>-11</v>
      </c>
      <c r="F47" s="165">
        <v>-7.1</v>
      </c>
      <c r="G47" s="165">
        <v>-2.1</v>
      </c>
      <c r="H47" s="165">
        <v>-1.4</v>
      </c>
      <c r="I47" s="165">
        <v>-3.2</v>
      </c>
      <c r="J47" s="165">
        <v>-2.2000000000000002</v>
      </c>
      <c r="K47" s="165">
        <v>-6.3</v>
      </c>
      <c r="L47" s="165">
        <v>-1.9</v>
      </c>
      <c r="M47" s="165">
        <v>-6.1</v>
      </c>
      <c r="N47" s="165">
        <v>1.9</v>
      </c>
      <c r="O47" s="165">
        <v>0.9</v>
      </c>
      <c r="P47" s="165">
        <v>-29.7</v>
      </c>
      <c r="Q47" s="165">
        <v>-0.6</v>
      </c>
      <c r="R47" s="165">
        <v>-5</v>
      </c>
      <c r="S47" s="165">
        <v>-4.5</v>
      </c>
      <c r="T47" s="151"/>
      <c r="U47" s="151"/>
      <c r="V47" s="151"/>
      <c r="W47" s="151"/>
      <c r="X47" s="151"/>
      <c r="Y47" s="151"/>
      <c r="Z47" s="151"/>
      <c r="AA47" s="151"/>
      <c r="AB47" s="151"/>
      <c r="AC47" s="151"/>
      <c r="AD47" s="151"/>
      <c r="AE47" s="151"/>
    </row>
    <row r="48" spans="1:31" ht="27" customHeight="1" x14ac:dyDescent="0.2">
      <c r="A48" s="151"/>
      <c r="B48" s="151"/>
      <c r="C48" s="151"/>
      <c r="D48" s="201"/>
      <c r="E48" s="201"/>
      <c r="F48" s="201"/>
      <c r="G48" s="201"/>
      <c r="H48" s="201"/>
      <c r="I48" s="201"/>
      <c r="J48" s="201"/>
      <c r="K48" s="201"/>
      <c r="L48" s="201"/>
      <c r="M48" s="201"/>
      <c r="N48" s="201"/>
      <c r="O48" s="201"/>
      <c r="P48" s="201"/>
      <c r="Q48" s="201"/>
      <c r="R48" s="201"/>
      <c r="S48" s="201"/>
      <c r="T48" s="151"/>
      <c r="U48" s="151"/>
      <c r="V48" s="151"/>
      <c r="W48" s="151"/>
      <c r="X48" s="151"/>
      <c r="Y48" s="151"/>
      <c r="Z48" s="151"/>
      <c r="AA48" s="151"/>
      <c r="AB48" s="151"/>
      <c r="AC48" s="151"/>
      <c r="AD48" s="151"/>
      <c r="AE48" s="151"/>
    </row>
    <row r="49" spans="1:19" ht="16.5" x14ac:dyDescent="0.2">
      <c r="A49" s="143" t="s">
        <v>475</v>
      </c>
      <c r="B49" s="7"/>
      <c r="C49" s="7"/>
      <c r="H49" s="601"/>
      <c r="I49" s="601"/>
      <c r="J49" s="601"/>
      <c r="K49" s="601"/>
      <c r="L49" s="601"/>
      <c r="M49" s="601"/>
      <c r="N49" s="601"/>
      <c r="O49" s="601"/>
      <c r="S49" s="14" t="s">
        <v>135</v>
      </c>
    </row>
    <row r="50" spans="1:19" x14ac:dyDescent="0.2">
      <c r="A50" s="594" t="s">
        <v>51</v>
      </c>
      <c r="B50" s="594"/>
      <c r="C50" s="595"/>
      <c r="D50" s="157" t="s">
        <v>69</v>
      </c>
      <c r="E50" s="157" t="s">
        <v>442</v>
      </c>
      <c r="F50" s="157" t="s">
        <v>129</v>
      </c>
      <c r="G50" s="157" t="s">
        <v>104</v>
      </c>
      <c r="H50" s="157" t="s">
        <v>217</v>
      </c>
      <c r="I50" s="157" t="s">
        <v>277</v>
      </c>
      <c r="J50" s="157" t="s">
        <v>457</v>
      </c>
      <c r="K50" s="157" t="s">
        <v>458</v>
      </c>
      <c r="L50" s="157" t="s">
        <v>80</v>
      </c>
      <c r="M50" s="157" t="s">
        <v>334</v>
      </c>
      <c r="N50" s="157" t="s">
        <v>15</v>
      </c>
      <c r="O50" s="157" t="s">
        <v>180</v>
      </c>
      <c r="P50" s="157" t="s">
        <v>136</v>
      </c>
      <c r="Q50" s="157" t="s">
        <v>460</v>
      </c>
      <c r="R50" s="157" t="s">
        <v>462</v>
      </c>
      <c r="S50" s="157" t="s">
        <v>3</v>
      </c>
    </row>
    <row r="51" spans="1:19" x14ac:dyDescent="0.2">
      <c r="A51" s="596"/>
      <c r="B51" s="596"/>
      <c r="C51" s="597"/>
      <c r="D51" s="158" t="s">
        <v>94</v>
      </c>
      <c r="E51" s="158"/>
      <c r="F51" s="158"/>
      <c r="G51" s="158" t="s">
        <v>428</v>
      </c>
      <c r="H51" s="158" t="s">
        <v>390</v>
      </c>
      <c r="I51" s="158" t="s">
        <v>370</v>
      </c>
      <c r="J51" s="158" t="s">
        <v>463</v>
      </c>
      <c r="K51" s="158" t="s">
        <v>152</v>
      </c>
      <c r="L51" s="181" t="s">
        <v>273</v>
      </c>
      <c r="M51" s="185" t="s">
        <v>200</v>
      </c>
      <c r="N51" s="181" t="s">
        <v>283</v>
      </c>
      <c r="O51" s="181" t="s">
        <v>461</v>
      </c>
      <c r="P51" s="181" t="s">
        <v>414</v>
      </c>
      <c r="Q51" s="181" t="s">
        <v>446</v>
      </c>
      <c r="R51" s="181" t="s">
        <v>171</v>
      </c>
      <c r="S51" s="189" t="s">
        <v>336</v>
      </c>
    </row>
    <row r="52" spans="1:19" ht="18" customHeight="1" x14ac:dyDescent="0.2">
      <c r="A52" s="598"/>
      <c r="B52" s="598"/>
      <c r="C52" s="600"/>
      <c r="D52" s="159" t="s">
        <v>212</v>
      </c>
      <c r="E52" s="159" t="s">
        <v>387</v>
      </c>
      <c r="F52" s="159" t="s">
        <v>33</v>
      </c>
      <c r="G52" s="159" t="s">
        <v>464</v>
      </c>
      <c r="H52" s="159" t="s">
        <v>18</v>
      </c>
      <c r="I52" s="159" t="s">
        <v>60</v>
      </c>
      <c r="J52" s="159" t="s">
        <v>313</v>
      </c>
      <c r="K52" s="159" t="s">
        <v>465</v>
      </c>
      <c r="L52" s="182" t="s">
        <v>164</v>
      </c>
      <c r="M52" s="186" t="s">
        <v>466</v>
      </c>
      <c r="N52" s="182" t="s">
        <v>76</v>
      </c>
      <c r="O52" s="182" t="s">
        <v>422</v>
      </c>
      <c r="P52" s="186" t="s">
        <v>307</v>
      </c>
      <c r="Q52" s="186" t="s">
        <v>467</v>
      </c>
      <c r="R52" s="182" t="s">
        <v>468</v>
      </c>
      <c r="S52" s="182" t="s">
        <v>208</v>
      </c>
    </row>
    <row r="53" spans="1:19" ht="15.75" customHeight="1" x14ac:dyDescent="0.2">
      <c r="A53" s="195"/>
      <c r="B53" s="195"/>
      <c r="C53" s="195"/>
      <c r="D53" s="589" t="s">
        <v>137</v>
      </c>
      <c r="E53" s="589"/>
      <c r="F53" s="589"/>
      <c r="G53" s="589"/>
      <c r="H53" s="589"/>
      <c r="I53" s="589"/>
      <c r="J53" s="589"/>
      <c r="K53" s="589"/>
      <c r="L53" s="589"/>
      <c r="M53" s="589"/>
      <c r="N53" s="589"/>
      <c r="O53" s="589"/>
      <c r="P53" s="589"/>
      <c r="Q53" s="589"/>
      <c r="R53" s="589"/>
      <c r="S53" s="195"/>
    </row>
    <row r="54" spans="1:19" ht="13.5" customHeight="1" x14ac:dyDescent="0.2">
      <c r="A54" s="145" t="s">
        <v>189</v>
      </c>
      <c r="B54" s="145" t="s">
        <v>59</v>
      </c>
      <c r="C54" s="154" t="s">
        <v>55</v>
      </c>
      <c r="D54" s="160">
        <v>105.6</v>
      </c>
      <c r="E54" s="170">
        <v>96.9</v>
      </c>
      <c r="F54" s="170">
        <v>108.1</v>
      </c>
      <c r="G54" s="170">
        <v>106.3</v>
      </c>
      <c r="H54" s="170">
        <v>99.6</v>
      </c>
      <c r="I54" s="170">
        <v>114.2</v>
      </c>
      <c r="J54" s="170">
        <v>102</v>
      </c>
      <c r="K54" s="170">
        <v>104.3</v>
      </c>
      <c r="L54" s="183">
        <v>104.5</v>
      </c>
      <c r="M54" s="183">
        <v>103.2</v>
      </c>
      <c r="N54" s="183">
        <v>108.1</v>
      </c>
      <c r="O54" s="183">
        <v>116.8</v>
      </c>
      <c r="P54" s="170">
        <v>98.5</v>
      </c>
      <c r="Q54" s="170">
        <v>102.1</v>
      </c>
      <c r="R54" s="170">
        <v>103.3</v>
      </c>
      <c r="S54" s="183">
        <v>103.5</v>
      </c>
    </row>
    <row r="55" spans="1:19" ht="13.5" customHeight="1" x14ac:dyDescent="0.2">
      <c r="A55" s="146" t="s">
        <v>50</v>
      </c>
      <c r="B55" s="146" t="s">
        <v>335</v>
      </c>
      <c r="C55" s="154"/>
      <c r="D55" s="161">
        <v>104.2</v>
      </c>
      <c r="E55" s="171">
        <v>97.9</v>
      </c>
      <c r="F55" s="171">
        <v>104.5</v>
      </c>
      <c r="G55" s="171">
        <v>101.9</v>
      </c>
      <c r="H55" s="171">
        <v>100.1</v>
      </c>
      <c r="I55" s="171">
        <v>110.1</v>
      </c>
      <c r="J55" s="171">
        <v>102.2</v>
      </c>
      <c r="K55" s="171">
        <v>102.5</v>
      </c>
      <c r="L55" s="184">
        <v>95.1</v>
      </c>
      <c r="M55" s="184">
        <v>101.1</v>
      </c>
      <c r="N55" s="184">
        <v>118.9</v>
      </c>
      <c r="O55" s="184">
        <v>119.5</v>
      </c>
      <c r="P55" s="171">
        <v>94.9</v>
      </c>
      <c r="Q55" s="171">
        <v>103.2</v>
      </c>
      <c r="R55" s="171">
        <v>99.2</v>
      </c>
      <c r="S55" s="184">
        <v>101.8</v>
      </c>
    </row>
    <row r="56" spans="1:19" ht="13.5" customHeight="1" x14ac:dyDescent="0.2">
      <c r="A56" s="146"/>
      <c r="B56" s="146" t="s">
        <v>244</v>
      </c>
      <c r="C56" s="154"/>
      <c r="D56" s="161">
        <v>100</v>
      </c>
      <c r="E56" s="171">
        <v>100</v>
      </c>
      <c r="F56" s="171">
        <v>100</v>
      </c>
      <c r="G56" s="171">
        <v>100</v>
      </c>
      <c r="H56" s="171">
        <v>100</v>
      </c>
      <c r="I56" s="171">
        <v>100</v>
      </c>
      <c r="J56" s="171">
        <v>100</v>
      </c>
      <c r="K56" s="171">
        <v>100</v>
      </c>
      <c r="L56" s="184">
        <v>100</v>
      </c>
      <c r="M56" s="184">
        <v>100</v>
      </c>
      <c r="N56" s="184">
        <v>100</v>
      </c>
      <c r="O56" s="184">
        <v>100</v>
      </c>
      <c r="P56" s="171">
        <v>100</v>
      </c>
      <c r="Q56" s="171">
        <v>100</v>
      </c>
      <c r="R56" s="171">
        <v>100</v>
      </c>
      <c r="S56" s="184">
        <v>100</v>
      </c>
    </row>
    <row r="57" spans="1:19" ht="13.5" customHeight="1" x14ac:dyDescent="0.2">
      <c r="A57" s="146"/>
      <c r="B57" s="146" t="s">
        <v>153</v>
      </c>
      <c r="C57" s="154"/>
      <c r="D57" s="161">
        <v>101.1</v>
      </c>
      <c r="E57" s="171">
        <v>104.2</v>
      </c>
      <c r="F57" s="171">
        <v>102.3</v>
      </c>
      <c r="G57" s="171">
        <v>103</v>
      </c>
      <c r="H57" s="171">
        <v>96.6</v>
      </c>
      <c r="I57" s="171">
        <v>103.3</v>
      </c>
      <c r="J57" s="171">
        <v>99.6</v>
      </c>
      <c r="K57" s="171">
        <v>97</v>
      </c>
      <c r="L57" s="171">
        <v>114.5</v>
      </c>
      <c r="M57" s="171">
        <v>100.1</v>
      </c>
      <c r="N57" s="171">
        <v>99.6</v>
      </c>
      <c r="O57" s="171">
        <v>105.7</v>
      </c>
      <c r="P57" s="171">
        <v>87.9</v>
      </c>
      <c r="Q57" s="171">
        <v>99.2</v>
      </c>
      <c r="R57" s="171">
        <v>101.6</v>
      </c>
      <c r="S57" s="171">
        <v>110.6</v>
      </c>
    </row>
    <row r="58" spans="1:19" ht="13.5" customHeight="1" x14ac:dyDescent="0.2">
      <c r="A58" s="146"/>
      <c r="B58" s="146" t="s">
        <v>368</v>
      </c>
      <c r="C58" s="154"/>
      <c r="D58" s="162">
        <v>102.1</v>
      </c>
      <c r="E58" s="167">
        <v>98.5</v>
      </c>
      <c r="F58" s="167">
        <v>102.9</v>
      </c>
      <c r="G58" s="167">
        <v>102.2</v>
      </c>
      <c r="H58" s="167">
        <v>98.8</v>
      </c>
      <c r="I58" s="167">
        <v>99.3</v>
      </c>
      <c r="J58" s="167">
        <v>99.1</v>
      </c>
      <c r="K58" s="167">
        <v>104.3</v>
      </c>
      <c r="L58" s="167">
        <v>108</v>
      </c>
      <c r="M58" s="167">
        <v>101.3</v>
      </c>
      <c r="N58" s="167">
        <v>103.3</v>
      </c>
      <c r="O58" s="167">
        <v>108.9</v>
      </c>
      <c r="P58" s="167">
        <v>91.1</v>
      </c>
      <c r="Q58" s="167">
        <v>100.4</v>
      </c>
      <c r="R58" s="167">
        <v>100.5</v>
      </c>
      <c r="S58" s="167">
        <v>118</v>
      </c>
    </row>
    <row r="59" spans="1:19" ht="13.5" customHeight="1" x14ac:dyDescent="0.2">
      <c r="A59" s="147"/>
      <c r="B59" s="147" t="s">
        <v>159</v>
      </c>
      <c r="C59" s="155"/>
      <c r="D59" s="163">
        <v>103</v>
      </c>
      <c r="E59" s="173">
        <v>101.2</v>
      </c>
      <c r="F59" s="173">
        <v>104.2</v>
      </c>
      <c r="G59" s="173">
        <v>103.4</v>
      </c>
      <c r="H59" s="173">
        <v>101.1</v>
      </c>
      <c r="I59" s="173">
        <v>102.2</v>
      </c>
      <c r="J59" s="173">
        <v>97.5</v>
      </c>
      <c r="K59" s="173">
        <v>104.8</v>
      </c>
      <c r="L59" s="173">
        <v>103.2</v>
      </c>
      <c r="M59" s="173">
        <v>103.3</v>
      </c>
      <c r="N59" s="173">
        <v>102.1</v>
      </c>
      <c r="O59" s="173">
        <v>105.3</v>
      </c>
      <c r="P59" s="173">
        <v>98.5</v>
      </c>
      <c r="Q59" s="173">
        <v>100</v>
      </c>
      <c r="R59" s="173">
        <v>101</v>
      </c>
      <c r="S59" s="173">
        <v>116.2</v>
      </c>
    </row>
    <row r="60" spans="1:19" ht="13.5" customHeight="1" x14ac:dyDescent="0.2">
      <c r="A60" s="146" t="s">
        <v>175</v>
      </c>
      <c r="B60" s="146">
        <v>8</v>
      </c>
      <c r="C60" s="154" t="s">
        <v>256</v>
      </c>
      <c r="D60" s="160">
        <v>97.5</v>
      </c>
      <c r="E60" s="170">
        <v>94</v>
      </c>
      <c r="F60" s="170">
        <v>97.5</v>
      </c>
      <c r="G60" s="170">
        <v>103.2</v>
      </c>
      <c r="H60" s="170">
        <v>100.6</v>
      </c>
      <c r="I60" s="170">
        <v>99.7</v>
      </c>
      <c r="J60" s="170">
        <v>95.4</v>
      </c>
      <c r="K60" s="170">
        <v>104.2</v>
      </c>
      <c r="L60" s="170">
        <v>95.8</v>
      </c>
      <c r="M60" s="170">
        <v>98.2</v>
      </c>
      <c r="N60" s="170">
        <v>100.5</v>
      </c>
      <c r="O60" s="170">
        <v>107.2</v>
      </c>
      <c r="P60" s="170">
        <v>66.2</v>
      </c>
      <c r="Q60" s="170">
        <v>103.4</v>
      </c>
      <c r="R60" s="170">
        <v>101.5</v>
      </c>
      <c r="S60" s="170">
        <v>113.3</v>
      </c>
    </row>
    <row r="61" spans="1:19" ht="13.5" customHeight="1" x14ac:dyDescent="0.2">
      <c r="A61" s="148" t="s">
        <v>86</v>
      </c>
      <c r="B61" s="146">
        <v>9</v>
      </c>
      <c r="C61" s="154"/>
      <c r="D61" s="161">
        <v>103.4</v>
      </c>
      <c r="E61" s="171">
        <v>104.7</v>
      </c>
      <c r="F61" s="171">
        <v>104.1</v>
      </c>
      <c r="G61" s="171">
        <v>105.6</v>
      </c>
      <c r="H61" s="171">
        <v>103.2</v>
      </c>
      <c r="I61" s="171">
        <v>105</v>
      </c>
      <c r="J61" s="171">
        <v>95.6</v>
      </c>
      <c r="K61" s="171">
        <v>102.7</v>
      </c>
      <c r="L61" s="171">
        <v>102.6</v>
      </c>
      <c r="M61" s="171">
        <v>102.6</v>
      </c>
      <c r="N61" s="171">
        <v>102.7</v>
      </c>
      <c r="O61" s="171">
        <v>106.6</v>
      </c>
      <c r="P61" s="171">
        <v>94.4</v>
      </c>
      <c r="Q61" s="171">
        <v>103.3</v>
      </c>
      <c r="R61" s="171">
        <v>97.5</v>
      </c>
      <c r="S61" s="171">
        <v>118.2</v>
      </c>
    </row>
    <row r="62" spans="1:19" ht="13.5" customHeight="1" x14ac:dyDescent="0.2">
      <c r="A62" s="148" t="s">
        <v>86</v>
      </c>
      <c r="B62" s="146">
        <v>10</v>
      </c>
      <c r="C62" s="154"/>
      <c r="D62" s="161">
        <v>105.6</v>
      </c>
      <c r="E62" s="171">
        <v>104.2</v>
      </c>
      <c r="F62" s="171">
        <v>107.6</v>
      </c>
      <c r="G62" s="171">
        <v>102.9</v>
      </c>
      <c r="H62" s="171">
        <v>105.9</v>
      </c>
      <c r="I62" s="171">
        <v>103.4</v>
      </c>
      <c r="J62" s="171">
        <v>98.2</v>
      </c>
      <c r="K62" s="171">
        <v>107.5</v>
      </c>
      <c r="L62" s="171">
        <v>100.6</v>
      </c>
      <c r="M62" s="171">
        <v>105.2</v>
      </c>
      <c r="N62" s="171">
        <v>100.5</v>
      </c>
      <c r="O62" s="171">
        <v>107</v>
      </c>
      <c r="P62" s="171">
        <v>110.5</v>
      </c>
      <c r="Q62" s="171">
        <v>98.3</v>
      </c>
      <c r="R62" s="171">
        <v>101.6</v>
      </c>
      <c r="S62" s="171">
        <v>118.6</v>
      </c>
    </row>
    <row r="63" spans="1:19" ht="13.5" customHeight="1" x14ac:dyDescent="0.2">
      <c r="A63" s="148" t="s">
        <v>86</v>
      </c>
      <c r="B63" s="146">
        <v>11</v>
      </c>
      <c r="D63" s="161">
        <v>106.7</v>
      </c>
      <c r="E63" s="171">
        <v>101.8</v>
      </c>
      <c r="F63" s="171">
        <v>110</v>
      </c>
      <c r="G63" s="171">
        <v>105.8</v>
      </c>
      <c r="H63" s="171">
        <v>100.6</v>
      </c>
      <c r="I63" s="171">
        <v>106.1</v>
      </c>
      <c r="J63" s="171">
        <v>99.2</v>
      </c>
      <c r="K63" s="171">
        <v>103.5</v>
      </c>
      <c r="L63" s="171">
        <v>101</v>
      </c>
      <c r="M63" s="171">
        <v>108.1</v>
      </c>
      <c r="N63" s="171">
        <v>102.1</v>
      </c>
      <c r="O63" s="171">
        <v>108.9</v>
      </c>
      <c r="P63" s="171">
        <v>105.8</v>
      </c>
      <c r="Q63" s="171">
        <v>100.4</v>
      </c>
      <c r="R63" s="171">
        <v>98.7</v>
      </c>
      <c r="S63" s="171">
        <v>119.8</v>
      </c>
    </row>
    <row r="64" spans="1:19" ht="13.5" customHeight="1" x14ac:dyDescent="0.2">
      <c r="A64" s="19" t="s">
        <v>86</v>
      </c>
      <c r="B64" s="146">
        <v>12</v>
      </c>
      <c r="C64" s="154"/>
      <c r="D64" s="161">
        <v>103.4</v>
      </c>
      <c r="E64" s="171">
        <v>103.5</v>
      </c>
      <c r="F64" s="171">
        <v>106.9</v>
      </c>
      <c r="G64" s="171">
        <v>101.7</v>
      </c>
      <c r="H64" s="171">
        <v>99.5</v>
      </c>
      <c r="I64" s="171">
        <v>105.7</v>
      </c>
      <c r="J64" s="171">
        <v>96.3</v>
      </c>
      <c r="K64" s="171">
        <v>103.5</v>
      </c>
      <c r="L64" s="171">
        <v>100.8</v>
      </c>
      <c r="M64" s="171">
        <v>107</v>
      </c>
      <c r="N64" s="171">
        <v>101.6</v>
      </c>
      <c r="O64" s="171">
        <v>107.2</v>
      </c>
      <c r="P64" s="171">
        <v>90.8</v>
      </c>
      <c r="Q64" s="171">
        <v>97.7</v>
      </c>
      <c r="R64" s="171">
        <v>107.2</v>
      </c>
      <c r="S64" s="171">
        <v>117.5</v>
      </c>
    </row>
    <row r="65" spans="1:19" ht="13.5" customHeight="1" x14ac:dyDescent="0.2">
      <c r="A65" s="148" t="s">
        <v>472</v>
      </c>
      <c r="B65" s="146" t="s">
        <v>365</v>
      </c>
      <c r="C65" s="154"/>
      <c r="D65" s="161">
        <v>98</v>
      </c>
      <c r="E65" s="171">
        <v>87.6</v>
      </c>
      <c r="F65" s="171">
        <v>94.5</v>
      </c>
      <c r="G65" s="171">
        <v>95.9</v>
      </c>
      <c r="H65" s="171">
        <v>91</v>
      </c>
      <c r="I65" s="171">
        <v>92.6</v>
      </c>
      <c r="J65" s="171">
        <v>98</v>
      </c>
      <c r="K65" s="171">
        <v>98.5</v>
      </c>
      <c r="L65" s="171">
        <v>89.3</v>
      </c>
      <c r="M65" s="171">
        <v>93.2</v>
      </c>
      <c r="N65" s="171">
        <v>94.4</v>
      </c>
      <c r="O65" s="171">
        <v>110.2</v>
      </c>
      <c r="P65" s="171">
        <v>111.8</v>
      </c>
      <c r="Q65" s="171">
        <v>96.1</v>
      </c>
      <c r="R65" s="171">
        <v>113.5</v>
      </c>
      <c r="S65" s="171">
        <v>116.3</v>
      </c>
    </row>
    <row r="66" spans="1:19" ht="13.5" customHeight="1" x14ac:dyDescent="0.2">
      <c r="A66" s="148" t="s">
        <v>86</v>
      </c>
      <c r="B66" s="146">
        <v>2</v>
      </c>
      <c r="C66" s="154"/>
      <c r="D66" s="161">
        <v>102.7</v>
      </c>
      <c r="E66" s="171">
        <v>105.8</v>
      </c>
      <c r="F66" s="171">
        <v>104.2</v>
      </c>
      <c r="G66" s="171">
        <v>95.3</v>
      </c>
      <c r="H66" s="171">
        <v>87.4</v>
      </c>
      <c r="I66" s="171">
        <v>99.9</v>
      </c>
      <c r="J66" s="171">
        <v>99.2</v>
      </c>
      <c r="K66" s="171">
        <v>97.1</v>
      </c>
      <c r="L66" s="171">
        <v>87.8</v>
      </c>
      <c r="M66" s="171">
        <v>104.5</v>
      </c>
      <c r="N66" s="171">
        <v>84.4</v>
      </c>
      <c r="O66" s="171">
        <v>111.8</v>
      </c>
      <c r="P66" s="171">
        <v>113.9</v>
      </c>
      <c r="Q66" s="171">
        <v>94.5</v>
      </c>
      <c r="R66" s="171">
        <v>104</v>
      </c>
      <c r="S66" s="171">
        <v>119.9</v>
      </c>
    </row>
    <row r="67" spans="1:19" ht="13.5" customHeight="1" x14ac:dyDescent="0.2">
      <c r="A67" s="149" t="s">
        <v>86</v>
      </c>
      <c r="B67" s="146">
        <v>3</v>
      </c>
      <c r="C67" s="154"/>
      <c r="D67" s="161">
        <v>103.3</v>
      </c>
      <c r="E67" s="171">
        <v>100.9</v>
      </c>
      <c r="F67" s="171">
        <v>103.6</v>
      </c>
      <c r="G67" s="171">
        <v>99.8</v>
      </c>
      <c r="H67" s="171">
        <v>92.7</v>
      </c>
      <c r="I67" s="171">
        <v>98</v>
      </c>
      <c r="J67" s="171">
        <v>98.9</v>
      </c>
      <c r="K67" s="171">
        <v>98.9</v>
      </c>
      <c r="L67" s="171">
        <v>89.1</v>
      </c>
      <c r="M67" s="171">
        <v>105.4</v>
      </c>
      <c r="N67" s="171">
        <v>97.2</v>
      </c>
      <c r="O67" s="171">
        <v>110.5</v>
      </c>
      <c r="P67" s="171">
        <v>110.1</v>
      </c>
      <c r="Q67" s="171">
        <v>99.1</v>
      </c>
      <c r="R67" s="171">
        <v>112.9</v>
      </c>
      <c r="S67" s="171">
        <v>119.5</v>
      </c>
    </row>
    <row r="68" spans="1:19" ht="13.5" customHeight="1" x14ac:dyDescent="0.2">
      <c r="A68" s="148" t="s">
        <v>86</v>
      </c>
      <c r="B68" s="146">
        <v>4</v>
      </c>
      <c r="D68" s="161">
        <v>107.6</v>
      </c>
      <c r="E68" s="171">
        <v>110.5</v>
      </c>
      <c r="F68" s="171">
        <v>106.7</v>
      </c>
      <c r="G68" s="171">
        <v>104.1</v>
      </c>
      <c r="H68" s="171">
        <v>93.3</v>
      </c>
      <c r="I68" s="171">
        <v>104.6</v>
      </c>
      <c r="J68" s="171">
        <v>103.9</v>
      </c>
      <c r="K68" s="171">
        <v>103.4</v>
      </c>
      <c r="L68" s="171">
        <v>93</v>
      </c>
      <c r="M68" s="171">
        <v>109.3</v>
      </c>
      <c r="N68" s="171">
        <v>94.4</v>
      </c>
      <c r="O68" s="171">
        <v>117.5</v>
      </c>
      <c r="P68" s="171">
        <v>128.30000000000001</v>
      </c>
      <c r="Q68" s="171">
        <v>100.8</v>
      </c>
      <c r="R68" s="171">
        <v>113.9</v>
      </c>
      <c r="S68" s="171">
        <v>121.7</v>
      </c>
    </row>
    <row r="69" spans="1:19" ht="13.5" customHeight="1" x14ac:dyDescent="0.2">
      <c r="A69" s="146" t="s">
        <v>86</v>
      </c>
      <c r="B69" s="146">
        <v>5</v>
      </c>
      <c r="C69" s="154"/>
      <c r="D69" s="161">
        <v>102.6</v>
      </c>
      <c r="E69" s="171">
        <v>91.7</v>
      </c>
      <c r="F69" s="171">
        <v>100.6</v>
      </c>
      <c r="G69" s="171">
        <v>105</v>
      </c>
      <c r="H69" s="171">
        <v>96.4</v>
      </c>
      <c r="I69" s="171">
        <v>97.3</v>
      </c>
      <c r="J69" s="171">
        <v>100.3</v>
      </c>
      <c r="K69" s="171">
        <v>107.8</v>
      </c>
      <c r="L69" s="171">
        <v>92.5</v>
      </c>
      <c r="M69" s="171">
        <v>104.7</v>
      </c>
      <c r="N69" s="171">
        <v>100.2</v>
      </c>
      <c r="O69" s="171">
        <v>108.3</v>
      </c>
      <c r="P69" s="171">
        <v>125.7</v>
      </c>
      <c r="Q69" s="171">
        <v>95.4</v>
      </c>
      <c r="R69" s="171">
        <v>110.4</v>
      </c>
      <c r="S69" s="171">
        <v>116.4</v>
      </c>
    </row>
    <row r="70" spans="1:19" ht="13.5" customHeight="1" x14ac:dyDescent="0.2">
      <c r="A70" s="148" t="s">
        <v>86</v>
      </c>
      <c r="B70" s="146">
        <v>6</v>
      </c>
      <c r="C70" s="154"/>
      <c r="D70" s="161">
        <v>106.3</v>
      </c>
      <c r="E70" s="171">
        <v>106.2</v>
      </c>
      <c r="F70" s="171">
        <v>107.2</v>
      </c>
      <c r="G70" s="171">
        <v>101.7</v>
      </c>
      <c r="H70" s="171">
        <v>93.3</v>
      </c>
      <c r="I70" s="171">
        <v>103.1</v>
      </c>
      <c r="J70" s="171">
        <v>102.5</v>
      </c>
      <c r="K70" s="171">
        <v>104.4</v>
      </c>
      <c r="L70" s="171">
        <v>93.2</v>
      </c>
      <c r="M70" s="171">
        <v>106.8</v>
      </c>
      <c r="N70" s="171">
        <v>97.2</v>
      </c>
      <c r="O70" s="171">
        <v>124.3</v>
      </c>
      <c r="P70" s="171">
        <v>122.1</v>
      </c>
      <c r="Q70" s="171">
        <v>94.9</v>
      </c>
      <c r="R70" s="171">
        <v>105.2</v>
      </c>
      <c r="S70" s="171">
        <v>122.3</v>
      </c>
    </row>
    <row r="71" spans="1:19" ht="13.5" customHeight="1" x14ac:dyDescent="0.2">
      <c r="A71" s="148" t="s">
        <v>86</v>
      </c>
      <c r="B71" s="146">
        <v>7</v>
      </c>
      <c r="C71" s="154"/>
      <c r="D71" s="161">
        <v>105.5</v>
      </c>
      <c r="E71" s="171">
        <v>100.4</v>
      </c>
      <c r="F71" s="171">
        <v>106.8</v>
      </c>
      <c r="G71" s="171">
        <v>108.3</v>
      </c>
      <c r="H71" s="171">
        <v>98.7</v>
      </c>
      <c r="I71" s="171">
        <v>98.3</v>
      </c>
      <c r="J71" s="171">
        <v>101.7</v>
      </c>
      <c r="K71" s="171">
        <v>109.7</v>
      </c>
      <c r="L71" s="171">
        <v>96.1</v>
      </c>
      <c r="M71" s="171">
        <v>109.1</v>
      </c>
      <c r="N71" s="171">
        <v>92.2</v>
      </c>
      <c r="O71" s="171">
        <v>123.2</v>
      </c>
      <c r="P71" s="171">
        <v>119.5</v>
      </c>
      <c r="Q71" s="171">
        <v>94.5</v>
      </c>
      <c r="R71" s="171">
        <v>111.2</v>
      </c>
      <c r="S71" s="171">
        <v>122.8</v>
      </c>
    </row>
    <row r="72" spans="1:19" ht="13.5" customHeight="1" x14ac:dyDescent="0.2">
      <c r="A72" s="150" t="s">
        <v>86</v>
      </c>
      <c r="B72" s="153">
        <v>8</v>
      </c>
      <c r="C72" s="156"/>
      <c r="D72" s="164">
        <v>98.9</v>
      </c>
      <c r="E72" s="174">
        <v>92.3</v>
      </c>
      <c r="F72" s="174">
        <v>100.1</v>
      </c>
      <c r="G72" s="174">
        <v>104.3</v>
      </c>
      <c r="H72" s="174">
        <v>100.3</v>
      </c>
      <c r="I72" s="174">
        <v>96.5</v>
      </c>
      <c r="J72" s="174">
        <v>100.2</v>
      </c>
      <c r="K72" s="174">
        <v>100.7</v>
      </c>
      <c r="L72" s="174">
        <v>93.4</v>
      </c>
      <c r="M72" s="174">
        <v>102.9</v>
      </c>
      <c r="N72" s="174">
        <v>86.7</v>
      </c>
      <c r="O72" s="174">
        <v>122.1</v>
      </c>
      <c r="P72" s="174">
        <v>81</v>
      </c>
      <c r="Q72" s="174">
        <v>95.9</v>
      </c>
      <c r="R72" s="174">
        <v>105.3</v>
      </c>
      <c r="S72" s="174">
        <v>117.1</v>
      </c>
    </row>
    <row r="73" spans="1:19" ht="17.25" customHeight="1" x14ac:dyDescent="0.2">
      <c r="A73" s="195"/>
      <c r="B73" s="195"/>
      <c r="C73" s="195"/>
      <c r="D73" s="590" t="s">
        <v>95</v>
      </c>
      <c r="E73" s="590"/>
      <c r="F73" s="590"/>
      <c r="G73" s="590"/>
      <c r="H73" s="590"/>
      <c r="I73" s="590"/>
      <c r="J73" s="590"/>
      <c r="K73" s="590"/>
      <c r="L73" s="590"/>
      <c r="M73" s="590"/>
      <c r="N73" s="590"/>
      <c r="O73" s="590"/>
      <c r="P73" s="590"/>
      <c r="Q73" s="590"/>
      <c r="R73" s="590"/>
      <c r="S73" s="590"/>
    </row>
    <row r="74" spans="1:19" ht="13.5" customHeight="1" x14ac:dyDescent="0.2">
      <c r="A74" s="145" t="s">
        <v>189</v>
      </c>
      <c r="B74" s="145" t="s">
        <v>59</v>
      </c>
      <c r="C74" s="154" t="s">
        <v>55</v>
      </c>
      <c r="D74" s="160">
        <v>-2.2000000000000002</v>
      </c>
      <c r="E74" s="170">
        <v>-10.7</v>
      </c>
      <c r="F74" s="170">
        <v>-1.6</v>
      </c>
      <c r="G74" s="170">
        <v>4.3</v>
      </c>
      <c r="H74" s="170">
        <v>8.5</v>
      </c>
      <c r="I74" s="170">
        <v>-0.4</v>
      </c>
      <c r="J74" s="170">
        <v>0.6</v>
      </c>
      <c r="K74" s="170">
        <v>3.2</v>
      </c>
      <c r="L74" s="183">
        <v>-6.7</v>
      </c>
      <c r="M74" s="183">
        <v>2</v>
      </c>
      <c r="N74" s="183">
        <v>-5.8</v>
      </c>
      <c r="O74" s="183">
        <v>-5.0999999999999996</v>
      </c>
      <c r="P74" s="170">
        <v>-15.9</v>
      </c>
      <c r="Q74" s="170">
        <v>1.6</v>
      </c>
      <c r="R74" s="170">
        <v>-0.4</v>
      </c>
      <c r="S74" s="183">
        <v>-3.7</v>
      </c>
    </row>
    <row r="75" spans="1:19" ht="13.5" customHeight="1" x14ac:dyDescent="0.2">
      <c r="A75" s="146" t="s">
        <v>50</v>
      </c>
      <c r="B75" s="146" t="s">
        <v>335</v>
      </c>
      <c r="C75" s="154"/>
      <c r="D75" s="161">
        <v>-1.4</v>
      </c>
      <c r="E75" s="171">
        <v>1.1000000000000001</v>
      </c>
      <c r="F75" s="171">
        <v>-3.3</v>
      </c>
      <c r="G75" s="171">
        <v>-4.0999999999999996</v>
      </c>
      <c r="H75" s="171">
        <v>0.5</v>
      </c>
      <c r="I75" s="171">
        <v>-3.5</v>
      </c>
      <c r="J75" s="171">
        <v>0.3</v>
      </c>
      <c r="K75" s="171">
        <v>-1.8</v>
      </c>
      <c r="L75" s="184">
        <v>-9</v>
      </c>
      <c r="M75" s="184">
        <v>-1.9</v>
      </c>
      <c r="N75" s="184">
        <v>10</v>
      </c>
      <c r="O75" s="184">
        <v>2.2000000000000002</v>
      </c>
      <c r="P75" s="171">
        <v>-3.6</v>
      </c>
      <c r="Q75" s="171">
        <v>1</v>
      </c>
      <c r="R75" s="171">
        <v>-4</v>
      </c>
      <c r="S75" s="184">
        <v>-1.7</v>
      </c>
    </row>
    <row r="76" spans="1:19" ht="13.5" customHeight="1" x14ac:dyDescent="0.2">
      <c r="A76" s="146"/>
      <c r="B76" s="146" t="s">
        <v>244</v>
      </c>
      <c r="C76" s="154"/>
      <c r="D76" s="161">
        <v>-4</v>
      </c>
      <c r="E76" s="171">
        <v>2.1</v>
      </c>
      <c r="F76" s="171">
        <v>-4.4000000000000004</v>
      </c>
      <c r="G76" s="171">
        <v>-1.9</v>
      </c>
      <c r="H76" s="171">
        <v>-0.1</v>
      </c>
      <c r="I76" s="171">
        <v>-9.1999999999999993</v>
      </c>
      <c r="J76" s="171">
        <v>-2.2000000000000002</v>
      </c>
      <c r="K76" s="171">
        <v>-2.4</v>
      </c>
      <c r="L76" s="184">
        <v>5.2</v>
      </c>
      <c r="M76" s="184">
        <v>-1.1000000000000001</v>
      </c>
      <c r="N76" s="184">
        <v>-15.9</v>
      </c>
      <c r="O76" s="184">
        <v>-16.3</v>
      </c>
      <c r="P76" s="171">
        <v>5.4</v>
      </c>
      <c r="Q76" s="171">
        <v>-3.1</v>
      </c>
      <c r="R76" s="171">
        <v>0.8</v>
      </c>
      <c r="S76" s="184">
        <v>-1.7</v>
      </c>
    </row>
    <row r="77" spans="1:19" ht="13.5" customHeight="1" x14ac:dyDescent="0.2">
      <c r="A77" s="146"/>
      <c r="B77" s="146" t="s">
        <v>153</v>
      </c>
      <c r="C77" s="154"/>
      <c r="D77" s="161">
        <v>1.2</v>
      </c>
      <c r="E77" s="171">
        <v>4.2</v>
      </c>
      <c r="F77" s="171">
        <v>2.4</v>
      </c>
      <c r="G77" s="171">
        <v>3</v>
      </c>
      <c r="H77" s="171">
        <v>-3.5</v>
      </c>
      <c r="I77" s="171">
        <v>3.3</v>
      </c>
      <c r="J77" s="171">
        <v>-0.4</v>
      </c>
      <c r="K77" s="171">
        <v>-3</v>
      </c>
      <c r="L77" s="184">
        <v>14.5</v>
      </c>
      <c r="M77" s="184">
        <v>0</v>
      </c>
      <c r="N77" s="184">
        <v>-0.4</v>
      </c>
      <c r="O77" s="184">
        <v>5.6</v>
      </c>
      <c r="P77" s="171">
        <v>-12.2</v>
      </c>
      <c r="Q77" s="171">
        <v>-0.8</v>
      </c>
      <c r="R77" s="171">
        <v>1.6</v>
      </c>
      <c r="S77" s="184">
        <v>10.6</v>
      </c>
    </row>
    <row r="78" spans="1:19" ht="13.5" customHeight="1" x14ac:dyDescent="0.2">
      <c r="A78" s="146"/>
      <c r="B78" s="146" t="s">
        <v>368</v>
      </c>
      <c r="C78" s="154"/>
      <c r="D78" s="161">
        <v>1</v>
      </c>
      <c r="E78" s="171">
        <v>-5.5</v>
      </c>
      <c r="F78" s="171">
        <v>0.6</v>
      </c>
      <c r="G78" s="171">
        <v>-0.8</v>
      </c>
      <c r="H78" s="171">
        <v>2.2999999999999998</v>
      </c>
      <c r="I78" s="171">
        <v>-3.9</v>
      </c>
      <c r="J78" s="171">
        <v>-0.5</v>
      </c>
      <c r="K78" s="171">
        <v>7.5</v>
      </c>
      <c r="L78" s="184">
        <v>-5.7</v>
      </c>
      <c r="M78" s="184">
        <v>1.2</v>
      </c>
      <c r="N78" s="184">
        <v>3.7</v>
      </c>
      <c r="O78" s="184">
        <v>3</v>
      </c>
      <c r="P78" s="171">
        <v>3.6</v>
      </c>
      <c r="Q78" s="171">
        <v>1.2</v>
      </c>
      <c r="R78" s="171">
        <v>-1.1000000000000001</v>
      </c>
      <c r="S78" s="184">
        <v>6.7</v>
      </c>
    </row>
    <row r="79" spans="1:19" ht="13.5" customHeight="1" x14ac:dyDescent="0.2">
      <c r="A79" s="147"/>
      <c r="B79" s="147" t="s">
        <v>159</v>
      </c>
      <c r="C79" s="155"/>
      <c r="D79" s="163">
        <v>0.9</v>
      </c>
      <c r="E79" s="173">
        <v>2.7</v>
      </c>
      <c r="F79" s="173">
        <v>1.3</v>
      </c>
      <c r="G79" s="173">
        <v>1.2</v>
      </c>
      <c r="H79" s="173">
        <v>2.2999999999999998</v>
      </c>
      <c r="I79" s="173">
        <v>2.9</v>
      </c>
      <c r="J79" s="173">
        <v>-1.6</v>
      </c>
      <c r="K79" s="173">
        <v>0.5</v>
      </c>
      <c r="L79" s="173">
        <v>-4.4000000000000004</v>
      </c>
      <c r="M79" s="173">
        <v>2</v>
      </c>
      <c r="N79" s="173">
        <v>-1.2</v>
      </c>
      <c r="O79" s="173">
        <v>-3.3</v>
      </c>
      <c r="P79" s="173">
        <v>8.1</v>
      </c>
      <c r="Q79" s="173">
        <v>-0.4</v>
      </c>
      <c r="R79" s="173">
        <v>0.5</v>
      </c>
      <c r="S79" s="173">
        <v>-1.5</v>
      </c>
    </row>
    <row r="80" spans="1:19" ht="13.5" customHeight="1" x14ac:dyDescent="0.2">
      <c r="A80" s="146" t="s">
        <v>175</v>
      </c>
      <c r="B80" s="146">
        <v>8</v>
      </c>
      <c r="C80" s="154" t="s">
        <v>256</v>
      </c>
      <c r="D80" s="161">
        <v>1.2</v>
      </c>
      <c r="E80" s="171">
        <v>-0.3</v>
      </c>
      <c r="F80" s="171">
        <v>3.1</v>
      </c>
      <c r="G80" s="171">
        <v>-1.1000000000000001</v>
      </c>
      <c r="H80" s="171">
        <v>14.4</v>
      </c>
      <c r="I80" s="171">
        <v>3.9</v>
      </c>
      <c r="J80" s="171">
        <v>-4.4000000000000004</v>
      </c>
      <c r="K80" s="171">
        <v>-0.7</v>
      </c>
      <c r="L80" s="171">
        <v>-6.4</v>
      </c>
      <c r="M80" s="171">
        <v>2.6</v>
      </c>
      <c r="N80" s="171">
        <v>-4.8</v>
      </c>
      <c r="O80" s="171">
        <v>-6.6</v>
      </c>
      <c r="P80" s="171">
        <v>-1.8</v>
      </c>
      <c r="Q80" s="171">
        <v>2.4</v>
      </c>
      <c r="R80" s="171">
        <v>0</v>
      </c>
      <c r="S80" s="171">
        <v>1.9</v>
      </c>
    </row>
    <row r="81" spans="1:31" ht="13.5" customHeight="1" x14ac:dyDescent="0.2">
      <c r="A81" s="148" t="s">
        <v>86</v>
      </c>
      <c r="B81" s="146">
        <v>9</v>
      </c>
      <c r="C81" s="154"/>
      <c r="D81" s="161">
        <v>0.9</v>
      </c>
      <c r="E81" s="171">
        <v>3.3</v>
      </c>
      <c r="F81" s="171">
        <v>0.9</v>
      </c>
      <c r="G81" s="171">
        <v>-0.4</v>
      </c>
      <c r="H81" s="171">
        <v>4.5999999999999996</v>
      </c>
      <c r="I81" s="171">
        <v>0.7</v>
      </c>
      <c r="J81" s="171">
        <v>-2.9</v>
      </c>
      <c r="K81" s="171">
        <v>-3.8</v>
      </c>
      <c r="L81" s="171">
        <v>-11.4</v>
      </c>
      <c r="M81" s="171">
        <v>3.2</v>
      </c>
      <c r="N81" s="171">
        <v>3</v>
      </c>
      <c r="O81" s="171">
        <v>-7.9</v>
      </c>
      <c r="P81" s="171">
        <v>5.5</v>
      </c>
      <c r="Q81" s="171">
        <v>1.9</v>
      </c>
      <c r="R81" s="171">
        <v>0.2</v>
      </c>
      <c r="S81" s="171">
        <v>0.9</v>
      </c>
    </row>
    <row r="82" spans="1:31" ht="13.5" customHeight="1" x14ac:dyDescent="0.2">
      <c r="A82" s="148" t="s">
        <v>86</v>
      </c>
      <c r="B82" s="146">
        <v>10</v>
      </c>
      <c r="D82" s="161">
        <v>1.6</v>
      </c>
      <c r="E82" s="171">
        <v>1.8</v>
      </c>
      <c r="F82" s="171">
        <v>1.9</v>
      </c>
      <c r="G82" s="171">
        <v>-1.3</v>
      </c>
      <c r="H82" s="171">
        <v>4.4000000000000004</v>
      </c>
      <c r="I82" s="171">
        <v>4.3</v>
      </c>
      <c r="J82" s="171">
        <v>-0.7</v>
      </c>
      <c r="K82" s="171">
        <v>2.8</v>
      </c>
      <c r="L82" s="171">
        <v>-6.9</v>
      </c>
      <c r="M82" s="171">
        <v>0.9</v>
      </c>
      <c r="N82" s="171">
        <v>-0.9</v>
      </c>
      <c r="O82" s="171">
        <v>-2.7</v>
      </c>
      <c r="P82" s="171">
        <v>9.8000000000000007</v>
      </c>
      <c r="Q82" s="171">
        <v>-1</v>
      </c>
      <c r="R82" s="171">
        <v>0.7</v>
      </c>
      <c r="S82" s="171">
        <v>-1.4</v>
      </c>
    </row>
    <row r="83" spans="1:31" ht="13.5" customHeight="1" x14ac:dyDescent="0.2">
      <c r="A83" s="148" t="s">
        <v>86</v>
      </c>
      <c r="B83" s="146">
        <v>11</v>
      </c>
      <c r="C83" s="154"/>
      <c r="D83" s="161">
        <v>1.5</v>
      </c>
      <c r="E83" s="171">
        <v>6.3</v>
      </c>
      <c r="F83" s="171">
        <v>2.9</v>
      </c>
      <c r="G83" s="171">
        <v>2.6</v>
      </c>
      <c r="H83" s="171">
        <v>-2.5</v>
      </c>
      <c r="I83" s="171">
        <v>5.8</v>
      </c>
      <c r="J83" s="171">
        <v>-1.9</v>
      </c>
      <c r="K83" s="171">
        <v>0.3</v>
      </c>
      <c r="L83" s="171">
        <v>-13.9</v>
      </c>
      <c r="M83" s="171">
        <v>1.4</v>
      </c>
      <c r="N83" s="171">
        <v>-1</v>
      </c>
      <c r="O83" s="171">
        <v>0.6</v>
      </c>
      <c r="P83" s="171">
        <v>7.1</v>
      </c>
      <c r="Q83" s="171">
        <v>-1.1000000000000001</v>
      </c>
      <c r="R83" s="171">
        <v>-1.4</v>
      </c>
      <c r="S83" s="171">
        <v>-2.8</v>
      </c>
    </row>
    <row r="84" spans="1:31" ht="13.5" customHeight="1" x14ac:dyDescent="0.2">
      <c r="A84" s="19" t="s">
        <v>86</v>
      </c>
      <c r="B84" s="146">
        <v>12</v>
      </c>
      <c r="C84" s="154"/>
      <c r="D84" s="161">
        <v>-0.6</v>
      </c>
      <c r="E84" s="171">
        <v>1.7</v>
      </c>
      <c r="F84" s="171">
        <v>1.2</v>
      </c>
      <c r="G84" s="171">
        <v>0.2</v>
      </c>
      <c r="H84" s="171">
        <v>-0.6</v>
      </c>
      <c r="I84" s="171">
        <v>4</v>
      </c>
      <c r="J84" s="171">
        <v>-4.3</v>
      </c>
      <c r="K84" s="171">
        <v>-5.7</v>
      </c>
      <c r="L84" s="171">
        <v>-12.6</v>
      </c>
      <c r="M84" s="171">
        <v>6</v>
      </c>
      <c r="N84" s="171">
        <v>-5.5</v>
      </c>
      <c r="O84" s="171">
        <v>1.2</v>
      </c>
      <c r="P84" s="171">
        <v>2.2999999999999998</v>
      </c>
      <c r="Q84" s="171">
        <v>-3.2</v>
      </c>
      <c r="R84" s="171">
        <v>-4.9000000000000004</v>
      </c>
      <c r="S84" s="171">
        <v>-4.0999999999999996</v>
      </c>
    </row>
    <row r="85" spans="1:31" ht="13.5" customHeight="1" x14ac:dyDescent="0.2">
      <c r="A85" s="148" t="s">
        <v>472</v>
      </c>
      <c r="B85" s="146" t="s">
        <v>365</v>
      </c>
      <c r="C85" s="154"/>
      <c r="D85" s="161">
        <v>1.3</v>
      </c>
      <c r="E85" s="171">
        <v>-1.5</v>
      </c>
      <c r="F85" s="171">
        <v>1.1000000000000001</v>
      </c>
      <c r="G85" s="171">
        <v>-3.1</v>
      </c>
      <c r="H85" s="171">
        <v>-6.2</v>
      </c>
      <c r="I85" s="171">
        <v>-1</v>
      </c>
      <c r="J85" s="171">
        <v>-0.3</v>
      </c>
      <c r="K85" s="171">
        <v>-1</v>
      </c>
      <c r="L85" s="171">
        <v>-7.2</v>
      </c>
      <c r="M85" s="171">
        <v>-2.2000000000000002</v>
      </c>
      <c r="N85" s="171">
        <v>-3.1</v>
      </c>
      <c r="O85" s="171">
        <v>4.3</v>
      </c>
      <c r="P85" s="171">
        <v>18.3</v>
      </c>
      <c r="Q85" s="171">
        <v>-3.5</v>
      </c>
      <c r="R85" s="171">
        <v>13.8</v>
      </c>
      <c r="S85" s="171">
        <v>5.0999999999999996</v>
      </c>
    </row>
    <row r="86" spans="1:31" ht="13.5" customHeight="1" x14ac:dyDescent="0.2">
      <c r="A86" s="148" t="s">
        <v>86</v>
      </c>
      <c r="B86" s="146">
        <v>2</v>
      </c>
      <c r="C86" s="154"/>
      <c r="D86" s="161">
        <v>1.3</v>
      </c>
      <c r="E86" s="171">
        <v>3.6</v>
      </c>
      <c r="F86" s="171">
        <v>0.4</v>
      </c>
      <c r="G86" s="171">
        <v>-4.8</v>
      </c>
      <c r="H86" s="171">
        <v>-11.2</v>
      </c>
      <c r="I86" s="171">
        <v>0.8</v>
      </c>
      <c r="J86" s="171">
        <v>0.3</v>
      </c>
      <c r="K86" s="171">
        <v>-0.7</v>
      </c>
      <c r="L86" s="171">
        <v>-16.899999999999999</v>
      </c>
      <c r="M86" s="171">
        <v>5.0999999999999996</v>
      </c>
      <c r="N86" s="171">
        <v>-9.9</v>
      </c>
      <c r="O86" s="171">
        <v>-0.5</v>
      </c>
      <c r="P86" s="171">
        <v>18.8</v>
      </c>
      <c r="Q86" s="171">
        <v>-2.2000000000000002</v>
      </c>
      <c r="R86" s="171">
        <v>13.5</v>
      </c>
      <c r="S86" s="171">
        <v>5.0999999999999996</v>
      </c>
    </row>
    <row r="87" spans="1:31" ht="13.5" customHeight="1" x14ac:dyDescent="0.2">
      <c r="A87" s="149" t="s">
        <v>86</v>
      </c>
      <c r="B87" s="146">
        <v>3</v>
      </c>
      <c r="D87" s="161">
        <v>0.5</v>
      </c>
      <c r="E87" s="171">
        <v>-3</v>
      </c>
      <c r="F87" s="171">
        <v>-0.8</v>
      </c>
      <c r="G87" s="171">
        <v>-4.7</v>
      </c>
      <c r="H87" s="171">
        <v>-13.6</v>
      </c>
      <c r="I87" s="171">
        <v>2</v>
      </c>
      <c r="J87" s="171">
        <v>2.9</v>
      </c>
      <c r="K87" s="171">
        <v>-11.2</v>
      </c>
      <c r="L87" s="171">
        <v>-16.7</v>
      </c>
      <c r="M87" s="171">
        <v>-1.7</v>
      </c>
      <c r="N87" s="171">
        <v>-0.4</v>
      </c>
      <c r="O87" s="171">
        <v>6.1</v>
      </c>
      <c r="P87" s="171">
        <v>3.5</v>
      </c>
      <c r="Q87" s="171">
        <v>2.7</v>
      </c>
      <c r="R87" s="171">
        <v>6.6</v>
      </c>
      <c r="S87" s="171">
        <v>3.5</v>
      </c>
    </row>
    <row r="88" spans="1:31" ht="13.5" customHeight="1" x14ac:dyDescent="0.2">
      <c r="A88" s="148" t="s">
        <v>86</v>
      </c>
      <c r="B88" s="146">
        <v>4</v>
      </c>
      <c r="C88" s="154"/>
      <c r="D88" s="161">
        <v>0.1</v>
      </c>
      <c r="E88" s="171">
        <v>4.8</v>
      </c>
      <c r="F88" s="171">
        <v>-2.6</v>
      </c>
      <c r="G88" s="171">
        <v>-3.8</v>
      </c>
      <c r="H88" s="171">
        <v>-7.9</v>
      </c>
      <c r="I88" s="171">
        <v>-3.1</v>
      </c>
      <c r="J88" s="171">
        <v>0.2</v>
      </c>
      <c r="K88" s="171">
        <v>-3.6</v>
      </c>
      <c r="L88" s="171">
        <v>-18.5</v>
      </c>
      <c r="M88" s="171">
        <v>2.8</v>
      </c>
      <c r="N88" s="171">
        <v>-4.8</v>
      </c>
      <c r="O88" s="171">
        <v>3.9</v>
      </c>
      <c r="P88" s="171">
        <v>26.8</v>
      </c>
      <c r="Q88" s="171">
        <v>0.5</v>
      </c>
      <c r="R88" s="171">
        <v>12</v>
      </c>
      <c r="S88" s="171">
        <v>-3</v>
      </c>
    </row>
    <row r="89" spans="1:31" ht="13.5" customHeight="1" x14ac:dyDescent="0.2">
      <c r="A89" s="146" t="s">
        <v>86</v>
      </c>
      <c r="B89" s="146">
        <v>5</v>
      </c>
      <c r="C89" s="154"/>
      <c r="D89" s="161">
        <v>3.7</v>
      </c>
      <c r="E89" s="171">
        <v>-3.2</v>
      </c>
      <c r="F89" s="171">
        <v>4.5</v>
      </c>
      <c r="G89" s="171">
        <v>2.1</v>
      </c>
      <c r="H89" s="171">
        <v>-1.9</v>
      </c>
      <c r="I89" s="171">
        <v>-0.4</v>
      </c>
      <c r="J89" s="171">
        <v>3.8</v>
      </c>
      <c r="K89" s="171">
        <v>4.8</v>
      </c>
      <c r="L89" s="171">
        <v>-12.1</v>
      </c>
      <c r="M89" s="171">
        <v>8</v>
      </c>
      <c r="N89" s="171">
        <v>-0.5</v>
      </c>
      <c r="O89" s="171">
        <v>-1.5</v>
      </c>
      <c r="P89" s="171">
        <v>18.399999999999999</v>
      </c>
      <c r="Q89" s="171">
        <v>-2.8</v>
      </c>
      <c r="R89" s="171">
        <v>9.1999999999999993</v>
      </c>
      <c r="S89" s="171">
        <v>7.5</v>
      </c>
    </row>
    <row r="90" spans="1:31" ht="13.5" customHeight="1" x14ac:dyDescent="0.2">
      <c r="A90" s="148" t="s">
        <v>86</v>
      </c>
      <c r="B90" s="146">
        <v>6</v>
      </c>
      <c r="C90" s="154"/>
      <c r="D90" s="162">
        <v>-1.1000000000000001</v>
      </c>
      <c r="E90" s="172">
        <v>-1.5</v>
      </c>
      <c r="F90" s="172">
        <v>-1.4</v>
      </c>
      <c r="G90" s="172">
        <v>-6</v>
      </c>
      <c r="H90" s="172">
        <v>-13.1</v>
      </c>
      <c r="I90" s="172">
        <v>-3.5</v>
      </c>
      <c r="J90" s="172">
        <v>2.7</v>
      </c>
      <c r="K90" s="172">
        <v>-6.7</v>
      </c>
      <c r="L90" s="172">
        <v>-15</v>
      </c>
      <c r="M90" s="172">
        <v>-1.3</v>
      </c>
      <c r="N90" s="172">
        <v>-1.1000000000000001</v>
      </c>
      <c r="O90" s="172">
        <v>12</v>
      </c>
      <c r="P90" s="172">
        <v>7.7</v>
      </c>
      <c r="Q90" s="172">
        <v>-6.5</v>
      </c>
      <c r="R90" s="172">
        <v>1.3</v>
      </c>
      <c r="S90" s="172">
        <v>2</v>
      </c>
    </row>
    <row r="91" spans="1:31" ht="13.5" customHeight="1" x14ac:dyDescent="0.2">
      <c r="A91" s="149" t="s">
        <v>86</v>
      </c>
      <c r="B91" s="148">
        <v>7</v>
      </c>
      <c r="C91" s="154"/>
      <c r="D91" s="162">
        <v>-0.1</v>
      </c>
      <c r="E91" s="172">
        <v>-4.3</v>
      </c>
      <c r="F91" s="172">
        <v>-0.7</v>
      </c>
      <c r="G91" s="172">
        <v>6</v>
      </c>
      <c r="H91" s="172">
        <v>1.6</v>
      </c>
      <c r="I91" s="172">
        <v>-6.6</v>
      </c>
      <c r="J91" s="172">
        <v>4.2</v>
      </c>
      <c r="K91" s="172">
        <v>3.7</v>
      </c>
      <c r="L91" s="172">
        <v>-8.1</v>
      </c>
      <c r="M91" s="172">
        <v>4.3</v>
      </c>
      <c r="N91" s="172">
        <v>-2.9</v>
      </c>
      <c r="O91" s="172">
        <v>7.9</v>
      </c>
      <c r="P91" s="172">
        <v>17.899999999999999</v>
      </c>
      <c r="Q91" s="172">
        <v>-9</v>
      </c>
      <c r="R91" s="172">
        <v>11.1</v>
      </c>
      <c r="S91" s="172">
        <v>2.7</v>
      </c>
    </row>
    <row r="92" spans="1:31" ht="13.5" customHeight="1" x14ac:dyDescent="0.2">
      <c r="A92" s="150" t="s">
        <v>86</v>
      </c>
      <c r="B92" s="153">
        <v>8</v>
      </c>
      <c r="C92" s="156"/>
      <c r="D92" s="164">
        <v>0.8</v>
      </c>
      <c r="E92" s="174">
        <v>-2.2000000000000002</v>
      </c>
      <c r="F92" s="174">
        <v>2.8</v>
      </c>
      <c r="G92" s="174">
        <v>0.6</v>
      </c>
      <c r="H92" s="174">
        <v>-0.6</v>
      </c>
      <c r="I92" s="174">
        <v>-3.1</v>
      </c>
      <c r="J92" s="174">
        <v>3.8</v>
      </c>
      <c r="K92" s="174">
        <v>-3</v>
      </c>
      <c r="L92" s="174">
        <v>-3.4</v>
      </c>
      <c r="M92" s="174">
        <v>4.5</v>
      </c>
      <c r="N92" s="174">
        <v>-7.7</v>
      </c>
      <c r="O92" s="174">
        <v>6.2</v>
      </c>
      <c r="P92" s="174">
        <v>18.600000000000001</v>
      </c>
      <c r="Q92" s="174">
        <v>-7.9</v>
      </c>
      <c r="R92" s="174">
        <v>3.9</v>
      </c>
      <c r="S92" s="174">
        <v>2.7</v>
      </c>
    </row>
    <row r="93" spans="1:31" ht="27" customHeight="1" x14ac:dyDescent="0.2">
      <c r="A93" s="608" t="s">
        <v>473</v>
      </c>
      <c r="B93" s="609"/>
      <c r="C93" s="610"/>
      <c r="D93" s="168">
        <v>-6.3</v>
      </c>
      <c r="E93" s="176">
        <v>-8.1</v>
      </c>
      <c r="F93" s="176">
        <v>-6.3</v>
      </c>
      <c r="G93" s="176">
        <v>-3.7</v>
      </c>
      <c r="H93" s="176">
        <v>1.6</v>
      </c>
      <c r="I93" s="176">
        <v>-1.8</v>
      </c>
      <c r="J93" s="176">
        <v>-1.5</v>
      </c>
      <c r="K93" s="176">
        <v>-8.1999999999999993</v>
      </c>
      <c r="L93" s="176">
        <v>-2.8</v>
      </c>
      <c r="M93" s="176">
        <v>-5.7</v>
      </c>
      <c r="N93" s="176">
        <v>-6</v>
      </c>
      <c r="O93" s="176">
        <v>-0.9</v>
      </c>
      <c r="P93" s="176">
        <v>-32.200000000000003</v>
      </c>
      <c r="Q93" s="176">
        <v>1.5</v>
      </c>
      <c r="R93" s="176">
        <v>-5.3</v>
      </c>
      <c r="S93" s="176">
        <v>-4.5999999999999996</v>
      </c>
      <c r="T93" s="151"/>
      <c r="U93" s="151"/>
      <c r="V93" s="151"/>
      <c r="W93" s="151"/>
      <c r="X93" s="151"/>
      <c r="Y93" s="151"/>
      <c r="Z93" s="151"/>
      <c r="AA93" s="151"/>
      <c r="AB93" s="151"/>
      <c r="AC93" s="151"/>
      <c r="AD93" s="151"/>
      <c r="AE93" s="151"/>
    </row>
    <row r="94" spans="1:31" ht="27" customHeight="1" x14ac:dyDescent="0.2">
      <c r="A94" s="210"/>
      <c r="B94" s="210"/>
      <c r="C94" s="210"/>
      <c r="D94" s="216"/>
      <c r="E94" s="216"/>
      <c r="F94" s="216"/>
      <c r="G94" s="216"/>
      <c r="H94" s="216"/>
      <c r="I94" s="216"/>
      <c r="J94" s="216"/>
      <c r="K94" s="216"/>
      <c r="L94" s="216"/>
      <c r="M94" s="216"/>
      <c r="N94" s="216"/>
      <c r="O94" s="216"/>
      <c r="P94" s="216"/>
      <c r="Q94" s="216"/>
      <c r="R94" s="216"/>
      <c r="S94" s="216"/>
    </row>
  </sheetData>
  <mergeCells count="11">
    <mergeCell ref="H49:O49"/>
    <mergeCell ref="D53:R53"/>
    <mergeCell ref="D73:S73"/>
    <mergeCell ref="A93:C93"/>
    <mergeCell ref="A4:C6"/>
    <mergeCell ref="A50:C52"/>
    <mergeCell ref="G2:N2"/>
    <mergeCell ref="H3:O3"/>
    <mergeCell ref="D7:R7"/>
    <mergeCell ref="D27:S27"/>
    <mergeCell ref="A47:C47"/>
  </mergeCells>
  <phoneticPr fontId="5"/>
  <pageMargins left="0.78740157480314954" right="0.39370078740157477" top="0.43307086614173229" bottom="0.59055118110236227" header="0.31496062992125984" footer="0.35433070866141736"/>
  <pageSetup paperSize="9" scale="61" orientation="portrait" r:id="rId1"/>
  <headerFooter alignWithMargins="0">
    <oddFooter>&amp;C&amp;"ＭＳ Ｐゴシック,標準"&amp;12- 9 -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indexed="17"/>
    <pageSetUpPr fitToPage="1"/>
  </sheetPr>
  <dimension ref="A1:AE94"/>
  <sheetViews>
    <sheetView zoomScale="85" zoomScaleNormal="85" workbookViewId="0">
      <selection activeCell="V49" sqref="V1:Y1048576"/>
    </sheetView>
  </sheetViews>
  <sheetFormatPr defaultColWidth="9" defaultRowHeight="13" x14ac:dyDescent="0.2"/>
  <cols>
    <col min="1" max="1" width="4.90625" style="19" bestFit="1" customWidth="1"/>
    <col min="2" max="2" width="3.6328125" style="19" bestFit="1" customWidth="1"/>
    <col min="3" max="3" width="3.08984375" style="19" bestFit="1" customWidth="1"/>
    <col min="4" max="19" width="8.26953125" style="19" customWidth="1"/>
    <col min="20" max="31" width="7.6328125" style="19" customWidth="1"/>
    <col min="32" max="32" width="9" style="19" bestFit="1"/>
    <col min="33" max="16384" width="9" style="19"/>
  </cols>
  <sheetData>
    <row r="1" spans="1:27" ht="19" x14ac:dyDescent="0.2">
      <c r="A1" s="188"/>
      <c r="B1" s="188"/>
      <c r="C1" s="188"/>
      <c r="D1" s="188"/>
      <c r="E1" s="187"/>
      <c r="F1" s="187"/>
      <c r="G1" s="178"/>
      <c r="H1" s="178"/>
      <c r="I1" s="178"/>
      <c r="J1" s="178"/>
      <c r="K1" s="178"/>
      <c r="L1" s="178"/>
      <c r="M1" s="178"/>
      <c r="N1" s="178"/>
      <c r="O1" s="178"/>
      <c r="P1" s="187"/>
      <c r="Q1" s="187"/>
      <c r="R1" s="188"/>
      <c r="S1" s="187"/>
      <c r="T1" s="187"/>
      <c r="U1" s="187"/>
      <c r="V1" s="187"/>
      <c r="W1" s="187"/>
      <c r="X1" s="187"/>
      <c r="Y1" s="187"/>
      <c r="Z1" s="187"/>
      <c r="AA1" s="187"/>
    </row>
    <row r="2" spans="1:27" ht="19" x14ac:dyDescent="0.2">
      <c r="A2" s="188"/>
      <c r="B2" s="188"/>
      <c r="C2" s="188"/>
      <c r="D2" s="188"/>
      <c r="E2" s="187"/>
      <c r="F2" s="187"/>
      <c r="G2" s="587" t="s">
        <v>479</v>
      </c>
      <c r="H2" s="587"/>
      <c r="I2" s="587"/>
      <c r="J2" s="587"/>
      <c r="K2" s="587"/>
      <c r="L2" s="587"/>
      <c r="M2" s="587"/>
      <c r="N2" s="587"/>
      <c r="O2" s="179"/>
      <c r="P2" s="187"/>
      <c r="Q2" s="187"/>
      <c r="R2" s="188"/>
      <c r="S2" s="187"/>
      <c r="T2" s="187"/>
      <c r="U2" s="187"/>
      <c r="V2" s="187"/>
      <c r="W2" s="187"/>
      <c r="X2" s="187"/>
      <c r="Y2" s="187"/>
      <c r="Z2" s="187"/>
      <c r="AA2" s="187"/>
    </row>
    <row r="3" spans="1:27" ht="16.5" x14ac:dyDescent="0.2">
      <c r="A3" s="143" t="s">
        <v>258</v>
      </c>
      <c r="B3" s="7"/>
      <c r="C3" s="7"/>
      <c r="H3" s="588"/>
      <c r="I3" s="588"/>
      <c r="J3" s="588"/>
      <c r="K3" s="588"/>
      <c r="L3" s="588"/>
      <c r="M3" s="588"/>
      <c r="N3" s="588"/>
      <c r="O3" s="588"/>
      <c r="S3" s="14" t="s">
        <v>135</v>
      </c>
    </row>
    <row r="4" spans="1:27" x14ac:dyDescent="0.2">
      <c r="A4" s="594" t="s">
        <v>51</v>
      </c>
      <c r="B4" s="594"/>
      <c r="C4" s="595"/>
      <c r="D4" s="157" t="s">
        <v>69</v>
      </c>
      <c r="E4" s="157" t="s">
        <v>442</v>
      </c>
      <c r="F4" s="157" t="s">
        <v>129</v>
      </c>
      <c r="G4" s="157" t="s">
        <v>104</v>
      </c>
      <c r="H4" s="157" t="s">
        <v>217</v>
      </c>
      <c r="I4" s="157" t="s">
        <v>277</v>
      </c>
      <c r="J4" s="157" t="s">
        <v>457</v>
      </c>
      <c r="K4" s="157" t="s">
        <v>458</v>
      </c>
      <c r="L4" s="157" t="s">
        <v>80</v>
      </c>
      <c r="M4" s="157" t="s">
        <v>334</v>
      </c>
      <c r="N4" s="157" t="s">
        <v>15</v>
      </c>
      <c r="O4" s="157" t="s">
        <v>180</v>
      </c>
      <c r="P4" s="157" t="s">
        <v>136</v>
      </c>
      <c r="Q4" s="157" t="s">
        <v>460</v>
      </c>
      <c r="R4" s="157" t="s">
        <v>462</v>
      </c>
      <c r="S4" s="157" t="s">
        <v>3</v>
      </c>
    </row>
    <row r="5" spans="1:27" x14ac:dyDescent="0.2">
      <c r="A5" s="596"/>
      <c r="B5" s="596"/>
      <c r="C5" s="597"/>
      <c r="D5" s="158" t="s">
        <v>94</v>
      </c>
      <c r="E5" s="158"/>
      <c r="F5" s="158"/>
      <c r="G5" s="158" t="s">
        <v>428</v>
      </c>
      <c r="H5" s="158" t="s">
        <v>390</v>
      </c>
      <c r="I5" s="158" t="s">
        <v>370</v>
      </c>
      <c r="J5" s="158" t="s">
        <v>463</v>
      </c>
      <c r="K5" s="158" t="s">
        <v>152</v>
      </c>
      <c r="L5" s="181" t="s">
        <v>273</v>
      </c>
      <c r="M5" s="185" t="s">
        <v>200</v>
      </c>
      <c r="N5" s="181" t="s">
        <v>283</v>
      </c>
      <c r="O5" s="181" t="s">
        <v>461</v>
      </c>
      <c r="P5" s="181" t="s">
        <v>414</v>
      </c>
      <c r="Q5" s="181" t="s">
        <v>446</v>
      </c>
      <c r="R5" s="181" t="s">
        <v>171</v>
      </c>
      <c r="S5" s="189" t="s">
        <v>336</v>
      </c>
    </row>
    <row r="6" spans="1:27" ht="18" customHeight="1" x14ac:dyDescent="0.2">
      <c r="A6" s="598"/>
      <c r="B6" s="598"/>
      <c r="C6" s="599"/>
      <c r="D6" s="159" t="s">
        <v>212</v>
      </c>
      <c r="E6" s="159" t="s">
        <v>387</v>
      </c>
      <c r="F6" s="159" t="s">
        <v>33</v>
      </c>
      <c r="G6" s="159" t="s">
        <v>464</v>
      </c>
      <c r="H6" s="159" t="s">
        <v>18</v>
      </c>
      <c r="I6" s="159" t="s">
        <v>60</v>
      </c>
      <c r="J6" s="159" t="s">
        <v>313</v>
      </c>
      <c r="K6" s="159" t="s">
        <v>465</v>
      </c>
      <c r="L6" s="182" t="s">
        <v>164</v>
      </c>
      <c r="M6" s="186" t="s">
        <v>466</v>
      </c>
      <c r="N6" s="182" t="s">
        <v>76</v>
      </c>
      <c r="O6" s="182" t="s">
        <v>422</v>
      </c>
      <c r="P6" s="186" t="s">
        <v>307</v>
      </c>
      <c r="Q6" s="186" t="s">
        <v>467</v>
      </c>
      <c r="R6" s="182" t="s">
        <v>468</v>
      </c>
      <c r="S6" s="182" t="s">
        <v>208</v>
      </c>
    </row>
    <row r="7" spans="1:27" ht="15.75" customHeight="1" x14ac:dyDescent="0.2">
      <c r="A7" s="195"/>
      <c r="B7" s="195"/>
      <c r="C7" s="195"/>
      <c r="D7" s="589" t="s">
        <v>137</v>
      </c>
      <c r="E7" s="589"/>
      <c r="F7" s="589"/>
      <c r="G7" s="589"/>
      <c r="H7" s="589"/>
      <c r="I7" s="589"/>
      <c r="J7" s="589"/>
      <c r="K7" s="589"/>
      <c r="L7" s="589"/>
      <c r="M7" s="589"/>
      <c r="N7" s="589"/>
      <c r="O7" s="589"/>
      <c r="P7" s="589"/>
      <c r="Q7" s="589"/>
      <c r="R7" s="589"/>
      <c r="S7" s="195"/>
    </row>
    <row r="8" spans="1:27" ht="13.5" customHeight="1" x14ac:dyDescent="0.2">
      <c r="A8" s="145" t="s">
        <v>189</v>
      </c>
      <c r="B8" s="145" t="s">
        <v>59</v>
      </c>
      <c r="C8" s="154" t="s">
        <v>55</v>
      </c>
      <c r="D8" s="160">
        <v>103.8</v>
      </c>
      <c r="E8" s="170">
        <v>103.1</v>
      </c>
      <c r="F8" s="170">
        <v>104.7</v>
      </c>
      <c r="G8" s="170">
        <v>104.4</v>
      </c>
      <c r="H8" s="170">
        <v>90.4</v>
      </c>
      <c r="I8" s="170">
        <v>106.3</v>
      </c>
      <c r="J8" s="170">
        <v>103.3</v>
      </c>
      <c r="K8" s="170">
        <v>102.1</v>
      </c>
      <c r="L8" s="183">
        <v>108.1</v>
      </c>
      <c r="M8" s="183">
        <v>100</v>
      </c>
      <c r="N8" s="183">
        <v>108.4</v>
      </c>
      <c r="O8" s="183">
        <v>112.6</v>
      </c>
      <c r="P8" s="170">
        <v>95.2</v>
      </c>
      <c r="Q8" s="170">
        <v>102.8</v>
      </c>
      <c r="R8" s="170">
        <v>105.3</v>
      </c>
      <c r="S8" s="183">
        <v>103.9</v>
      </c>
    </row>
    <row r="9" spans="1:27" ht="13.5" customHeight="1" x14ac:dyDescent="0.2">
      <c r="A9" s="146" t="s">
        <v>50</v>
      </c>
      <c r="B9" s="146" t="s">
        <v>335</v>
      </c>
      <c r="C9" s="154"/>
      <c r="D9" s="161">
        <v>102.4</v>
      </c>
      <c r="E9" s="171">
        <v>101.4</v>
      </c>
      <c r="F9" s="171">
        <v>103.6</v>
      </c>
      <c r="G9" s="171">
        <v>100.3</v>
      </c>
      <c r="H9" s="171">
        <v>97</v>
      </c>
      <c r="I9" s="171">
        <v>105.8</v>
      </c>
      <c r="J9" s="171">
        <v>100.6</v>
      </c>
      <c r="K9" s="171">
        <v>100.6</v>
      </c>
      <c r="L9" s="184">
        <v>104.2</v>
      </c>
      <c r="M9" s="184">
        <v>99.3</v>
      </c>
      <c r="N9" s="184">
        <v>111.5</v>
      </c>
      <c r="O9" s="184">
        <v>115.5</v>
      </c>
      <c r="P9" s="171">
        <v>93</v>
      </c>
      <c r="Q9" s="171">
        <v>100.8</v>
      </c>
      <c r="R9" s="171">
        <v>100</v>
      </c>
      <c r="S9" s="184">
        <v>101</v>
      </c>
    </row>
    <row r="10" spans="1:27" x14ac:dyDescent="0.2">
      <c r="A10" s="146"/>
      <c r="B10" s="146" t="s">
        <v>244</v>
      </c>
      <c r="C10" s="154"/>
      <c r="D10" s="161">
        <v>100</v>
      </c>
      <c r="E10" s="171">
        <v>100</v>
      </c>
      <c r="F10" s="171">
        <v>100</v>
      </c>
      <c r="G10" s="171">
        <v>100</v>
      </c>
      <c r="H10" s="171">
        <v>100</v>
      </c>
      <c r="I10" s="171">
        <v>100</v>
      </c>
      <c r="J10" s="171">
        <v>100</v>
      </c>
      <c r="K10" s="171">
        <v>100</v>
      </c>
      <c r="L10" s="184">
        <v>100</v>
      </c>
      <c r="M10" s="184">
        <v>100</v>
      </c>
      <c r="N10" s="184">
        <v>100</v>
      </c>
      <c r="O10" s="184">
        <v>100</v>
      </c>
      <c r="P10" s="171">
        <v>100</v>
      </c>
      <c r="Q10" s="171">
        <v>100</v>
      </c>
      <c r="R10" s="171">
        <v>100</v>
      </c>
      <c r="S10" s="184">
        <v>100</v>
      </c>
    </row>
    <row r="11" spans="1:27" ht="13.5" customHeight="1" x14ac:dyDescent="0.2">
      <c r="A11" s="146"/>
      <c r="B11" s="146" t="s">
        <v>153</v>
      </c>
      <c r="C11" s="154"/>
      <c r="D11" s="161">
        <v>100.7</v>
      </c>
      <c r="E11" s="171">
        <v>104</v>
      </c>
      <c r="F11" s="171">
        <v>101</v>
      </c>
      <c r="G11" s="171">
        <v>102.9</v>
      </c>
      <c r="H11" s="171">
        <v>103</v>
      </c>
      <c r="I11" s="171">
        <v>101.3</v>
      </c>
      <c r="J11" s="171">
        <v>97.4</v>
      </c>
      <c r="K11" s="171">
        <v>101.5</v>
      </c>
      <c r="L11" s="171">
        <v>107.2</v>
      </c>
      <c r="M11" s="171">
        <v>100.8</v>
      </c>
      <c r="N11" s="171">
        <v>102.8</v>
      </c>
      <c r="O11" s="171">
        <v>102.3</v>
      </c>
      <c r="P11" s="171">
        <v>95.4</v>
      </c>
      <c r="Q11" s="171">
        <v>99.1</v>
      </c>
      <c r="R11" s="171">
        <v>104.3</v>
      </c>
      <c r="S11" s="171">
        <v>107.2</v>
      </c>
    </row>
    <row r="12" spans="1:27" ht="13.5" customHeight="1" x14ac:dyDescent="0.2">
      <c r="A12" s="146"/>
      <c r="B12" s="146" t="s">
        <v>368</v>
      </c>
      <c r="C12" s="154"/>
      <c r="D12" s="162">
        <v>100.1</v>
      </c>
      <c r="E12" s="167">
        <v>102.3</v>
      </c>
      <c r="F12" s="167">
        <v>101.7</v>
      </c>
      <c r="G12" s="167">
        <v>99.3</v>
      </c>
      <c r="H12" s="167">
        <v>104.1</v>
      </c>
      <c r="I12" s="167">
        <v>97.9</v>
      </c>
      <c r="J12" s="167">
        <v>94.3</v>
      </c>
      <c r="K12" s="167">
        <v>102.2</v>
      </c>
      <c r="L12" s="167">
        <v>111.1</v>
      </c>
      <c r="M12" s="167">
        <v>97.7</v>
      </c>
      <c r="N12" s="167">
        <v>103.5</v>
      </c>
      <c r="O12" s="167">
        <v>105</v>
      </c>
      <c r="P12" s="167">
        <v>94.9</v>
      </c>
      <c r="Q12" s="167">
        <v>99.8</v>
      </c>
      <c r="R12" s="167">
        <v>100.6</v>
      </c>
      <c r="S12" s="167">
        <v>108.1</v>
      </c>
    </row>
    <row r="13" spans="1:27" ht="13.5" customHeight="1" x14ac:dyDescent="0.2">
      <c r="A13" s="147"/>
      <c r="B13" s="147" t="s">
        <v>159</v>
      </c>
      <c r="C13" s="155"/>
      <c r="D13" s="163">
        <v>101.1</v>
      </c>
      <c r="E13" s="173">
        <v>102.4</v>
      </c>
      <c r="F13" s="173">
        <v>103.9</v>
      </c>
      <c r="G13" s="173">
        <v>108.8</v>
      </c>
      <c r="H13" s="173">
        <v>103</v>
      </c>
      <c r="I13" s="173">
        <v>100.7</v>
      </c>
      <c r="J13" s="173">
        <v>95.6</v>
      </c>
      <c r="K13" s="173">
        <v>103.8</v>
      </c>
      <c r="L13" s="173">
        <v>102.8</v>
      </c>
      <c r="M13" s="173">
        <v>97.5</v>
      </c>
      <c r="N13" s="173">
        <v>102.4</v>
      </c>
      <c r="O13" s="173">
        <v>100.3</v>
      </c>
      <c r="P13" s="173">
        <v>94.1</v>
      </c>
      <c r="Q13" s="173">
        <v>99.4</v>
      </c>
      <c r="R13" s="173">
        <v>103.4</v>
      </c>
      <c r="S13" s="173">
        <v>111.1</v>
      </c>
    </row>
    <row r="14" spans="1:27" ht="13.5" customHeight="1" x14ac:dyDescent="0.2">
      <c r="A14" s="146" t="s">
        <v>175</v>
      </c>
      <c r="B14" s="146">
        <v>8</v>
      </c>
      <c r="C14" s="154" t="s">
        <v>256</v>
      </c>
      <c r="D14" s="160">
        <v>96.6</v>
      </c>
      <c r="E14" s="170">
        <v>99.3</v>
      </c>
      <c r="F14" s="170">
        <v>96.6</v>
      </c>
      <c r="G14" s="170">
        <v>105.3</v>
      </c>
      <c r="H14" s="170">
        <v>101.4</v>
      </c>
      <c r="I14" s="170">
        <v>97.5</v>
      </c>
      <c r="J14" s="170">
        <v>93.3</v>
      </c>
      <c r="K14" s="170">
        <v>104.7</v>
      </c>
      <c r="L14" s="170">
        <v>94.9</v>
      </c>
      <c r="M14" s="170">
        <v>93.4</v>
      </c>
      <c r="N14" s="170">
        <v>103.3</v>
      </c>
      <c r="O14" s="170">
        <v>102.2</v>
      </c>
      <c r="P14" s="170">
        <v>69.5</v>
      </c>
      <c r="Q14" s="170">
        <v>100.5</v>
      </c>
      <c r="R14" s="170">
        <v>107.9</v>
      </c>
      <c r="S14" s="170">
        <v>109.2</v>
      </c>
    </row>
    <row r="15" spans="1:27" ht="13.5" customHeight="1" x14ac:dyDescent="0.2">
      <c r="A15" s="148" t="s">
        <v>86</v>
      </c>
      <c r="B15" s="146">
        <v>9</v>
      </c>
      <c r="C15" s="154"/>
      <c r="D15" s="161">
        <v>102.1</v>
      </c>
      <c r="E15" s="171">
        <v>104.5</v>
      </c>
      <c r="F15" s="171">
        <v>104.6</v>
      </c>
      <c r="G15" s="171">
        <v>110.2</v>
      </c>
      <c r="H15" s="171">
        <v>103.7</v>
      </c>
      <c r="I15" s="171">
        <v>103</v>
      </c>
      <c r="J15" s="171">
        <v>97.7</v>
      </c>
      <c r="K15" s="171">
        <v>100.7</v>
      </c>
      <c r="L15" s="171">
        <v>99.6</v>
      </c>
      <c r="M15" s="171">
        <v>97.8</v>
      </c>
      <c r="N15" s="171">
        <v>106.4</v>
      </c>
      <c r="O15" s="171">
        <v>98.8</v>
      </c>
      <c r="P15" s="171">
        <v>89.7</v>
      </c>
      <c r="Q15" s="171">
        <v>101.7</v>
      </c>
      <c r="R15" s="171">
        <v>99.1</v>
      </c>
      <c r="S15" s="171">
        <v>113.7</v>
      </c>
    </row>
    <row r="16" spans="1:27" ht="13.5" customHeight="1" x14ac:dyDescent="0.2">
      <c r="A16" s="148" t="s">
        <v>86</v>
      </c>
      <c r="B16" s="146">
        <v>10</v>
      </c>
      <c r="C16" s="154"/>
      <c r="D16" s="161">
        <v>102.8</v>
      </c>
      <c r="E16" s="171">
        <v>105.4</v>
      </c>
      <c r="F16" s="171">
        <v>106.7</v>
      </c>
      <c r="G16" s="171">
        <v>105.7</v>
      </c>
      <c r="H16" s="171">
        <v>107</v>
      </c>
      <c r="I16" s="171">
        <v>101.9</v>
      </c>
      <c r="J16" s="171">
        <v>96.7</v>
      </c>
      <c r="K16" s="171">
        <v>105.7</v>
      </c>
      <c r="L16" s="171">
        <v>98.7</v>
      </c>
      <c r="M16" s="171">
        <v>98.8</v>
      </c>
      <c r="N16" s="171">
        <v>104</v>
      </c>
      <c r="O16" s="171">
        <v>98.7</v>
      </c>
      <c r="P16" s="171">
        <v>101.5</v>
      </c>
      <c r="Q16" s="171">
        <v>97.4</v>
      </c>
      <c r="R16" s="171">
        <v>104</v>
      </c>
      <c r="S16" s="171">
        <v>114</v>
      </c>
    </row>
    <row r="17" spans="1:19" ht="13.5" customHeight="1" x14ac:dyDescent="0.2">
      <c r="A17" s="148" t="s">
        <v>86</v>
      </c>
      <c r="B17" s="146">
        <v>11</v>
      </c>
      <c r="D17" s="161">
        <v>104.2</v>
      </c>
      <c r="E17" s="171">
        <v>106.4</v>
      </c>
      <c r="F17" s="171">
        <v>108.8</v>
      </c>
      <c r="G17" s="171">
        <v>110.6</v>
      </c>
      <c r="H17" s="171">
        <v>104.8</v>
      </c>
      <c r="I17" s="171">
        <v>105.1</v>
      </c>
      <c r="J17" s="171">
        <v>97</v>
      </c>
      <c r="K17" s="171">
        <v>102.5</v>
      </c>
      <c r="L17" s="171">
        <v>101.6</v>
      </c>
      <c r="M17" s="171">
        <v>100.8</v>
      </c>
      <c r="N17" s="171">
        <v>106.3</v>
      </c>
      <c r="O17" s="171">
        <v>95.1</v>
      </c>
      <c r="P17" s="171">
        <v>98.3</v>
      </c>
      <c r="Q17" s="171">
        <v>100.8</v>
      </c>
      <c r="R17" s="171">
        <v>100.6</v>
      </c>
      <c r="S17" s="171">
        <v>116.4</v>
      </c>
    </row>
    <row r="18" spans="1:19" ht="13.5" customHeight="1" x14ac:dyDescent="0.2">
      <c r="A18" s="19" t="s">
        <v>86</v>
      </c>
      <c r="B18" s="146">
        <v>12</v>
      </c>
      <c r="C18" s="154"/>
      <c r="D18" s="161">
        <v>101.8</v>
      </c>
      <c r="E18" s="171">
        <v>105.3</v>
      </c>
      <c r="F18" s="171">
        <v>106.6</v>
      </c>
      <c r="G18" s="171">
        <v>108.8</v>
      </c>
      <c r="H18" s="171">
        <v>103</v>
      </c>
      <c r="I18" s="171">
        <v>103.2</v>
      </c>
      <c r="J18" s="171">
        <v>96.1</v>
      </c>
      <c r="K18" s="171">
        <v>103</v>
      </c>
      <c r="L18" s="171">
        <v>103.7</v>
      </c>
      <c r="M18" s="171">
        <v>100.2</v>
      </c>
      <c r="N18" s="171">
        <v>102</v>
      </c>
      <c r="O18" s="171">
        <v>96.6</v>
      </c>
      <c r="P18" s="171">
        <v>88.2</v>
      </c>
      <c r="Q18" s="171">
        <v>98.1</v>
      </c>
      <c r="R18" s="171">
        <v>105.3</v>
      </c>
      <c r="S18" s="171">
        <v>114.2</v>
      </c>
    </row>
    <row r="19" spans="1:19" ht="13.5" customHeight="1" x14ac:dyDescent="0.2">
      <c r="A19" s="148" t="s">
        <v>472</v>
      </c>
      <c r="B19" s="146" t="s">
        <v>365</v>
      </c>
      <c r="C19" s="154"/>
      <c r="D19" s="161">
        <v>95.2</v>
      </c>
      <c r="E19" s="171">
        <v>86</v>
      </c>
      <c r="F19" s="171">
        <v>93.1</v>
      </c>
      <c r="G19" s="171">
        <v>100.2</v>
      </c>
      <c r="H19" s="171">
        <v>98</v>
      </c>
      <c r="I19" s="171">
        <v>92.9</v>
      </c>
      <c r="J19" s="171">
        <v>97</v>
      </c>
      <c r="K19" s="171">
        <v>98.6</v>
      </c>
      <c r="L19" s="171">
        <v>91.6</v>
      </c>
      <c r="M19" s="171">
        <v>88.4</v>
      </c>
      <c r="N19" s="171">
        <v>93.6</v>
      </c>
      <c r="O19" s="171">
        <v>94.3</v>
      </c>
      <c r="P19" s="171">
        <v>95.6</v>
      </c>
      <c r="Q19" s="171">
        <v>95.5</v>
      </c>
      <c r="R19" s="171">
        <v>97.1</v>
      </c>
      <c r="S19" s="171">
        <v>109.1</v>
      </c>
    </row>
    <row r="20" spans="1:19" ht="13.5" customHeight="1" x14ac:dyDescent="0.2">
      <c r="A20" s="148" t="s">
        <v>86</v>
      </c>
      <c r="B20" s="146">
        <v>2</v>
      </c>
      <c r="C20" s="154"/>
      <c r="D20" s="161">
        <v>102</v>
      </c>
      <c r="E20" s="171">
        <v>102.7</v>
      </c>
      <c r="F20" s="171">
        <v>104.4</v>
      </c>
      <c r="G20" s="171">
        <v>101.9</v>
      </c>
      <c r="H20" s="171">
        <v>95.9</v>
      </c>
      <c r="I20" s="171">
        <v>102.3</v>
      </c>
      <c r="J20" s="171">
        <v>101</v>
      </c>
      <c r="K20" s="171">
        <v>95.9</v>
      </c>
      <c r="L20" s="171">
        <v>98.4</v>
      </c>
      <c r="M20" s="171">
        <v>100.1</v>
      </c>
      <c r="N20" s="171">
        <v>91.4</v>
      </c>
      <c r="O20" s="171">
        <v>98.8</v>
      </c>
      <c r="P20" s="171">
        <v>102.7</v>
      </c>
      <c r="Q20" s="171">
        <v>96.7</v>
      </c>
      <c r="R20" s="171">
        <v>97.2</v>
      </c>
      <c r="S20" s="171">
        <v>115</v>
      </c>
    </row>
    <row r="21" spans="1:19" ht="13.5" customHeight="1" x14ac:dyDescent="0.2">
      <c r="A21" s="149" t="s">
        <v>86</v>
      </c>
      <c r="B21" s="146">
        <v>3</v>
      </c>
      <c r="C21" s="154"/>
      <c r="D21" s="161">
        <v>101.5</v>
      </c>
      <c r="E21" s="171">
        <v>99.1</v>
      </c>
      <c r="F21" s="171">
        <v>103.7</v>
      </c>
      <c r="G21" s="171">
        <v>105.2</v>
      </c>
      <c r="H21" s="171">
        <v>98.2</v>
      </c>
      <c r="I21" s="171">
        <v>100.4</v>
      </c>
      <c r="J21" s="171">
        <v>98.2</v>
      </c>
      <c r="K21" s="171">
        <v>97.1</v>
      </c>
      <c r="L21" s="171">
        <v>98.6</v>
      </c>
      <c r="M21" s="171">
        <v>99.5</v>
      </c>
      <c r="N21" s="171">
        <v>95</v>
      </c>
      <c r="O21" s="171">
        <v>99.2</v>
      </c>
      <c r="P21" s="171">
        <v>100.9</v>
      </c>
      <c r="Q21" s="171">
        <v>98.6</v>
      </c>
      <c r="R21" s="171">
        <v>103.5</v>
      </c>
      <c r="S21" s="171">
        <v>114.4</v>
      </c>
    </row>
    <row r="22" spans="1:19" ht="13.5" customHeight="1" x14ac:dyDescent="0.2">
      <c r="A22" s="148" t="s">
        <v>86</v>
      </c>
      <c r="B22" s="146">
        <v>4</v>
      </c>
      <c r="D22" s="161">
        <v>105.8</v>
      </c>
      <c r="E22" s="171">
        <v>105.6</v>
      </c>
      <c r="F22" s="171">
        <v>107.1</v>
      </c>
      <c r="G22" s="171">
        <v>107.8</v>
      </c>
      <c r="H22" s="171">
        <v>100.1</v>
      </c>
      <c r="I22" s="171">
        <v>106.9</v>
      </c>
      <c r="J22" s="171">
        <v>104.1</v>
      </c>
      <c r="K22" s="171">
        <v>104.1</v>
      </c>
      <c r="L22" s="171">
        <v>102.8</v>
      </c>
      <c r="M22" s="171">
        <v>104.6</v>
      </c>
      <c r="N22" s="171">
        <v>94</v>
      </c>
      <c r="O22" s="171">
        <v>106.5</v>
      </c>
      <c r="P22" s="171">
        <v>106.3</v>
      </c>
      <c r="Q22" s="171">
        <v>101.4</v>
      </c>
      <c r="R22" s="171">
        <v>110.5</v>
      </c>
      <c r="S22" s="171">
        <v>118.1</v>
      </c>
    </row>
    <row r="23" spans="1:19" ht="13.5" customHeight="1" x14ac:dyDescent="0.2">
      <c r="A23" s="148" t="s">
        <v>86</v>
      </c>
      <c r="B23" s="146">
        <v>5</v>
      </c>
      <c r="C23" s="154"/>
      <c r="D23" s="161">
        <v>100.2</v>
      </c>
      <c r="E23" s="171">
        <v>90.6</v>
      </c>
      <c r="F23" s="171">
        <v>99.8</v>
      </c>
      <c r="G23" s="171">
        <v>108.8</v>
      </c>
      <c r="H23" s="171">
        <v>103.7</v>
      </c>
      <c r="I23" s="171">
        <v>98.4</v>
      </c>
      <c r="J23" s="171">
        <v>98.1</v>
      </c>
      <c r="K23" s="171">
        <v>107.1</v>
      </c>
      <c r="L23" s="171">
        <v>98.6</v>
      </c>
      <c r="M23" s="171">
        <v>98.4</v>
      </c>
      <c r="N23" s="171">
        <v>96</v>
      </c>
      <c r="O23" s="171">
        <v>100.8</v>
      </c>
      <c r="P23" s="171">
        <v>105.9</v>
      </c>
      <c r="Q23" s="171">
        <v>97</v>
      </c>
      <c r="R23" s="171">
        <v>106</v>
      </c>
      <c r="S23" s="171">
        <v>112.9</v>
      </c>
    </row>
    <row r="24" spans="1:19" ht="13.5" customHeight="1" x14ac:dyDescent="0.2">
      <c r="A24" s="148" t="s">
        <v>86</v>
      </c>
      <c r="B24" s="146">
        <v>6</v>
      </c>
      <c r="C24" s="154"/>
      <c r="D24" s="161">
        <v>105.4</v>
      </c>
      <c r="E24" s="171">
        <v>101</v>
      </c>
      <c r="F24" s="171">
        <v>108.3</v>
      </c>
      <c r="G24" s="171">
        <v>109.7</v>
      </c>
      <c r="H24" s="171">
        <v>100.8</v>
      </c>
      <c r="I24" s="171">
        <v>106.3</v>
      </c>
      <c r="J24" s="171">
        <v>104.1</v>
      </c>
      <c r="K24" s="171">
        <v>103.3</v>
      </c>
      <c r="L24" s="171">
        <v>103.2</v>
      </c>
      <c r="M24" s="171">
        <v>103.9</v>
      </c>
      <c r="N24" s="171">
        <v>97.5</v>
      </c>
      <c r="O24" s="171">
        <v>107</v>
      </c>
      <c r="P24" s="171">
        <v>105</v>
      </c>
      <c r="Q24" s="171">
        <v>98.7</v>
      </c>
      <c r="R24" s="171">
        <v>103.3</v>
      </c>
      <c r="S24" s="171">
        <v>117.9</v>
      </c>
    </row>
    <row r="25" spans="1:19" ht="13.5" customHeight="1" x14ac:dyDescent="0.2">
      <c r="A25" s="148" t="s">
        <v>86</v>
      </c>
      <c r="B25" s="146">
        <v>7</v>
      </c>
      <c r="C25" s="154"/>
      <c r="D25" s="161">
        <v>103.4</v>
      </c>
      <c r="E25" s="171">
        <v>101.6</v>
      </c>
      <c r="F25" s="171">
        <v>106.5</v>
      </c>
      <c r="G25" s="171">
        <v>109.6</v>
      </c>
      <c r="H25" s="171">
        <v>105.3</v>
      </c>
      <c r="I25" s="171">
        <v>100.6</v>
      </c>
      <c r="J25" s="171">
        <v>100.7</v>
      </c>
      <c r="K25" s="171">
        <v>110.4</v>
      </c>
      <c r="L25" s="171">
        <v>95.6</v>
      </c>
      <c r="M25" s="171">
        <v>103</v>
      </c>
      <c r="N25" s="171">
        <v>88.1</v>
      </c>
      <c r="O25" s="171">
        <v>108.5</v>
      </c>
      <c r="P25" s="171">
        <v>106.2</v>
      </c>
      <c r="Q25" s="171">
        <v>96.6</v>
      </c>
      <c r="R25" s="171">
        <v>107</v>
      </c>
      <c r="S25" s="171">
        <v>117.4</v>
      </c>
    </row>
    <row r="26" spans="1:19" ht="13.5" customHeight="1" x14ac:dyDescent="0.2">
      <c r="A26" s="150" t="s">
        <v>86</v>
      </c>
      <c r="B26" s="153">
        <v>8</v>
      </c>
      <c r="C26" s="156"/>
      <c r="D26" s="164">
        <v>97.1</v>
      </c>
      <c r="E26" s="174">
        <v>90.8</v>
      </c>
      <c r="F26" s="174">
        <v>98.7</v>
      </c>
      <c r="G26" s="174">
        <v>105.6</v>
      </c>
      <c r="H26" s="174">
        <v>104.4</v>
      </c>
      <c r="I26" s="174">
        <v>96.6</v>
      </c>
      <c r="J26" s="174">
        <v>98.1</v>
      </c>
      <c r="K26" s="174">
        <v>103.7</v>
      </c>
      <c r="L26" s="174">
        <v>93</v>
      </c>
      <c r="M26" s="174">
        <v>96.3</v>
      </c>
      <c r="N26" s="174">
        <v>89.5</v>
      </c>
      <c r="O26" s="174">
        <v>105.7</v>
      </c>
      <c r="P26" s="174">
        <v>78</v>
      </c>
      <c r="Q26" s="174">
        <v>95.6</v>
      </c>
      <c r="R26" s="174">
        <v>103.9</v>
      </c>
      <c r="S26" s="174">
        <v>111.1</v>
      </c>
    </row>
    <row r="27" spans="1:19" ht="17.25" customHeight="1" x14ac:dyDescent="0.2">
      <c r="A27" s="195"/>
      <c r="B27" s="195"/>
      <c r="C27" s="195"/>
      <c r="D27" s="590" t="s">
        <v>95</v>
      </c>
      <c r="E27" s="590"/>
      <c r="F27" s="590"/>
      <c r="G27" s="590"/>
      <c r="H27" s="590"/>
      <c r="I27" s="590"/>
      <c r="J27" s="590"/>
      <c r="K27" s="590"/>
      <c r="L27" s="590"/>
      <c r="M27" s="590"/>
      <c r="N27" s="590"/>
      <c r="O27" s="590"/>
      <c r="P27" s="590"/>
      <c r="Q27" s="590"/>
      <c r="R27" s="590"/>
      <c r="S27" s="590"/>
    </row>
    <row r="28" spans="1:19" ht="13.5" customHeight="1" x14ac:dyDescent="0.2">
      <c r="A28" s="145" t="s">
        <v>189</v>
      </c>
      <c r="B28" s="145" t="s">
        <v>59</v>
      </c>
      <c r="C28" s="154" t="s">
        <v>55</v>
      </c>
      <c r="D28" s="160">
        <v>-1.1000000000000001</v>
      </c>
      <c r="E28" s="170">
        <v>-4.9000000000000004</v>
      </c>
      <c r="F28" s="170">
        <v>-1.3</v>
      </c>
      <c r="G28" s="170">
        <v>-1.3</v>
      </c>
      <c r="H28" s="170">
        <v>-1.9</v>
      </c>
      <c r="I28" s="170">
        <v>4</v>
      </c>
      <c r="J28" s="170">
        <v>3.2</v>
      </c>
      <c r="K28" s="170">
        <v>0.5</v>
      </c>
      <c r="L28" s="183">
        <v>-0.1</v>
      </c>
      <c r="M28" s="183">
        <v>1.2</v>
      </c>
      <c r="N28" s="183">
        <v>-6.9</v>
      </c>
      <c r="O28" s="183">
        <v>-1.1000000000000001</v>
      </c>
      <c r="P28" s="170">
        <v>-7.2</v>
      </c>
      <c r="Q28" s="170">
        <v>1.4</v>
      </c>
      <c r="R28" s="170">
        <v>2</v>
      </c>
      <c r="S28" s="183">
        <v>-6.3</v>
      </c>
    </row>
    <row r="29" spans="1:19" ht="13.5" customHeight="1" x14ac:dyDescent="0.2">
      <c r="A29" s="146" t="s">
        <v>50</v>
      </c>
      <c r="B29" s="146" t="s">
        <v>335</v>
      </c>
      <c r="C29" s="154"/>
      <c r="D29" s="161">
        <v>-1.3</v>
      </c>
      <c r="E29" s="171">
        <v>-1.6</v>
      </c>
      <c r="F29" s="171">
        <v>-1</v>
      </c>
      <c r="G29" s="171">
        <v>-3.9</v>
      </c>
      <c r="H29" s="171">
        <v>7.3</v>
      </c>
      <c r="I29" s="171">
        <v>-0.5</v>
      </c>
      <c r="J29" s="171">
        <v>-2.7</v>
      </c>
      <c r="K29" s="171">
        <v>-1.6</v>
      </c>
      <c r="L29" s="184">
        <v>-3.6</v>
      </c>
      <c r="M29" s="184">
        <v>-0.6</v>
      </c>
      <c r="N29" s="184">
        <v>2.8</v>
      </c>
      <c r="O29" s="184">
        <v>2.6</v>
      </c>
      <c r="P29" s="171">
        <v>-2.4</v>
      </c>
      <c r="Q29" s="171">
        <v>-1.9</v>
      </c>
      <c r="R29" s="171">
        <v>-5</v>
      </c>
      <c r="S29" s="184">
        <v>-2.8</v>
      </c>
    </row>
    <row r="30" spans="1:19" ht="13.5" customHeight="1" x14ac:dyDescent="0.2">
      <c r="A30" s="146"/>
      <c r="B30" s="146" t="s">
        <v>244</v>
      </c>
      <c r="C30" s="154"/>
      <c r="D30" s="161">
        <v>-2.2999999999999998</v>
      </c>
      <c r="E30" s="171">
        <v>-1.3</v>
      </c>
      <c r="F30" s="171">
        <v>-3.6</v>
      </c>
      <c r="G30" s="171">
        <v>-0.3</v>
      </c>
      <c r="H30" s="171">
        <v>3.2</v>
      </c>
      <c r="I30" s="171">
        <v>-5.5</v>
      </c>
      <c r="J30" s="171">
        <v>-0.5</v>
      </c>
      <c r="K30" s="171">
        <v>-0.5</v>
      </c>
      <c r="L30" s="184">
        <v>-4.0999999999999996</v>
      </c>
      <c r="M30" s="184">
        <v>0.7</v>
      </c>
      <c r="N30" s="184">
        <v>-10.3</v>
      </c>
      <c r="O30" s="184">
        <v>-13.4</v>
      </c>
      <c r="P30" s="171">
        <v>7.6</v>
      </c>
      <c r="Q30" s="171">
        <v>-0.8</v>
      </c>
      <c r="R30" s="171">
        <v>0</v>
      </c>
      <c r="S30" s="184">
        <v>-1</v>
      </c>
    </row>
    <row r="31" spans="1:19" ht="13.5" customHeight="1" x14ac:dyDescent="0.2">
      <c r="A31" s="146"/>
      <c r="B31" s="146" t="s">
        <v>153</v>
      </c>
      <c r="C31" s="154"/>
      <c r="D31" s="161">
        <v>0.6</v>
      </c>
      <c r="E31" s="171">
        <v>4</v>
      </c>
      <c r="F31" s="171">
        <v>1.1000000000000001</v>
      </c>
      <c r="G31" s="171">
        <v>2.9</v>
      </c>
      <c r="H31" s="171">
        <v>3</v>
      </c>
      <c r="I31" s="171">
        <v>1.3</v>
      </c>
      <c r="J31" s="171">
        <v>-2.5</v>
      </c>
      <c r="K31" s="171">
        <v>1.5</v>
      </c>
      <c r="L31" s="184">
        <v>7.2</v>
      </c>
      <c r="M31" s="184">
        <v>0.8</v>
      </c>
      <c r="N31" s="184">
        <v>2.7</v>
      </c>
      <c r="O31" s="184">
        <v>2.2000000000000002</v>
      </c>
      <c r="P31" s="171">
        <v>-4.5999999999999996</v>
      </c>
      <c r="Q31" s="171">
        <v>-0.9</v>
      </c>
      <c r="R31" s="171">
        <v>4.3</v>
      </c>
      <c r="S31" s="184">
        <v>7.3</v>
      </c>
    </row>
    <row r="32" spans="1:19" ht="13.5" customHeight="1" x14ac:dyDescent="0.2">
      <c r="A32" s="146"/>
      <c r="B32" s="146" t="s">
        <v>368</v>
      </c>
      <c r="C32" s="154"/>
      <c r="D32" s="161">
        <v>-0.6</v>
      </c>
      <c r="E32" s="171">
        <v>-1.6</v>
      </c>
      <c r="F32" s="171">
        <v>0.7</v>
      </c>
      <c r="G32" s="171">
        <v>-3.5</v>
      </c>
      <c r="H32" s="171">
        <v>1.1000000000000001</v>
      </c>
      <c r="I32" s="171">
        <v>-3.4</v>
      </c>
      <c r="J32" s="171">
        <v>-3.2</v>
      </c>
      <c r="K32" s="171">
        <v>0.7</v>
      </c>
      <c r="L32" s="184">
        <v>3.6</v>
      </c>
      <c r="M32" s="184">
        <v>-3.1</v>
      </c>
      <c r="N32" s="184">
        <v>0.7</v>
      </c>
      <c r="O32" s="184">
        <v>2.6</v>
      </c>
      <c r="P32" s="171">
        <v>-0.5</v>
      </c>
      <c r="Q32" s="171">
        <v>0.7</v>
      </c>
      <c r="R32" s="171">
        <v>-3.5</v>
      </c>
      <c r="S32" s="184">
        <v>0.8</v>
      </c>
    </row>
    <row r="33" spans="1:31" ht="13.5" customHeight="1" x14ac:dyDescent="0.2">
      <c r="A33" s="147"/>
      <c r="B33" s="147" t="s">
        <v>159</v>
      </c>
      <c r="C33" s="155"/>
      <c r="D33" s="163">
        <v>1</v>
      </c>
      <c r="E33" s="173">
        <v>0.1</v>
      </c>
      <c r="F33" s="173">
        <v>2.2000000000000002</v>
      </c>
      <c r="G33" s="173">
        <v>9.6</v>
      </c>
      <c r="H33" s="173">
        <v>-1.1000000000000001</v>
      </c>
      <c r="I33" s="173">
        <v>2.9</v>
      </c>
      <c r="J33" s="173">
        <v>1.4</v>
      </c>
      <c r="K33" s="173">
        <v>1.6</v>
      </c>
      <c r="L33" s="173">
        <v>-7.5</v>
      </c>
      <c r="M33" s="173">
        <v>-0.2</v>
      </c>
      <c r="N33" s="173">
        <v>-1.1000000000000001</v>
      </c>
      <c r="O33" s="173">
        <v>-4.5</v>
      </c>
      <c r="P33" s="173">
        <v>-0.8</v>
      </c>
      <c r="Q33" s="173">
        <v>-0.4</v>
      </c>
      <c r="R33" s="173">
        <v>2.8</v>
      </c>
      <c r="S33" s="173">
        <v>2.8</v>
      </c>
    </row>
    <row r="34" spans="1:31" ht="13.5" customHeight="1" x14ac:dyDescent="0.2">
      <c r="A34" s="146" t="s">
        <v>175</v>
      </c>
      <c r="B34" s="146">
        <v>8</v>
      </c>
      <c r="C34" s="154" t="s">
        <v>256</v>
      </c>
      <c r="D34" s="160">
        <v>1.3</v>
      </c>
      <c r="E34" s="170">
        <v>0.7</v>
      </c>
      <c r="F34" s="170">
        <v>3.2</v>
      </c>
      <c r="G34" s="170">
        <v>0.8</v>
      </c>
      <c r="H34" s="170">
        <v>7.9</v>
      </c>
      <c r="I34" s="170">
        <v>0.7</v>
      </c>
      <c r="J34" s="170">
        <v>-0.7</v>
      </c>
      <c r="K34" s="170">
        <v>2.2999999999999998</v>
      </c>
      <c r="L34" s="170">
        <v>-14</v>
      </c>
      <c r="M34" s="170">
        <v>0.6</v>
      </c>
      <c r="N34" s="170">
        <v>-2.1</v>
      </c>
      <c r="O34" s="170">
        <v>-6.2</v>
      </c>
      <c r="P34" s="170">
        <v>-1.4</v>
      </c>
      <c r="Q34" s="170">
        <v>1</v>
      </c>
      <c r="R34" s="170">
        <v>6.7</v>
      </c>
      <c r="S34" s="170">
        <v>5.8</v>
      </c>
    </row>
    <row r="35" spans="1:31" ht="13.5" customHeight="1" x14ac:dyDescent="0.2">
      <c r="A35" s="148" t="s">
        <v>86</v>
      </c>
      <c r="B35" s="146">
        <v>9</v>
      </c>
      <c r="C35" s="154"/>
      <c r="D35" s="161">
        <v>0.9</v>
      </c>
      <c r="E35" s="171">
        <v>-0.9</v>
      </c>
      <c r="F35" s="171">
        <v>2.2000000000000002</v>
      </c>
      <c r="G35" s="171">
        <v>8.4</v>
      </c>
      <c r="H35" s="171">
        <v>-1</v>
      </c>
      <c r="I35" s="171">
        <v>1.1000000000000001</v>
      </c>
      <c r="J35" s="171">
        <v>3</v>
      </c>
      <c r="K35" s="171">
        <v>-3.4</v>
      </c>
      <c r="L35" s="171">
        <v>-13.6</v>
      </c>
      <c r="M35" s="171">
        <v>0.8</v>
      </c>
      <c r="N35" s="171">
        <v>-1.8</v>
      </c>
      <c r="O35" s="171">
        <v>-9.5</v>
      </c>
      <c r="P35" s="171">
        <v>-1.9</v>
      </c>
      <c r="Q35" s="171">
        <v>0.2</v>
      </c>
      <c r="R35" s="171">
        <v>-0.7</v>
      </c>
      <c r="S35" s="171">
        <v>5</v>
      </c>
    </row>
    <row r="36" spans="1:31" ht="13.5" customHeight="1" x14ac:dyDescent="0.2">
      <c r="A36" s="148" t="s">
        <v>86</v>
      </c>
      <c r="B36" s="146">
        <v>10</v>
      </c>
      <c r="C36" s="154"/>
      <c r="D36" s="161">
        <v>1.3</v>
      </c>
      <c r="E36" s="171">
        <v>0.9</v>
      </c>
      <c r="F36" s="171">
        <v>2.2000000000000002</v>
      </c>
      <c r="G36" s="171">
        <v>12.7</v>
      </c>
      <c r="H36" s="171">
        <v>1.4</v>
      </c>
      <c r="I36" s="171">
        <v>3.1</v>
      </c>
      <c r="J36" s="171">
        <v>3.5</v>
      </c>
      <c r="K36" s="171">
        <v>3.4</v>
      </c>
      <c r="L36" s="171">
        <v>-11.9</v>
      </c>
      <c r="M36" s="171">
        <v>0.8</v>
      </c>
      <c r="N36" s="171">
        <v>0.6</v>
      </c>
      <c r="O36" s="171">
        <v>-7.7</v>
      </c>
      <c r="P36" s="171">
        <v>-0.8</v>
      </c>
      <c r="Q36" s="171">
        <v>-2</v>
      </c>
      <c r="R36" s="171">
        <v>4</v>
      </c>
      <c r="S36" s="171">
        <v>3.4</v>
      </c>
    </row>
    <row r="37" spans="1:31" ht="13.5" customHeight="1" x14ac:dyDescent="0.2">
      <c r="A37" s="148" t="s">
        <v>86</v>
      </c>
      <c r="B37" s="146">
        <v>11</v>
      </c>
      <c r="D37" s="161">
        <v>1.2</v>
      </c>
      <c r="E37" s="171">
        <v>-0.9</v>
      </c>
      <c r="F37" s="171">
        <v>3.1</v>
      </c>
      <c r="G37" s="171">
        <v>14.8</v>
      </c>
      <c r="H37" s="171">
        <v>-3.2</v>
      </c>
      <c r="I37" s="171">
        <v>4.9000000000000004</v>
      </c>
      <c r="J37" s="171">
        <v>1.3</v>
      </c>
      <c r="K37" s="171">
        <v>2.6</v>
      </c>
      <c r="L37" s="171">
        <v>-15.1</v>
      </c>
      <c r="M37" s="171">
        <v>-1.5</v>
      </c>
      <c r="N37" s="171">
        <v>-0.6</v>
      </c>
      <c r="O37" s="171">
        <v>-11.4</v>
      </c>
      <c r="P37" s="171">
        <v>-3.2</v>
      </c>
      <c r="Q37" s="171">
        <v>-0.5</v>
      </c>
      <c r="R37" s="171">
        <v>0</v>
      </c>
      <c r="S37" s="171">
        <v>4.8</v>
      </c>
    </row>
    <row r="38" spans="1:31" ht="13.5" customHeight="1" x14ac:dyDescent="0.2">
      <c r="A38" s="19" t="s">
        <v>86</v>
      </c>
      <c r="B38" s="146">
        <v>12</v>
      </c>
      <c r="C38" s="154"/>
      <c r="D38" s="161">
        <v>-0.1</v>
      </c>
      <c r="E38" s="171">
        <v>-0.1</v>
      </c>
      <c r="F38" s="171">
        <v>1.3</v>
      </c>
      <c r="G38" s="171">
        <v>15.4</v>
      </c>
      <c r="H38" s="171">
        <v>-2.6</v>
      </c>
      <c r="I38" s="171">
        <v>1.7</v>
      </c>
      <c r="J38" s="171">
        <v>1.5</v>
      </c>
      <c r="K38" s="171">
        <v>-3.8</v>
      </c>
      <c r="L38" s="171">
        <v>-9.8000000000000007</v>
      </c>
      <c r="M38" s="171">
        <v>2.9</v>
      </c>
      <c r="N38" s="171">
        <v>-1.4</v>
      </c>
      <c r="O38" s="171">
        <v>-7.1</v>
      </c>
      <c r="P38" s="171">
        <v>-4.3</v>
      </c>
      <c r="Q38" s="171">
        <v>-2.2999999999999998</v>
      </c>
      <c r="R38" s="171">
        <v>-3.1</v>
      </c>
      <c r="S38" s="171">
        <v>1.6</v>
      </c>
    </row>
    <row r="39" spans="1:31" ht="13.5" customHeight="1" x14ac:dyDescent="0.2">
      <c r="A39" s="148" t="s">
        <v>472</v>
      </c>
      <c r="B39" s="146" t="s">
        <v>365</v>
      </c>
      <c r="C39" s="154"/>
      <c r="D39" s="161">
        <v>0.7</v>
      </c>
      <c r="E39" s="171">
        <v>-4.8</v>
      </c>
      <c r="F39" s="171">
        <v>0.9</v>
      </c>
      <c r="G39" s="171">
        <v>-2</v>
      </c>
      <c r="H39" s="171">
        <v>-4.2</v>
      </c>
      <c r="I39" s="171">
        <v>1.2</v>
      </c>
      <c r="J39" s="171">
        <v>5.2</v>
      </c>
      <c r="K39" s="171">
        <v>-1.4</v>
      </c>
      <c r="L39" s="171">
        <v>-2.8</v>
      </c>
      <c r="M39" s="171">
        <v>0.5</v>
      </c>
      <c r="N39" s="171">
        <v>-3.6</v>
      </c>
      <c r="O39" s="171">
        <v>-8.6999999999999993</v>
      </c>
      <c r="P39" s="171">
        <v>4.5999999999999996</v>
      </c>
      <c r="Q39" s="171">
        <v>-1.8</v>
      </c>
      <c r="R39" s="171">
        <v>2.6</v>
      </c>
      <c r="S39" s="171">
        <v>6.6</v>
      </c>
    </row>
    <row r="40" spans="1:31" ht="13.5" customHeight="1" x14ac:dyDescent="0.2">
      <c r="A40" s="148" t="s">
        <v>86</v>
      </c>
      <c r="B40" s="146">
        <v>2</v>
      </c>
      <c r="C40" s="154"/>
      <c r="D40" s="161">
        <v>1.8</v>
      </c>
      <c r="E40" s="171">
        <v>-0.2</v>
      </c>
      <c r="F40" s="171">
        <v>0.2</v>
      </c>
      <c r="G40" s="171">
        <v>-3.9</v>
      </c>
      <c r="H40" s="171">
        <v>-3.6</v>
      </c>
      <c r="I40" s="171">
        <v>3.9</v>
      </c>
      <c r="J40" s="171">
        <v>5.6</v>
      </c>
      <c r="K40" s="171">
        <v>-1.5</v>
      </c>
      <c r="L40" s="171">
        <v>-8.1999999999999993</v>
      </c>
      <c r="M40" s="171">
        <v>3</v>
      </c>
      <c r="N40" s="171">
        <v>-1.7</v>
      </c>
      <c r="O40" s="171">
        <v>-6.4</v>
      </c>
      <c r="P40" s="171">
        <v>9.5</v>
      </c>
      <c r="Q40" s="171">
        <v>0</v>
      </c>
      <c r="R40" s="171">
        <v>1.6</v>
      </c>
      <c r="S40" s="171">
        <v>7</v>
      </c>
    </row>
    <row r="41" spans="1:31" ht="13.5" customHeight="1" x14ac:dyDescent="0.2">
      <c r="A41" s="149" t="s">
        <v>86</v>
      </c>
      <c r="B41" s="146">
        <v>3</v>
      </c>
      <c r="C41" s="154"/>
      <c r="D41" s="161">
        <v>1.5</v>
      </c>
      <c r="E41" s="171">
        <v>-3</v>
      </c>
      <c r="F41" s="171">
        <v>-0.2</v>
      </c>
      <c r="G41" s="171">
        <v>-5</v>
      </c>
      <c r="H41" s="171">
        <v>-6.1</v>
      </c>
      <c r="I41" s="171">
        <v>4.4000000000000004</v>
      </c>
      <c r="J41" s="171">
        <v>9.6999999999999993</v>
      </c>
      <c r="K41" s="171">
        <v>-10.3</v>
      </c>
      <c r="L41" s="171">
        <v>-9.1</v>
      </c>
      <c r="M41" s="171">
        <v>0.1</v>
      </c>
      <c r="N41" s="171">
        <v>-1.6</v>
      </c>
      <c r="O41" s="171">
        <v>-2.4</v>
      </c>
      <c r="P41" s="171">
        <v>0.4</v>
      </c>
      <c r="Q41" s="171">
        <v>3.2</v>
      </c>
      <c r="R41" s="171">
        <v>-3.9</v>
      </c>
      <c r="S41" s="171">
        <v>3.8</v>
      </c>
    </row>
    <row r="42" spans="1:31" ht="13.5" customHeight="1" x14ac:dyDescent="0.2">
      <c r="A42" s="148" t="s">
        <v>86</v>
      </c>
      <c r="B42" s="146">
        <v>4</v>
      </c>
      <c r="D42" s="161">
        <v>-0.3</v>
      </c>
      <c r="E42" s="171">
        <v>0.5</v>
      </c>
      <c r="F42" s="171">
        <v>-2.8</v>
      </c>
      <c r="G42" s="171">
        <v>-5.8</v>
      </c>
      <c r="H42" s="171">
        <v>-1.3</v>
      </c>
      <c r="I42" s="171">
        <v>1.5</v>
      </c>
      <c r="J42" s="171">
        <v>4.9000000000000004</v>
      </c>
      <c r="K42" s="171">
        <v>-2.5</v>
      </c>
      <c r="L42" s="171">
        <v>-5.4</v>
      </c>
      <c r="M42" s="171">
        <v>2.6</v>
      </c>
      <c r="N42" s="171">
        <v>-7.8</v>
      </c>
      <c r="O42" s="171">
        <v>-2</v>
      </c>
      <c r="P42" s="171">
        <v>6.3</v>
      </c>
      <c r="Q42" s="171">
        <v>-0.3</v>
      </c>
      <c r="R42" s="171">
        <v>2.6</v>
      </c>
      <c r="S42" s="171">
        <v>0.3</v>
      </c>
    </row>
    <row r="43" spans="1:31" ht="13.5" customHeight="1" x14ac:dyDescent="0.2">
      <c r="A43" s="148" t="s">
        <v>86</v>
      </c>
      <c r="B43" s="146">
        <v>5</v>
      </c>
      <c r="C43" s="154"/>
      <c r="D43" s="161">
        <v>2.2000000000000002</v>
      </c>
      <c r="E43" s="171">
        <v>-6.1</v>
      </c>
      <c r="F43" s="171">
        <v>3.5</v>
      </c>
      <c r="G43" s="171">
        <v>-2.2000000000000002</v>
      </c>
      <c r="H43" s="171">
        <v>2.6</v>
      </c>
      <c r="I43" s="171">
        <v>1.7</v>
      </c>
      <c r="J43" s="171">
        <v>3.7</v>
      </c>
      <c r="K43" s="171">
        <v>4.8</v>
      </c>
      <c r="L43" s="171">
        <v>-3.3</v>
      </c>
      <c r="M43" s="171">
        <v>7</v>
      </c>
      <c r="N43" s="171">
        <v>-5.5</v>
      </c>
      <c r="O43" s="171">
        <v>-4</v>
      </c>
      <c r="P43" s="171">
        <v>4.7</v>
      </c>
      <c r="Q43" s="171">
        <v>-0.8</v>
      </c>
      <c r="R43" s="171">
        <v>3.5</v>
      </c>
      <c r="S43" s="171">
        <v>9.6</v>
      </c>
    </row>
    <row r="44" spans="1:31" ht="13.5" customHeight="1" x14ac:dyDescent="0.2">
      <c r="A44" s="148" t="s">
        <v>86</v>
      </c>
      <c r="B44" s="146">
        <v>6</v>
      </c>
      <c r="C44" s="154"/>
      <c r="D44" s="161">
        <v>-1</v>
      </c>
      <c r="E44" s="171">
        <v>-5.3</v>
      </c>
      <c r="F44" s="171">
        <v>-1.3</v>
      </c>
      <c r="G44" s="171">
        <v>-4.3</v>
      </c>
      <c r="H44" s="171">
        <v>-5.0999999999999996</v>
      </c>
      <c r="I44" s="171">
        <v>-0.7</v>
      </c>
      <c r="J44" s="171">
        <v>6.1</v>
      </c>
      <c r="K44" s="171">
        <v>-5.6</v>
      </c>
      <c r="L44" s="171">
        <v>-8.6999999999999993</v>
      </c>
      <c r="M44" s="171">
        <v>0.3</v>
      </c>
      <c r="N44" s="171">
        <v>-4.9000000000000004</v>
      </c>
      <c r="O44" s="171">
        <v>2</v>
      </c>
      <c r="P44" s="171">
        <v>-4.5</v>
      </c>
      <c r="Q44" s="171">
        <v>-3</v>
      </c>
      <c r="R44" s="171">
        <v>-6.1</v>
      </c>
      <c r="S44" s="171">
        <v>2.6</v>
      </c>
    </row>
    <row r="45" spans="1:31" ht="13.5" customHeight="1" x14ac:dyDescent="0.2">
      <c r="A45" s="148" t="s">
        <v>86</v>
      </c>
      <c r="B45" s="146">
        <v>7</v>
      </c>
      <c r="C45" s="154"/>
      <c r="D45" s="161">
        <v>-1</v>
      </c>
      <c r="E45" s="171">
        <v>-2.4</v>
      </c>
      <c r="F45" s="171">
        <v>-1.4</v>
      </c>
      <c r="G45" s="171">
        <v>0.2</v>
      </c>
      <c r="H45" s="171">
        <v>2.2000000000000002</v>
      </c>
      <c r="I45" s="171">
        <v>-3.2</v>
      </c>
      <c r="J45" s="171">
        <v>2.2999999999999998</v>
      </c>
      <c r="K45" s="171">
        <v>4.8</v>
      </c>
      <c r="L45" s="171">
        <v>-6.7</v>
      </c>
      <c r="M45" s="171">
        <v>4</v>
      </c>
      <c r="N45" s="171">
        <v>-12.3</v>
      </c>
      <c r="O45" s="171">
        <v>3.2</v>
      </c>
      <c r="P45" s="171">
        <v>11.8</v>
      </c>
      <c r="Q45" s="171">
        <v>-6.3</v>
      </c>
      <c r="R45" s="171">
        <v>4.8</v>
      </c>
      <c r="S45" s="171">
        <v>2.4</v>
      </c>
    </row>
    <row r="46" spans="1:31" ht="13.5" customHeight="1" x14ac:dyDescent="0.2">
      <c r="A46" s="150" t="s">
        <v>86</v>
      </c>
      <c r="B46" s="153">
        <v>8</v>
      </c>
      <c r="C46" s="156"/>
      <c r="D46" s="164">
        <v>-0.2</v>
      </c>
      <c r="E46" s="174">
        <v>-8.6</v>
      </c>
      <c r="F46" s="174">
        <v>2.1</v>
      </c>
      <c r="G46" s="174">
        <v>-0.2</v>
      </c>
      <c r="H46" s="174">
        <v>2.9</v>
      </c>
      <c r="I46" s="174">
        <v>-1.2</v>
      </c>
      <c r="J46" s="174">
        <v>4.7</v>
      </c>
      <c r="K46" s="174">
        <v>-0.8</v>
      </c>
      <c r="L46" s="174">
        <v>-2.2000000000000002</v>
      </c>
      <c r="M46" s="174">
        <v>2.7</v>
      </c>
      <c r="N46" s="174">
        <v>-10.3</v>
      </c>
      <c r="O46" s="174">
        <v>0.2</v>
      </c>
      <c r="P46" s="174">
        <v>9.4</v>
      </c>
      <c r="Q46" s="174">
        <v>-5.2</v>
      </c>
      <c r="R46" s="174">
        <v>-3.2</v>
      </c>
      <c r="S46" s="174">
        <v>1.5</v>
      </c>
    </row>
    <row r="47" spans="1:31" ht="27" customHeight="1" x14ac:dyDescent="0.2">
      <c r="A47" s="591" t="s">
        <v>473</v>
      </c>
      <c r="B47" s="591"/>
      <c r="C47" s="592"/>
      <c r="D47" s="165">
        <v>-6.1</v>
      </c>
      <c r="E47" s="165">
        <v>-10.6</v>
      </c>
      <c r="F47" s="165">
        <v>-7.3</v>
      </c>
      <c r="G47" s="165">
        <v>-3.6</v>
      </c>
      <c r="H47" s="165">
        <v>-0.9</v>
      </c>
      <c r="I47" s="165">
        <v>-4</v>
      </c>
      <c r="J47" s="165">
        <v>-2.6</v>
      </c>
      <c r="K47" s="165">
        <v>-6.1</v>
      </c>
      <c r="L47" s="165">
        <v>-2.7</v>
      </c>
      <c r="M47" s="165">
        <v>-6.5</v>
      </c>
      <c r="N47" s="165">
        <v>1.6</v>
      </c>
      <c r="O47" s="165">
        <v>-2.6</v>
      </c>
      <c r="P47" s="165">
        <v>-26.6</v>
      </c>
      <c r="Q47" s="165">
        <v>-1</v>
      </c>
      <c r="R47" s="165">
        <v>-2.9</v>
      </c>
      <c r="S47" s="165">
        <v>-5.4</v>
      </c>
      <c r="T47" s="151"/>
      <c r="U47" s="151"/>
      <c r="V47" s="151"/>
      <c r="W47" s="151"/>
      <c r="X47" s="151"/>
      <c r="Y47" s="151"/>
      <c r="Z47" s="151"/>
      <c r="AA47" s="151"/>
      <c r="AB47" s="151"/>
      <c r="AC47" s="151"/>
      <c r="AD47" s="151"/>
      <c r="AE47" s="151"/>
    </row>
    <row r="48" spans="1:31" ht="27" customHeight="1" x14ac:dyDescent="0.2">
      <c r="A48" s="151"/>
      <c r="B48" s="151"/>
      <c r="C48" s="151"/>
      <c r="D48" s="201"/>
      <c r="E48" s="201"/>
      <c r="F48" s="201"/>
      <c r="G48" s="201"/>
      <c r="H48" s="201"/>
      <c r="I48" s="201"/>
      <c r="J48" s="201"/>
      <c r="K48" s="201"/>
      <c r="L48" s="201"/>
      <c r="M48" s="201"/>
      <c r="N48" s="201"/>
      <c r="O48" s="201"/>
      <c r="P48" s="201"/>
      <c r="Q48" s="201"/>
      <c r="R48" s="201"/>
      <c r="S48" s="201"/>
      <c r="T48" s="151"/>
      <c r="U48" s="151"/>
      <c r="V48" s="151"/>
      <c r="W48" s="151"/>
      <c r="X48" s="151"/>
      <c r="Y48" s="151"/>
      <c r="Z48" s="151"/>
      <c r="AA48" s="151"/>
      <c r="AB48" s="151"/>
      <c r="AC48" s="151"/>
      <c r="AD48" s="151"/>
      <c r="AE48" s="151"/>
    </row>
    <row r="49" spans="1:19" ht="16.5" x14ac:dyDescent="0.2">
      <c r="A49" s="143" t="s">
        <v>475</v>
      </c>
      <c r="B49" s="7"/>
      <c r="C49" s="7"/>
      <c r="H49" s="601"/>
      <c r="I49" s="601"/>
      <c r="J49" s="601"/>
      <c r="K49" s="601"/>
      <c r="L49" s="601"/>
      <c r="M49" s="601"/>
      <c r="N49" s="601"/>
      <c r="O49" s="601"/>
      <c r="S49" s="14" t="s">
        <v>135</v>
      </c>
    </row>
    <row r="50" spans="1:19" x14ac:dyDescent="0.2">
      <c r="A50" s="594" t="s">
        <v>51</v>
      </c>
      <c r="B50" s="594"/>
      <c r="C50" s="595"/>
      <c r="D50" s="157" t="s">
        <v>69</v>
      </c>
      <c r="E50" s="157" t="s">
        <v>442</v>
      </c>
      <c r="F50" s="157" t="s">
        <v>129</v>
      </c>
      <c r="G50" s="157" t="s">
        <v>104</v>
      </c>
      <c r="H50" s="157" t="s">
        <v>217</v>
      </c>
      <c r="I50" s="157" t="s">
        <v>277</v>
      </c>
      <c r="J50" s="157" t="s">
        <v>457</v>
      </c>
      <c r="K50" s="157" t="s">
        <v>458</v>
      </c>
      <c r="L50" s="157" t="s">
        <v>80</v>
      </c>
      <c r="M50" s="157" t="s">
        <v>334</v>
      </c>
      <c r="N50" s="157" t="s">
        <v>15</v>
      </c>
      <c r="O50" s="157" t="s">
        <v>180</v>
      </c>
      <c r="P50" s="157" t="s">
        <v>136</v>
      </c>
      <c r="Q50" s="157" t="s">
        <v>460</v>
      </c>
      <c r="R50" s="157" t="s">
        <v>462</v>
      </c>
      <c r="S50" s="157" t="s">
        <v>3</v>
      </c>
    </row>
    <row r="51" spans="1:19" x14ac:dyDescent="0.2">
      <c r="A51" s="596"/>
      <c r="B51" s="596"/>
      <c r="C51" s="597"/>
      <c r="D51" s="158" t="s">
        <v>94</v>
      </c>
      <c r="E51" s="158"/>
      <c r="F51" s="158"/>
      <c r="G51" s="158" t="s">
        <v>428</v>
      </c>
      <c r="H51" s="158" t="s">
        <v>390</v>
      </c>
      <c r="I51" s="158" t="s">
        <v>370</v>
      </c>
      <c r="J51" s="158" t="s">
        <v>463</v>
      </c>
      <c r="K51" s="158" t="s">
        <v>152</v>
      </c>
      <c r="L51" s="181" t="s">
        <v>273</v>
      </c>
      <c r="M51" s="185" t="s">
        <v>200</v>
      </c>
      <c r="N51" s="181" t="s">
        <v>283</v>
      </c>
      <c r="O51" s="181" t="s">
        <v>461</v>
      </c>
      <c r="P51" s="181" t="s">
        <v>414</v>
      </c>
      <c r="Q51" s="181" t="s">
        <v>446</v>
      </c>
      <c r="R51" s="181" t="s">
        <v>171</v>
      </c>
      <c r="S51" s="189" t="s">
        <v>336</v>
      </c>
    </row>
    <row r="52" spans="1:19" ht="18" customHeight="1" x14ac:dyDescent="0.2">
      <c r="A52" s="598"/>
      <c r="B52" s="598"/>
      <c r="C52" s="600"/>
      <c r="D52" s="159" t="s">
        <v>212</v>
      </c>
      <c r="E52" s="159" t="s">
        <v>387</v>
      </c>
      <c r="F52" s="159" t="s">
        <v>33</v>
      </c>
      <c r="G52" s="159" t="s">
        <v>464</v>
      </c>
      <c r="H52" s="159" t="s">
        <v>18</v>
      </c>
      <c r="I52" s="159" t="s">
        <v>60</v>
      </c>
      <c r="J52" s="159" t="s">
        <v>313</v>
      </c>
      <c r="K52" s="159" t="s">
        <v>465</v>
      </c>
      <c r="L52" s="182" t="s">
        <v>164</v>
      </c>
      <c r="M52" s="186" t="s">
        <v>466</v>
      </c>
      <c r="N52" s="182" t="s">
        <v>76</v>
      </c>
      <c r="O52" s="182" t="s">
        <v>422</v>
      </c>
      <c r="P52" s="186" t="s">
        <v>307</v>
      </c>
      <c r="Q52" s="186" t="s">
        <v>467</v>
      </c>
      <c r="R52" s="182" t="s">
        <v>468</v>
      </c>
      <c r="S52" s="182" t="s">
        <v>208</v>
      </c>
    </row>
    <row r="53" spans="1:19" ht="15.75" customHeight="1" x14ac:dyDescent="0.2">
      <c r="A53" s="195"/>
      <c r="B53" s="195"/>
      <c r="C53" s="195"/>
      <c r="D53" s="589" t="s">
        <v>137</v>
      </c>
      <c r="E53" s="589"/>
      <c r="F53" s="589"/>
      <c r="G53" s="589"/>
      <c r="H53" s="589"/>
      <c r="I53" s="589"/>
      <c r="J53" s="589"/>
      <c r="K53" s="589"/>
      <c r="L53" s="589"/>
      <c r="M53" s="589"/>
      <c r="N53" s="589"/>
      <c r="O53" s="589"/>
      <c r="P53" s="589"/>
      <c r="Q53" s="589"/>
      <c r="R53" s="589"/>
      <c r="S53" s="195"/>
    </row>
    <row r="54" spans="1:19" ht="13.5" customHeight="1" x14ac:dyDescent="0.2">
      <c r="A54" s="145" t="s">
        <v>189</v>
      </c>
      <c r="B54" s="145" t="s">
        <v>59</v>
      </c>
      <c r="C54" s="154" t="s">
        <v>55</v>
      </c>
      <c r="D54" s="160">
        <v>103.8</v>
      </c>
      <c r="E54" s="170">
        <v>106.5</v>
      </c>
      <c r="F54" s="170">
        <v>104.4</v>
      </c>
      <c r="G54" s="170">
        <v>102.7</v>
      </c>
      <c r="H54" s="170">
        <v>98.8</v>
      </c>
      <c r="I54" s="170">
        <v>110.6</v>
      </c>
      <c r="J54" s="170">
        <v>101.8</v>
      </c>
      <c r="K54" s="170">
        <v>105.3</v>
      </c>
      <c r="L54" s="183">
        <v>103.2</v>
      </c>
      <c r="M54" s="183">
        <v>102.8</v>
      </c>
      <c r="N54" s="183">
        <v>106.6</v>
      </c>
      <c r="O54" s="183">
        <v>116</v>
      </c>
      <c r="P54" s="170">
        <v>93.5</v>
      </c>
      <c r="Q54" s="170">
        <v>102.9</v>
      </c>
      <c r="R54" s="170">
        <v>103.1</v>
      </c>
      <c r="S54" s="183">
        <v>103.2</v>
      </c>
    </row>
    <row r="55" spans="1:19" ht="13.5" customHeight="1" x14ac:dyDescent="0.2">
      <c r="A55" s="146" t="s">
        <v>50</v>
      </c>
      <c r="B55" s="146" t="s">
        <v>335</v>
      </c>
      <c r="C55" s="154"/>
      <c r="D55" s="161">
        <v>102.9</v>
      </c>
      <c r="E55" s="171">
        <v>101.7</v>
      </c>
      <c r="F55" s="171">
        <v>102.4</v>
      </c>
      <c r="G55" s="171">
        <v>99.6</v>
      </c>
      <c r="H55" s="171">
        <v>96.6</v>
      </c>
      <c r="I55" s="171">
        <v>106.7</v>
      </c>
      <c r="J55" s="171">
        <v>101.4</v>
      </c>
      <c r="K55" s="171">
        <v>100.3</v>
      </c>
      <c r="L55" s="184">
        <v>94.1</v>
      </c>
      <c r="M55" s="184">
        <v>100.5</v>
      </c>
      <c r="N55" s="184">
        <v>117.5</v>
      </c>
      <c r="O55" s="184">
        <v>119.6</v>
      </c>
      <c r="P55" s="171">
        <v>94.9</v>
      </c>
      <c r="Q55" s="171">
        <v>103.7</v>
      </c>
      <c r="R55" s="171">
        <v>99.5</v>
      </c>
      <c r="S55" s="184">
        <v>101</v>
      </c>
    </row>
    <row r="56" spans="1:19" ht="13.5" customHeight="1" x14ac:dyDescent="0.2">
      <c r="A56" s="146"/>
      <c r="B56" s="146" t="s">
        <v>244</v>
      </c>
      <c r="C56" s="154"/>
      <c r="D56" s="161">
        <v>100</v>
      </c>
      <c r="E56" s="171">
        <v>100</v>
      </c>
      <c r="F56" s="171">
        <v>100</v>
      </c>
      <c r="G56" s="171">
        <v>100</v>
      </c>
      <c r="H56" s="171">
        <v>100</v>
      </c>
      <c r="I56" s="171">
        <v>100</v>
      </c>
      <c r="J56" s="171">
        <v>100</v>
      </c>
      <c r="K56" s="171">
        <v>100</v>
      </c>
      <c r="L56" s="184">
        <v>100</v>
      </c>
      <c r="M56" s="184">
        <v>100</v>
      </c>
      <c r="N56" s="184">
        <v>100</v>
      </c>
      <c r="O56" s="184">
        <v>100</v>
      </c>
      <c r="P56" s="171">
        <v>100</v>
      </c>
      <c r="Q56" s="171">
        <v>100</v>
      </c>
      <c r="R56" s="171">
        <v>100</v>
      </c>
      <c r="S56" s="184">
        <v>100</v>
      </c>
    </row>
    <row r="57" spans="1:19" ht="13.5" customHeight="1" x14ac:dyDescent="0.2">
      <c r="A57" s="146"/>
      <c r="B57" s="146" t="s">
        <v>153</v>
      </c>
      <c r="C57" s="154"/>
      <c r="D57" s="161">
        <v>100.8</v>
      </c>
      <c r="E57" s="171">
        <v>108.7</v>
      </c>
      <c r="F57" s="171">
        <v>101.8</v>
      </c>
      <c r="G57" s="171">
        <v>102.3</v>
      </c>
      <c r="H57" s="171">
        <v>98.4</v>
      </c>
      <c r="I57" s="171">
        <v>100.8</v>
      </c>
      <c r="J57" s="171">
        <v>99.2</v>
      </c>
      <c r="K57" s="171">
        <v>100.4</v>
      </c>
      <c r="L57" s="184">
        <v>112.9</v>
      </c>
      <c r="M57" s="184">
        <v>100.6</v>
      </c>
      <c r="N57" s="184">
        <v>100.9</v>
      </c>
      <c r="O57" s="184">
        <v>105.8</v>
      </c>
      <c r="P57" s="171">
        <v>88.1</v>
      </c>
      <c r="Q57" s="171">
        <v>99.7</v>
      </c>
      <c r="R57" s="171">
        <v>100.2</v>
      </c>
      <c r="S57" s="184">
        <v>108</v>
      </c>
    </row>
    <row r="58" spans="1:19" ht="13.5" customHeight="1" x14ac:dyDescent="0.2">
      <c r="A58" s="146"/>
      <c r="B58" s="146" t="s">
        <v>368</v>
      </c>
      <c r="C58" s="154"/>
      <c r="D58" s="162">
        <v>100.9</v>
      </c>
      <c r="E58" s="167">
        <v>106</v>
      </c>
      <c r="F58" s="167">
        <v>101.6</v>
      </c>
      <c r="G58" s="167">
        <v>101.1</v>
      </c>
      <c r="H58" s="167">
        <v>100.8</v>
      </c>
      <c r="I58" s="167">
        <v>97.7</v>
      </c>
      <c r="J58" s="167">
        <v>97.5</v>
      </c>
      <c r="K58" s="167">
        <v>105.9</v>
      </c>
      <c r="L58" s="167">
        <v>108</v>
      </c>
      <c r="M58" s="167">
        <v>100.1</v>
      </c>
      <c r="N58" s="167">
        <v>104</v>
      </c>
      <c r="O58" s="167">
        <v>109.3</v>
      </c>
      <c r="P58" s="167">
        <v>88.7</v>
      </c>
      <c r="Q58" s="167">
        <v>99.9</v>
      </c>
      <c r="R58" s="167">
        <v>95.4</v>
      </c>
      <c r="S58" s="167">
        <v>112.3</v>
      </c>
    </row>
    <row r="59" spans="1:19" ht="13.5" customHeight="1" x14ac:dyDescent="0.2">
      <c r="A59" s="147"/>
      <c r="B59" s="147" t="s">
        <v>159</v>
      </c>
      <c r="C59" s="155"/>
      <c r="D59" s="163">
        <v>101.7</v>
      </c>
      <c r="E59" s="173">
        <v>109.5</v>
      </c>
      <c r="F59" s="173">
        <v>102.8</v>
      </c>
      <c r="G59" s="173">
        <v>102.8</v>
      </c>
      <c r="H59" s="173">
        <v>103.2</v>
      </c>
      <c r="I59" s="173">
        <v>100.3</v>
      </c>
      <c r="J59" s="173">
        <v>97.2</v>
      </c>
      <c r="K59" s="173">
        <v>109.1</v>
      </c>
      <c r="L59" s="173">
        <v>102</v>
      </c>
      <c r="M59" s="173">
        <v>101.8</v>
      </c>
      <c r="N59" s="173">
        <v>102.8</v>
      </c>
      <c r="O59" s="173">
        <v>105.4</v>
      </c>
      <c r="P59" s="173">
        <v>90.9</v>
      </c>
      <c r="Q59" s="173">
        <v>99.4</v>
      </c>
      <c r="R59" s="173">
        <v>97.6</v>
      </c>
      <c r="S59" s="173">
        <v>112.5</v>
      </c>
    </row>
    <row r="60" spans="1:19" ht="13.5" customHeight="1" x14ac:dyDescent="0.2">
      <c r="A60" s="146" t="s">
        <v>175</v>
      </c>
      <c r="B60" s="146">
        <v>8</v>
      </c>
      <c r="C60" s="154" t="s">
        <v>256</v>
      </c>
      <c r="D60" s="161">
        <v>96.5</v>
      </c>
      <c r="E60" s="171">
        <v>101.6</v>
      </c>
      <c r="F60" s="171">
        <v>96.1</v>
      </c>
      <c r="G60" s="171">
        <v>103.8</v>
      </c>
      <c r="H60" s="171">
        <v>103.2</v>
      </c>
      <c r="I60" s="171">
        <v>98</v>
      </c>
      <c r="J60" s="171">
        <v>95.4</v>
      </c>
      <c r="K60" s="171">
        <v>109.1</v>
      </c>
      <c r="L60" s="171">
        <v>94.3</v>
      </c>
      <c r="M60" s="171">
        <v>96.7</v>
      </c>
      <c r="N60" s="171">
        <v>100</v>
      </c>
      <c r="O60" s="171">
        <v>105.9</v>
      </c>
      <c r="P60" s="171">
        <v>63.4</v>
      </c>
      <c r="Q60" s="171">
        <v>102.9</v>
      </c>
      <c r="R60" s="171">
        <v>99.9</v>
      </c>
      <c r="S60" s="171">
        <v>109.7</v>
      </c>
    </row>
    <row r="61" spans="1:19" ht="13.5" customHeight="1" x14ac:dyDescent="0.2">
      <c r="A61" s="148" t="s">
        <v>86</v>
      </c>
      <c r="B61" s="146">
        <v>9</v>
      </c>
      <c r="C61" s="154"/>
      <c r="D61" s="161">
        <v>101.9</v>
      </c>
      <c r="E61" s="171">
        <v>113.3</v>
      </c>
      <c r="F61" s="171">
        <v>102.5</v>
      </c>
      <c r="G61" s="171">
        <v>105.7</v>
      </c>
      <c r="H61" s="171">
        <v>104</v>
      </c>
      <c r="I61" s="171">
        <v>103.2</v>
      </c>
      <c r="J61" s="171">
        <v>95.6</v>
      </c>
      <c r="K61" s="171">
        <v>107.2</v>
      </c>
      <c r="L61" s="171">
        <v>101.9</v>
      </c>
      <c r="M61" s="171">
        <v>101.6</v>
      </c>
      <c r="N61" s="171">
        <v>103.5</v>
      </c>
      <c r="O61" s="171">
        <v>106.2</v>
      </c>
      <c r="P61" s="171">
        <v>85.2</v>
      </c>
      <c r="Q61" s="171">
        <v>102.6</v>
      </c>
      <c r="R61" s="171">
        <v>94.9</v>
      </c>
      <c r="S61" s="171">
        <v>114.6</v>
      </c>
    </row>
    <row r="62" spans="1:19" ht="13.5" customHeight="1" x14ac:dyDescent="0.2">
      <c r="A62" s="148" t="s">
        <v>86</v>
      </c>
      <c r="B62" s="146">
        <v>10</v>
      </c>
      <c r="D62" s="161">
        <v>103.9</v>
      </c>
      <c r="E62" s="171">
        <v>113.5</v>
      </c>
      <c r="F62" s="171">
        <v>105.8</v>
      </c>
      <c r="G62" s="171">
        <v>102.7</v>
      </c>
      <c r="H62" s="171">
        <v>106.9</v>
      </c>
      <c r="I62" s="171">
        <v>101.6</v>
      </c>
      <c r="J62" s="171">
        <v>97.7</v>
      </c>
      <c r="K62" s="171">
        <v>111.6</v>
      </c>
      <c r="L62" s="171">
        <v>99.9</v>
      </c>
      <c r="M62" s="171">
        <v>104.2</v>
      </c>
      <c r="N62" s="171">
        <v>101.7</v>
      </c>
      <c r="O62" s="171">
        <v>107.1</v>
      </c>
      <c r="P62" s="171">
        <v>101.3</v>
      </c>
      <c r="Q62" s="171">
        <v>97.7</v>
      </c>
      <c r="R62" s="171">
        <v>98.9</v>
      </c>
      <c r="S62" s="171">
        <v>114.6</v>
      </c>
    </row>
    <row r="63" spans="1:19" ht="13.5" customHeight="1" x14ac:dyDescent="0.2">
      <c r="A63" s="148" t="s">
        <v>86</v>
      </c>
      <c r="B63" s="146">
        <v>11</v>
      </c>
      <c r="C63" s="154"/>
      <c r="D63" s="161">
        <v>105.3</v>
      </c>
      <c r="E63" s="171">
        <v>111.3</v>
      </c>
      <c r="F63" s="171">
        <v>108.5</v>
      </c>
      <c r="G63" s="171">
        <v>105.7</v>
      </c>
      <c r="H63" s="171">
        <v>102.7</v>
      </c>
      <c r="I63" s="171">
        <v>104.1</v>
      </c>
      <c r="J63" s="171">
        <v>98.8</v>
      </c>
      <c r="K63" s="171">
        <v>107.3</v>
      </c>
      <c r="L63" s="171">
        <v>100.2</v>
      </c>
      <c r="M63" s="171">
        <v>106.7</v>
      </c>
      <c r="N63" s="171">
        <v>102.8</v>
      </c>
      <c r="O63" s="171">
        <v>108.3</v>
      </c>
      <c r="P63" s="171">
        <v>97.5</v>
      </c>
      <c r="Q63" s="171">
        <v>100.1</v>
      </c>
      <c r="R63" s="171">
        <v>95.9</v>
      </c>
      <c r="S63" s="171">
        <v>116.1</v>
      </c>
    </row>
    <row r="64" spans="1:19" ht="13.5" customHeight="1" x14ac:dyDescent="0.2">
      <c r="A64" s="19" t="s">
        <v>86</v>
      </c>
      <c r="B64" s="146">
        <v>12</v>
      </c>
      <c r="C64" s="154"/>
      <c r="D64" s="161">
        <v>101.9</v>
      </c>
      <c r="E64" s="171">
        <v>112.8</v>
      </c>
      <c r="F64" s="171">
        <v>105.1</v>
      </c>
      <c r="G64" s="171">
        <v>101</v>
      </c>
      <c r="H64" s="171">
        <v>101.6</v>
      </c>
      <c r="I64" s="171">
        <v>102.5</v>
      </c>
      <c r="J64" s="171">
        <v>95.1</v>
      </c>
      <c r="K64" s="171">
        <v>107.6</v>
      </c>
      <c r="L64" s="171">
        <v>100.3</v>
      </c>
      <c r="M64" s="171">
        <v>105</v>
      </c>
      <c r="N64" s="171">
        <v>102.3</v>
      </c>
      <c r="O64" s="171">
        <v>108.2</v>
      </c>
      <c r="P64" s="171">
        <v>84.8</v>
      </c>
      <c r="Q64" s="171">
        <v>97.4</v>
      </c>
      <c r="R64" s="171">
        <v>102.7</v>
      </c>
      <c r="S64" s="171">
        <v>113.7</v>
      </c>
    </row>
    <row r="65" spans="1:19" ht="13.5" customHeight="1" x14ac:dyDescent="0.2">
      <c r="A65" s="148" t="s">
        <v>472</v>
      </c>
      <c r="B65" s="146" t="s">
        <v>365</v>
      </c>
      <c r="C65" s="154"/>
      <c r="D65" s="161">
        <v>95.8</v>
      </c>
      <c r="E65" s="171">
        <v>94.1</v>
      </c>
      <c r="F65" s="171">
        <v>92.7</v>
      </c>
      <c r="G65" s="171">
        <v>94.7</v>
      </c>
      <c r="H65" s="171">
        <v>95</v>
      </c>
      <c r="I65" s="171">
        <v>92.7</v>
      </c>
      <c r="J65" s="171">
        <v>97.5</v>
      </c>
      <c r="K65" s="171">
        <v>102.8</v>
      </c>
      <c r="L65" s="171">
        <v>90.1</v>
      </c>
      <c r="M65" s="171">
        <v>91.8</v>
      </c>
      <c r="N65" s="171">
        <v>96.7</v>
      </c>
      <c r="O65" s="171">
        <v>106.8</v>
      </c>
      <c r="P65" s="171">
        <v>94.8</v>
      </c>
      <c r="Q65" s="171">
        <v>96.6</v>
      </c>
      <c r="R65" s="171">
        <v>99.4</v>
      </c>
      <c r="S65" s="171">
        <v>107.9</v>
      </c>
    </row>
    <row r="66" spans="1:19" ht="13.5" customHeight="1" x14ac:dyDescent="0.2">
      <c r="A66" s="148" t="s">
        <v>86</v>
      </c>
      <c r="B66" s="146">
        <v>2</v>
      </c>
      <c r="C66" s="154"/>
      <c r="D66" s="161">
        <v>101.3</v>
      </c>
      <c r="E66" s="171">
        <v>114.6</v>
      </c>
      <c r="F66" s="171">
        <v>102.7</v>
      </c>
      <c r="G66" s="171">
        <v>95</v>
      </c>
      <c r="H66" s="171">
        <v>91.3</v>
      </c>
      <c r="I66" s="171">
        <v>101.6</v>
      </c>
      <c r="J66" s="171">
        <v>99.6</v>
      </c>
      <c r="K66" s="171">
        <v>100.9</v>
      </c>
      <c r="L66" s="171">
        <v>88.4</v>
      </c>
      <c r="M66" s="171">
        <v>103.1</v>
      </c>
      <c r="N66" s="171">
        <v>87</v>
      </c>
      <c r="O66" s="171">
        <v>109.3</v>
      </c>
      <c r="P66" s="171">
        <v>99.6</v>
      </c>
      <c r="Q66" s="171">
        <v>94.9</v>
      </c>
      <c r="R66" s="171">
        <v>94.2</v>
      </c>
      <c r="S66" s="171">
        <v>113.9</v>
      </c>
    </row>
    <row r="67" spans="1:19" ht="13.5" customHeight="1" x14ac:dyDescent="0.2">
      <c r="A67" s="149" t="s">
        <v>86</v>
      </c>
      <c r="B67" s="146">
        <v>3</v>
      </c>
      <c r="D67" s="161">
        <v>102</v>
      </c>
      <c r="E67" s="171">
        <v>109.6</v>
      </c>
      <c r="F67" s="171">
        <v>102.7</v>
      </c>
      <c r="G67" s="171">
        <v>98.6</v>
      </c>
      <c r="H67" s="171">
        <v>95.7</v>
      </c>
      <c r="I67" s="171">
        <v>99.5</v>
      </c>
      <c r="J67" s="171">
        <v>99</v>
      </c>
      <c r="K67" s="171">
        <v>102.4</v>
      </c>
      <c r="L67" s="171">
        <v>89.9</v>
      </c>
      <c r="M67" s="171">
        <v>102.5</v>
      </c>
      <c r="N67" s="171">
        <v>100.3</v>
      </c>
      <c r="O67" s="171">
        <v>108.5</v>
      </c>
      <c r="P67" s="171">
        <v>97.2</v>
      </c>
      <c r="Q67" s="171">
        <v>99</v>
      </c>
      <c r="R67" s="171">
        <v>102.6</v>
      </c>
      <c r="S67" s="171">
        <v>114</v>
      </c>
    </row>
    <row r="68" spans="1:19" ht="13.5" customHeight="1" x14ac:dyDescent="0.2">
      <c r="A68" s="148" t="s">
        <v>86</v>
      </c>
      <c r="B68" s="146">
        <v>4</v>
      </c>
      <c r="C68" s="154"/>
      <c r="D68" s="161">
        <v>105.6</v>
      </c>
      <c r="E68" s="171">
        <v>121.7</v>
      </c>
      <c r="F68" s="171">
        <v>105.8</v>
      </c>
      <c r="G68" s="171">
        <v>104.3</v>
      </c>
      <c r="H68" s="171">
        <v>96.6</v>
      </c>
      <c r="I68" s="171">
        <v>105.3</v>
      </c>
      <c r="J68" s="171">
        <v>103.9</v>
      </c>
      <c r="K68" s="171">
        <v>107.3</v>
      </c>
      <c r="L68" s="171">
        <v>93.5</v>
      </c>
      <c r="M68" s="171">
        <v>108.6</v>
      </c>
      <c r="N68" s="171">
        <v>97.2</v>
      </c>
      <c r="O68" s="171">
        <v>115.8</v>
      </c>
      <c r="P68" s="171">
        <v>103.4</v>
      </c>
      <c r="Q68" s="171">
        <v>101</v>
      </c>
      <c r="R68" s="171">
        <v>105.5</v>
      </c>
      <c r="S68" s="171">
        <v>116.1</v>
      </c>
    </row>
    <row r="69" spans="1:19" ht="13.5" customHeight="1" x14ac:dyDescent="0.2">
      <c r="A69" s="146" t="s">
        <v>86</v>
      </c>
      <c r="B69" s="146">
        <v>5</v>
      </c>
      <c r="C69" s="154"/>
      <c r="D69" s="161">
        <v>100.8</v>
      </c>
      <c r="E69" s="171">
        <v>99.2</v>
      </c>
      <c r="F69" s="171">
        <v>99.7</v>
      </c>
      <c r="G69" s="171">
        <v>105.5</v>
      </c>
      <c r="H69" s="171">
        <v>101.6</v>
      </c>
      <c r="I69" s="171">
        <v>97.5</v>
      </c>
      <c r="J69" s="171">
        <v>100.4</v>
      </c>
      <c r="K69" s="171">
        <v>111.7</v>
      </c>
      <c r="L69" s="171">
        <v>93.3</v>
      </c>
      <c r="M69" s="171">
        <v>104.3</v>
      </c>
      <c r="N69" s="171">
        <v>102.6</v>
      </c>
      <c r="O69" s="171">
        <v>106.7</v>
      </c>
      <c r="P69" s="171">
        <v>102.5</v>
      </c>
      <c r="Q69" s="171">
        <v>95.7</v>
      </c>
      <c r="R69" s="171">
        <v>99.1</v>
      </c>
      <c r="S69" s="171">
        <v>111.6</v>
      </c>
    </row>
    <row r="70" spans="1:19" ht="13.5" customHeight="1" x14ac:dyDescent="0.2">
      <c r="A70" s="148" t="s">
        <v>86</v>
      </c>
      <c r="B70" s="146">
        <v>6</v>
      </c>
      <c r="C70" s="154"/>
      <c r="D70" s="161">
        <v>104.9</v>
      </c>
      <c r="E70" s="171">
        <v>116.7</v>
      </c>
      <c r="F70" s="171">
        <v>106.5</v>
      </c>
      <c r="G70" s="171">
        <v>102</v>
      </c>
      <c r="H70" s="171">
        <v>98.6</v>
      </c>
      <c r="I70" s="171">
        <v>104.6</v>
      </c>
      <c r="J70" s="171">
        <v>102.9</v>
      </c>
      <c r="K70" s="171">
        <v>108.3</v>
      </c>
      <c r="L70" s="171">
        <v>94.2</v>
      </c>
      <c r="M70" s="171">
        <v>105.4</v>
      </c>
      <c r="N70" s="171">
        <v>100.8</v>
      </c>
      <c r="O70" s="171">
        <v>124.8</v>
      </c>
      <c r="P70" s="171">
        <v>101.3</v>
      </c>
      <c r="Q70" s="171">
        <v>95.4</v>
      </c>
      <c r="R70" s="171">
        <v>98.7</v>
      </c>
      <c r="S70" s="171">
        <v>116.8</v>
      </c>
    </row>
    <row r="71" spans="1:19" ht="13.5" customHeight="1" x14ac:dyDescent="0.2">
      <c r="A71" s="149" t="s">
        <v>86</v>
      </c>
      <c r="B71" s="148">
        <v>7</v>
      </c>
      <c r="C71" s="217"/>
      <c r="D71" s="161">
        <v>104.2</v>
      </c>
      <c r="E71" s="172">
        <v>110.1</v>
      </c>
      <c r="F71" s="172">
        <v>105.8</v>
      </c>
      <c r="G71" s="172">
        <v>109</v>
      </c>
      <c r="H71" s="172">
        <v>101.7</v>
      </c>
      <c r="I71" s="172">
        <v>99.7</v>
      </c>
      <c r="J71" s="172">
        <v>101.8</v>
      </c>
      <c r="K71" s="172">
        <v>114.5</v>
      </c>
      <c r="L71" s="172">
        <v>97.2</v>
      </c>
      <c r="M71" s="172">
        <v>108.4</v>
      </c>
      <c r="N71" s="172">
        <v>94.4</v>
      </c>
      <c r="O71" s="172">
        <v>123.2</v>
      </c>
      <c r="P71" s="172">
        <v>104.2</v>
      </c>
      <c r="Q71" s="172">
        <v>95</v>
      </c>
      <c r="R71" s="172">
        <v>102.5</v>
      </c>
      <c r="S71" s="172">
        <v>117.6</v>
      </c>
    </row>
    <row r="72" spans="1:19" ht="13.5" customHeight="1" x14ac:dyDescent="0.2">
      <c r="A72" s="150" t="s">
        <v>86</v>
      </c>
      <c r="B72" s="153">
        <v>8</v>
      </c>
      <c r="C72" s="156"/>
      <c r="D72" s="164">
        <v>97.7</v>
      </c>
      <c r="E72" s="174">
        <v>101.4</v>
      </c>
      <c r="F72" s="174">
        <v>98.8</v>
      </c>
      <c r="G72" s="174">
        <v>104.2</v>
      </c>
      <c r="H72" s="174">
        <v>104.9</v>
      </c>
      <c r="I72" s="174">
        <v>96.9</v>
      </c>
      <c r="J72" s="174">
        <v>100.5</v>
      </c>
      <c r="K72" s="174">
        <v>105.2</v>
      </c>
      <c r="L72" s="174">
        <v>94.6</v>
      </c>
      <c r="M72" s="174">
        <v>101.5</v>
      </c>
      <c r="N72" s="174">
        <v>87.7</v>
      </c>
      <c r="O72" s="174">
        <v>113.9</v>
      </c>
      <c r="P72" s="174">
        <v>74.2</v>
      </c>
      <c r="Q72" s="174">
        <v>96.1</v>
      </c>
      <c r="R72" s="174">
        <v>99.8</v>
      </c>
      <c r="S72" s="174">
        <v>110.8</v>
      </c>
    </row>
    <row r="73" spans="1:19" ht="17.25" customHeight="1" x14ac:dyDescent="0.2">
      <c r="A73" s="195"/>
      <c r="B73" s="195"/>
      <c r="C73" s="195"/>
      <c r="D73" s="590" t="s">
        <v>95</v>
      </c>
      <c r="E73" s="590"/>
      <c r="F73" s="590"/>
      <c r="G73" s="590"/>
      <c r="H73" s="590"/>
      <c r="I73" s="590"/>
      <c r="J73" s="590"/>
      <c r="K73" s="590"/>
      <c r="L73" s="590"/>
      <c r="M73" s="590"/>
      <c r="N73" s="590"/>
      <c r="O73" s="590"/>
      <c r="P73" s="590"/>
      <c r="Q73" s="590"/>
      <c r="R73" s="590"/>
      <c r="S73" s="590"/>
    </row>
    <row r="74" spans="1:19" ht="13.5" customHeight="1" x14ac:dyDescent="0.2">
      <c r="A74" s="145" t="s">
        <v>189</v>
      </c>
      <c r="B74" s="145" t="s">
        <v>59</v>
      </c>
      <c r="C74" s="154" t="s">
        <v>55</v>
      </c>
      <c r="D74" s="160">
        <v>-1.5</v>
      </c>
      <c r="E74" s="170">
        <v>-9.9</v>
      </c>
      <c r="F74" s="170">
        <v>-1.3</v>
      </c>
      <c r="G74" s="170">
        <v>-1.3</v>
      </c>
      <c r="H74" s="170">
        <v>4.2</v>
      </c>
      <c r="I74" s="170">
        <v>0.8</v>
      </c>
      <c r="J74" s="170">
        <v>0.1</v>
      </c>
      <c r="K74" s="170">
        <v>0.9</v>
      </c>
      <c r="L74" s="183">
        <v>-5.7</v>
      </c>
      <c r="M74" s="183">
        <v>0.6</v>
      </c>
      <c r="N74" s="183">
        <v>-7.9</v>
      </c>
      <c r="O74" s="183">
        <v>-4.8</v>
      </c>
      <c r="P74" s="170">
        <v>-5.4</v>
      </c>
      <c r="Q74" s="170">
        <v>2</v>
      </c>
      <c r="R74" s="170">
        <v>1.2</v>
      </c>
      <c r="S74" s="183">
        <v>-4.8</v>
      </c>
    </row>
    <row r="75" spans="1:19" ht="13.5" customHeight="1" x14ac:dyDescent="0.2">
      <c r="A75" s="146" t="s">
        <v>50</v>
      </c>
      <c r="B75" s="146" t="s">
        <v>335</v>
      </c>
      <c r="C75" s="154"/>
      <c r="D75" s="161">
        <v>-0.8</v>
      </c>
      <c r="E75" s="171">
        <v>-4.4000000000000004</v>
      </c>
      <c r="F75" s="171">
        <v>-1.9</v>
      </c>
      <c r="G75" s="171">
        <v>-3.1</v>
      </c>
      <c r="H75" s="171">
        <v>-2.2000000000000002</v>
      </c>
      <c r="I75" s="171">
        <v>-3.6</v>
      </c>
      <c r="J75" s="171">
        <v>-0.4</v>
      </c>
      <c r="K75" s="171">
        <v>-4.8</v>
      </c>
      <c r="L75" s="184">
        <v>-8.9</v>
      </c>
      <c r="M75" s="184">
        <v>-2.2999999999999998</v>
      </c>
      <c r="N75" s="184">
        <v>10.199999999999999</v>
      </c>
      <c r="O75" s="184">
        <v>3</v>
      </c>
      <c r="P75" s="171">
        <v>1.5</v>
      </c>
      <c r="Q75" s="171">
        <v>0.8</v>
      </c>
      <c r="R75" s="171">
        <v>-3.5</v>
      </c>
      <c r="S75" s="184">
        <v>-2.1</v>
      </c>
    </row>
    <row r="76" spans="1:19" ht="13.5" customHeight="1" x14ac:dyDescent="0.2">
      <c r="A76" s="146"/>
      <c r="B76" s="146" t="s">
        <v>244</v>
      </c>
      <c r="C76" s="154"/>
      <c r="D76" s="161">
        <v>-2.8</v>
      </c>
      <c r="E76" s="171">
        <v>-1.7</v>
      </c>
      <c r="F76" s="171">
        <v>-2.2999999999999998</v>
      </c>
      <c r="G76" s="171">
        <v>0.4</v>
      </c>
      <c r="H76" s="171">
        <v>3.5</v>
      </c>
      <c r="I76" s="171">
        <v>-6.2</v>
      </c>
      <c r="J76" s="171">
        <v>-1.4</v>
      </c>
      <c r="K76" s="171">
        <v>-0.3</v>
      </c>
      <c r="L76" s="184">
        <v>6.3</v>
      </c>
      <c r="M76" s="184">
        <v>-0.5</v>
      </c>
      <c r="N76" s="184">
        <v>-14.9</v>
      </c>
      <c r="O76" s="184">
        <v>-16.399999999999999</v>
      </c>
      <c r="P76" s="171">
        <v>5.3</v>
      </c>
      <c r="Q76" s="171">
        <v>-3.6</v>
      </c>
      <c r="R76" s="171">
        <v>0.5</v>
      </c>
      <c r="S76" s="184">
        <v>-1</v>
      </c>
    </row>
    <row r="77" spans="1:19" ht="13.5" customHeight="1" x14ac:dyDescent="0.2">
      <c r="A77" s="146"/>
      <c r="B77" s="146" t="s">
        <v>153</v>
      </c>
      <c r="C77" s="154"/>
      <c r="D77" s="161">
        <v>0.7</v>
      </c>
      <c r="E77" s="171">
        <v>8.6999999999999993</v>
      </c>
      <c r="F77" s="171">
        <v>1.8</v>
      </c>
      <c r="G77" s="171">
        <v>2.2999999999999998</v>
      </c>
      <c r="H77" s="171">
        <v>-1.5</v>
      </c>
      <c r="I77" s="171">
        <v>0.8</v>
      </c>
      <c r="J77" s="171">
        <v>-0.8</v>
      </c>
      <c r="K77" s="171">
        <v>0.4</v>
      </c>
      <c r="L77" s="184">
        <v>12.9</v>
      </c>
      <c r="M77" s="184">
        <v>0.5</v>
      </c>
      <c r="N77" s="184">
        <v>1</v>
      </c>
      <c r="O77" s="184">
        <v>5.8</v>
      </c>
      <c r="P77" s="171">
        <v>-11.9</v>
      </c>
      <c r="Q77" s="171">
        <v>-0.3</v>
      </c>
      <c r="R77" s="171">
        <v>0.2</v>
      </c>
      <c r="S77" s="184">
        <v>8</v>
      </c>
    </row>
    <row r="78" spans="1:19" ht="13.5" customHeight="1" x14ac:dyDescent="0.2">
      <c r="A78" s="146"/>
      <c r="B78" s="146" t="s">
        <v>368</v>
      </c>
      <c r="C78" s="154"/>
      <c r="D78" s="161">
        <v>0.1</v>
      </c>
      <c r="E78" s="171">
        <v>-2.5</v>
      </c>
      <c r="F78" s="171">
        <v>-0.2</v>
      </c>
      <c r="G78" s="171">
        <v>-1.2</v>
      </c>
      <c r="H78" s="171">
        <v>2.4</v>
      </c>
      <c r="I78" s="171">
        <v>-3.1</v>
      </c>
      <c r="J78" s="171">
        <v>-1.7</v>
      </c>
      <c r="K78" s="171">
        <v>5.5</v>
      </c>
      <c r="L78" s="184">
        <v>-4.3</v>
      </c>
      <c r="M78" s="184">
        <v>-0.5</v>
      </c>
      <c r="N78" s="184">
        <v>3.1</v>
      </c>
      <c r="O78" s="184">
        <v>3.3</v>
      </c>
      <c r="P78" s="171">
        <v>0.7</v>
      </c>
      <c r="Q78" s="171">
        <v>0.2</v>
      </c>
      <c r="R78" s="171">
        <v>-4.8</v>
      </c>
      <c r="S78" s="184">
        <v>4</v>
      </c>
    </row>
    <row r="79" spans="1:19" ht="13.5" customHeight="1" x14ac:dyDescent="0.2">
      <c r="A79" s="147"/>
      <c r="B79" s="147" t="s">
        <v>159</v>
      </c>
      <c r="C79" s="155"/>
      <c r="D79" s="163">
        <v>0.8</v>
      </c>
      <c r="E79" s="173">
        <v>3.3</v>
      </c>
      <c r="F79" s="173">
        <v>1.2</v>
      </c>
      <c r="G79" s="173">
        <v>1.7</v>
      </c>
      <c r="H79" s="173">
        <v>2.4</v>
      </c>
      <c r="I79" s="173">
        <v>2.7</v>
      </c>
      <c r="J79" s="173">
        <v>-0.3</v>
      </c>
      <c r="K79" s="173">
        <v>3</v>
      </c>
      <c r="L79" s="173">
        <v>-5.6</v>
      </c>
      <c r="M79" s="173">
        <v>1.7</v>
      </c>
      <c r="N79" s="173">
        <v>-1.2</v>
      </c>
      <c r="O79" s="173">
        <v>-3.6</v>
      </c>
      <c r="P79" s="173">
        <v>2.5</v>
      </c>
      <c r="Q79" s="173">
        <v>-0.5</v>
      </c>
      <c r="R79" s="173">
        <v>2.2999999999999998</v>
      </c>
      <c r="S79" s="173">
        <v>0.2</v>
      </c>
    </row>
    <row r="80" spans="1:19" ht="13.5" customHeight="1" x14ac:dyDescent="0.2">
      <c r="A80" s="146" t="s">
        <v>175</v>
      </c>
      <c r="B80" s="146">
        <v>8</v>
      </c>
      <c r="C80" s="154" t="s">
        <v>256</v>
      </c>
      <c r="D80" s="160">
        <v>1.4</v>
      </c>
      <c r="E80" s="170">
        <v>1.4</v>
      </c>
      <c r="F80" s="170">
        <v>3.1</v>
      </c>
      <c r="G80" s="170">
        <v>-0.1</v>
      </c>
      <c r="H80" s="170">
        <v>14.3</v>
      </c>
      <c r="I80" s="170">
        <v>3.3</v>
      </c>
      <c r="J80" s="170">
        <v>-2.2000000000000002</v>
      </c>
      <c r="K80" s="170">
        <v>1.8</v>
      </c>
      <c r="L80" s="170">
        <v>-6.5</v>
      </c>
      <c r="M80" s="170">
        <v>2.2999999999999998</v>
      </c>
      <c r="N80" s="170">
        <v>-4.5999999999999996</v>
      </c>
      <c r="O80" s="170">
        <v>-7.5</v>
      </c>
      <c r="P80" s="170">
        <v>-6.4</v>
      </c>
      <c r="Q80" s="170">
        <v>2.4</v>
      </c>
      <c r="R80" s="170">
        <v>1.9</v>
      </c>
      <c r="S80" s="170">
        <v>2.9</v>
      </c>
    </row>
    <row r="81" spans="1:31" ht="13.5" customHeight="1" x14ac:dyDescent="0.2">
      <c r="A81" s="148" t="s">
        <v>86</v>
      </c>
      <c r="B81" s="146">
        <v>9</v>
      </c>
      <c r="C81" s="154"/>
      <c r="D81" s="161">
        <v>0.6</v>
      </c>
      <c r="E81" s="171">
        <v>1.9</v>
      </c>
      <c r="F81" s="171">
        <v>0.9</v>
      </c>
      <c r="G81" s="171">
        <v>1.1000000000000001</v>
      </c>
      <c r="H81" s="171">
        <v>4.0999999999999996</v>
      </c>
      <c r="I81" s="171">
        <v>0.4</v>
      </c>
      <c r="J81" s="171">
        <v>-1.4</v>
      </c>
      <c r="K81" s="171">
        <v>-1.8</v>
      </c>
      <c r="L81" s="171">
        <v>-10.3</v>
      </c>
      <c r="M81" s="171">
        <v>3.4</v>
      </c>
      <c r="N81" s="171">
        <v>3.4</v>
      </c>
      <c r="O81" s="171">
        <v>-8.4</v>
      </c>
      <c r="P81" s="171">
        <v>-2.4</v>
      </c>
      <c r="Q81" s="171">
        <v>1.6</v>
      </c>
      <c r="R81" s="171">
        <v>2.5</v>
      </c>
      <c r="S81" s="171">
        <v>2.4</v>
      </c>
    </row>
    <row r="82" spans="1:31" ht="13.5" customHeight="1" x14ac:dyDescent="0.2">
      <c r="A82" s="148" t="s">
        <v>86</v>
      </c>
      <c r="B82" s="146">
        <v>10</v>
      </c>
      <c r="C82" s="154"/>
      <c r="D82" s="161">
        <v>1.5</v>
      </c>
      <c r="E82" s="171">
        <v>4.0999999999999996</v>
      </c>
      <c r="F82" s="171">
        <v>1.8</v>
      </c>
      <c r="G82" s="171">
        <v>1.2</v>
      </c>
      <c r="H82" s="171">
        <v>4</v>
      </c>
      <c r="I82" s="171">
        <v>3.7</v>
      </c>
      <c r="J82" s="171">
        <v>0.9</v>
      </c>
      <c r="K82" s="171">
        <v>4.8</v>
      </c>
      <c r="L82" s="171">
        <v>-5.6</v>
      </c>
      <c r="M82" s="171">
        <v>1.3</v>
      </c>
      <c r="N82" s="171">
        <v>-0.4</v>
      </c>
      <c r="O82" s="171">
        <v>-1.7</v>
      </c>
      <c r="P82" s="171">
        <v>3.5</v>
      </c>
      <c r="Q82" s="171">
        <v>-1.3</v>
      </c>
      <c r="R82" s="171">
        <v>3</v>
      </c>
      <c r="S82" s="171">
        <v>0.4</v>
      </c>
    </row>
    <row r="83" spans="1:31" ht="13.5" customHeight="1" x14ac:dyDescent="0.2">
      <c r="A83" s="148" t="s">
        <v>86</v>
      </c>
      <c r="B83" s="146">
        <v>11</v>
      </c>
      <c r="D83" s="161">
        <v>1.5</v>
      </c>
      <c r="E83" s="171">
        <v>5.4</v>
      </c>
      <c r="F83" s="171">
        <v>2.9</v>
      </c>
      <c r="G83" s="171">
        <v>3.7</v>
      </c>
      <c r="H83" s="171">
        <v>-2.4</v>
      </c>
      <c r="I83" s="171">
        <v>4.8</v>
      </c>
      <c r="J83" s="171">
        <v>-1</v>
      </c>
      <c r="K83" s="171">
        <v>2.4</v>
      </c>
      <c r="L83" s="171">
        <v>-12.6</v>
      </c>
      <c r="M83" s="171">
        <v>1.3</v>
      </c>
      <c r="N83" s="171">
        <v>-0.4</v>
      </c>
      <c r="O83" s="171">
        <v>0.6</v>
      </c>
      <c r="P83" s="171">
        <v>1.6</v>
      </c>
      <c r="Q83" s="171">
        <v>-0.5</v>
      </c>
      <c r="R83" s="171">
        <v>2.2000000000000002</v>
      </c>
      <c r="S83" s="171">
        <v>-0.2</v>
      </c>
    </row>
    <row r="84" spans="1:31" ht="13.5" customHeight="1" x14ac:dyDescent="0.2">
      <c r="A84" s="19" t="s">
        <v>86</v>
      </c>
      <c r="B84" s="146">
        <v>12</v>
      </c>
      <c r="C84" s="154"/>
      <c r="D84" s="161">
        <v>-0.5</v>
      </c>
      <c r="E84" s="171">
        <v>4.8</v>
      </c>
      <c r="F84" s="171">
        <v>1.1000000000000001</v>
      </c>
      <c r="G84" s="171">
        <v>0.1</v>
      </c>
      <c r="H84" s="171">
        <v>0.4</v>
      </c>
      <c r="I84" s="171">
        <v>2.8</v>
      </c>
      <c r="J84" s="171">
        <v>-4</v>
      </c>
      <c r="K84" s="171">
        <v>-4.3</v>
      </c>
      <c r="L84" s="171">
        <v>-10.7</v>
      </c>
      <c r="M84" s="171">
        <v>5.3</v>
      </c>
      <c r="N84" s="171">
        <v>-4</v>
      </c>
      <c r="O84" s="171">
        <v>2.4</v>
      </c>
      <c r="P84" s="171">
        <v>-2.6</v>
      </c>
      <c r="Q84" s="171">
        <v>-2.1</v>
      </c>
      <c r="R84" s="171">
        <v>-0.3</v>
      </c>
      <c r="S84" s="171">
        <v>-1.8</v>
      </c>
    </row>
    <row r="85" spans="1:31" ht="13.5" customHeight="1" x14ac:dyDescent="0.2">
      <c r="A85" s="148" t="s">
        <v>472</v>
      </c>
      <c r="B85" s="146" t="s">
        <v>365</v>
      </c>
      <c r="C85" s="154"/>
      <c r="D85" s="161">
        <v>0.7</v>
      </c>
      <c r="E85" s="171">
        <v>-1.6</v>
      </c>
      <c r="F85" s="171">
        <v>1.3</v>
      </c>
      <c r="G85" s="171">
        <v>-3.4</v>
      </c>
      <c r="H85" s="171">
        <v>-4.2</v>
      </c>
      <c r="I85" s="171">
        <v>1.6</v>
      </c>
      <c r="J85" s="171">
        <v>-0.1</v>
      </c>
      <c r="K85" s="171">
        <v>-1.1000000000000001</v>
      </c>
      <c r="L85" s="171">
        <v>-5.2</v>
      </c>
      <c r="M85" s="171">
        <v>-2.1</v>
      </c>
      <c r="N85" s="171">
        <v>-2</v>
      </c>
      <c r="O85" s="171">
        <v>2.2999999999999998</v>
      </c>
      <c r="P85" s="171">
        <v>7.2</v>
      </c>
      <c r="Q85" s="171">
        <v>-2</v>
      </c>
      <c r="R85" s="171">
        <v>6.9</v>
      </c>
      <c r="S85" s="171">
        <v>1.7</v>
      </c>
    </row>
    <row r="86" spans="1:31" ht="13.5" customHeight="1" x14ac:dyDescent="0.2">
      <c r="A86" s="148" t="s">
        <v>86</v>
      </c>
      <c r="B86" s="146">
        <v>2</v>
      </c>
      <c r="C86" s="154"/>
      <c r="D86" s="161">
        <v>1.2</v>
      </c>
      <c r="E86" s="171">
        <v>3.7</v>
      </c>
      <c r="F86" s="171">
        <v>0.4</v>
      </c>
      <c r="G86" s="171">
        <v>-4.3</v>
      </c>
      <c r="H86" s="171">
        <v>-8.1999999999999993</v>
      </c>
      <c r="I86" s="171">
        <v>3.8</v>
      </c>
      <c r="J86" s="171">
        <v>0.6</v>
      </c>
      <c r="K86" s="171">
        <v>-1.4</v>
      </c>
      <c r="L86" s="171">
        <v>-14.9</v>
      </c>
      <c r="M86" s="171">
        <v>6.6</v>
      </c>
      <c r="N86" s="171">
        <v>-8.6</v>
      </c>
      <c r="O86" s="171">
        <v>-2.2000000000000002</v>
      </c>
      <c r="P86" s="171">
        <v>12.2</v>
      </c>
      <c r="Q86" s="171">
        <v>-1.1000000000000001</v>
      </c>
      <c r="R86" s="171">
        <v>6.9</v>
      </c>
      <c r="S86" s="171">
        <v>3.8</v>
      </c>
    </row>
    <row r="87" spans="1:31" ht="13.5" customHeight="1" x14ac:dyDescent="0.2">
      <c r="A87" s="149" t="s">
        <v>86</v>
      </c>
      <c r="B87" s="146">
        <v>3</v>
      </c>
      <c r="C87" s="154"/>
      <c r="D87" s="161">
        <v>0.3</v>
      </c>
      <c r="E87" s="171">
        <v>-2</v>
      </c>
      <c r="F87" s="171">
        <v>-0.4</v>
      </c>
      <c r="G87" s="171">
        <v>-4.7</v>
      </c>
      <c r="H87" s="171">
        <v>-11.5</v>
      </c>
      <c r="I87" s="171">
        <v>5</v>
      </c>
      <c r="J87" s="171">
        <v>3.2</v>
      </c>
      <c r="K87" s="171">
        <v>-11.6</v>
      </c>
      <c r="L87" s="171">
        <v>-15.2</v>
      </c>
      <c r="M87" s="171">
        <v>-2.8</v>
      </c>
      <c r="N87" s="171">
        <v>2.8</v>
      </c>
      <c r="O87" s="171">
        <v>4.7</v>
      </c>
      <c r="P87" s="171">
        <v>-1.6</v>
      </c>
      <c r="Q87" s="171">
        <v>2.8</v>
      </c>
      <c r="R87" s="171">
        <v>-0.3</v>
      </c>
      <c r="S87" s="171">
        <v>1.5</v>
      </c>
    </row>
    <row r="88" spans="1:31" ht="13.5" customHeight="1" x14ac:dyDescent="0.2">
      <c r="A88" s="148" t="s">
        <v>86</v>
      </c>
      <c r="B88" s="146">
        <v>4</v>
      </c>
      <c r="D88" s="161">
        <v>-0.8</v>
      </c>
      <c r="E88" s="171">
        <v>7.1</v>
      </c>
      <c r="F88" s="171">
        <v>-2.2999999999999998</v>
      </c>
      <c r="G88" s="171">
        <v>-2.2000000000000002</v>
      </c>
      <c r="H88" s="171">
        <v>-7.5</v>
      </c>
      <c r="I88" s="171">
        <v>-0.8</v>
      </c>
      <c r="J88" s="171">
        <v>0.8</v>
      </c>
      <c r="K88" s="171">
        <v>-3.2</v>
      </c>
      <c r="L88" s="171">
        <v>-15.7</v>
      </c>
      <c r="M88" s="171">
        <v>3.3</v>
      </c>
      <c r="N88" s="171">
        <v>-2.7</v>
      </c>
      <c r="O88" s="171">
        <v>3.3</v>
      </c>
      <c r="P88" s="171">
        <v>8.8000000000000007</v>
      </c>
      <c r="Q88" s="171">
        <v>0.8</v>
      </c>
      <c r="R88" s="171">
        <v>7.4</v>
      </c>
      <c r="S88" s="171">
        <v>-4.3</v>
      </c>
    </row>
    <row r="89" spans="1:31" ht="13.5" customHeight="1" x14ac:dyDescent="0.2">
      <c r="A89" s="146" t="s">
        <v>86</v>
      </c>
      <c r="B89" s="146">
        <v>5</v>
      </c>
      <c r="C89" s="154"/>
      <c r="D89" s="161">
        <v>3</v>
      </c>
      <c r="E89" s="171">
        <v>-2.2999999999999998</v>
      </c>
      <c r="F89" s="171">
        <v>4.5999999999999996</v>
      </c>
      <c r="G89" s="171">
        <v>3.9</v>
      </c>
      <c r="H89" s="171">
        <v>0.7</v>
      </c>
      <c r="I89" s="171">
        <v>0.9</v>
      </c>
      <c r="J89" s="171">
        <v>4</v>
      </c>
      <c r="K89" s="171">
        <v>4.5999999999999996</v>
      </c>
      <c r="L89" s="171">
        <v>-10.199999999999999</v>
      </c>
      <c r="M89" s="171">
        <v>9.1</v>
      </c>
      <c r="N89" s="171">
        <v>0.4</v>
      </c>
      <c r="O89" s="171">
        <v>-2.8</v>
      </c>
      <c r="P89" s="171">
        <v>6.4</v>
      </c>
      <c r="Q89" s="171">
        <v>-2.2000000000000002</v>
      </c>
      <c r="R89" s="171">
        <v>2.1</v>
      </c>
      <c r="S89" s="171">
        <v>5.5</v>
      </c>
    </row>
    <row r="90" spans="1:31" ht="13.5" customHeight="1" x14ac:dyDescent="0.2">
      <c r="A90" s="148" t="s">
        <v>86</v>
      </c>
      <c r="B90" s="146">
        <v>6</v>
      </c>
      <c r="C90" s="154"/>
      <c r="D90" s="161">
        <v>-1.6</v>
      </c>
      <c r="E90" s="171">
        <v>-0.4</v>
      </c>
      <c r="F90" s="171">
        <v>-1.2</v>
      </c>
      <c r="G90" s="171">
        <v>-5.6</v>
      </c>
      <c r="H90" s="171">
        <v>-10</v>
      </c>
      <c r="I90" s="171">
        <v>-0.9</v>
      </c>
      <c r="J90" s="171">
        <v>2.6</v>
      </c>
      <c r="K90" s="171">
        <v>-7.4</v>
      </c>
      <c r="L90" s="171">
        <v>-13.2</v>
      </c>
      <c r="M90" s="171">
        <v>-1.6</v>
      </c>
      <c r="N90" s="171">
        <v>0.6</v>
      </c>
      <c r="O90" s="171">
        <v>12.6</v>
      </c>
      <c r="P90" s="171">
        <v>-3.5</v>
      </c>
      <c r="Q90" s="171">
        <v>-5.4</v>
      </c>
      <c r="R90" s="171">
        <v>-2.9</v>
      </c>
      <c r="S90" s="171">
        <v>-0.4</v>
      </c>
    </row>
    <row r="91" spans="1:31" ht="13.5" customHeight="1" x14ac:dyDescent="0.2">
      <c r="A91" s="148" t="s">
        <v>86</v>
      </c>
      <c r="B91" s="146">
        <v>7</v>
      </c>
      <c r="C91" s="154"/>
      <c r="D91" s="161">
        <v>-0.7</v>
      </c>
      <c r="E91" s="171">
        <v>-3.1</v>
      </c>
      <c r="F91" s="171">
        <v>-1</v>
      </c>
      <c r="G91" s="171">
        <v>6.7</v>
      </c>
      <c r="H91" s="171">
        <v>0.7</v>
      </c>
      <c r="I91" s="171">
        <v>-3.2</v>
      </c>
      <c r="J91" s="171">
        <v>4.2</v>
      </c>
      <c r="K91" s="171">
        <v>3.7</v>
      </c>
      <c r="L91" s="171">
        <v>-6.3</v>
      </c>
      <c r="M91" s="171">
        <v>5.3</v>
      </c>
      <c r="N91" s="171">
        <v>-2</v>
      </c>
      <c r="O91" s="171">
        <v>7.8</v>
      </c>
      <c r="P91" s="171">
        <v>10.7</v>
      </c>
      <c r="Q91" s="171">
        <v>-8.6999999999999993</v>
      </c>
      <c r="R91" s="171">
        <v>6.1</v>
      </c>
      <c r="S91" s="171">
        <v>0.6</v>
      </c>
    </row>
    <row r="92" spans="1:31" ht="13.5" customHeight="1" x14ac:dyDescent="0.2">
      <c r="A92" s="150" t="s">
        <v>86</v>
      </c>
      <c r="B92" s="153">
        <v>8</v>
      </c>
      <c r="C92" s="156"/>
      <c r="D92" s="164">
        <v>0.4</v>
      </c>
      <c r="E92" s="174">
        <v>-0.7</v>
      </c>
      <c r="F92" s="174">
        <v>2.8</v>
      </c>
      <c r="G92" s="174">
        <v>-0.3</v>
      </c>
      <c r="H92" s="174">
        <v>1.3</v>
      </c>
      <c r="I92" s="174">
        <v>-1</v>
      </c>
      <c r="J92" s="174">
        <v>4.0999999999999996</v>
      </c>
      <c r="K92" s="174">
        <v>-3.2</v>
      </c>
      <c r="L92" s="174">
        <v>-0.4</v>
      </c>
      <c r="M92" s="174">
        <v>4.7</v>
      </c>
      <c r="N92" s="174">
        <v>-6.5</v>
      </c>
      <c r="O92" s="174">
        <v>1.8</v>
      </c>
      <c r="P92" s="174">
        <v>12.9</v>
      </c>
      <c r="Q92" s="174">
        <v>-7.4</v>
      </c>
      <c r="R92" s="174">
        <v>0</v>
      </c>
      <c r="S92" s="174">
        <v>0</v>
      </c>
    </row>
    <row r="93" spans="1:31" ht="27" customHeight="1" x14ac:dyDescent="0.2">
      <c r="A93" s="591" t="s">
        <v>473</v>
      </c>
      <c r="B93" s="591"/>
      <c r="C93" s="592"/>
      <c r="D93" s="203">
        <v>-6.2</v>
      </c>
      <c r="E93" s="165">
        <v>-7.9</v>
      </c>
      <c r="F93" s="165">
        <v>-6.6</v>
      </c>
      <c r="G93" s="165">
        <v>-4.4000000000000004</v>
      </c>
      <c r="H93" s="165">
        <v>3.1</v>
      </c>
      <c r="I93" s="165">
        <v>-2.8</v>
      </c>
      <c r="J93" s="165">
        <v>-1.3</v>
      </c>
      <c r="K93" s="165">
        <v>-8.1</v>
      </c>
      <c r="L93" s="165">
        <v>-2.7</v>
      </c>
      <c r="M93" s="165">
        <v>-6.4</v>
      </c>
      <c r="N93" s="165">
        <v>-7.1</v>
      </c>
      <c r="O93" s="165">
        <v>-7.5</v>
      </c>
      <c r="P93" s="165">
        <v>-28.8</v>
      </c>
      <c r="Q93" s="165">
        <v>1.2</v>
      </c>
      <c r="R93" s="165">
        <v>-2.6</v>
      </c>
      <c r="S93" s="165">
        <v>-5.8</v>
      </c>
      <c r="T93" s="151"/>
      <c r="U93" s="151"/>
      <c r="V93" s="151"/>
      <c r="W93" s="151"/>
      <c r="X93" s="151"/>
      <c r="Y93" s="151"/>
      <c r="Z93" s="151"/>
      <c r="AA93" s="151"/>
      <c r="AB93" s="151"/>
      <c r="AC93" s="151"/>
      <c r="AD93" s="151"/>
      <c r="AE93" s="151"/>
    </row>
    <row r="94" spans="1:31" ht="27" customHeight="1" x14ac:dyDescent="0.2">
      <c r="A94" s="210"/>
      <c r="B94" s="210"/>
      <c r="C94" s="210"/>
      <c r="D94" s="216"/>
      <c r="E94" s="216"/>
      <c r="F94" s="216"/>
      <c r="G94" s="216"/>
      <c r="H94" s="216"/>
      <c r="I94" s="216"/>
      <c r="J94" s="216"/>
      <c r="K94" s="216"/>
      <c r="L94" s="216"/>
      <c r="M94" s="216"/>
      <c r="N94" s="216"/>
      <c r="O94" s="216"/>
      <c r="P94" s="216"/>
      <c r="Q94" s="216"/>
      <c r="R94" s="216"/>
      <c r="S94" s="216"/>
    </row>
  </sheetData>
  <mergeCells count="11">
    <mergeCell ref="H49:O49"/>
    <mergeCell ref="D53:R53"/>
    <mergeCell ref="D73:S73"/>
    <mergeCell ref="A93:C93"/>
    <mergeCell ref="A4:C6"/>
    <mergeCell ref="A50:C52"/>
    <mergeCell ref="G2:N2"/>
    <mergeCell ref="H3:O3"/>
    <mergeCell ref="D7:R7"/>
    <mergeCell ref="D27:S27"/>
    <mergeCell ref="A47:C47"/>
  </mergeCells>
  <phoneticPr fontId="5"/>
  <pageMargins left="0.78740157480314965" right="0.39370078740157483" top="0.43307086614173229" bottom="0.59055118110236227" header="0.31496062992125984" footer="0.35433070866141736"/>
  <pageSetup paperSize="9" scale="61" orientation="portrait" r:id="rId1"/>
  <headerFooter alignWithMargins="0">
    <oddFooter>&amp;C&amp;"ＭＳ Ｐゴシック,標準"&amp;12- 10 -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indexed="17"/>
    <pageSetUpPr fitToPage="1"/>
  </sheetPr>
  <dimension ref="A1:AE94"/>
  <sheetViews>
    <sheetView view="pageBreakPreview" topLeftCell="A49" zoomScaleNormal="85" zoomScaleSheetLayoutView="100" workbookViewId="0">
      <selection activeCell="V49" sqref="V1:Y1048576"/>
    </sheetView>
  </sheetViews>
  <sheetFormatPr defaultColWidth="9" defaultRowHeight="13" x14ac:dyDescent="0.2"/>
  <cols>
    <col min="1" max="1" width="4.90625" style="19" bestFit="1" customWidth="1"/>
    <col min="2" max="2" width="3.6328125" style="19" bestFit="1" customWidth="1"/>
    <col min="3" max="3" width="3.08984375" style="19" bestFit="1" customWidth="1"/>
    <col min="4" max="19" width="8.26953125" style="19" customWidth="1"/>
    <col min="20" max="31" width="7.6328125" style="19" customWidth="1"/>
    <col min="32" max="32" width="9" style="19" bestFit="1"/>
    <col min="33" max="16384" width="9" style="19"/>
  </cols>
  <sheetData>
    <row r="1" spans="1:27" ht="19" x14ac:dyDescent="0.2">
      <c r="A1" s="188"/>
      <c r="B1" s="188"/>
      <c r="C1" s="188"/>
      <c r="D1" s="188"/>
      <c r="E1" s="187"/>
      <c r="F1" s="187"/>
      <c r="G1" s="178"/>
      <c r="H1" s="178"/>
      <c r="I1" s="178"/>
      <c r="J1" s="178"/>
      <c r="K1" s="178"/>
      <c r="L1" s="178"/>
      <c r="M1" s="178"/>
      <c r="N1" s="178"/>
      <c r="O1" s="178"/>
      <c r="P1" s="187"/>
      <c r="Q1" s="187"/>
      <c r="R1" s="188"/>
      <c r="S1" s="187"/>
      <c r="T1" s="187"/>
      <c r="U1" s="187"/>
      <c r="V1" s="187"/>
      <c r="W1" s="187"/>
      <c r="X1" s="187"/>
      <c r="Y1" s="187"/>
      <c r="Z1" s="187"/>
      <c r="AA1" s="187"/>
    </row>
    <row r="2" spans="1:27" ht="19" x14ac:dyDescent="0.2">
      <c r="A2" s="188"/>
      <c r="B2" s="188"/>
      <c r="C2" s="188"/>
      <c r="D2" s="188"/>
      <c r="E2" s="187"/>
      <c r="F2" s="187"/>
      <c r="G2" s="587" t="s">
        <v>154</v>
      </c>
      <c r="H2" s="587"/>
      <c r="I2" s="587"/>
      <c r="J2" s="587"/>
      <c r="K2" s="587"/>
      <c r="L2" s="587"/>
      <c r="M2" s="587"/>
      <c r="N2" s="587"/>
      <c r="O2" s="179"/>
      <c r="P2" s="187"/>
      <c r="Q2" s="187"/>
      <c r="R2" s="188"/>
      <c r="S2" s="187"/>
      <c r="T2" s="187"/>
      <c r="U2" s="187"/>
      <c r="V2" s="187"/>
      <c r="W2" s="187"/>
      <c r="X2" s="187"/>
      <c r="Y2" s="187"/>
      <c r="Z2" s="187"/>
      <c r="AA2" s="187"/>
    </row>
    <row r="3" spans="1:27" ht="16.5" x14ac:dyDescent="0.2">
      <c r="A3" s="143" t="s">
        <v>258</v>
      </c>
      <c r="B3" s="7"/>
      <c r="C3" s="7"/>
      <c r="H3" s="588"/>
      <c r="I3" s="588"/>
      <c r="J3" s="588"/>
      <c r="K3" s="588"/>
      <c r="L3" s="588"/>
      <c r="M3" s="588"/>
      <c r="N3" s="588"/>
      <c r="O3" s="588"/>
      <c r="S3" s="14" t="s">
        <v>135</v>
      </c>
    </row>
    <row r="4" spans="1:27" x14ac:dyDescent="0.2">
      <c r="A4" s="594" t="s">
        <v>51</v>
      </c>
      <c r="B4" s="594"/>
      <c r="C4" s="595"/>
      <c r="D4" s="157" t="s">
        <v>69</v>
      </c>
      <c r="E4" s="157" t="s">
        <v>442</v>
      </c>
      <c r="F4" s="157" t="s">
        <v>129</v>
      </c>
      <c r="G4" s="157" t="s">
        <v>104</v>
      </c>
      <c r="H4" s="157" t="s">
        <v>217</v>
      </c>
      <c r="I4" s="157" t="s">
        <v>277</v>
      </c>
      <c r="J4" s="157" t="s">
        <v>457</v>
      </c>
      <c r="K4" s="157" t="s">
        <v>458</v>
      </c>
      <c r="L4" s="157" t="s">
        <v>80</v>
      </c>
      <c r="M4" s="157" t="s">
        <v>334</v>
      </c>
      <c r="N4" s="157" t="s">
        <v>15</v>
      </c>
      <c r="O4" s="157" t="s">
        <v>180</v>
      </c>
      <c r="P4" s="157" t="s">
        <v>136</v>
      </c>
      <c r="Q4" s="157" t="s">
        <v>460</v>
      </c>
      <c r="R4" s="157" t="s">
        <v>462</v>
      </c>
      <c r="S4" s="157" t="s">
        <v>3</v>
      </c>
    </row>
    <row r="5" spans="1:27" x14ac:dyDescent="0.2">
      <c r="A5" s="596"/>
      <c r="B5" s="596"/>
      <c r="C5" s="597"/>
      <c r="D5" s="158" t="s">
        <v>94</v>
      </c>
      <c r="E5" s="158"/>
      <c r="F5" s="158"/>
      <c r="G5" s="158" t="s">
        <v>428</v>
      </c>
      <c r="H5" s="158" t="s">
        <v>390</v>
      </c>
      <c r="I5" s="158" t="s">
        <v>370</v>
      </c>
      <c r="J5" s="158" t="s">
        <v>463</v>
      </c>
      <c r="K5" s="158" t="s">
        <v>152</v>
      </c>
      <c r="L5" s="181" t="s">
        <v>273</v>
      </c>
      <c r="M5" s="185" t="s">
        <v>200</v>
      </c>
      <c r="N5" s="181" t="s">
        <v>283</v>
      </c>
      <c r="O5" s="181" t="s">
        <v>461</v>
      </c>
      <c r="P5" s="181" t="s">
        <v>414</v>
      </c>
      <c r="Q5" s="181" t="s">
        <v>446</v>
      </c>
      <c r="R5" s="181" t="s">
        <v>171</v>
      </c>
      <c r="S5" s="189" t="s">
        <v>336</v>
      </c>
    </row>
    <row r="6" spans="1:27" ht="18" customHeight="1" x14ac:dyDescent="0.2">
      <c r="A6" s="598"/>
      <c r="B6" s="598"/>
      <c r="C6" s="599"/>
      <c r="D6" s="159" t="s">
        <v>212</v>
      </c>
      <c r="E6" s="159" t="s">
        <v>387</v>
      </c>
      <c r="F6" s="159" t="s">
        <v>33</v>
      </c>
      <c r="G6" s="159" t="s">
        <v>464</v>
      </c>
      <c r="H6" s="159" t="s">
        <v>18</v>
      </c>
      <c r="I6" s="159" t="s">
        <v>60</v>
      </c>
      <c r="J6" s="159" t="s">
        <v>313</v>
      </c>
      <c r="K6" s="159" t="s">
        <v>465</v>
      </c>
      <c r="L6" s="182" t="s">
        <v>164</v>
      </c>
      <c r="M6" s="186" t="s">
        <v>466</v>
      </c>
      <c r="N6" s="182" t="s">
        <v>76</v>
      </c>
      <c r="O6" s="182" t="s">
        <v>422</v>
      </c>
      <c r="P6" s="186" t="s">
        <v>307</v>
      </c>
      <c r="Q6" s="186" t="s">
        <v>467</v>
      </c>
      <c r="R6" s="182" t="s">
        <v>468</v>
      </c>
      <c r="S6" s="182" t="s">
        <v>208</v>
      </c>
    </row>
    <row r="7" spans="1:27" ht="15.75" customHeight="1" x14ac:dyDescent="0.2">
      <c r="A7" s="195"/>
      <c r="B7" s="195"/>
      <c r="C7" s="195"/>
      <c r="D7" s="589" t="s">
        <v>137</v>
      </c>
      <c r="E7" s="589"/>
      <c r="F7" s="589"/>
      <c r="G7" s="589"/>
      <c r="H7" s="589"/>
      <c r="I7" s="589"/>
      <c r="J7" s="589"/>
      <c r="K7" s="589"/>
      <c r="L7" s="589"/>
      <c r="M7" s="589"/>
      <c r="N7" s="589"/>
      <c r="O7" s="589"/>
      <c r="P7" s="589"/>
      <c r="Q7" s="589"/>
      <c r="R7" s="589"/>
      <c r="S7" s="195"/>
    </row>
    <row r="8" spans="1:27" ht="13.5" customHeight="1" x14ac:dyDescent="0.2">
      <c r="A8" s="145" t="s">
        <v>189</v>
      </c>
      <c r="B8" s="145" t="s">
        <v>59</v>
      </c>
      <c r="C8" s="154" t="s">
        <v>55</v>
      </c>
      <c r="D8" s="160">
        <v>120.8</v>
      </c>
      <c r="E8" s="170">
        <v>77.3</v>
      </c>
      <c r="F8" s="170">
        <v>142</v>
      </c>
      <c r="G8" s="170">
        <v>171.2</v>
      </c>
      <c r="H8" s="170">
        <v>106.4</v>
      </c>
      <c r="I8" s="170">
        <v>126.9</v>
      </c>
      <c r="J8" s="170">
        <v>117.9</v>
      </c>
      <c r="K8" s="170">
        <v>72.900000000000006</v>
      </c>
      <c r="L8" s="183">
        <v>127.6</v>
      </c>
      <c r="M8" s="183">
        <v>83.4</v>
      </c>
      <c r="N8" s="183">
        <v>136.6</v>
      </c>
      <c r="O8" s="183">
        <v>155.5</v>
      </c>
      <c r="P8" s="170">
        <v>111.5</v>
      </c>
      <c r="Q8" s="170">
        <v>94.9</v>
      </c>
      <c r="R8" s="170">
        <v>136.19999999999999</v>
      </c>
      <c r="S8" s="183">
        <v>113.6</v>
      </c>
    </row>
    <row r="9" spans="1:27" ht="13.5" customHeight="1" x14ac:dyDescent="0.2">
      <c r="A9" s="146" t="s">
        <v>50</v>
      </c>
      <c r="B9" s="146" t="s">
        <v>335</v>
      </c>
      <c r="C9" s="154"/>
      <c r="D9" s="161">
        <v>119.5</v>
      </c>
      <c r="E9" s="171">
        <v>95.8</v>
      </c>
      <c r="F9" s="171">
        <v>127.3</v>
      </c>
      <c r="G9" s="171">
        <v>120.8</v>
      </c>
      <c r="H9" s="171">
        <v>136.1</v>
      </c>
      <c r="I9" s="171">
        <v>134.1</v>
      </c>
      <c r="J9" s="171">
        <v>123.7</v>
      </c>
      <c r="K9" s="171">
        <v>107.6</v>
      </c>
      <c r="L9" s="184">
        <v>119.5</v>
      </c>
      <c r="M9" s="184">
        <v>90.3</v>
      </c>
      <c r="N9" s="184">
        <v>151.1</v>
      </c>
      <c r="O9" s="184">
        <v>117.8</v>
      </c>
      <c r="P9" s="171">
        <v>78.7</v>
      </c>
      <c r="Q9" s="171">
        <v>96</v>
      </c>
      <c r="R9" s="171">
        <v>92</v>
      </c>
      <c r="S9" s="184">
        <v>123.8</v>
      </c>
    </row>
    <row r="10" spans="1:27" x14ac:dyDescent="0.2">
      <c r="A10" s="146"/>
      <c r="B10" s="146" t="s">
        <v>244</v>
      </c>
      <c r="C10" s="154"/>
      <c r="D10" s="161">
        <v>100</v>
      </c>
      <c r="E10" s="171">
        <v>100</v>
      </c>
      <c r="F10" s="171">
        <v>100</v>
      </c>
      <c r="G10" s="171">
        <v>100</v>
      </c>
      <c r="H10" s="171">
        <v>100</v>
      </c>
      <c r="I10" s="171">
        <v>100</v>
      </c>
      <c r="J10" s="171">
        <v>100</v>
      </c>
      <c r="K10" s="171">
        <v>100</v>
      </c>
      <c r="L10" s="184">
        <v>100</v>
      </c>
      <c r="M10" s="184">
        <v>100</v>
      </c>
      <c r="N10" s="184">
        <v>100</v>
      </c>
      <c r="O10" s="184">
        <v>100</v>
      </c>
      <c r="P10" s="171">
        <v>100</v>
      </c>
      <c r="Q10" s="171">
        <v>100</v>
      </c>
      <c r="R10" s="171">
        <v>100</v>
      </c>
      <c r="S10" s="184">
        <v>100</v>
      </c>
    </row>
    <row r="11" spans="1:27" ht="13.5" customHeight="1" x14ac:dyDescent="0.2">
      <c r="A11" s="146"/>
      <c r="B11" s="146" t="s">
        <v>153</v>
      </c>
      <c r="C11" s="154"/>
      <c r="D11" s="161">
        <v>101.5</v>
      </c>
      <c r="E11" s="171">
        <v>86.7</v>
      </c>
      <c r="F11" s="171">
        <v>108.8</v>
      </c>
      <c r="G11" s="171">
        <v>115.1</v>
      </c>
      <c r="H11" s="171">
        <v>105.5</v>
      </c>
      <c r="I11" s="171">
        <v>101.7</v>
      </c>
      <c r="J11" s="171">
        <v>100.3</v>
      </c>
      <c r="K11" s="171">
        <v>67.5</v>
      </c>
      <c r="L11" s="184">
        <v>106.8</v>
      </c>
      <c r="M11" s="184">
        <v>92.9</v>
      </c>
      <c r="N11" s="184">
        <v>84.4</v>
      </c>
      <c r="O11" s="184">
        <v>105.9</v>
      </c>
      <c r="P11" s="171">
        <v>72.5</v>
      </c>
      <c r="Q11" s="171">
        <v>87.9</v>
      </c>
      <c r="R11" s="171">
        <v>123.5</v>
      </c>
      <c r="S11" s="184">
        <v>158.5</v>
      </c>
    </row>
    <row r="12" spans="1:27" ht="13.5" customHeight="1" x14ac:dyDescent="0.2">
      <c r="A12" s="146"/>
      <c r="B12" s="146" t="s">
        <v>368</v>
      </c>
      <c r="C12" s="154"/>
      <c r="D12" s="162">
        <v>110.3</v>
      </c>
      <c r="E12" s="167">
        <v>77.8</v>
      </c>
      <c r="F12" s="167">
        <v>118.1</v>
      </c>
      <c r="G12" s="167">
        <v>108.5</v>
      </c>
      <c r="H12" s="167">
        <v>100.5</v>
      </c>
      <c r="I12" s="167">
        <v>93.4</v>
      </c>
      <c r="J12" s="167">
        <v>114.3</v>
      </c>
      <c r="K12" s="167">
        <v>73</v>
      </c>
      <c r="L12" s="167">
        <v>142.69999999999999</v>
      </c>
      <c r="M12" s="167">
        <v>107.3</v>
      </c>
      <c r="N12" s="167">
        <v>107.7</v>
      </c>
      <c r="O12" s="167">
        <v>130.9</v>
      </c>
      <c r="P12" s="167">
        <v>97.5</v>
      </c>
      <c r="Q12" s="167">
        <v>103.4</v>
      </c>
      <c r="R12" s="167">
        <v>191</v>
      </c>
      <c r="S12" s="167">
        <v>187.8</v>
      </c>
    </row>
    <row r="13" spans="1:27" ht="13.5" customHeight="1" x14ac:dyDescent="0.2">
      <c r="A13" s="147"/>
      <c r="B13" s="147" t="s">
        <v>159</v>
      </c>
      <c r="C13" s="155"/>
      <c r="D13" s="163">
        <v>116.7</v>
      </c>
      <c r="E13" s="173">
        <v>77.599999999999994</v>
      </c>
      <c r="F13" s="173">
        <v>122.9</v>
      </c>
      <c r="G13" s="173">
        <v>146.30000000000001</v>
      </c>
      <c r="H13" s="173">
        <v>104.1</v>
      </c>
      <c r="I13" s="173">
        <v>109</v>
      </c>
      <c r="J13" s="173">
        <v>108.5</v>
      </c>
      <c r="K13" s="173">
        <v>60.6</v>
      </c>
      <c r="L13" s="173">
        <v>141.9</v>
      </c>
      <c r="M13" s="173">
        <v>115.1</v>
      </c>
      <c r="N13" s="173">
        <v>123.1</v>
      </c>
      <c r="O13" s="173">
        <v>131.1</v>
      </c>
      <c r="P13" s="173">
        <v>137</v>
      </c>
      <c r="Q13" s="173">
        <v>101.1</v>
      </c>
      <c r="R13" s="173">
        <v>162.1</v>
      </c>
      <c r="S13" s="173">
        <v>196.5</v>
      </c>
    </row>
    <row r="14" spans="1:27" ht="13.5" customHeight="1" x14ac:dyDescent="0.2">
      <c r="A14" s="146" t="s">
        <v>175</v>
      </c>
      <c r="B14" s="146">
        <v>8</v>
      </c>
      <c r="C14" s="154" t="s">
        <v>256</v>
      </c>
      <c r="D14" s="160">
        <v>107.5</v>
      </c>
      <c r="E14" s="170">
        <v>73.5</v>
      </c>
      <c r="F14" s="170">
        <v>117.5</v>
      </c>
      <c r="G14" s="170">
        <v>139.80000000000001</v>
      </c>
      <c r="H14" s="170">
        <v>92</v>
      </c>
      <c r="I14" s="170">
        <v>107.4</v>
      </c>
      <c r="J14" s="170">
        <v>100</v>
      </c>
      <c r="K14" s="170">
        <v>55</v>
      </c>
      <c r="L14" s="170">
        <v>124.7</v>
      </c>
      <c r="M14" s="170">
        <v>100</v>
      </c>
      <c r="N14" s="170">
        <v>134.9</v>
      </c>
      <c r="O14" s="170">
        <v>129.69999999999999</v>
      </c>
      <c r="P14" s="170">
        <v>62</v>
      </c>
      <c r="Q14" s="170">
        <v>100</v>
      </c>
      <c r="R14" s="170">
        <v>124.5</v>
      </c>
      <c r="S14" s="170">
        <v>188.4</v>
      </c>
    </row>
    <row r="15" spans="1:27" ht="13.5" customHeight="1" x14ac:dyDescent="0.2">
      <c r="A15" s="148" t="s">
        <v>86</v>
      </c>
      <c r="B15" s="146">
        <v>9</v>
      </c>
      <c r="C15" s="154"/>
      <c r="D15" s="161">
        <v>119.4</v>
      </c>
      <c r="E15" s="171">
        <v>78.2</v>
      </c>
      <c r="F15" s="171">
        <v>125.4</v>
      </c>
      <c r="G15" s="171">
        <v>154</v>
      </c>
      <c r="H15" s="171">
        <v>110.6</v>
      </c>
      <c r="I15" s="171">
        <v>113.4</v>
      </c>
      <c r="J15" s="171">
        <v>98.3</v>
      </c>
      <c r="K15" s="171">
        <v>59.2</v>
      </c>
      <c r="L15" s="171">
        <v>125.9</v>
      </c>
      <c r="M15" s="171">
        <v>105.8</v>
      </c>
      <c r="N15" s="171">
        <v>137.19999999999999</v>
      </c>
      <c r="O15" s="171">
        <v>127</v>
      </c>
      <c r="P15" s="171">
        <v>151.9</v>
      </c>
      <c r="Q15" s="171">
        <v>108.5</v>
      </c>
      <c r="R15" s="171">
        <v>138.80000000000001</v>
      </c>
      <c r="S15" s="171">
        <v>207.2</v>
      </c>
    </row>
    <row r="16" spans="1:27" ht="13.5" customHeight="1" x14ac:dyDescent="0.2">
      <c r="A16" s="148" t="s">
        <v>86</v>
      </c>
      <c r="B16" s="146">
        <v>10</v>
      </c>
      <c r="C16" s="154"/>
      <c r="D16" s="161">
        <v>121.5</v>
      </c>
      <c r="E16" s="171">
        <v>77.599999999999994</v>
      </c>
      <c r="F16" s="171">
        <v>127.2</v>
      </c>
      <c r="G16" s="171">
        <v>150.4</v>
      </c>
      <c r="H16" s="171">
        <v>101.8</v>
      </c>
      <c r="I16" s="171">
        <v>115.6</v>
      </c>
      <c r="J16" s="171">
        <v>106.8</v>
      </c>
      <c r="K16" s="171">
        <v>73.3</v>
      </c>
      <c r="L16" s="171">
        <v>121</v>
      </c>
      <c r="M16" s="171">
        <v>109.2</v>
      </c>
      <c r="N16" s="171">
        <v>127.9</v>
      </c>
      <c r="O16" s="171">
        <v>140.5</v>
      </c>
      <c r="P16" s="171">
        <v>159.5</v>
      </c>
      <c r="Q16" s="171">
        <v>101.7</v>
      </c>
      <c r="R16" s="171">
        <v>144.9</v>
      </c>
      <c r="S16" s="171">
        <v>214.5</v>
      </c>
    </row>
    <row r="17" spans="1:19" ht="13.5" customHeight="1" x14ac:dyDescent="0.2">
      <c r="A17" s="148" t="s">
        <v>86</v>
      </c>
      <c r="B17" s="146">
        <v>11</v>
      </c>
      <c r="D17" s="161">
        <v>123.7</v>
      </c>
      <c r="E17" s="171">
        <v>82.3</v>
      </c>
      <c r="F17" s="171">
        <v>131.6</v>
      </c>
      <c r="G17" s="171">
        <v>154.9</v>
      </c>
      <c r="H17" s="171">
        <v>89.4</v>
      </c>
      <c r="I17" s="171">
        <v>121.2</v>
      </c>
      <c r="J17" s="171">
        <v>103.4</v>
      </c>
      <c r="K17" s="171">
        <v>67.5</v>
      </c>
      <c r="L17" s="171">
        <v>138.30000000000001</v>
      </c>
      <c r="M17" s="171">
        <v>114.2</v>
      </c>
      <c r="N17" s="171">
        <v>127.9</v>
      </c>
      <c r="O17" s="171">
        <v>154.1</v>
      </c>
      <c r="P17" s="171">
        <v>148.1</v>
      </c>
      <c r="Q17" s="171">
        <v>100</v>
      </c>
      <c r="R17" s="171">
        <v>142.9</v>
      </c>
      <c r="S17" s="171">
        <v>217.4</v>
      </c>
    </row>
    <row r="18" spans="1:19" ht="13.5" customHeight="1" x14ac:dyDescent="0.2">
      <c r="A18" s="19" t="s">
        <v>86</v>
      </c>
      <c r="B18" s="146">
        <v>12</v>
      </c>
      <c r="C18" s="154"/>
      <c r="D18" s="161">
        <v>120.4</v>
      </c>
      <c r="E18" s="171">
        <v>81</v>
      </c>
      <c r="F18" s="171">
        <v>130.69999999999999</v>
      </c>
      <c r="G18" s="171">
        <v>154.9</v>
      </c>
      <c r="H18" s="171">
        <v>86.7</v>
      </c>
      <c r="I18" s="171">
        <v>121.6</v>
      </c>
      <c r="J18" s="171">
        <v>115.3</v>
      </c>
      <c r="K18" s="171">
        <v>65</v>
      </c>
      <c r="L18" s="171">
        <v>127.2</v>
      </c>
      <c r="M18" s="171">
        <v>118.3</v>
      </c>
      <c r="N18" s="171">
        <v>130.19999999999999</v>
      </c>
      <c r="O18" s="171">
        <v>116.2</v>
      </c>
      <c r="P18" s="171">
        <v>112.7</v>
      </c>
      <c r="Q18" s="171">
        <v>98.3</v>
      </c>
      <c r="R18" s="171">
        <v>177.6</v>
      </c>
      <c r="S18" s="171">
        <v>200</v>
      </c>
    </row>
    <row r="19" spans="1:19" ht="13.5" customHeight="1" x14ac:dyDescent="0.2">
      <c r="A19" s="148" t="s">
        <v>472</v>
      </c>
      <c r="B19" s="146" t="s">
        <v>365</v>
      </c>
      <c r="C19" s="154"/>
      <c r="D19" s="161">
        <v>123.7</v>
      </c>
      <c r="E19" s="171">
        <v>78.2</v>
      </c>
      <c r="F19" s="171">
        <v>116.7</v>
      </c>
      <c r="G19" s="171">
        <v>151.30000000000001</v>
      </c>
      <c r="H19" s="171">
        <v>66.400000000000006</v>
      </c>
      <c r="I19" s="171">
        <v>101.7</v>
      </c>
      <c r="J19" s="171">
        <v>140.69999999999999</v>
      </c>
      <c r="K19" s="171">
        <v>60</v>
      </c>
      <c r="L19" s="171">
        <v>87.7</v>
      </c>
      <c r="M19" s="171">
        <v>106.7</v>
      </c>
      <c r="N19" s="171">
        <v>88.4</v>
      </c>
      <c r="O19" s="171">
        <v>154.1</v>
      </c>
      <c r="P19" s="171">
        <v>258.2</v>
      </c>
      <c r="Q19" s="171">
        <v>83.1</v>
      </c>
      <c r="R19" s="171">
        <v>330.6</v>
      </c>
      <c r="S19" s="171">
        <v>266.7</v>
      </c>
    </row>
    <row r="20" spans="1:19" ht="13.5" customHeight="1" x14ac:dyDescent="0.2">
      <c r="A20" s="148" t="s">
        <v>86</v>
      </c>
      <c r="B20" s="146">
        <v>2</v>
      </c>
      <c r="C20" s="154"/>
      <c r="D20" s="161">
        <v>124.7</v>
      </c>
      <c r="E20" s="171">
        <v>89.1</v>
      </c>
      <c r="F20" s="171">
        <v>124.6</v>
      </c>
      <c r="G20" s="171">
        <v>134.5</v>
      </c>
      <c r="H20" s="171">
        <v>54</v>
      </c>
      <c r="I20" s="171">
        <v>110</v>
      </c>
      <c r="J20" s="171">
        <v>133.9</v>
      </c>
      <c r="K20" s="171">
        <v>62.5</v>
      </c>
      <c r="L20" s="171">
        <v>92.6</v>
      </c>
      <c r="M20" s="171">
        <v>123.3</v>
      </c>
      <c r="N20" s="171">
        <v>76.7</v>
      </c>
      <c r="O20" s="171">
        <v>143.19999999999999</v>
      </c>
      <c r="P20" s="171">
        <v>232.9</v>
      </c>
      <c r="Q20" s="171">
        <v>88.1</v>
      </c>
      <c r="R20" s="171">
        <v>255.1</v>
      </c>
      <c r="S20" s="171">
        <v>236.2</v>
      </c>
    </row>
    <row r="21" spans="1:19" ht="13.5" customHeight="1" x14ac:dyDescent="0.2">
      <c r="A21" s="149" t="s">
        <v>86</v>
      </c>
      <c r="B21" s="146">
        <v>3</v>
      </c>
      <c r="C21" s="154"/>
      <c r="D21" s="161">
        <v>124.7</v>
      </c>
      <c r="E21" s="171">
        <v>92.5</v>
      </c>
      <c r="F21" s="171">
        <v>119.3</v>
      </c>
      <c r="G21" s="171">
        <v>163.69999999999999</v>
      </c>
      <c r="H21" s="171">
        <v>78.8</v>
      </c>
      <c r="I21" s="171">
        <v>117.3</v>
      </c>
      <c r="J21" s="171">
        <v>130.5</v>
      </c>
      <c r="K21" s="171">
        <v>70.8</v>
      </c>
      <c r="L21" s="171">
        <v>93.8</v>
      </c>
      <c r="M21" s="171">
        <v>139.19999999999999</v>
      </c>
      <c r="N21" s="171">
        <v>86</v>
      </c>
      <c r="O21" s="171">
        <v>140.5</v>
      </c>
      <c r="P21" s="171">
        <v>211.4</v>
      </c>
      <c r="Q21" s="171">
        <v>96.6</v>
      </c>
      <c r="R21" s="171">
        <v>273.5</v>
      </c>
      <c r="S21" s="171">
        <v>215.9</v>
      </c>
    </row>
    <row r="22" spans="1:19" ht="13.5" customHeight="1" x14ac:dyDescent="0.2">
      <c r="A22" s="148" t="s">
        <v>86</v>
      </c>
      <c r="B22" s="146">
        <v>4</v>
      </c>
      <c r="D22" s="161">
        <v>131.19999999999999</v>
      </c>
      <c r="E22" s="171">
        <v>77.599999999999994</v>
      </c>
      <c r="F22" s="171">
        <v>125.4</v>
      </c>
      <c r="G22" s="171">
        <v>150.4</v>
      </c>
      <c r="H22" s="171">
        <v>76.099999999999994</v>
      </c>
      <c r="I22" s="171">
        <v>110.8</v>
      </c>
      <c r="J22" s="171">
        <v>133.9</v>
      </c>
      <c r="K22" s="171">
        <v>71.7</v>
      </c>
      <c r="L22" s="171">
        <v>95.1</v>
      </c>
      <c r="M22" s="171">
        <v>110.8</v>
      </c>
      <c r="N22" s="171">
        <v>83.7</v>
      </c>
      <c r="O22" s="171">
        <v>151.4</v>
      </c>
      <c r="P22" s="171">
        <v>364.6</v>
      </c>
      <c r="Q22" s="171">
        <v>86.4</v>
      </c>
      <c r="R22" s="171">
        <v>277.60000000000002</v>
      </c>
      <c r="S22" s="171">
        <v>229</v>
      </c>
    </row>
    <row r="23" spans="1:19" ht="13.5" customHeight="1" x14ac:dyDescent="0.2">
      <c r="A23" s="148" t="s">
        <v>86</v>
      </c>
      <c r="B23" s="146">
        <v>5</v>
      </c>
      <c r="C23" s="154"/>
      <c r="D23" s="161">
        <v>122.6</v>
      </c>
      <c r="E23" s="171">
        <v>74.8</v>
      </c>
      <c r="F23" s="171">
        <v>114.9</v>
      </c>
      <c r="G23" s="171">
        <v>139.80000000000001</v>
      </c>
      <c r="H23" s="171">
        <v>60.2</v>
      </c>
      <c r="I23" s="171">
        <v>101.7</v>
      </c>
      <c r="J23" s="171">
        <v>123.7</v>
      </c>
      <c r="K23" s="171">
        <v>69.2</v>
      </c>
      <c r="L23" s="171">
        <v>92.6</v>
      </c>
      <c r="M23" s="171">
        <v>100.8</v>
      </c>
      <c r="N23" s="171">
        <v>93</v>
      </c>
      <c r="O23" s="171">
        <v>151.4</v>
      </c>
      <c r="P23" s="171">
        <v>343</v>
      </c>
      <c r="Q23" s="171">
        <v>79.7</v>
      </c>
      <c r="R23" s="171">
        <v>312.2</v>
      </c>
      <c r="S23" s="171">
        <v>211.6</v>
      </c>
    </row>
    <row r="24" spans="1:19" ht="13.5" customHeight="1" x14ac:dyDescent="0.2">
      <c r="A24" s="148" t="s">
        <v>86</v>
      </c>
      <c r="B24" s="146">
        <v>6</v>
      </c>
      <c r="C24" s="154"/>
      <c r="D24" s="161">
        <v>123.7</v>
      </c>
      <c r="E24" s="171">
        <v>75.5</v>
      </c>
      <c r="F24" s="171">
        <v>121.9</v>
      </c>
      <c r="G24" s="171">
        <v>146</v>
      </c>
      <c r="H24" s="171">
        <v>56.6</v>
      </c>
      <c r="I24" s="171">
        <v>105.2</v>
      </c>
      <c r="J24" s="171">
        <v>122</v>
      </c>
      <c r="K24" s="171">
        <v>68.3</v>
      </c>
      <c r="L24" s="171">
        <v>91.4</v>
      </c>
      <c r="M24" s="171">
        <v>118.3</v>
      </c>
      <c r="N24" s="171">
        <v>81.400000000000006</v>
      </c>
      <c r="O24" s="171">
        <v>108.1</v>
      </c>
      <c r="P24" s="171">
        <v>311.39999999999998</v>
      </c>
      <c r="Q24" s="171">
        <v>78</v>
      </c>
      <c r="R24" s="171">
        <v>224.5</v>
      </c>
      <c r="S24" s="171">
        <v>231.9</v>
      </c>
    </row>
    <row r="25" spans="1:19" ht="13.5" customHeight="1" x14ac:dyDescent="0.2">
      <c r="A25" s="148" t="s">
        <v>86</v>
      </c>
      <c r="B25" s="146">
        <v>7</v>
      </c>
      <c r="C25" s="154"/>
      <c r="D25" s="161">
        <v>117.2</v>
      </c>
      <c r="E25" s="171">
        <v>78.900000000000006</v>
      </c>
      <c r="F25" s="171">
        <v>122.8</v>
      </c>
      <c r="G25" s="171">
        <v>118.6</v>
      </c>
      <c r="H25" s="171">
        <v>85.8</v>
      </c>
      <c r="I25" s="171">
        <v>93.1</v>
      </c>
      <c r="J25" s="171">
        <v>113.6</v>
      </c>
      <c r="K25" s="171">
        <v>78.3</v>
      </c>
      <c r="L25" s="171">
        <v>81.5</v>
      </c>
      <c r="M25" s="171">
        <v>111.7</v>
      </c>
      <c r="N25" s="171">
        <v>79.099999999999994</v>
      </c>
      <c r="O25" s="171">
        <v>102.7</v>
      </c>
      <c r="P25" s="171">
        <v>249.4</v>
      </c>
      <c r="Q25" s="171">
        <v>79.7</v>
      </c>
      <c r="R25" s="171">
        <v>300</v>
      </c>
      <c r="S25" s="171">
        <v>204.3</v>
      </c>
    </row>
    <row r="26" spans="1:19" ht="13.5" customHeight="1" x14ac:dyDescent="0.2">
      <c r="A26" s="150" t="s">
        <v>86</v>
      </c>
      <c r="B26" s="153">
        <v>8</v>
      </c>
      <c r="C26" s="156"/>
      <c r="D26" s="164">
        <v>110.8</v>
      </c>
      <c r="E26" s="174">
        <v>65.3</v>
      </c>
      <c r="F26" s="174">
        <v>116.7</v>
      </c>
      <c r="G26" s="174">
        <v>137.19999999999999</v>
      </c>
      <c r="H26" s="174">
        <v>76.099999999999994</v>
      </c>
      <c r="I26" s="174">
        <v>94.8</v>
      </c>
      <c r="J26" s="174">
        <v>120.3</v>
      </c>
      <c r="K26" s="174">
        <v>70.8</v>
      </c>
      <c r="L26" s="174">
        <v>91.4</v>
      </c>
      <c r="M26" s="174">
        <v>110.8</v>
      </c>
      <c r="N26" s="174">
        <v>88.4</v>
      </c>
      <c r="O26" s="174">
        <v>213.5</v>
      </c>
      <c r="P26" s="174">
        <v>122.8</v>
      </c>
      <c r="Q26" s="174">
        <v>88.1</v>
      </c>
      <c r="R26" s="174">
        <v>222.4</v>
      </c>
      <c r="S26" s="174">
        <v>213</v>
      </c>
    </row>
    <row r="27" spans="1:19" ht="17.25" customHeight="1" x14ac:dyDescent="0.2">
      <c r="A27" s="195"/>
      <c r="B27" s="195"/>
      <c r="C27" s="195"/>
      <c r="D27" s="590" t="s">
        <v>95</v>
      </c>
      <c r="E27" s="590"/>
      <c r="F27" s="590"/>
      <c r="G27" s="590"/>
      <c r="H27" s="590"/>
      <c r="I27" s="590"/>
      <c r="J27" s="590"/>
      <c r="K27" s="590"/>
      <c r="L27" s="590"/>
      <c r="M27" s="590"/>
      <c r="N27" s="590"/>
      <c r="O27" s="590"/>
      <c r="P27" s="590"/>
      <c r="Q27" s="590"/>
      <c r="R27" s="590"/>
      <c r="S27" s="590"/>
    </row>
    <row r="28" spans="1:19" ht="13.5" customHeight="1" x14ac:dyDescent="0.2">
      <c r="A28" s="145" t="s">
        <v>189</v>
      </c>
      <c r="B28" s="145" t="s">
        <v>59</v>
      </c>
      <c r="C28" s="154" t="s">
        <v>55</v>
      </c>
      <c r="D28" s="160">
        <v>-6.1</v>
      </c>
      <c r="E28" s="170">
        <v>1.3</v>
      </c>
      <c r="F28" s="170">
        <v>-5.8</v>
      </c>
      <c r="G28" s="170">
        <v>90.7</v>
      </c>
      <c r="H28" s="170">
        <v>46.1</v>
      </c>
      <c r="I28" s="170">
        <v>9.9</v>
      </c>
      <c r="J28" s="170">
        <v>16.7</v>
      </c>
      <c r="K28" s="170">
        <v>-24</v>
      </c>
      <c r="L28" s="183">
        <v>-7.6</v>
      </c>
      <c r="M28" s="183">
        <v>-4.7</v>
      </c>
      <c r="N28" s="183">
        <v>27.1</v>
      </c>
      <c r="O28" s="183">
        <v>-11.9</v>
      </c>
      <c r="P28" s="170">
        <v>-58.1</v>
      </c>
      <c r="Q28" s="170">
        <v>-7.9</v>
      </c>
      <c r="R28" s="170">
        <v>-9.1999999999999993</v>
      </c>
      <c r="S28" s="183">
        <v>5.9</v>
      </c>
    </row>
    <row r="29" spans="1:19" ht="13.5" customHeight="1" x14ac:dyDescent="0.2">
      <c r="A29" s="146" t="s">
        <v>50</v>
      </c>
      <c r="B29" s="146" t="s">
        <v>335</v>
      </c>
      <c r="C29" s="154"/>
      <c r="D29" s="161">
        <v>-1.1000000000000001</v>
      </c>
      <c r="E29" s="171">
        <v>23.8</v>
      </c>
      <c r="F29" s="171">
        <v>-10.4</v>
      </c>
      <c r="G29" s="171">
        <v>-29.4</v>
      </c>
      <c r="H29" s="171">
        <v>28</v>
      </c>
      <c r="I29" s="171">
        <v>5.6</v>
      </c>
      <c r="J29" s="171">
        <v>4.9000000000000004</v>
      </c>
      <c r="K29" s="171">
        <v>47.5</v>
      </c>
      <c r="L29" s="184">
        <v>-6.4</v>
      </c>
      <c r="M29" s="184">
        <v>8.1999999999999993</v>
      </c>
      <c r="N29" s="184">
        <v>10.6</v>
      </c>
      <c r="O29" s="184">
        <v>-24.2</v>
      </c>
      <c r="P29" s="171">
        <v>-29.4</v>
      </c>
      <c r="Q29" s="171">
        <v>1.2</v>
      </c>
      <c r="R29" s="171">
        <v>-32.5</v>
      </c>
      <c r="S29" s="184">
        <v>8.9</v>
      </c>
    </row>
    <row r="30" spans="1:19" ht="13.5" customHeight="1" x14ac:dyDescent="0.2">
      <c r="A30" s="146"/>
      <c r="B30" s="146" t="s">
        <v>244</v>
      </c>
      <c r="C30" s="154"/>
      <c r="D30" s="161">
        <v>-16.399999999999999</v>
      </c>
      <c r="E30" s="171">
        <v>4.4000000000000004</v>
      </c>
      <c r="F30" s="171">
        <v>-21.5</v>
      </c>
      <c r="G30" s="171">
        <v>-17.2</v>
      </c>
      <c r="H30" s="171">
        <v>-26.5</v>
      </c>
      <c r="I30" s="171">
        <v>-25.4</v>
      </c>
      <c r="J30" s="171">
        <v>-19.2</v>
      </c>
      <c r="K30" s="171">
        <v>-7</v>
      </c>
      <c r="L30" s="184">
        <v>-16.399999999999999</v>
      </c>
      <c r="M30" s="184">
        <v>10.7</v>
      </c>
      <c r="N30" s="184">
        <v>-33.799999999999997</v>
      </c>
      <c r="O30" s="184">
        <v>-15.1</v>
      </c>
      <c r="P30" s="171">
        <v>27</v>
      </c>
      <c r="Q30" s="171">
        <v>4.0999999999999996</v>
      </c>
      <c r="R30" s="171">
        <v>8.6999999999999993</v>
      </c>
      <c r="S30" s="184">
        <v>-19.2</v>
      </c>
    </row>
    <row r="31" spans="1:19" ht="13.5" customHeight="1" x14ac:dyDescent="0.2">
      <c r="A31" s="146"/>
      <c r="B31" s="146" t="s">
        <v>153</v>
      </c>
      <c r="C31" s="154"/>
      <c r="D31" s="161">
        <v>1.4</v>
      </c>
      <c r="E31" s="171">
        <v>-13.3</v>
      </c>
      <c r="F31" s="171">
        <v>9</v>
      </c>
      <c r="G31" s="171">
        <v>15</v>
      </c>
      <c r="H31" s="171">
        <v>5.5</v>
      </c>
      <c r="I31" s="171">
        <v>1.7</v>
      </c>
      <c r="J31" s="171">
        <v>0.3</v>
      </c>
      <c r="K31" s="171">
        <v>-32.5</v>
      </c>
      <c r="L31" s="184">
        <v>6.8</v>
      </c>
      <c r="M31" s="184">
        <v>-7.1</v>
      </c>
      <c r="N31" s="184">
        <v>-15.7</v>
      </c>
      <c r="O31" s="184">
        <v>5.9</v>
      </c>
      <c r="P31" s="171">
        <v>-27.4</v>
      </c>
      <c r="Q31" s="171">
        <v>-12.1</v>
      </c>
      <c r="R31" s="171">
        <v>23.5</v>
      </c>
      <c r="S31" s="184">
        <v>58.5</v>
      </c>
    </row>
    <row r="32" spans="1:19" ht="13.5" customHeight="1" x14ac:dyDescent="0.2">
      <c r="A32" s="146"/>
      <c r="B32" s="146" t="s">
        <v>368</v>
      </c>
      <c r="C32" s="154"/>
      <c r="D32" s="161">
        <v>8.6999999999999993</v>
      </c>
      <c r="E32" s="171">
        <v>-10.3</v>
      </c>
      <c r="F32" s="171">
        <v>8.5</v>
      </c>
      <c r="G32" s="171">
        <v>-5.7</v>
      </c>
      <c r="H32" s="171">
        <v>-4.7</v>
      </c>
      <c r="I32" s="171">
        <v>-8.1999999999999993</v>
      </c>
      <c r="J32" s="171">
        <v>14</v>
      </c>
      <c r="K32" s="171">
        <v>8.1</v>
      </c>
      <c r="L32" s="184">
        <v>33.6</v>
      </c>
      <c r="M32" s="184">
        <v>15.5</v>
      </c>
      <c r="N32" s="184">
        <v>27.6</v>
      </c>
      <c r="O32" s="184">
        <v>23.6</v>
      </c>
      <c r="P32" s="171">
        <v>34.5</v>
      </c>
      <c r="Q32" s="171">
        <v>17.600000000000001</v>
      </c>
      <c r="R32" s="171">
        <v>54.7</v>
      </c>
      <c r="S32" s="184">
        <v>18.5</v>
      </c>
    </row>
    <row r="33" spans="1:31" ht="13.5" customHeight="1" x14ac:dyDescent="0.2">
      <c r="A33" s="147"/>
      <c r="B33" s="147" t="s">
        <v>159</v>
      </c>
      <c r="C33" s="155"/>
      <c r="D33" s="163">
        <v>5.8</v>
      </c>
      <c r="E33" s="173">
        <v>-0.3</v>
      </c>
      <c r="F33" s="173">
        <v>4.0999999999999996</v>
      </c>
      <c r="G33" s="173">
        <v>34.799999999999997</v>
      </c>
      <c r="H33" s="173">
        <v>3.6</v>
      </c>
      <c r="I33" s="173">
        <v>16.7</v>
      </c>
      <c r="J33" s="173">
        <v>-5.0999999999999996</v>
      </c>
      <c r="K33" s="173">
        <v>-17</v>
      </c>
      <c r="L33" s="173">
        <v>-0.6</v>
      </c>
      <c r="M33" s="173">
        <v>7.3</v>
      </c>
      <c r="N33" s="173">
        <v>14.3</v>
      </c>
      <c r="O33" s="173">
        <v>0.2</v>
      </c>
      <c r="P33" s="173">
        <v>40.5</v>
      </c>
      <c r="Q33" s="173">
        <v>-2.2000000000000002</v>
      </c>
      <c r="R33" s="173">
        <v>-15.1</v>
      </c>
      <c r="S33" s="173">
        <v>4.5999999999999996</v>
      </c>
    </row>
    <row r="34" spans="1:31" ht="13.5" customHeight="1" x14ac:dyDescent="0.2">
      <c r="A34" s="146" t="s">
        <v>175</v>
      </c>
      <c r="B34" s="146">
        <v>8</v>
      </c>
      <c r="C34" s="154" t="s">
        <v>256</v>
      </c>
      <c r="D34" s="160">
        <v>0</v>
      </c>
      <c r="E34" s="170">
        <v>-2.6</v>
      </c>
      <c r="F34" s="170">
        <v>6.3</v>
      </c>
      <c r="G34" s="170">
        <v>41.1</v>
      </c>
      <c r="H34" s="170">
        <v>5</v>
      </c>
      <c r="I34" s="170">
        <v>16.5</v>
      </c>
      <c r="J34" s="170">
        <v>-25.3</v>
      </c>
      <c r="K34" s="170">
        <v>-15.4</v>
      </c>
      <c r="L34" s="170">
        <v>-27.8</v>
      </c>
      <c r="M34" s="170">
        <v>-1.7</v>
      </c>
      <c r="N34" s="170">
        <v>-7.9</v>
      </c>
      <c r="O34" s="170">
        <v>-22.6</v>
      </c>
      <c r="P34" s="170">
        <v>4.2</v>
      </c>
      <c r="Q34" s="170">
        <v>-4.9000000000000004</v>
      </c>
      <c r="R34" s="170">
        <v>-26.5</v>
      </c>
      <c r="S34" s="170">
        <v>6.6</v>
      </c>
    </row>
    <row r="35" spans="1:31" ht="13.5" customHeight="1" x14ac:dyDescent="0.2">
      <c r="A35" s="148" t="s">
        <v>86</v>
      </c>
      <c r="B35" s="146">
        <v>9</v>
      </c>
      <c r="C35" s="154"/>
      <c r="D35" s="161">
        <v>4.7</v>
      </c>
      <c r="E35" s="171">
        <v>0</v>
      </c>
      <c r="F35" s="171">
        <v>2.9</v>
      </c>
      <c r="G35" s="171">
        <v>31.8</v>
      </c>
      <c r="H35" s="171">
        <v>-1.6</v>
      </c>
      <c r="I35" s="171">
        <v>14.4</v>
      </c>
      <c r="J35" s="171">
        <v>-15.9</v>
      </c>
      <c r="K35" s="171">
        <v>-21.1</v>
      </c>
      <c r="L35" s="171">
        <v>-31.1</v>
      </c>
      <c r="M35" s="171">
        <v>0.8</v>
      </c>
      <c r="N35" s="171">
        <v>-7.8</v>
      </c>
      <c r="O35" s="171">
        <v>-9.6</v>
      </c>
      <c r="P35" s="171">
        <v>100.1</v>
      </c>
      <c r="Q35" s="171">
        <v>3.2</v>
      </c>
      <c r="R35" s="171">
        <v>-26.9</v>
      </c>
      <c r="S35" s="171">
        <v>12.5</v>
      </c>
    </row>
    <row r="36" spans="1:31" ht="13.5" customHeight="1" x14ac:dyDescent="0.2">
      <c r="A36" s="148" t="s">
        <v>86</v>
      </c>
      <c r="B36" s="146">
        <v>10</v>
      </c>
      <c r="C36" s="154"/>
      <c r="D36" s="161">
        <v>4.7</v>
      </c>
      <c r="E36" s="171">
        <v>-2.5</v>
      </c>
      <c r="F36" s="171">
        <v>2.8</v>
      </c>
      <c r="G36" s="171">
        <v>21.4</v>
      </c>
      <c r="H36" s="171">
        <v>-10.9</v>
      </c>
      <c r="I36" s="171">
        <v>25.4</v>
      </c>
      <c r="J36" s="171">
        <v>-19.2</v>
      </c>
      <c r="K36" s="171">
        <v>-4.4000000000000004</v>
      </c>
      <c r="L36" s="171">
        <v>-37.6</v>
      </c>
      <c r="M36" s="171">
        <v>-7.1</v>
      </c>
      <c r="N36" s="171">
        <v>17</v>
      </c>
      <c r="O36" s="171">
        <v>-20</v>
      </c>
      <c r="P36" s="171">
        <v>55.6</v>
      </c>
      <c r="Q36" s="171">
        <v>5.3</v>
      </c>
      <c r="R36" s="171">
        <v>-22.8</v>
      </c>
      <c r="S36" s="171">
        <v>5</v>
      </c>
    </row>
    <row r="37" spans="1:31" ht="13.5" customHeight="1" x14ac:dyDescent="0.2">
      <c r="A37" s="148" t="s">
        <v>86</v>
      </c>
      <c r="B37" s="146">
        <v>11</v>
      </c>
      <c r="D37" s="161">
        <v>4.5999999999999996</v>
      </c>
      <c r="E37" s="171">
        <v>6.1</v>
      </c>
      <c r="F37" s="171">
        <v>8.6999999999999993</v>
      </c>
      <c r="G37" s="171">
        <v>30.6</v>
      </c>
      <c r="H37" s="171">
        <v>-20.5</v>
      </c>
      <c r="I37" s="171">
        <v>24.9</v>
      </c>
      <c r="J37" s="171">
        <v>-11.5</v>
      </c>
      <c r="K37" s="171">
        <v>-6.9</v>
      </c>
      <c r="L37" s="171">
        <v>-35.6</v>
      </c>
      <c r="M37" s="171">
        <v>-4.8</v>
      </c>
      <c r="N37" s="171">
        <v>-8.3000000000000007</v>
      </c>
      <c r="O37" s="171">
        <v>-3.4</v>
      </c>
      <c r="P37" s="171">
        <v>39.299999999999997</v>
      </c>
      <c r="Q37" s="171">
        <v>-7.8</v>
      </c>
      <c r="R37" s="171">
        <v>-33.9</v>
      </c>
      <c r="S37" s="171">
        <v>-7.4</v>
      </c>
    </row>
    <row r="38" spans="1:31" ht="13.5" customHeight="1" x14ac:dyDescent="0.2">
      <c r="A38" s="19" t="s">
        <v>86</v>
      </c>
      <c r="B38" s="146">
        <v>12</v>
      </c>
      <c r="C38" s="154"/>
      <c r="D38" s="161">
        <v>0.8</v>
      </c>
      <c r="E38" s="171">
        <v>-5.5</v>
      </c>
      <c r="F38" s="171">
        <v>4.9000000000000004</v>
      </c>
      <c r="G38" s="171">
        <v>48.4</v>
      </c>
      <c r="H38" s="171">
        <v>-28</v>
      </c>
      <c r="I38" s="171">
        <v>21.6</v>
      </c>
      <c r="J38" s="171">
        <v>-4.2</v>
      </c>
      <c r="K38" s="171">
        <v>-15.3</v>
      </c>
      <c r="L38" s="171">
        <v>-40.799999999999997</v>
      </c>
      <c r="M38" s="171">
        <v>10</v>
      </c>
      <c r="N38" s="171">
        <v>-5.0999999999999996</v>
      </c>
      <c r="O38" s="171">
        <v>-24.6</v>
      </c>
      <c r="P38" s="171">
        <v>25.4</v>
      </c>
      <c r="Q38" s="171">
        <v>-15.9</v>
      </c>
      <c r="R38" s="171">
        <v>-33.1</v>
      </c>
      <c r="S38" s="171">
        <v>-6.8</v>
      </c>
    </row>
    <row r="39" spans="1:31" ht="13.5" customHeight="1" x14ac:dyDescent="0.2">
      <c r="A39" s="148" t="s">
        <v>472</v>
      </c>
      <c r="B39" s="146" t="s">
        <v>365</v>
      </c>
      <c r="C39" s="154"/>
      <c r="D39" s="161">
        <v>9.6</v>
      </c>
      <c r="E39" s="171">
        <v>-1.8</v>
      </c>
      <c r="F39" s="171">
        <v>-2.2000000000000002</v>
      </c>
      <c r="G39" s="171">
        <v>4.3</v>
      </c>
      <c r="H39" s="171">
        <v>-36.4</v>
      </c>
      <c r="I39" s="171">
        <v>0</v>
      </c>
      <c r="J39" s="171">
        <v>23.9</v>
      </c>
      <c r="K39" s="171">
        <v>16.100000000000001</v>
      </c>
      <c r="L39" s="171">
        <v>-33.6</v>
      </c>
      <c r="M39" s="171">
        <v>5.9</v>
      </c>
      <c r="N39" s="171">
        <v>-24</v>
      </c>
      <c r="O39" s="171">
        <v>7.6</v>
      </c>
      <c r="P39" s="171">
        <v>112.5</v>
      </c>
      <c r="Q39" s="171">
        <v>-19.600000000000001</v>
      </c>
      <c r="R39" s="171">
        <v>51.4</v>
      </c>
      <c r="S39" s="171">
        <v>44.9</v>
      </c>
    </row>
    <row r="40" spans="1:31" ht="13.5" customHeight="1" x14ac:dyDescent="0.2">
      <c r="A40" s="148" t="s">
        <v>86</v>
      </c>
      <c r="B40" s="146">
        <v>2</v>
      </c>
      <c r="C40" s="154"/>
      <c r="D40" s="161">
        <v>8.3000000000000007</v>
      </c>
      <c r="E40" s="171">
        <v>11.9</v>
      </c>
      <c r="F40" s="171">
        <v>-0.6</v>
      </c>
      <c r="G40" s="171">
        <v>5.6</v>
      </c>
      <c r="H40" s="171">
        <v>-56.4</v>
      </c>
      <c r="I40" s="171">
        <v>10.4</v>
      </c>
      <c r="J40" s="171">
        <v>23.4</v>
      </c>
      <c r="K40" s="171">
        <v>31.6</v>
      </c>
      <c r="L40" s="171">
        <v>-44.8</v>
      </c>
      <c r="M40" s="171">
        <v>1.3</v>
      </c>
      <c r="N40" s="171">
        <v>-28.3</v>
      </c>
      <c r="O40" s="171">
        <v>0</v>
      </c>
      <c r="P40" s="171">
        <v>72</v>
      </c>
      <c r="Q40" s="171">
        <v>-7.2</v>
      </c>
      <c r="R40" s="171">
        <v>50.6</v>
      </c>
      <c r="S40" s="171">
        <v>21.6</v>
      </c>
    </row>
    <row r="41" spans="1:31" ht="13.5" customHeight="1" x14ac:dyDescent="0.2">
      <c r="A41" s="149" t="s">
        <v>86</v>
      </c>
      <c r="B41" s="146">
        <v>3</v>
      </c>
      <c r="C41" s="154"/>
      <c r="D41" s="161">
        <v>8.3000000000000007</v>
      </c>
      <c r="E41" s="171">
        <v>6.2</v>
      </c>
      <c r="F41" s="171">
        <v>-2.9</v>
      </c>
      <c r="G41" s="171">
        <v>21.7</v>
      </c>
      <c r="H41" s="171">
        <v>-38.1</v>
      </c>
      <c r="I41" s="171">
        <v>17.8</v>
      </c>
      <c r="J41" s="171">
        <v>20.3</v>
      </c>
      <c r="K41" s="171">
        <v>14.7</v>
      </c>
      <c r="L41" s="171">
        <v>-40.6</v>
      </c>
      <c r="M41" s="171">
        <v>5.0999999999999996</v>
      </c>
      <c r="N41" s="171">
        <v>-26.1</v>
      </c>
      <c r="O41" s="171">
        <v>10.6</v>
      </c>
      <c r="P41" s="171">
        <v>42.7</v>
      </c>
      <c r="Q41" s="171">
        <v>3.6</v>
      </c>
      <c r="R41" s="171">
        <v>48.9</v>
      </c>
      <c r="S41" s="171">
        <v>20.100000000000001</v>
      </c>
    </row>
    <row r="42" spans="1:31" ht="13.5" customHeight="1" x14ac:dyDescent="0.2">
      <c r="A42" s="148" t="s">
        <v>86</v>
      </c>
      <c r="B42" s="146">
        <v>4</v>
      </c>
      <c r="D42" s="161">
        <v>9</v>
      </c>
      <c r="E42" s="171">
        <v>2.8</v>
      </c>
      <c r="F42" s="171">
        <v>-0.7</v>
      </c>
      <c r="G42" s="171">
        <v>2.4</v>
      </c>
      <c r="H42" s="171">
        <v>-25.2</v>
      </c>
      <c r="I42" s="171">
        <v>-2.2999999999999998</v>
      </c>
      <c r="J42" s="171">
        <v>9.8000000000000007</v>
      </c>
      <c r="K42" s="171">
        <v>11.7</v>
      </c>
      <c r="L42" s="171">
        <v>-42.1</v>
      </c>
      <c r="M42" s="171">
        <v>-5.7</v>
      </c>
      <c r="N42" s="171">
        <v>-26.6</v>
      </c>
      <c r="O42" s="171">
        <v>-5.0999999999999996</v>
      </c>
      <c r="P42" s="171">
        <v>182.4</v>
      </c>
      <c r="Q42" s="171">
        <v>-5.6</v>
      </c>
      <c r="R42" s="171">
        <v>47.8</v>
      </c>
      <c r="S42" s="171">
        <v>10.5</v>
      </c>
    </row>
    <row r="43" spans="1:31" ht="13.5" customHeight="1" x14ac:dyDescent="0.2">
      <c r="A43" s="148" t="s">
        <v>86</v>
      </c>
      <c r="B43" s="146">
        <v>5</v>
      </c>
      <c r="C43" s="154"/>
      <c r="D43" s="161">
        <v>11.8</v>
      </c>
      <c r="E43" s="171">
        <v>13.3</v>
      </c>
      <c r="F43" s="171">
        <v>4</v>
      </c>
      <c r="G43" s="171">
        <v>-3.7</v>
      </c>
      <c r="H43" s="171">
        <v>-46.4</v>
      </c>
      <c r="I43" s="171">
        <v>1.7</v>
      </c>
      <c r="J43" s="171">
        <v>10.5</v>
      </c>
      <c r="K43" s="171">
        <v>15.3</v>
      </c>
      <c r="L43" s="171">
        <v>-39.5</v>
      </c>
      <c r="M43" s="171">
        <v>-3.3</v>
      </c>
      <c r="N43" s="171">
        <v>-14.9</v>
      </c>
      <c r="O43" s="171">
        <v>1.9</v>
      </c>
      <c r="P43" s="171">
        <v>96.3</v>
      </c>
      <c r="Q43" s="171">
        <v>-12.9</v>
      </c>
      <c r="R43" s="171">
        <v>57.7</v>
      </c>
      <c r="S43" s="171">
        <v>28.1</v>
      </c>
    </row>
    <row r="44" spans="1:31" ht="13.5" customHeight="1" x14ac:dyDescent="0.2">
      <c r="A44" s="148" t="s">
        <v>86</v>
      </c>
      <c r="B44" s="146">
        <v>6</v>
      </c>
      <c r="C44" s="154"/>
      <c r="D44" s="161">
        <v>6.5</v>
      </c>
      <c r="E44" s="171">
        <v>5.7</v>
      </c>
      <c r="F44" s="171">
        <v>-0.7</v>
      </c>
      <c r="G44" s="171">
        <v>-5.2</v>
      </c>
      <c r="H44" s="171">
        <v>-50.8</v>
      </c>
      <c r="I44" s="171">
        <v>2.1</v>
      </c>
      <c r="J44" s="171">
        <v>10.7</v>
      </c>
      <c r="K44" s="171">
        <v>26</v>
      </c>
      <c r="L44" s="171">
        <v>-42.2</v>
      </c>
      <c r="M44" s="171">
        <v>2.2000000000000002</v>
      </c>
      <c r="N44" s="171">
        <v>-23.9</v>
      </c>
      <c r="O44" s="171">
        <v>-32.200000000000003</v>
      </c>
      <c r="P44" s="171">
        <v>93.7</v>
      </c>
      <c r="Q44" s="171">
        <v>-23.3</v>
      </c>
      <c r="R44" s="171">
        <v>39.299999999999997</v>
      </c>
      <c r="S44" s="171">
        <v>27</v>
      </c>
    </row>
    <row r="45" spans="1:31" ht="13.5" customHeight="1" x14ac:dyDescent="0.2">
      <c r="A45" s="148" t="s">
        <v>86</v>
      </c>
      <c r="B45" s="146">
        <v>7</v>
      </c>
      <c r="C45" s="154"/>
      <c r="D45" s="161">
        <v>1.8</v>
      </c>
      <c r="E45" s="171">
        <v>-5.7</v>
      </c>
      <c r="F45" s="171">
        <v>2.2000000000000002</v>
      </c>
      <c r="G45" s="171">
        <v>-17.3</v>
      </c>
      <c r="H45" s="171">
        <v>-1</v>
      </c>
      <c r="I45" s="171">
        <v>-19.2</v>
      </c>
      <c r="J45" s="171">
        <v>9.9</v>
      </c>
      <c r="K45" s="171">
        <v>25.3</v>
      </c>
      <c r="L45" s="171">
        <v>-36.5</v>
      </c>
      <c r="M45" s="171">
        <v>-26.8</v>
      </c>
      <c r="N45" s="171">
        <v>-34.6</v>
      </c>
      <c r="O45" s="171">
        <v>-19.100000000000001</v>
      </c>
      <c r="P45" s="171">
        <v>84.2</v>
      </c>
      <c r="Q45" s="171">
        <v>-12.9</v>
      </c>
      <c r="R45" s="171">
        <v>86.1</v>
      </c>
      <c r="S45" s="171">
        <v>14.6</v>
      </c>
    </row>
    <row r="46" spans="1:31" ht="13.5" customHeight="1" x14ac:dyDescent="0.2">
      <c r="A46" s="150" t="s">
        <v>86</v>
      </c>
      <c r="B46" s="153">
        <v>8</v>
      </c>
      <c r="C46" s="156"/>
      <c r="D46" s="164">
        <v>3.1</v>
      </c>
      <c r="E46" s="174">
        <v>-11.9</v>
      </c>
      <c r="F46" s="174">
        <v>-0.7</v>
      </c>
      <c r="G46" s="174">
        <v>-1.2</v>
      </c>
      <c r="H46" s="174">
        <v>-16.600000000000001</v>
      </c>
      <c r="I46" s="174">
        <v>-12.4</v>
      </c>
      <c r="J46" s="174">
        <v>20.3</v>
      </c>
      <c r="K46" s="174">
        <v>30.6</v>
      </c>
      <c r="L46" s="174">
        <v>-27.4</v>
      </c>
      <c r="M46" s="174">
        <v>7.3</v>
      </c>
      <c r="N46" s="174">
        <v>-30.9</v>
      </c>
      <c r="O46" s="174">
        <v>43.7</v>
      </c>
      <c r="P46" s="174">
        <v>94</v>
      </c>
      <c r="Q46" s="174">
        <v>-7.2</v>
      </c>
      <c r="R46" s="174">
        <v>70.3</v>
      </c>
      <c r="S46" s="174">
        <v>17.5</v>
      </c>
    </row>
    <row r="47" spans="1:31" ht="27" customHeight="1" x14ac:dyDescent="0.2">
      <c r="A47" s="591" t="s">
        <v>473</v>
      </c>
      <c r="B47" s="591"/>
      <c r="C47" s="592"/>
      <c r="D47" s="165">
        <v>-5.5</v>
      </c>
      <c r="E47" s="165">
        <v>-17.2</v>
      </c>
      <c r="F47" s="165">
        <v>-5</v>
      </c>
      <c r="G47" s="165">
        <v>15.7</v>
      </c>
      <c r="H47" s="165">
        <v>-11.3</v>
      </c>
      <c r="I47" s="165">
        <v>1.8</v>
      </c>
      <c r="J47" s="165">
        <v>5.9</v>
      </c>
      <c r="K47" s="165">
        <v>-9.6</v>
      </c>
      <c r="L47" s="165">
        <v>12.1</v>
      </c>
      <c r="M47" s="165">
        <v>-0.8</v>
      </c>
      <c r="N47" s="165">
        <v>11.8</v>
      </c>
      <c r="O47" s="165">
        <v>107.9</v>
      </c>
      <c r="P47" s="165">
        <v>-50.8</v>
      </c>
      <c r="Q47" s="165">
        <v>10.5</v>
      </c>
      <c r="R47" s="165">
        <v>-25.9</v>
      </c>
      <c r="S47" s="165">
        <v>4.3</v>
      </c>
      <c r="T47" s="151"/>
      <c r="U47" s="151"/>
      <c r="V47" s="151"/>
      <c r="W47" s="151"/>
      <c r="X47" s="151"/>
      <c r="Y47" s="151"/>
      <c r="Z47" s="151"/>
      <c r="AA47" s="151"/>
      <c r="AB47" s="151"/>
      <c r="AC47" s="151"/>
      <c r="AD47" s="151"/>
      <c r="AE47" s="151"/>
    </row>
    <row r="48" spans="1:31" ht="27" customHeight="1" x14ac:dyDescent="0.2">
      <c r="A48" s="151"/>
      <c r="B48" s="151"/>
      <c r="C48" s="151"/>
      <c r="D48" s="201"/>
      <c r="E48" s="201"/>
      <c r="F48" s="201"/>
      <c r="G48" s="201"/>
      <c r="H48" s="201"/>
      <c r="I48" s="201"/>
      <c r="J48" s="201"/>
      <c r="K48" s="201"/>
      <c r="L48" s="201"/>
      <c r="M48" s="201"/>
      <c r="N48" s="201"/>
      <c r="O48" s="201"/>
      <c r="P48" s="201"/>
      <c r="Q48" s="201"/>
      <c r="R48" s="201"/>
      <c r="S48" s="201"/>
      <c r="T48" s="151"/>
      <c r="U48" s="151"/>
      <c r="V48" s="151"/>
      <c r="W48" s="151"/>
      <c r="X48" s="151"/>
      <c r="Y48" s="151"/>
      <c r="Z48" s="151"/>
      <c r="AA48" s="151"/>
      <c r="AB48" s="151"/>
      <c r="AC48" s="151"/>
      <c r="AD48" s="151"/>
      <c r="AE48" s="151"/>
    </row>
    <row r="49" spans="1:19" ht="16.5" x14ac:dyDescent="0.2">
      <c r="A49" s="143" t="s">
        <v>475</v>
      </c>
      <c r="B49" s="7"/>
      <c r="C49" s="7"/>
      <c r="H49" s="601"/>
      <c r="I49" s="601"/>
      <c r="J49" s="601"/>
      <c r="K49" s="601"/>
      <c r="L49" s="601"/>
      <c r="M49" s="601"/>
      <c r="N49" s="601"/>
      <c r="O49" s="601"/>
      <c r="S49" s="14" t="s">
        <v>135</v>
      </c>
    </row>
    <row r="50" spans="1:19" x14ac:dyDescent="0.2">
      <c r="A50" s="594" t="s">
        <v>51</v>
      </c>
      <c r="B50" s="594"/>
      <c r="C50" s="595"/>
      <c r="D50" s="157" t="s">
        <v>69</v>
      </c>
      <c r="E50" s="157" t="s">
        <v>442</v>
      </c>
      <c r="F50" s="157" t="s">
        <v>129</v>
      </c>
      <c r="G50" s="157" t="s">
        <v>104</v>
      </c>
      <c r="H50" s="157" t="s">
        <v>217</v>
      </c>
      <c r="I50" s="157" t="s">
        <v>277</v>
      </c>
      <c r="J50" s="157" t="s">
        <v>457</v>
      </c>
      <c r="K50" s="157" t="s">
        <v>458</v>
      </c>
      <c r="L50" s="157" t="s">
        <v>80</v>
      </c>
      <c r="M50" s="157" t="s">
        <v>334</v>
      </c>
      <c r="N50" s="157" t="s">
        <v>15</v>
      </c>
      <c r="O50" s="157" t="s">
        <v>180</v>
      </c>
      <c r="P50" s="157" t="s">
        <v>136</v>
      </c>
      <c r="Q50" s="157" t="s">
        <v>460</v>
      </c>
      <c r="R50" s="157" t="s">
        <v>462</v>
      </c>
      <c r="S50" s="157" t="s">
        <v>3</v>
      </c>
    </row>
    <row r="51" spans="1:19" x14ac:dyDescent="0.2">
      <c r="A51" s="596"/>
      <c r="B51" s="596"/>
      <c r="C51" s="597"/>
      <c r="D51" s="158" t="s">
        <v>94</v>
      </c>
      <c r="E51" s="158"/>
      <c r="F51" s="158"/>
      <c r="G51" s="158" t="s">
        <v>428</v>
      </c>
      <c r="H51" s="158" t="s">
        <v>390</v>
      </c>
      <c r="I51" s="158" t="s">
        <v>370</v>
      </c>
      <c r="J51" s="158" t="s">
        <v>463</v>
      </c>
      <c r="K51" s="158" t="s">
        <v>152</v>
      </c>
      <c r="L51" s="181" t="s">
        <v>273</v>
      </c>
      <c r="M51" s="185" t="s">
        <v>200</v>
      </c>
      <c r="N51" s="181" t="s">
        <v>283</v>
      </c>
      <c r="O51" s="181" t="s">
        <v>461</v>
      </c>
      <c r="P51" s="181" t="s">
        <v>414</v>
      </c>
      <c r="Q51" s="181" t="s">
        <v>446</v>
      </c>
      <c r="R51" s="181" t="s">
        <v>171</v>
      </c>
      <c r="S51" s="189" t="s">
        <v>336</v>
      </c>
    </row>
    <row r="52" spans="1:19" ht="18" customHeight="1" x14ac:dyDescent="0.2">
      <c r="A52" s="598"/>
      <c r="B52" s="598"/>
      <c r="C52" s="600"/>
      <c r="D52" s="159" t="s">
        <v>212</v>
      </c>
      <c r="E52" s="159" t="s">
        <v>387</v>
      </c>
      <c r="F52" s="159" t="s">
        <v>33</v>
      </c>
      <c r="G52" s="159" t="s">
        <v>464</v>
      </c>
      <c r="H52" s="159" t="s">
        <v>18</v>
      </c>
      <c r="I52" s="159" t="s">
        <v>60</v>
      </c>
      <c r="J52" s="159" t="s">
        <v>313</v>
      </c>
      <c r="K52" s="159" t="s">
        <v>465</v>
      </c>
      <c r="L52" s="182" t="s">
        <v>164</v>
      </c>
      <c r="M52" s="186" t="s">
        <v>466</v>
      </c>
      <c r="N52" s="182" t="s">
        <v>76</v>
      </c>
      <c r="O52" s="182" t="s">
        <v>422</v>
      </c>
      <c r="P52" s="186" t="s">
        <v>307</v>
      </c>
      <c r="Q52" s="186" t="s">
        <v>467</v>
      </c>
      <c r="R52" s="182" t="s">
        <v>468</v>
      </c>
      <c r="S52" s="182" t="s">
        <v>208</v>
      </c>
    </row>
    <row r="53" spans="1:19" ht="15.75" customHeight="1" x14ac:dyDescent="0.2">
      <c r="A53" s="195"/>
      <c r="B53" s="195"/>
      <c r="C53" s="195"/>
      <c r="D53" s="589" t="s">
        <v>137</v>
      </c>
      <c r="E53" s="589"/>
      <c r="F53" s="589"/>
      <c r="G53" s="589"/>
      <c r="H53" s="589"/>
      <c r="I53" s="589"/>
      <c r="J53" s="589"/>
      <c r="K53" s="589"/>
      <c r="L53" s="589"/>
      <c r="M53" s="589"/>
      <c r="N53" s="589"/>
      <c r="O53" s="589"/>
      <c r="P53" s="589"/>
      <c r="Q53" s="589"/>
      <c r="R53" s="589"/>
      <c r="S53" s="195"/>
    </row>
    <row r="54" spans="1:19" ht="13.5" customHeight="1" x14ac:dyDescent="0.2">
      <c r="A54" s="145" t="s">
        <v>189</v>
      </c>
      <c r="B54" s="145" t="s">
        <v>59</v>
      </c>
      <c r="C54" s="154" t="s">
        <v>55</v>
      </c>
      <c r="D54" s="160">
        <v>128.4</v>
      </c>
      <c r="E54" s="170">
        <v>46.7</v>
      </c>
      <c r="F54" s="170">
        <v>150.9</v>
      </c>
      <c r="G54" s="170">
        <v>142.5</v>
      </c>
      <c r="H54" s="170">
        <v>108.1</v>
      </c>
      <c r="I54" s="170">
        <v>137.9</v>
      </c>
      <c r="J54" s="170">
        <v>103.7</v>
      </c>
      <c r="K54" s="170">
        <v>95.1</v>
      </c>
      <c r="L54" s="183">
        <v>123.2</v>
      </c>
      <c r="M54" s="183">
        <v>106.9</v>
      </c>
      <c r="N54" s="183">
        <v>129.1</v>
      </c>
      <c r="O54" s="183">
        <v>133.69999999999999</v>
      </c>
      <c r="P54" s="170">
        <v>258.89999999999998</v>
      </c>
      <c r="Q54" s="170">
        <v>86.6</v>
      </c>
      <c r="R54" s="170">
        <v>107.1</v>
      </c>
      <c r="S54" s="183">
        <v>108.5</v>
      </c>
    </row>
    <row r="55" spans="1:19" ht="13.5" customHeight="1" x14ac:dyDescent="0.2">
      <c r="A55" s="146" t="s">
        <v>50</v>
      </c>
      <c r="B55" s="146" t="s">
        <v>335</v>
      </c>
      <c r="C55" s="154"/>
      <c r="D55" s="161">
        <v>120.7</v>
      </c>
      <c r="E55" s="171">
        <v>77.900000000000006</v>
      </c>
      <c r="F55" s="171">
        <v>129.69999999999999</v>
      </c>
      <c r="G55" s="171">
        <v>125.6</v>
      </c>
      <c r="H55" s="171">
        <v>135.80000000000001</v>
      </c>
      <c r="I55" s="171">
        <v>133.19999999999999</v>
      </c>
      <c r="J55" s="171">
        <v>117.3</v>
      </c>
      <c r="K55" s="171">
        <v>124.5</v>
      </c>
      <c r="L55" s="184">
        <v>110.1</v>
      </c>
      <c r="M55" s="184">
        <v>107.8</v>
      </c>
      <c r="N55" s="184">
        <v>139.30000000000001</v>
      </c>
      <c r="O55" s="184">
        <v>117</v>
      </c>
      <c r="P55" s="171">
        <v>93.2</v>
      </c>
      <c r="Q55" s="171">
        <v>91.9</v>
      </c>
      <c r="R55" s="171">
        <v>91.5</v>
      </c>
      <c r="S55" s="184">
        <v>113</v>
      </c>
    </row>
    <row r="56" spans="1:19" ht="13.5" customHeight="1" x14ac:dyDescent="0.2">
      <c r="A56" s="146"/>
      <c r="B56" s="146" t="s">
        <v>244</v>
      </c>
      <c r="C56" s="154"/>
      <c r="D56" s="161">
        <v>100</v>
      </c>
      <c r="E56" s="171">
        <v>100</v>
      </c>
      <c r="F56" s="171">
        <v>100</v>
      </c>
      <c r="G56" s="171">
        <v>100</v>
      </c>
      <c r="H56" s="171">
        <v>100</v>
      </c>
      <c r="I56" s="171">
        <v>100</v>
      </c>
      <c r="J56" s="171">
        <v>100</v>
      </c>
      <c r="K56" s="171">
        <v>100</v>
      </c>
      <c r="L56" s="184">
        <v>100</v>
      </c>
      <c r="M56" s="184">
        <v>100</v>
      </c>
      <c r="N56" s="184">
        <v>100</v>
      </c>
      <c r="O56" s="184">
        <v>100</v>
      </c>
      <c r="P56" s="171">
        <v>100</v>
      </c>
      <c r="Q56" s="171">
        <v>100</v>
      </c>
      <c r="R56" s="171">
        <v>100</v>
      </c>
      <c r="S56" s="184">
        <v>100</v>
      </c>
    </row>
    <row r="57" spans="1:19" ht="13.5" customHeight="1" x14ac:dyDescent="0.2">
      <c r="A57" s="146"/>
      <c r="B57" s="146" t="s">
        <v>153</v>
      </c>
      <c r="C57" s="154"/>
      <c r="D57" s="161">
        <v>105.1</v>
      </c>
      <c r="E57" s="171">
        <v>80.5</v>
      </c>
      <c r="F57" s="171">
        <v>108.4</v>
      </c>
      <c r="G57" s="171">
        <v>110.1</v>
      </c>
      <c r="H57" s="171">
        <v>77.8</v>
      </c>
      <c r="I57" s="171">
        <v>120.2</v>
      </c>
      <c r="J57" s="171">
        <v>106</v>
      </c>
      <c r="K57" s="171">
        <v>63</v>
      </c>
      <c r="L57" s="184">
        <v>136.19999999999999</v>
      </c>
      <c r="M57" s="184">
        <v>94.9</v>
      </c>
      <c r="N57" s="184">
        <v>79.8</v>
      </c>
      <c r="O57" s="184">
        <v>103.7</v>
      </c>
      <c r="P57" s="171">
        <v>82.1</v>
      </c>
      <c r="Q57" s="171">
        <v>90.9</v>
      </c>
      <c r="R57" s="171">
        <v>128.9</v>
      </c>
      <c r="S57" s="184">
        <v>153</v>
      </c>
    </row>
    <row r="58" spans="1:19" ht="13.5" customHeight="1" x14ac:dyDescent="0.2">
      <c r="A58" s="146"/>
      <c r="B58" s="146" t="s">
        <v>368</v>
      </c>
      <c r="C58" s="154"/>
      <c r="D58" s="162">
        <v>117.3</v>
      </c>
      <c r="E58" s="167">
        <v>59.3</v>
      </c>
      <c r="F58" s="167">
        <v>118.4</v>
      </c>
      <c r="G58" s="167">
        <v>112.4</v>
      </c>
      <c r="H58" s="167">
        <v>77.900000000000006</v>
      </c>
      <c r="I58" s="167">
        <v>109.8</v>
      </c>
      <c r="J58" s="167">
        <v>129.4</v>
      </c>
      <c r="K58" s="167">
        <v>87.7</v>
      </c>
      <c r="L58" s="167">
        <v>107.9</v>
      </c>
      <c r="M58" s="167">
        <v>114.3</v>
      </c>
      <c r="N58" s="167">
        <v>93.5</v>
      </c>
      <c r="O58" s="167">
        <v>99.8</v>
      </c>
      <c r="P58" s="167">
        <v>167.3</v>
      </c>
      <c r="Q58" s="167">
        <v>108.8</v>
      </c>
      <c r="R58" s="167">
        <v>199.4</v>
      </c>
      <c r="S58" s="167">
        <v>206.9</v>
      </c>
    </row>
    <row r="59" spans="1:19" ht="13.5" customHeight="1" x14ac:dyDescent="0.2">
      <c r="A59" s="147"/>
      <c r="B59" s="147" t="s">
        <v>159</v>
      </c>
      <c r="C59" s="155"/>
      <c r="D59" s="163">
        <v>120</v>
      </c>
      <c r="E59" s="173">
        <v>57.7</v>
      </c>
      <c r="F59" s="173">
        <v>120.3</v>
      </c>
      <c r="G59" s="173">
        <v>109.3</v>
      </c>
      <c r="H59" s="173">
        <v>80.900000000000006</v>
      </c>
      <c r="I59" s="173">
        <v>113.9</v>
      </c>
      <c r="J59" s="173">
        <v>103.9</v>
      </c>
      <c r="K59" s="173">
        <v>62.1</v>
      </c>
      <c r="L59" s="173">
        <v>121.2</v>
      </c>
      <c r="M59" s="173">
        <v>120.7</v>
      </c>
      <c r="N59" s="173">
        <v>90.8</v>
      </c>
      <c r="O59" s="173">
        <v>104.3</v>
      </c>
      <c r="P59" s="173">
        <v>340.7</v>
      </c>
      <c r="Q59" s="173">
        <v>109.8</v>
      </c>
      <c r="R59" s="173">
        <v>167.1</v>
      </c>
      <c r="S59" s="173">
        <v>174.3</v>
      </c>
    </row>
    <row r="60" spans="1:19" ht="13.5" customHeight="1" x14ac:dyDescent="0.2">
      <c r="A60" s="146" t="s">
        <v>175</v>
      </c>
      <c r="B60" s="146">
        <v>8</v>
      </c>
      <c r="C60" s="154" t="s">
        <v>256</v>
      </c>
      <c r="D60" s="160">
        <v>109.6</v>
      </c>
      <c r="E60" s="170">
        <v>54.4</v>
      </c>
      <c r="F60" s="170">
        <v>112.9</v>
      </c>
      <c r="G60" s="170">
        <v>97.1</v>
      </c>
      <c r="H60" s="170">
        <v>74.5</v>
      </c>
      <c r="I60" s="170">
        <v>110.6</v>
      </c>
      <c r="J60" s="170">
        <v>97.1</v>
      </c>
      <c r="K60" s="170">
        <v>54.3</v>
      </c>
      <c r="L60" s="170">
        <v>118.4</v>
      </c>
      <c r="M60" s="170">
        <v>116</v>
      </c>
      <c r="N60" s="170">
        <v>107.7</v>
      </c>
      <c r="O60" s="170">
        <v>136.19999999999999</v>
      </c>
      <c r="P60" s="170">
        <v>154.80000000000001</v>
      </c>
      <c r="Q60" s="170">
        <v>111.6</v>
      </c>
      <c r="R60" s="170">
        <v>131</v>
      </c>
      <c r="S60" s="170">
        <v>169</v>
      </c>
    </row>
    <row r="61" spans="1:19" ht="13.5" customHeight="1" x14ac:dyDescent="0.2">
      <c r="A61" s="148" t="s">
        <v>86</v>
      </c>
      <c r="B61" s="146">
        <v>9</v>
      </c>
      <c r="C61" s="154"/>
      <c r="D61" s="161">
        <v>123.1</v>
      </c>
      <c r="E61" s="171">
        <v>60.2</v>
      </c>
      <c r="F61" s="171">
        <v>122.6</v>
      </c>
      <c r="G61" s="171">
        <v>104.4</v>
      </c>
      <c r="H61" s="171">
        <v>95.2</v>
      </c>
      <c r="I61" s="171">
        <v>116.2</v>
      </c>
      <c r="J61" s="171">
        <v>97.1</v>
      </c>
      <c r="K61" s="171">
        <v>57.5</v>
      </c>
      <c r="L61" s="171">
        <v>113.8</v>
      </c>
      <c r="M61" s="171">
        <v>114.5</v>
      </c>
      <c r="N61" s="171">
        <v>90.8</v>
      </c>
      <c r="O61" s="171">
        <v>114.9</v>
      </c>
      <c r="P61" s="171">
        <v>388.1</v>
      </c>
      <c r="Q61" s="171">
        <v>115.9</v>
      </c>
      <c r="R61" s="171">
        <v>149.30000000000001</v>
      </c>
      <c r="S61" s="171">
        <v>174.6</v>
      </c>
    </row>
    <row r="62" spans="1:19" ht="13.5" customHeight="1" x14ac:dyDescent="0.2">
      <c r="A62" s="148" t="s">
        <v>86</v>
      </c>
      <c r="B62" s="146">
        <v>10</v>
      </c>
      <c r="C62" s="154"/>
      <c r="D62" s="161">
        <v>126</v>
      </c>
      <c r="E62" s="171">
        <v>56</v>
      </c>
      <c r="F62" s="171">
        <v>128.19999999999999</v>
      </c>
      <c r="G62" s="171">
        <v>105.1</v>
      </c>
      <c r="H62" s="171">
        <v>95.9</v>
      </c>
      <c r="I62" s="171">
        <v>114.6</v>
      </c>
      <c r="J62" s="171">
        <v>108.8</v>
      </c>
      <c r="K62" s="171">
        <v>66.900000000000006</v>
      </c>
      <c r="L62" s="171">
        <v>110.3</v>
      </c>
      <c r="M62" s="171">
        <v>116.8</v>
      </c>
      <c r="N62" s="171">
        <v>83.1</v>
      </c>
      <c r="O62" s="171">
        <v>106.4</v>
      </c>
      <c r="P62" s="171">
        <v>402.4</v>
      </c>
      <c r="Q62" s="171">
        <v>107.2</v>
      </c>
      <c r="R62" s="171">
        <v>153.5</v>
      </c>
      <c r="S62" s="171">
        <v>180.3</v>
      </c>
    </row>
    <row r="63" spans="1:19" ht="13.5" customHeight="1" x14ac:dyDescent="0.2">
      <c r="A63" s="148" t="s">
        <v>86</v>
      </c>
      <c r="B63" s="146">
        <v>11</v>
      </c>
      <c r="D63" s="161">
        <v>124</v>
      </c>
      <c r="E63" s="171">
        <v>52.5</v>
      </c>
      <c r="F63" s="171">
        <v>127.4</v>
      </c>
      <c r="G63" s="171">
        <v>106.6</v>
      </c>
      <c r="H63" s="171">
        <v>79.3</v>
      </c>
      <c r="I63" s="171">
        <v>118.7</v>
      </c>
      <c r="J63" s="171">
        <v>108.8</v>
      </c>
      <c r="K63" s="171">
        <v>65.400000000000006</v>
      </c>
      <c r="L63" s="171">
        <v>112.6</v>
      </c>
      <c r="M63" s="171">
        <v>124.4</v>
      </c>
      <c r="N63" s="171">
        <v>92.3</v>
      </c>
      <c r="O63" s="171">
        <v>121.3</v>
      </c>
      <c r="P63" s="171">
        <v>371.4</v>
      </c>
      <c r="Q63" s="171">
        <v>104.3</v>
      </c>
      <c r="R63" s="171">
        <v>154.9</v>
      </c>
      <c r="S63" s="171">
        <v>176.1</v>
      </c>
    </row>
    <row r="64" spans="1:19" ht="13.5" customHeight="1" x14ac:dyDescent="0.2">
      <c r="A64" s="19" t="s">
        <v>86</v>
      </c>
      <c r="B64" s="146">
        <v>12</v>
      </c>
      <c r="C64" s="154"/>
      <c r="D64" s="161">
        <v>123.1</v>
      </c>
      <c r="E64" s="171">
        <v>55.2</v>
      </c>
      <c r="F64" s="171">
        <v>126.6</v>
      </c>
      <c r="G64" s="171">
        <v>108.1</v>
      </c>
      <c r="H64" s="171">
        <v>78.599999999999994</v>
      </c>
      <c r="I64" s="171">
        <v>126.8</v>
      </c>
      <c r="J64" s="171">
        <v>120.6</v>
      </c>
      <c r="K64" s="171">
        <v>63</v>
      </c>
      <c r="L64" s="171">
        <v>108</v>
      </c>
      <c r="M64" s="171">
        <v>129</v>
      </c>
      <c r="N64" s="171">
        <v>90.8</v>
      </c>
      <c r="O64" s="171">
        <v>87.2</v>
      </c>
      <c r="P64" s="171">
        <v>281</v>
      </c>
      <c r="Q64" s="171">
        <v>101.4</v>
      </c>
      <c r="R64" s="171">
        <v>195.8</v>
      </c>
      <c r="S64" s="171">
        <v>177.5</v>
      </c>
    </row>
    <row r="65" spans="1:19" ht="13.5" customHeight="1" x14ac:dyDescent="0.2">
      <c r="A65" s="148" t="s">
        <v>472</v>
      </c>
      <c r="B65" s="146" t="s">
        <v>365</v>
      </c>
      <c r="C65" s="154"/>
      <c r="D65" s="161">
        <v>126</v>
      </c>
      <c r="E65" s="171">
        <v>53.7</v>
      </c>
      <c r="F65" s="171">
        <v>115.3</v>
      </c>
      <c r="G65" s="171">
        <v>107.4</v>
      </c>
      <c r="H65" s="171">
        <v>51</v>
      </c>
      <c r="I65" s="171">
        <v>91.4</v>
      </c>
      <c r="J65" s="171">
        <v>108.8</v>
      </c>
      <c r="K65" s="171">
        <v>55.9</v>
      </c>
      <c r="L65" s="171">
        <v>78.2</v>
      </c>
      <c r="M65" s="171">
        <v>109.2</v>
      </c>
      <c r="N65" s="171">
        <v>60</v>
      </c>
      <c r="O65" s="171">
        <v>183</v>
      </c>
      <c r="P65" s="171">
        <v>650</v>
      </c>
      <c r="Q65" s="171">
        <v>85.5</v>
      </c>
      <c r="R65" s="171">
        <v>395.8</v>
      </c>
      <c r="S65" s="171">
        <v>247.9</v>
      </c>
    </row>
    <row r="66" spans="1:19" ht="13.5" customHeight="1" x14ac:dyDescent="0.2">
      <c r="A66" s="148" t="s">
        <v>86</v>
      </c>
      <c r="B66" s="146">
        <v>2</v>
      </c>
      <c r="C66" s="154"/>
      <c r="D66" s="161">
        <v>121.2</v>
      </c>
      <c r="E66" s="171">
        <v>59.8</v>
      </c>
      <c r="F66" s="171">
        <v>121</v>
      </c>
      <c r="G66" s="171">
        <v>99.3</v>
      </c>
      <c r="H66" s="171">
        <v>48.3</v>
      </c>
      <c r="I66" s="171">
        <v>87.4</v>
      </c>
      <c r="J66" s="171">
        <v>92.6</v>
      </c>
      <c r="K66" s="171">
        <v>59.8</v>
      </c>
      <c r="L66" s="171">
        <v>78.2</v>
      </c>
      <c r="M66" s="171">
        <v>121.4</v>
      </c>
      <c r="N66" s="171">
        <v>46.2</v>
      </c>
      <c r="O66" s="171">
        <v>163.80000000000001</v>
      </c>
      <c r="P66" s="171">
        <v>569</v>
      </c>
      <c r="Q66" s="171">
        <v>87</v>
      </c>
      <c r="R66" s="171">
        <v>298.60000000000002</v>
      </c>
      <c r="S66" s="171">
        <v>212.7</v>
      </c>
    </row>
    <row r="67" spans="1:19" ht="13.5" customHeight="1" x14ac:dyDescent="0.2">
      <c r="A67" s="149" t="s">
        <v>86</v>
      </c>
      <c r="B67" s="146">
        <v>3</v>
      </c>
      <c r="C67" s="154"/>
      <c r="D67" s="161">
        <v>119.2</v>
      </c>
      <c r="E67" s="171">
        <v>55.6</v>
      </c>
      <c r="F67" s="171">
        <v>113.7</v>
      </c>
      <c r="G67" s="171">
        <v>111.8</v>
      </c>
      <c r="H67" s="171">
        <v>62.8</v>
      </c>
      <c r="I67" s="171">
        <v>87.9</v>
      </c>
      <c r="J67" s="171">
        <v>98.5</v>
      </c>
      <c r="K67" s="171">
        <v>63</v>
      </c>
      <c r="L67" s="171">
        <v>78.2</v>
      </c>
      <c r="M67" s="171">
        <v>137.4</v>
      </c>
      <c r="N67" s="171">
        <v>50.8</v>
      </c>
      <c r="O67" s="171">
        <v>153.19999999999999</v>
      </c>
      <c r="P67" s="171">
        <v>519</v>
      </c>
      <c r="Q67" s="171">
        <v>98.6</v>
      </c>
      <c r="R67" s="171">
        <v>316.89999999999998</v>
      </c>
      <c r="S67" s="171">
        <v>205.6</v>
      </c>
    </row>
    <row r="68" spans="1:19" ht="13.5" customHeight="1" x14ac:dyDescent="0.2">
      <c r="A68" s="148" t="s">
        <v>86</v>
      </c>
      <c r="B68" s="146">
        <v>4</v>
      </c>
      <c r="D68" s="161">
        <v>132.69999999999999</v>
      </c>
      <c r="E68" s="171">
        <v>52.5</v>
      </c>
      <c r="F68" s="171">
        <v>117.7</v>
      </c>
      <c r="G68" s="171">
        <v>101.5</v>
      </c>
      <c r="H68" s="171">
        <v>60</v>
      </c>
      <c r="I68" s="171">
        <v>99</v>
      </c>
      <c r="J68" s="171">
        <v>105.9</v>
      </c>
      <c r="K68" s="171">
        <v>63.8</v>
      </c>
      <c r="L68" s="171">
        <v>86.2</v>
      </c>
      <c r="M68" s="171">
        <v>117.6</v>
      </c>
      <c r="N68" s="171">
        <v>52.3</v>
      </c>
      <c r="O68" s="171">
        <v>153.19999999999999</v>
      </c>
      <c r="P68" s="171">
        <v>921.4</v>
      </c>
      <c r="Q68" s="171">
        <v>95.7</v>
      </c>
      <c r="R68" s="171">
        <v>280.3</v>
      </c>
      <c r="S68" s="171">
        <v>208.5</v>
      </c>
    </row>
    <row r="69" spans="1:19" ht="13.5" customHeight="1" x14ac:dyDescent="0.2">
      <c r="A69" s="146" t="s">
        <v>86</v>
      </c>
      <c r="B69" s="146">
        <v>5</v>
      </c>
      <c r="C69" s="154"/>
      <c r="D69" s="161">
        <v>126</v>
      </c>
      <c r="E69" s="171">
        <v>52.5</v>
      </c>
      <c r="F69" s="171">
        <v>110.5</v>
      </c>
      <c r="G69" s="171">
        <v>100.7</v>
      </c>
      <c r="H69" s="171">
        <v>43.4</v>
      </c>
      <c r="I69" s="171">
        <v>95.5</v>
      </c>
      <c r="J69" s="171">
        <v>100</v>
      </c>
      <c r="K69" s="171">
        <v>68.5</v>
      </c>
      <c r="L69" s="171">
        <v>80.5</v>
      </c>
      <c r="M69" s="171">
        <v>109.2</v>
      </c>
      <c r="N69" s="171">
        <v>64.599999999999994</v>
      </c>
      <c r="O69" s="171">
        <v>142.6</v>
      </c>
      <c r="P69" s="171">
        <v>861.9</v>
      </c>
      <c r="Q69" s="171">
        <v>88.4</v>
      </c>
      <c r="R69" s="171">
        <v>336.6</v>
      </c>
      <c r="S69" s="171">
        <v>191.5</v>
      </c>
    </row>
    <row r="70" spans="1:19" ht="13.5" customHeight="1" x14ac:dyDescent="0.2">
      <c r="A70" s="148" t="s">
        <v>86</v>
      </c>
      <c r="B70" s="146">
        <v>6</v>
      </c>
      <c r="C70" s="154"/>
      <c r="D70" s="161">
        <v>124</v>
      </c>
      <c r="E70" s="171">
        <v>51.7</v>
      </c>
      <c r="F70" s="171">
        <v>115.3</v>
      </c>
      <c r="G70" s="171">
        <v>97.8</v>
      </c>
      <c r="H70" s="171">
        <v>40</v>
      </c>
      <c r="I70" s="171">
        <v>91.9</v>
      </c>
      <c r="J70" s="171">
        <v>97.1</v>
      </c>
      <c r="K70" s="171">
        <v>65.400000000000006</v>
      </c>
      <c r="L70" s="171">
        <v>78.2</v>
      </c>
      <c r="M70" s="171">
        <v>123.7</v>
      </c>
      <c r="N70" s="171">
        <v>43.1</v>
      </c>
      <c r="O70" s="171">
        <v>114.9</v>
      </c>
      <c r="P70" s="171">
        <v>781</v>
      </c>
      <c r="Q70" s="171">
        <v>84.1</v>
      </c>
      <c r="R70" s="171">
        <v>235.2</v>
      </c>
      <c r="S70" s="171">
        <v>209.9</v>
      </c>
    </row>
    <row r="71" spans="1:19" ht="13.5" customHeight="1" x14ac:dyDescent="0.2">
      <c r="A71" s="148" t="s">
        <v>86</v>
      </c>
      <c r="B71" s="146">
        <v>7</v>
      </c>
      <c r="C71" s="154"/>
      <c r="D71" s="161">
        <v>121.2</v>
      </c>
      <c r="E71" s="171">
        <v>50.2</v>
      </c>
      <c r="F71" s="171">
        <v>117.7</v>
      </c>
      <c r="G71" s="171">
        <v>101.5</v>
      </c>
      <c r="H71" s="171">
        <v>68.3</v>
      </c>
      <c r="I71" s="171">
        <v>88.4</v>
      </c>
      <c r="J71" s="171">
        <v>101.5</v>
      </c>
      <c r="K71" s="171">
        <v>62.2</v>
      </c>
      <c r="L71" s="171">
        <v>79.3</v>
      </c>
      <c r="M71" s="171">
        <v>116.8</v>
      </c>
      <c r="N71" s="171">
        <v>60</v>
      </c>
      <c r="O71" s="171">
        <v>123.4</v>
      </c>
      <c r="P71" s="171">
        <v>604.79999999999995</v>
      </c>
      <c r="Q71" s="171">
        <v>84.1</v>
      </c>
      <c r="R71" s="171">
        <v>283.10000000000002</v>
      </c>
      <c r="S71" s="171">
        <v>204.2</v>
      </c>
    </row>
    <row r="72" spans="1:19" ht="13.5" customHeight="1" x14ac:dyDescent="0.2">
      <c r="A72" s="150" t="s">
        <v>86</v>
      </c>
      <c r="B72" s="153">
        <v>8</v>
      </c>
      <c r="C72" s="156"/>
      <c r="D72" s="164">
        <v>113.5</v>
      </c>
      <c r="E72" s="174">
        <v>45.2</v>
      </c>
      <c r="F72" s="174">
        <v>114.5</v>
      </c>
      <c r="G72" s="174">
        <v>105.1</v>
      </c>
      <c r="H72" s="174">
        <v>54.5</v>
      </c>
      <c r="I72" s="174">
        <v>93.4</v>
      </c>
      <c r="J72" s="174">
        <v>95.6</v>
      </c>
      <c r="K72" s="174">
        <v>55.9</v>
      </c>
      <c r="L72" s="174">
        <v>75.900000000000006</v>
      </c>
      <c r="M72" s="174">
        <v>119.1</v>
      </c>
      <c r="N72" s="174">
        <v>70.8</v>
      </c>
      <c r="O72" s="174">
        <v>295.7</v>
      </c>
      <c r="P72" s="174">
        <v>297.60000000000002</v>
      </c>
      <c r="Q72" s="174">
        <v>91.3</v>
      </c>
      <c r="R72" s="174">
        <v>214.1</v>
      </c>
      <c r="S72" s="174">
        <v>216.9</v>
      </c>
    </row>
    <row r="73" spans="1:19" ht="17.25" customHeight="1" x14ac:dyDescent="0.2">
      <c r="A73" s="195"/>
      <c r="B73" s="195"/>
      <c r="C73" s="195"/>
      <c r="D73" s="590" t="s">
        <v>95</v>
      </c>
      <c r="E73" s="590"/>
      <c r="F73" s="590"/>
      <c r="G73" s="590"/>
      <c r="H73" s="590"/>
      <c r="I73" s="590"/>
      <c r="J73" s="590"/>
      <c r="K73" s="590"/>
      <c r="L73" s="590"/>
      <c r="M73" s="590"/>
      <c r="N73" s="590"/>
      <c r="O73" s="590"/>
      <c r="P73" s="590"/>
      <c r="Q73" s="590"/>
      <c r="R73" s="590"/>
      <c r="S73" s="590"/>
    </row>
    <row r="74" spans="1:19" ht="13.5" customHeight="1" x14ac:dyDescent="0.2">
      <c r="A74" s="145" t="s">
        <v>189</v>
      </c>
      <c r="B74" s="145" t="s">
        <v>59</v>
      </c>
      <c r="C74" s="154" t="s">
        <v>55</v>
      </c>
      <c r="D74" s="160">
        <v>-8.5</v>
      </c>
      <c r="E74" s="170">
        <v>-18.8</v>
      </c>
      <c r="F74" s="170">
        <v>-4.5999999999999996</v>
      </c>
      <c r="G74" s="170">
        <v>78.900000000000006</v>
      </c>
      <c r="H74" s="170">
        <v>74.900000000000006</v>
      </c>
      <c r="I74" s="170">
        <v>-6.4</v>
      </c>
      <c r="J74" s="170">
        <v>9.4</v>
      </c>
      <c r="K74" s="170">
        <v>36</v>
      </c>
      <c r="L74" s="183">
        <v>-18.3</v>
      </c>
      <c r="M74" s="183">
        <v>19.5</v>
      </c>
      <c r="N74" s="183">
        <v>27.2</v>
      </c>
      <c r="O74" s="183">
        <v>-9.8000000000000007</v>
      </c>
      <c r="P74" s="170">
        <v>-63.3</v>
      </c>
      <c r="Q74" s="170">
        <v>-7.9</v>
      </c>
      <c r="R74" s="170">
        <v>-24.1</v>
      </c>
      <c r="S74" s="183">
        <v>17.600000000000001</v>
      </c>
    </row>
    <row r="75" spans="1:19" ht="13.5" customHeight="1" x14ac:dyDescent="0.2">
      <c r="A75" s="146" t="s">
        <v>50</v>
      </c>
      <c r="B75" s="146" t="s">
        <v>335</v>
      </c>
      <c r="C75" s="154"/>
      <c r="D75" s="161">
        <v>-6</v>
      </c>
      <c r="E75" s="171">
        <v>67</v>
      </c>
      <c r="F75" s="171">
        <v>-14</v>
      </c>
      <c r="G75" s="171">
        <v>-11.8</v>
      </c>
      <c r="H75" s="171">
        <v>25.6</v>
      </c>
      <c r="I75" s="171">
        <v>-3.4</v>
      </c>
      <c r="J75" s="171">
        <v>13.1</v>
      </c>
      <c r="K75" s="171">
        <v>30.9</v>
      </c>
      <c r="L75" s="184">
        <v>-10.6</v>
      </c>
      <c r="M75" s="184">
        <v>0.9</v>
      </c>
      <c r="N75" s="184">
        <v>7.9</v>
      </c>
      <c r="O75" s="184">
        <v>-12.6</v>
      </c>
      <c r="P75" s="171">
        <v>-64</v>
      </c>
      <c r="Q75" s="171">
        <v>6</v>
      </c>
      <c r="R75" s="171">
        <v>-14.5</v>
      </c>
      <c r="S75" s="184">
        <v>4.2</v>
      </c>
    </row>
    <row r="76" spans="1:19" ht="13.5" customHeight="1" x14ac:dyDescent="0.2">
      <c r="A76" s="146"/>
      <c r="B76" s="146" t="s">
        <v>244</v>
      </c>
      <c r="C76" s="154"/>
      <c r="D76" s="161">
        <v>-17.100000000000001</v>
      </c>
      <c r="E76" s="171">
        <v>28.4</v>
      </c>
      <c r="F76" s="171">
        <v>-22.9</v>
      </c>
      <c r="G76" s="171">
        <v>-20.399999999999999</v>
      </c>
      <c r="H76" s="171">
        <v>-26.4</v>
      </c>
      <c r="I76" s="171">
        <v>-24.9</v>
      </c>
      <c r="J76" s="171">
        <v>-14.8</v>
      </c>
      <c r="K76" s="171">
        <v>-19.7</v>
      </c>
      <c r="L76" s="184">
        <v>-9.1</v>
      </c>
      <c r="M76" s="184">
        <v>-7.2</v>
      </c>
      <c r="N76" s="184">
        <v>-28.2</v>
      </c>
      <c r="O76" s="184">
        <v>-14.5</v>
      </c>
      <c r="P76" s="171">
        <v>7.6</v>
      </c>
      <c r="Q76" s="171">
        <v>8.9</v>
      </c>
      <c r="R76" s="171">
        <v>9.3000000000000007</v>
      </c>
      <c r="S76" s="184">
        <v>-11.5</v>
      </c>
    </row>
    <row r="77" spans="1:19" ht="13.5" customHeight="1" x14ac:dyDescent="0.2">
      <c r="A77" s="146"/>
      <c r="B77" s="146" t="s">
        <v>153</v>
      </c>
      <c r="C77" s="154"/>
      <c r="D77" s="161">
        <v>5</v>
      </c>
      <c r="E77" s="171">
        <v>-19.5</v>
      </c>
      <c r="F77" s="171">
        <v>8.4</v>
      </c>
      <c r="G77" s="171">
        <v>10.1</v>
      </c>
      <c r="H77" s="171">
        <v>-22.2</v>
      </c>
      <c r="I77" s="171">
        <v>20.2</v>
      </c>
      <c r="J77" s="171">
        <v>6</v>
      </c>
      <c r="K77" s="171">
        <v>-37.1</v>
      </c>
      <c r="L77" s="184">
        <v>36.200000000000003</v>
      </c>
      <c r="M77" s="184">
        <v>-5.2</v>
      </c>
      <c r="N77" s="184">
        <v>-20.2</v>
      </c>
      <c r="O77" s="184">
        <v>3.7</v>
      </c>
      <c r="P77" s="171">
        <v>-18.100000000000001</v>
      </c>
      <c r="Q77" s="171">
        <v>-9.1999999999999993</v>
      </c>
      <c r="R77" s="171">
        <v>28.9</v>
      </c>
      <c r="S77" s="184">
        <v>53</v>
      </c>
    </row>
    <row r="78" spans="1:19" ht="13.5" customHeight="1" x14ac:dyDescent="0.2">
      <c r="A78" s="146"/>
      <c r="B78" s="146" t="s">
        <v>368</v>
      </c>
      <c r="C78" s="154"/>
      <c r="D78" s="161">
        <v>11.6</v>
      </c>
      <c r="E78" s="171">
        <v>-26.3</v>
      </c>
      <c r="F78" s="171">
        <v>9.1999999999999993</v>
      </c>
      <c r="G78" s="171">
        <v>2.1</v>
      </c>
      <c r="H78" s="171">
        <v>0.1</v>
      </c>
      <c r="I78" s="171">
        <v>-8.6999999999999993</v>
      </c>
      <c r="J78" s="171">
        <v>22.1</v>
      </c>
      <c r="K78" s="171">
        <v>39.200000000000003</v>
      </c>
      <c r="L78" s="184">
        <v>-20.8</v>
      </c>
      <c r="M78" s="184">
        <v>20.399999999999999</v>
      </c>
      <c r="N78" s="184">
        <v>17.2</v>
      </c>
      <c r="O78" s="184">
        <v>-3.8</v>
      </c>
      <c r="P78" s="171">
        <v>103.8</v>
      </c>
      <c r="Q78" s="171">
        <v>19.7</v>
      </c>
      <c r="R78" s="171">
        <v>54.7</v>
      </c>
      <c r="S78" s="184">
        <v>35.200000000000003</v>
      </c>
    </row>
    <row r="79" spans="1:19" ht="13.5" customHeight="1" x14ac:dyDescent="0.2">
      <c r="A79" s="147"/>
      <c r="B79" s="147" t="s">
        <v>159</v>
      </c>
      <c r="C79" s="155"/>
      <c r="D79" s="163">
        <v>2.2999999999999998</v>
      </c>
      <c r="E79" s="173">
        <v>-2.7</v>
      </c>
      <c r="F79" s="173">
        <v>1.6</v>
      </c>
      <c r="G79" s="173">
        <v>-2.8</v>
      </c>
      <c r="H79" s="173">
        <v>3.9</v>
      </c>
      <c r="I79" s="173">
        <v>3.7</v>
      </c>
      <c r="J79" s="173">
        <v>-19.7</v>
      </c>
      <c r="K79" s="173">
        <v>-29.2</v>
      </c>
      <c r="L79" s="173">
        <v>12.3</v>
      </c>
      <c r="M79" s="173">
        <v>5.6</v>
      </c>
      <c r="N79" s="173">
        <v>-2.9</v>
      </c>
      <c r="O79" s="173">
        <v>4.5</v>
      </c>
      <c r="P79" s="173">
        <v>103.6</v>
      </c>
      <c r="Q79" s="173">
        <v>0.9</v>
      </c>
      <c r="R79" s="173">
        <v>-16.2</v>
      </c>
      <c r="S79" s="173">
        <v>-15.8</v>
      </c>
    </row>
    <row r="80" spans="1:19" ht="13.5" customHeight="1" x14ac:dyDescent="0.2">
      <c r="A80" s="146" t="s">
        <v>175</v>
      </c>
      <c r="B80" s="146">
        <v>8</v>
      </c>
      <c r="C80" s="154" t="s">
        <v>256</v>
      </c>
      <c r="D80" s="160">
        <v>0</v>
      </c>
      <c r="E80" s="170">
        <v>-14.6</v>
      </c>
      <c r="F80" s="170">
        <v>2.2000000000000002</v>
      </c>
      <c r="G80" s="170">
        <v>-10.8</v>
      </c>
      <c r="H80" s="170">
        <v>17.5</v>
      </c>
      <c r="I80" s="170">
        <v>7.4</v>
      </c>
      <c r="J80" s="170">
        <v>-32.6</v>
      </c>
      <c r="K80" s="170">
        <v>-33.700000000000003</v>
      </c>
      <c r="L80" s="170">
        <v>-2.8</v>
      </c>
      <c r="M80" s="170">
        <v>5.6</v>
      </c>
      <c r="N80" s="170">
        <v>-9.1</v>
      </c>
      <c r="O80" s="170">
        <v>12.3</v>
      </c>
      <c r="P80" s="170">
        <v>171.1</v>
      </c>
      <c r="Q80" s="170">
        <v>1.4</v>
      </c>
      <c r="R80" s="170">
        <v>-23.1</v>
      </c>
      <c r="S80" s="170">
        <v>-7.7</v>
      </c>
    </row>
    <row r="81" spans="1:31" ht="13.5" customHeight="1" x14ac:dyDescent="0.2">
      <c r="A81" s="148" t="s">
        <v>86</v>
      </c>
      <c r="B81" s="146">
        <v>9</v>
      </c>
      <c r="C81" s="154"/>
      <c r="D81" s="161">
        <v>4.0999999999999996</v>
      </c>
      <c r="E81" s="171">
        <v>19.899999999999999</v>
      </c>
      <c r="F81" s="171">
        <v>0.7</v>
      </c>
      <c r="G81" s="171">
        <v>-13.9</v>
      </c>
      <c r="H81" s="171">
        <v>10.4</v>
      </c>
      <c r="I81" s="171">
        <v>2.2999999999999998</v>
      </c>
      <c r="J81" s="171">
        <v>-23.2</v>
      </c>
      <c r="K81" s="171">
        <v>-30.5</v>
      </c>
      <c r="L81" s="171">
        <v>-23.3</v>
      </c>
      <c r="M81" s="171">
        <v>2</v>
      </c>
      <c r="N81" s="171">
        <v>-3.2</v>
      </c>
      <c r="O81" s="171">
        <v>1.9</v>
      </c>
      <c r="P81" s="171">
        <v>139.69999999999999</v>
      </c>
      <c r="Q81" s="171">
        <v>8.1</v>
      </c>
      <c r="R81" s="171">
        <v>-21.5</v>
      </c>
      <c r="S81" s="171">
        <v>-12.7</v>
      </c>
    </row>
    <row r="82" spans="1:31" ht="13.5" customHeight="1" x14ac:dyDescent="0.2">
      <c r="A82" s="148" t="s">
        <v>86</v>
      </c>
      <c r="B82" s="146">
        <v>10</v>
      </c>
      <c r="C82" s="154"/>
      <c r="D82" s="161">
        <v>3.2</v>
      </c>
      <c r="E82" s="171">
        <v>-17.600000000000001</v>
      </c>
      <c r="F82" s="171">
        <v>1.9</v>
      </c>
      <c r="G82" s="171">
        <v>-20.100000000000001</v>
      </c>
      <c r="H82" s="171">
        <v>10.4</v>
      </c>
      <c r="I82" s="171">
        <v>8</v>
      </c>
      <c r="J82" s="171">
        <v>-22.1</v>
      </c>
      <c r="K82" s="171">
        <v>-22</v>
      </c>
      <c r="L82" s="171">
        <v>-22</v>
      </c>
      <c r="M82" s="171">
        <v>-3.8</v>
      </c>
      <c r="N82" s="171">
        <v>-8.5</v>
      </c>
      <c r="O82" s="171">
        <v>-19.3</v>
      </c>
      <c r="P82" s="171">
        <v>116.7</v>
      </c>
      <c r="Q82" s="171">
        <v>4.2</v>
      </c>
      <c r="R82" s="171">
        <v>-22.7</v>
      </c>
      <c r="S82" s="171">
        <v>-17.399999999999999</v>
      </c>
    </row>
    <row r="83" spans="1:31" ht="13.5" customHeight="1" x14ac:dyDescent="0.2">
      <c r="A83" s="148" t="s">
        <v>86</v>
      </c>
      <c r="B83" s="146">
        <v>11</v>
      </c>
      <c r="D83" s="161">
        <v>1.6</v>
      </c>
      <c r="E83" s="171">
        <v>17.2</v>
      </c>
      <c r="F83" s="171">
        <v>3.2</v>
      </c>
      <c r="G83" s="171">
        <v>-7.6</v>
      </c>
      <c r="H83" s="171">
        <v>-4.2</v>
      </c>
      <c r="I83" s="171">
        <v>11.4</v>
      </c>
      <c r="J83" s="171">
        <v>-13</v>
      </c>
      <c r="K83" s="171">
        <v>-25.2</v>
      </c>
      <c r="L83" s="171">
        <v>-27.4</v>
      </c>
      <c r="M83" s="171">
        <v>1.9</v>
      </c>
      <c r="N83" s="171">
        <v>-9.1</v>
      </c>
      <c r="O83" s="171">
        <v>1.8</v>
      </c>
      <c r="P83" s="171">
        <v>100</v>
      </c>
      <c r="Q83" s="171">
        <v>-11.2</v>
      </c>
      <c r="R83" s="171">
        <v>-30.8</v>
      </c>
      <c r="S83" s="171">
        <v>-24.2</v>
      </c>
    </row>
    <row r="84" spans="1:31" ht="13.5" customHeight="1" x14ac:dyDescent="0.2">
      <c r="A84" s="19" t="s">
        <v>86</v>
      </c>
      <c r="B84" s="146">
        <v>12</v>
      </c>
      <c r="C84" s="154"/>
      <c r="D84" s="161">
        <v>-1.5</v>
      </c>
      <c r="E84" s="171">
        <v>-22.7</v>
      </c>
      <c r="F84" s="171">
        <v>2.6</v>
      </c>
      <c r="G84" s="171">
        <v>1.4</v>
      </c>
      <c r="H84" s="171">
        <v>-11.7</v>
      </c>
      <c r="I84" s="171">
        <v>11.6</v>
      </c>
      <c r="J84" s="171">
        <v>-6.8</v>
      </c>
      <c r="K84" s="171">
        <v>-25.3</v>
      </c>
      <c r="L84" s="171">
        <v>-31.9</v>
      </c>
      <c r="M84" s="171">
        <v>12.7</v>
      </c>
      <c r="N84" s="171">
        <v>-24.3</v>
      </c>
      <c r="O84" s="171">
        <v>-21.2</v>
      </c>
      <c r="P84" s="171">
        <v>96.6</v>
      </c>
      <c r="Q84" s="171">
        <v>-20.5</v>
      </c>
      <c r="R84" s="171">
        <v>-35.6</v>
      </c>
      <c r="S84" s="171">
        <v>-22.2</v>
      </c>
    </row>
    <row r="85" spans="1:31" ht="13.5" customHeight="1" x14ac:dyDescent="0.2">
      <c r="A85" s="148" t="s">
        <v>472</v>
      </c>
      <c r="B85" s="146" t="s">
        <v>365</v>
      </c>
      <c r="C85" s="154"/>
      <c r="D85" s="161">
        <v>7.4</v>
      </c>
      <c r="E85" s="171">
        <v>0</v>
      </c>
      <c r="F85" s="171">
        <v>-0.7</v>
      </c>
      <c r="G85" s="171">
        <v>-0.6</v>
      </c>
      <c r="H85" s="171">
        <v>-30.9</v>
      </c>
      <c r="I85" s="171">
        <v>-15.8</v>
      </c>
      <c r="J85" s="171">
        <v>-3.9</v>
      </c>
      <c r="K85" s="171">
        <v>1.5</v>
      </c>
      <c r="L85" s="171">
        <v>-30.6</v>
      </c>
      <c r="M85" s="171">
        <v>-2.7</v>
      </c>
      <c r="N85" s="171">
        <v>-22</v>
      </c>
      <c r="O85" s="171">
        <v>36.6</v>
      </c>
      <c r="P85" s="171">
        <v>121.9</v>
      </c>
      <c r="Q85" s="171">
        <v>-27.2</v>
      </c>
      <c r="R85" s="171">
        <v>70.3</v>
      </c>
      <c r="S85" s="171">
        <v>35.4</v>
      </c>
    </row>
    <row r="86" spans="1:31" ht="13.5" customHeight="1" x14ac:dyDescent="0.2">
      <c r="A86" s="148" t="s">
        <v>86</v>
      </c>
      <c r="B86" s="146">
        <v>2</v>
      </c>
      <c r="C86" s="154"/>
      <c r="D86" s="161">
        <v>2.5</v>
      </c>
      <c r="E86" s="171">
        <v>2.6</v>
      </c>
      <c r="F86" s="171">
        <v>0</v>
      </c>
      <c r="G86" s="171">
        <v>-8.6999999999999993</v>
      </c>
      <c r="H86" s="171">
        <v>-44.9</v>
      </c>
      <c r="I86" s="171">
        <v>-18</v>
      </c>
      <c r="J86" s="171">
        <v>-6</v>
      </c>
      <c r="K86" s="171">
        <v>13.3</v>
      </c>
      <c r="L86" s="171">
        <v>-41.3</v>
      </c>
      <c r="M86" s="171">
        <v>-7.5</v>
      </c>
      <c r="N86" s="171">
        <v>-34.700000000000003</v>
      </c>
      <c r="O86" s="171">
        <v>32.700000000000003</v>
      </c>
      <c r="P86" s="171">
        <v>75.7</v>
      </c>
      <c r="Q86" s="171">
        <v>-18.8</v>
      </c>
      <c r="R86" s="171">
        <v>85.9</v>
      </c>
      <c r="S86" s="171">
        <v>15.3</v>
      </c>
    </row>
    <row r="87" spans="1:31" ht="13.5" customHeight="1" x14ac:dyDescent="0.2">
      <c r="A87" s="149" t="s">
        <v>86</v>
      </c>
      <c r="B87" s="146">
        <v>3</v>
      </c>
      <c r="C87" s="154"/>
      <c r="D87" s="161">
        <v>1.6</v>
      </c>
      <c r="E87" s="171">
        <v>-12.7</v>
      </c>
      <c r="F87" s="171">
        <v>-4.8</v>
      </c>
      <c r="G87" s="171">
        <v>-3.8</v>
      </c>
      <c r="H87" s="171">
        <v>-37.200000000000003</v>
      </c>
      <c r="I87" s="171">
        <v>-16.399999999999999</v>
      </c>
      <c r="J87" s="171">
        <v>-3</v>
      </c>
      <c r="K87" s="171">
        <v>-4.7</v>
      </c>
      <c r="L87" s="171">
        <v>-35.799999999999997</v>
      </c>
      <c r="M87" s="171">
        <v>6.5</v>
      </c>
      <c r="N87" s="171">
        <v>-47.6</v>
      </c>
      <c r="O87" s="171">
        <v>35.799999999999997</v>
      </c>
      <c r="P87" s="171">
        <v>49.3</v>
      </c>
      <c r="Q87" s="171">
        <v>-1.4</v>
      </c>
      <c r="R87" s="171">
        <v>95.6</v>
      </c>
      <c r="S87" s="171">
        <v>24.8</v>
      </c>
    </row>
    <row r="88" spans="1:31" ht="13.5" customHeight="1" x14ac:dyDescent="0.2">
      <c r="A88" s="148" t="s">
        <v>86</v>
      </c>
      <c r="B88" s="146">
        <v>4</v>
      </c>
      <c r="D88" s="161">
        <v>8.6999999999999993</v>
      </c>
      <c r="E88" s="171">
        <v>-16</v>
      </c>
      <c r="F88" s="171">
        <v>-4</v>
      </c>
      <c r="G88" s="171">
        <v>-19.3</v>
      </c>
      <c r="H88" s="171">
        <v>-14.7</v>
      </c>
      <c r="I88" s="171">
        <v>-18</v>
      </c>
      <c r="J88" s="171">
        <v>-9.9</v>
      </c>
      <c r="K88" s="171">
        <v>-11</v>
      </c>
      <c r="L88" s="171">
        <v>-46.1</v>
      </c>
      <c r="M88" s="171">
        <v>-1.8</v>
      </c>
      <c r="N88" s="171">
        <v>-40.4</v>
      </c>
      <c r="O88" s="171">
        <v>14.3</v>
      </c>
      <c r="P88" s="171">
        <v>207.1</v>
      </c>
      <c r="Q88" s="171">
        <v>-4.3</v>
      </c>
      <c r="R88" s="171">
        <v>64.5</v>
      </c>
      <c r="S88" s="171">
        <v>9.6999999999999993</v>
      </c>
    </row>
    <row r="89" spans="1:31" ht="13.5" customHeight="1" x14ac:dyDescent="0.2">
      <c r="A89" s="146" t="s">
        <v>86</v>
      </c>
      <c r="B89" s="146">
        <v>5</v>
      </c>
      <c r="C89" s="154"/>
      <c r="D89" s="161">
        <v>13</v>
      </c>
      <c r="E89" s="171">
        <v>-11.8</v>
      </c>
      <c r="F89" s="171">
        <v>2.2000000000000002</v>
      </c>
      <c r="G89" s="171">
        <v>-13.3</v>
      </c>
      <c r="H89" s="171">
        <v>-40.1</v>
      </c>
      <c r="I89" s="171">
        <v>-9.1</v>
      </c>
      <c r="J89" s="171">
        <v>0</v>
      </c>
      <c r="K89" s="171">
        <v>7.4</v>
      </c>
      <c r="L89" s="171">
        <v>-35.1</v>
      </c>
      <c r="M89" s="171">
        <v>-2.1</v>
      </c>
      <c r="N89" s="171">
        <v>-17.7</v>
      </c>
      <c r="O89" s="171">
        <v>24.1</v>
      </c>
      <c r="P89" s="171">
        <v>105.7</v>
      </c>
      <c r="Q89" s="171">
        <v>-11.6</v>
      </c>
      <c r="R89" s="171">
        <v>86.7</v>
      </c>
      <c r="S89" s="171">
        <v>30.7</v>
      </c>
    </row>
    <row r="90" spans="1:31" ht="13.5" customHeight="1" x14ac:dyDescent="0.2">
      <c r="A90" s="148" t="s">
        <v>86</v>
      </c>
      <c r="B90" s="146">
        <v>6</v>
      </c>
      <c r="C90" s="154"/>
      <c r="D90" s="161">
        <v>4.8</v>
      </c>
      <c r="E90" s="171">
        <v>-11.9</v>
      </c>
      <c r="F90" s="171">
        <v>-2.7</v>
      </c>
      <c r="G90" s="171">
        <v>-10.8</v>
      </c>
      <c r="H90" s="171">
        <v>-54</v>
      </c>
      <c r="I90" s="171">
        <v>-19.100000000000001</v>
      </c>
      <c r="J90" s="171">
        <v>4.9000000000000004</v>
      </c>
      <c r="K90" s="171">
        <v>5.0999999999999996</v>
      </c>
      <c r="L90" s="171">
        <v>-38.700000000000003</v>
      </c>
      <c r="M90" s="171">
        <v>3.3</v>
      </c>
      <c r="N90" s="171">
        <v>-39.1</v>
      </c>
      <c r="O90" s="171">
        <v>-1.8</v>
      </c>
      <c r="P90" s="171">
        <v>105</v>
      </c>
      <c r="Q90" s="171">
        <v>-26.6</v>
      </c>
      <c r="R90" s="171">
        <v>62.1</v>
      </c>
      <c r="S90" s="171">
        <v>31.8</v>
      </c>
    </row>
    <row r="91" spans="1:31" ht="13.5" customHeight="1" x14ac:dyDescent="0.2">
      <c r="A91" s="148" t="s">
        <v>86</v>
      </c>
      <c r="B91" s="146">
        <v>7</v>
      </c>
      <c r="C91" s="154"/>
      <c r="D91" s="161">
        <v>5.9</v>
      </c>
      <c r="E91" s="171">
        <v>-15.6</v>
      </c>
      <c r="F91" s="171">
        <v>2.8</v>
      </c>
      <c r="G91" s="171">
        <v>-0.7</v>
      </c>
      <c r="H91" s="171">
        <v>16.600000000000001</v>
      </c>
      <c r="I91" s="171">
        <v>-26.1</v>
      </c>
      <c r="J91" s="171">
        <v>4.5</v>
      </c>
      <c r="K91" s="171">
        <v>4</v>
      </c>
      <c r="L91" s="171">
        <v>-32.299999999999997</v>
      </c>
      <c r="M91" s="171">
        <v>-5.6</v>
      </c>
      <c r="N91" s="171">
        <v>-22</v>
      </c>
      <c r="O91" s="171">
        <v>9.4</v>
      </c>
      <c r="P91" s="171">
        <v>82.7</v>
      </c>
      <c r="Q91" s="171">
        <v>-15.9</v>
      </c>
      <c r="R91" s="171">
        <v>70.3</v>
      </c>
      <c r="S91" s="171">
        <v>27.1</v>
      </c>
    </row>
    <row r="92" spans="1:31" ht="13.5" customHeight="1" x14ac:dyDescent="0.2">
      <c r="A92" s="150" t="s">
        <v>86</v>
      </c>
      <c r="B92" s="153">
        <v>8</v>
      </c>
      <c r="C92" s="156"/>
      <c r="D92" s="164">
        <v>4.4000000000000004</v>
      </c>
      <c r="E92" s="174">
        <v>-17.5</v>
      </c>
      <c r="F92" s="174">
        <v>2.1</v>
      </c>
      <c r="G92" s="174">
        <v>9.9</v>
      </c>
      <c r="H92" s="174">
        <v>-26.2</v>
      </c>
      <c r="I92" s="174">
        <v>-15.6</v>
      </c>
      <c r="J92" s="174">
        <v>0</v>
      </c>
      <c r="K92" s="174">
        <v>2.9</v>
      </c>
      <c r="L92" s="174">
        <v>-37.1</v>
      </c>
      <c r="M92" s="174">
        <v>2</v>
      </c>
      <c r="N92" s="174">
        <v>-25.8</v>
      </c>
      <c r="O92" s="174">
        <v>65.5</v>
      </c>
      <c r="P92" s="174">
        <v>95.3</v>
      </c>
      <c r="Q92" s="174">
        <v>-14.8</v>
      </c>
      <c r="R92" s="174">
        <v>65.2</v>
      </c>
      <c r="S92" s="174">
        <v>32.700000000000003</v>
      </c>
    </row>
    <row r="93" spans="1:31" ht="27" customHeight="1" x14ac:dyDescent="0.2">
      <c r="A93" s="591" t="s">
        <v>473</v>
      </c>
      <c r="B93" s="591"/>
      <c r="C93" s="592"/>
      <c r="D93" s="203">
        <v>-6.4</v>
      </c>
      <c r="E93" s="165">
        <v>-10</v>
      </c>
      <c r="F93" s="165">
        <v>-2.7</v>
      </c>
      <c r="G93" s="165">
        <v>3.5</v>
      </c>
      <c r="H93" s="165">
        <v>-20.2</v>
      </c>
      <c r="I93" s="165">
        <v>5.7</v>
      </c>
      <c r="J93" s="165">
        <v>-5.8</v>
      </c>
      <c r="K93" s="165">
        <v>-10.1</v>
      </c>
      <c r="L93" s="165">
        <v>-4.3</v>
      </c>
      <c r="M93" s="165">
        <v>2</v>
      </c>
      <c r="N93" s="165">
        <v>18</v>
      </c>
      <c r="O93" s="165">
        <v>139.6</v>
      </c>
      <c r="P93" s="165">
        <v>-50.8</v>
      </c>
      <c r="Q93" s="165">
        <v>8.6</v>
      </c>
      <c r="R93" s="165">
        <v>-24.4</v>
      </c>
      <c r="S93" s="165">
        <v>6.2</v>
      </c>
      <c r="T93" s="151"/>
      <c r="U93" s="151"/>
      <c r="V93" s="151"/>
      <c r="W93" s="151"/>
      <c r="X93" s="151"/>
      <c r="Y93" s="151"/>
      <c r="Z93" s="151"/>
      <c r="AA93" s="151"/>
      <c r="AB93" s="151"/>
      <c r="AC93" s="151"/>
      <c r="AD93" s="151"/>
      <c r="AE93" s="151"/>
    </row>
    <row r="94" spans="1:31" ht="27" customHeight="1" x14ac:dyDescent="0.2">
      <c r="A94" s="210"/>
      <c r="B94" s="210"/>
      <c r="C94" s="210"/>
      <c r="D94" s="216"/>
      <c r="E94" s="216"/>
      <c r="F94" s="216"/>
      <c r="G94" s="216"/>
      <c r="H94" s="216"/>
      <c r="I94" s="216"/>
      <c r="J94" s="216"/>
      <c r="K94" s="216"/>
      <c r="L94" s="216"/>
      <c r="M94" s="216"/>
      <c r="N94" s="216"/>
      <c r="O94" s="216"/>
      <c r="P94" s="216"/>
      <c r="Q94" s="216"/>
      <c r="R94" s="216"/>
      <c r="S94" s="216"/>
    </row>
  </sheetData>
  <mergeCells count="11">
    <mergeCell ref="H49:O49"/>
    <mergeCell ref="D53:R53"/>
    <mergeCell ref="D73:S73"/>
    <mergeCell ref="A93:C93"/>
    <mergeCell ref="A4:C6"/>
    <mergeCell ref="A50:C52"/>
    <mergeCell ref="G2:N2"/>
    <mergeCell ref="H3:O3"/>
    <mergeCell ref="D7:R7"/>
    <mergeCell ref="D27:S27"/>
    <mergeCell ref="A47:C47"/>
  </mergeCells>
  <phoneticPr fontId="5"/>
  <pageMargins left="0.78740157480314965" right="0.39370078740157483" top="0.43307086614173229" bottom="0.59055118110236227" header="0.31496062992125984" footer="0.35433070866141736"/>
  <pageSetup paperSize="9" scale="60" orientation="portrait" r:id="rId1"/>
  <headerFooter alignWithMargins="0">
    <oddFooter>&amp;C&amp;"ＭＳ Ｐゴシック,標準"&amp;12- 11 -</oddFooter>
  </headerFooter>
  <rowBreaks count="1" manualBreakCount="1">
    <brk id="9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indexed="17"/>
    <pageSetUpPr fitToPage="1"/>
  </sheetPr>
  <dimension ref="A1:AE95"/>
  <sheetViews>
    <sheetView view="pageBreakPreview" zoomScale="85" zoomScaleNormal="85" zoomScaleSheetLayoutView="85" workbookViewId="0">
      <selection activeCell="V49" sqref="V1:Y1048576"/>
    </sheetView>
  </sheetViews>
  <sheetFormatPr defaultColWidth="9" defaultRowHeight="13" x14ac:dyDescent="0.2"/>
  <cols>
    <col min="1" max="1" width="4.90625" style="19" bestFit="1" customWidth="1"/>
    <col min="2" max="2" width="3.6328125" style="19" bestFit="1" customWidth="1"/>
    <col min="3" max="3" width="3.08984375" style="19" bestFit="1" customWidth="1"/>
    <col min="4" max="6" width="8.26953125" style="19" customWidth="1"/>
    <col min="7" max="7" width="9.26953125" style="19" customWidth="1"/>
    <col min="8" max="19" width="8.26953125" style="19" customWidth="1"/>
    <col min="20" max="31" width="7.6328125" style="19" customWidth="1"/>
    <col min="32" max="32" width="9" style="19" bestFit="1"/>
    <col min="33" max="16384" width="9" style="19"/>
  </cols>
  <sheetData>
    <row r="1" spans="1:27" ht="19" x14ac:dyDescent="0.2">
      <c r="A1" s="218"/>
      <c r="B1" s="188"/>
      <c r="C1" s="188"/>
      <c r="D1" s="188"/>
      <c r="E1" s="187"/>
      <c r="F1" s="187"/>
      <c r="G1" s="178"/>
      <c r="H1" s="178"/>
      <c r="I1" s="178"/>
      <c r="J1" s="178"/>
      <c r="K1" s="178"/>
      <c r="L1" s="178"/>
      <c r="M1" s="178"/>
      <c r="N1" s="178"/>
      <c r="O1" s="178"/>
      <c r="P1" s="187"/>
      <c r="Q1" s="187"/>
      <c r="R1" s="188"/>
      <c r="S1" s="187"/>
      <c r="T1" s="187"/>
      <c r="U1" s="187"/>
      <c r="V1" s="187"/>
      <c r="W1" s="187"/>
      <c r="X1" s="187"/>
      <c r="Y1" s="187"/>
      <c r="Z1" s="187"/>
      <c r="AA1" s="187"/>
    </row>
    <row r="2" spans="1:27" ht="19" x14ac:dyDescent="0.2">
      <c r="A2" s="188"/>
      <c r="B2" s="188"/>
      <c r="C2" s="188"/>
      <c r="D2" s="188"/>
      <c r="E2" s="187"/>
      <c r="F2" s="187"/>
      <c r="G2" s="587" t="s">
        <v>480</v>
      </c>
      <c r="H2" s="587"/>
      <c r="I2" s="587"/>
      <c r="J2" s="587"/>
      <c r="K2" s="587"/>
      <c r="L2" s="587"/>
      <c r="M2" s="587"/>
      <c r="N2" s="587"/>
      <c r="O2" s="179"/>
      <c r="P2" s="187"/>
      <c r="Q2" s="187"/>
      <c r="R2" s="188"/>
      <c r="S2" s="187"/>
      <c r="T2" s="187"/>
      <c r="U2" s="187"/>
      <c r="V2" s="187"/>
      <c r="W2" s="187"/>
      <c r="X2" s="187"/>
      <c r="Y2" s="187"/>
      <c r="Z2" s="187"/>
      <c r="AA2" s="187"/>
    </row>
    <row r="3" spans="1:27" ht="16.5" x14ac:dyDescent="0.2">
      <c r="A3" s="143" t="s">
        <v>258</v>
      </c>
      <c r="B3" s="7"/>
      <c r="C3" s="7"/>
      <c r="H3" s="588"/>
      <c r="I3" s="588"/>
      <c r="J3" s="588"/>
      <c r="K3" s="588"/>
      <c r="L3" s="588"/>
      <c r="M3" s="588"/>
      <c r="N3" s="588"/>
      <c r="O3" s="588"/>
      <c r="S3" s="14" t="s">
        <v>135</v>
      </c>
    </row>
    <row r="4" spans="1:27" x14ac:dyDescent="0.2">
      <c r="A4" s="594" t="s">
        <v>51</v>
      </c>
      <c r="B4" s="594"/>
      <c r="C4" s="595"/>
      <c r="D4" s="157" t="s">
        <v>69</v>
      </c>
      <c r="E4" s="157" t="s">
        <v>442</v>
      </c>
      <c r="F4" s="157" t="s">
        <v>129</v>
      </c>
      <c r="G4" s="157" t="s">
        <v>104</v>
      </c>
      <c r="H4" s="157" t="s">
        <v>217</v>
      </c>
      <c r="I4" s="157" t="s">
        <v>277</v>
      </c>
      <c r="J4" s="157" t="s">
        <v>457</v>
      </c>
      <c r="K4" s="157" t="s">
        <v>458</v>
      </c>
      <c r="L4" s="157" t="s">
        <v>80</v>
      </c>
      <c r="M4" s="157" t="s">
        <v>334</v>
      </c>
      <c r="N4" s="157" t="s">
        <v>15</v>
      </c>
      <c r="O4" s="157" t="s">
        <v>180</v>
      </c>
      <c r="P4" s="157" t="s">
        <v>136</v>
      </c>
      <c r="Q4" s="157" t="s">
        <v>460</v>
      </c>
      <c r="R4" s="157" t="s">
        <v>462</v>
      </c>
      <c r="S4" s="157" t="s">
        <v>3</v>
      </c>
    </row>
    <row r="5" spans="1:27" x14ac:dyDescent="0.2">
      <c r="A5" s="596"/>
      <c r="B5" s="596"/>
      <c r="C5" s="597"/>
      <c r="D5" s="158" t="s">
        <v>94</v>
      </c>
      <c r="E5" s="158"/>
      <c r="F5" s="158"/>
      <c r="G5" s="158" t="s">
        <v>428</v>
      </c>
      <c r="H5" s="158" t="s">
        <v>390</v>
      </c>
      <c r="I5" s="158" t="s">
        <v>370</v>
      </c>
      <c r="J5" s="158" t="s">
        <v>463</v>
      </c>
      <c r="K5" s="158" t="s">
        <v>152</v>
      </c>
      <c r="L5" s="181" t="s">
        <v>273</v>
      </c>
      <c r="M5" s="185" t="s">
        <v>200</v>
      </c>
      <c r="N5" s="181" t="s">
        <v>283</v>
      </c>
      <c r="O5" s="181" t="s">
        <v>461</v>
      </c>
      <c r="P5" s="181" t="s">
        <v>414</v>
      </c>
      <c r="Q5" s="181" t="s">
        <v>446</v>
      </c>
      <c r="R5" s="181" t="s">
        <v>171</v>
      </c>
      <c r="S5" s="189" t="s">
        <v>336</v>
      </c>
    </row>
    <row r="6" spans="1:27" ht="18" customHeight="1" x14ac:dyDescent="0.2">
      <c r="A6" s="598"/>
      <c r="B6" s="598"/>
      <c r="C6" s="599"/>
      <c r="D6" s="159" t="s">
        <v>212</v>
      </c>
      <c r="E6" s="159" t="s">
        <v>387</v>
      </c>
      <c r="F6" s="159" t="s">
        <v>33</v>
      </c>
      <c r="G6" s="159" t="s">
        <v>464</v>
      </c>
      <c r="H6" s="159" t="s">
        <v>18</v>
      </c>
      <c r="I6" s="159" t="s">
        <v>60</v>
      </c>
      <c r="J6" s="159" t="s">
        <v>313</v>
      </c>
      <c r="K6" s="159" t="s">
        <v>465</v>
      </c>
      <c r="L6" s="182" t="s">
        <v>164</v>
      </c>
      <c r="M6" s="186" t="s">
        <v>466</v>
      </c>
      <c r="N6" s="182" t="s">
        <v>76</v>
      </c>
      <c r="O6" s="182" t="s">
        <v>422</v>
      </c>
      <c r="P6" s="186" t="s">
        <v>307</v>
      </c>
      <c r="Q6" s="186" t="s">
        <v>467</v>
      </c>
      <c r="R6" s="182" t="s">
        <v>468</v>
      </c>
      <c r="S6" s="182" t="s">
        <v>208</v>
      </c>
    </row>
    <row r="7" spans="1:27" ht="15.75" customHeight="1" x14ac:dyDescent="0.2">
      <c r="A7" s="195"/>
      <c r="B7" s="195"/>
      <c r="C7" s="195"/>
      <c r="D7" s="589" t="s">
        <v>137</v>
      </c>
      <c r="E7" s="589"/>
      <c r="F7" s="589"/>
      <c r="G7" s="589"/>
      <c r="H7" s="589"/>
      <c r="I7" s="589"/>
      <c r="J7" s="589"/>
      <c r="K7" s="589"/>
      <c r="L7" s="589"/>
      <c r="M7" s="589"/>
      <c r="N7" s="589"/>
      <c r="O7" s="589"/>
      <c r="P7" s="589"/>
      <c r="Q7" s="589"/>
      <c r="R7" s="589"/>
      <c r="S7" s="195"/>
    </row>
    <row r="8" spans="1:27" ht="13.5" customHeight="1" x14ac:dyDescent="0.2">
      <c r="A8" s="145" t="s">
        <v>189</v>
      </c>
      <c r="B8" s="145" t="s">
        <v>59</v>
      </c>
      <c r="C8" s="154" t="s">
        <v>55</v>
      </c>
      <c r="D8" s="220">
        <v>99.2</v>
      </c>
      <c r="E8" s="236">
        <v>94.9</v>
      </c>
      <c r="F8" s="236">
        <v>101.5</v>
      </c>
      <c r="G8" s="236">
        <v>32.799999999999997</v>
      </c>
      <c r="H8" s="236">
        <v>98.3</v>
      </c>
      <c r="I8" s="236">
        <v>95.5</v>
      </c>
      <c r="J8" s="236">
        <v>96.4</v>
      </c>
      <c r="K8" s="236">
        <v>99.2</v>
      </c>
      <c r="L8" s="250">
        <v>102.1</v>
      </c>
      <c r="M8" s="250">
        <v>123.1</v>
      </c>
      <c r="N8" s="250">
        <v>107.5</v>
      </c>
      <c r="O8" s="250">
        <v>102.7</v>
      </c>
      <c r="P8" s="236">
        <v>89.2</v>
      </c>
      <c r="Q8" s="236">
        <v>98.8</v>
      </c>
      <c r="R8" s="236">
        <v>102.1</v>
      </c>
      <c r="S8" s="250">
        <v>100.1</v>
      </c>
    </row>
    <row r="9" spans="1:27" ht="13.5" customHeight="1" x14ac:dyDescent="0.2">
      <c r="A9" s="146" t="s">
        <v>50</v>
      </c>
      <c r="B9" s="146" t="s">
        <v>335</v>
      </c>
      <c r="C9" s="154"/>
      <c r="D9" s="221">
        <v>100.3</v>
      </c>
      <c r="E9" s="237">
        <v>98.8</v>
      </c>
      <c r="F9" s="237">
        <v>101.3</v>
      </c>
      <c r="G9" s="237">
        <v>100.9</v>
      </c>
      <c r="H9" s="237">
        <v>96.9</v>
      </c>
      <c r="I9" s="237">
        <v>96.9</v>
      </c>
      <c r="J9" s="237">
        <v>97</v>
      </c>
      <c r="K9" s="237">
        <v>99.9</v>
      </c>
      <c r="L9" s="251">
        <v>100.1</v>
      </c>
      <c r="M9" s="251">
        <v>125.4</v>
      </c>
      <c r="N9" s="251">
        <v>110.3</v>
      </c>
      <c r="O9" s="251">
        <v>103.2</v>
      </c>
      <c r="P9" s="237">
        <v>88.9</v>
      </c>
      <c r="Q9" s="237">
        <v>99.2</v>
      </c>
      <c r="R9" s="237">
        <v>101.6</v>
      </c>
      <c r="S9" s="251">
        <v>102.1</v>
      </c>
    </row>
    <row r="10" spans="1:27" x14ac:dyDescent="0.2">
      <c r="A10" s="146"/>
      <c r="B10" s="146" t="s">
        <v>244</v>
      </c>
      <c r="C10" s="154"/>
      <c r="D10" s="221">
        <v>100</v>
      </c>
      <c r="E10" s="237">
        <v>100</v>
      </c>
      <c r="F10" s="237">
        <v>100</v>
      </c>
      <c r="G10" s="237">
        <v>100</v>
      </c>
      <c r="H10" s="237">
        <v>100</v>
      </c>
      <c r="I10" s="237">
        <v>100</v>
      </c>
      <c r="J10" s="237">
        <v>100</v>
      </c>
      <c r="K10" s="237">
        <v>100</v>
      </c>
      <c r="L10" s="251">
        <v>100</v>
      </c>
      <c r="M10" s="251">
        <v>100</v>
      </c>
      <c r="N10" s="251">
        <v>100</v>
      </c>
      <c r="O10" s="251">
        <v>100</v>
      </c>
      <c r="P10" s="237">
        <v>100</v>
      </c>
      <c r="Q10" s="237">
        <v>100</v>
      </c>
      <c r="R10" s="237">
        <v>100</v>
      </c>
      <c r="S10" s="251">
        <v>100</v>
      </c>
    </row>
    <row r="11" spans="1:27" ht="13.5" customHeight="1" x14ac:dyDescent="0.2">
      <c r="A11" s="146"/>
      <c r="B11" s="146" t="s">
        <v>153</v>
      </c>
      <c r="C11" s="154"/>
      <c r="D11" s="221">
        <v>100.4</v>
      </c>
      <c r="E11" s="237">
        <v>99.8</v>
      </c>
      <c r="F11" s="237">
        <v>98</v>
      </c>
      <c r="G11" s="237">
        <v>95.6</v>
      </c>
      <c r="H11" s="237">
        <v>101.1</v>
      </c>
      <c r="I11" s="237">
        <v>98</v>
      </c>
      <c r="J11" s="237">
        <v>101.1</v>
      </c>
      <c r="K11" s="237">
        <v>91.4</v>
      </c>
      <c r="L11" s="251">
        <v>99.2</v>
      </c>
      <c r="M11" s="251">
        <v>121.2</v>
      </c>
      <c r="N11" s="251">
        <v>97.8</v>
      </c>
      <c r="O11" s="251">
        <v>99.9</v>
      </c>
      <c r="P11" s="237">
        <v>104.8</v>
      </c>
      <c r="Q11" s="237">
        <v>101</v>
      </c>
      <c r="R11" s="237">
        <v>97.2</v>
      </c>
      <c r="S11" s="251">
        <v>107.4</v>
      </c>
    </row>
    <row r="12" spans="1:27" ht="13.5" customHeight="1" x14ac:dyDescent="0.2">
      <c r="A12" s="146"/>
      <c r="B12" s="146" t="s">
        <v>368</v>
      </c>
      <c r="C12" s="154"/>
      <c r="D12" s="222">
        <v>101.2</v>
      </c>
      <c r="E12" s="238">
        <v>94.6</v>
      </c>
      <c r="F12" s="238">
        <v>100.9</v>
      </c>
      <c r="G12" s="238">
        <v>94.6</v>
      </c>
      <c r="H12" s="238">
        <v>96.6</v>
      </c>
      <c r="I12" s="238">
        <v>95.8</v>
      </c>
      <c r="J12" s="238">
        <v>99.4</v>
      </c>
      <c r="K12" s="238">
        <v>90</v>
      </c>
      <c r="L12" s="238">
        <v>88.6</v>
      </c>
      <c r="M12" s="238">
        <v>116.7</v>
      </c>
      <c r="N12" s="238">
        <v>101.2</v>
      </c>
      <c r="O12" s="238">
        <v>100.7</v>
      </c>
      <c r="P12" s="238">
        <v>107.3</v>
      </c>
      <c r="Q12" s="238">
        <v>102.6</v>
      </c>
      <c r="R12" s="238">
        <v>96.5</v>
      </c>
      <c r="S12" s="238">
        <v>110.8</v>
      </c>
    </row>
    <row r="13" spans="1:27" ht="13.5" customHeight="1" x14ac:dyDescent="0.2">
      <c r="A13" s="147"/>
      <c r="B13" s="147" t="s">
        <v>159</v>
      </c>
      <c r="C13" s="155"/>
      <c r="D13" s="223">
        <v>102.1</v>
      </c>
      <c r="E13" s="239">
        <v>101.5</v>
      </c>
      <c r="F13" s="239">
        <v>101.6</v>
      </c>
      <c r="G13" s="239">
        <v>89.9</v>
      </c>
      <c r="H13" s="239">
        <v>97.7</v>
      </c>
      <c r="I13" s="239">
        <v>95.9</v>
      </c>
      <c r="J13" s="239">
        <v>97.5</v>
      </c>
      <c r="K13" s="239">
        <v>91.1</v>
      </c>
      <c r="L13" s="239">
        <v>103.7</v>
      </c>
      <c r="M13" s="239">
        <v>113.7</v>
      </c>
      <c r="N13" s="239">
        <v>105.3</v>
      </c>
      <c r="O13" s="239">
        <v>101.5</v>
      </c>
      <c r="P13" s="239">
        <v>110.1</v>
      </c>
      <c r="Q13" s="239">
        <v>104.2</v>
      </c>
      <c r="R13" s="239">
        <v>92.1</v>
      </c>
      <c r="S13" s="239">
        <v>109.2</v>
      </c>
    </row>
    <row r="14" spans="1:27" ht="13.5" customHeight="1" x14ac:dyDescent="0.2">
      <c r="A14" s="146" t="s">
        <v>175</v>
      </c>
      <c r="B14" s="146">
        <v>8</v>
      </c>
      <c r="C14" s="154" t="s">
        <v>256</v>
      </c>
      <c r="D14" s="224">
        <v>102.6</v>
      </c>
      <c r="E14" s="240">
        <v>101.9</v>
      </c>
      <c r="F14" s="240">
        <v>101.9</v>
      </c>
      <c r="G14" s="240">
        <v>88.8</v>
      </c>
      <c r="H14" s="240">
        <v>98.7</v>
      </c>
      <c r="I14" s="240">
        <v>96.6</v>
      </c>
      <c r="J14" s="240">
        <v>97.8</v>
      </c>
      <c r="K14" s="240">
        <v>91.4</v>
      </c>
      <c r="L14" s="240">
        <v>107</v>
      </c>
      <c r="M14" s="240">
        <v>112.9</v>
      </c>
      <c r="N14" s="240">
        <v>107.6</v>
      </c>
      <c r="O14" s="240">
        <v>103.5</v>
      </c>
      <c r="P14" s="240">
        <v>110.7</v>
      </c>
      <c r="Q14" s="240">
        <v>104.5</v>
      </c>
      <c r="R14" s="240">
        <v>93.1</v>
      </c>
      <c r="S14" s="240">
        <v>108.5</v>
      </c>
    </row>
    <row r="15" spans="1:27" ht="13.5" customHeight="1" x14ac:dyDescent="0.2">
      <c r="A15" s="148" t="s">
        <v>86</v>
      </c>
      <c r="B15" s="146">
        <v>9</v>
      </c>
      <c r="C15" s="154"/>
      <c r="D15" s="225">
        <v>102.3</v>
      </c>
      <c r="E15" s="241">
        <v>101.2</v>
      </c>
      <c r="F15" s="241">
        <v>101.7</v>
      </c>
      <c r="G15" s="241">
        <v>88.1</v>
      </c>
      <c r="H15" s="241">
        <v>97.3</v>
      </c>
      <c r="I15" s="241">
        <v>96.7</v>
      </c>
      <c r="J15" s="241">
        <v>97.5</v>
      </c>
      <c r="K15" s="241">
        <v>91.5</v>
      </c>
      <c r="L15" s="241">
        <v>107.6</v>
      </c>
      <c r="M15" s="241">
        <v>114.5</v>
      </c>
      <c r="N15" s="241">
        <v>106.7</v>
      </c>
      <c r="O15" s="241">
        <v>102.8</v>
      </c>
      <c r="P15" s="241">
        <v>110.6</v>
      </c>
      <c r="Q15" s="241">
        <v>104.6</v>
      </c>
      <c r="R15" s="241">
        <v>92.4</v>
      </c>
      <c r="S15" s="241">
        <v>107.5</v>
      </c>
    </row>
    <row r="16" spans="1:27" ht="13.5" customHeight="1" x14ac:dyDescent="0.2">
      <c r="A16" s="148" t="s">
        <v>86</v>
      </c>
      <c r="B16" s="146">
        <v>10</v>
      </c>
      <c r="C16" s="154"/>
      <c r="D16" s="225">
        <v>102.3</v>
      </c>
      <c r="E16" s="241">
        <v>101.5</v>
      </c>
      <c r="F16" s="241">
        <v>101.5</v>
      </c>
      <c r="G16" s="241">
        <v>88.1</v>
      </c>
      <c r="H16" s="241">
        <v>95.2</v>
      </c>
      <c r="I16" s="241">
        <v>97.2</v>
      </c>
      <c r="J16" s="241">
        <v>98.2</v>
      </c>
      <c r="K16" s="241">
        <v>92.3</v>
      </c>
      <c r="L16" s="241">
        <v>106.4</v>
      </c>
      <c r="M16" s="241">
        <v>115</v>
      </c>
      <c r="N16" s="241">
        <v>105.6</v>
      </c>
      <c r="O16" s="241">
        <v>101.9</v>
      </c>
      <c r="P16" s="241">
        <v>111.1</v>
      </c>
      <c r="Q16" s="241">
        <v>104.3</v>
      </c>
      <c r="R16" s="241">
        <v>91.9</v>
      </c>
      <c r="S16" s="241">
        <v>107.6</v>
      </c>
    </row>
    <row r="17" spans="1:19" ht="13.5" customHeight="1" x14ac:dyDescent="0.2">
      <c r="A17" s="148" t="s">
        <v>86</v>
      </c>
      <c r="B17" s="146">
        <v>11</v>
      </c>
      <c r="D17" s="225">
        <v>102.4</v>
      </c>
      <c r="E17" s="241">
        <v>102.9</v>
      </c>
      <c r="F17" s="241">
        <v>101.5</v>
      </c>
      <c r="G17" s="241">
        <v>87.1</v>
      </c>
      <c r="H17" s="241">
        <v>95.7</v>
      </c>
      <c r="I17" s="241">
        <v>97</v>
      </c>
      <c r="J17" s="241">
        <v>97.9</v>
      </c>
      <c r="K17" s="241">
        <v>91.9</v>
      </c>
      <c r="L17" s="241">
        <v>104.1</v>
      </c>
      <c r="M17" s="241">
        <v>114.4</v>
      </c>
      <c r="N17" s="241">
        <v>106.5</v>
      </c>
      <c r="O17" s="241">
        <v>100.9</v>
      </c>
      <c r="P17" s="241">
        <v>111.6</v>
      </c>
      <c r="Q17" s="241">
        <v>104.1</v>
      </c>
      <c r="R17" s="241">
        <v>91.7</v>
      </c>
      <c r="S17" s="241">
        <v>108.3</v>
      </c>
    </row>
    <row r="18" spans="1:19" ht="13.5" customHeight="1" x14ac:dyDescent="0.2">
      <c r="A18" s="19" t="s">
        <v>86</v>
      </c>
      <c r="B18" s="146">
        <v>12</v>
      </c>
      <c r="C18" s="154"/>
      <c r="D18" s="225">
        <v>102.5</v>
      </c>
      <c r="E18" s="241">
        <v>103.3</v>
      </c>
      <c r="F18" s="241">
        <v>100.9</v>
      </c>
      <c r="G18" s="241">
        <v>87.6</v>
      </c>
      <c r="H18" s="241">
        <v>95.4</v>
      </c>
      <c r="I18" s="241">
        <v>97</v>
      </c>
      <c r="J18" s="241">
        <v>98</v>
      </c>
      <c r="K18" s="241">
        <v>90.9</v>
      </c>
      <c r="L18" s="241">
        <v>107.1</v>
      </c>
      <c r="M18" s="241">
        <v>114.1</v>
      </c>
      <c r="N18" s="241">
        <v>108</v>
      </c>
      <c r="O18" s="241">
        <v>101.9</v>
      </c>
      <c r="P18" s="241">
        <v>111.3</v>
      </c>
      <c r="Q18" s="241">
        <v>104.5</v>
      </c>
      <c r="R18" s="241">
        <v>91.6</v>
      </c>
      <c r="S18" s="241">
        <v>109.1</v>
      </c>
    </row>
    <row r="19" spans="1:19" ht="13.5" customHeight="1" x14ac:dyDescent="0.2">
      <c r="A19" s="148" t="s">
        <v>472</v>
      </c>
      <c r="B19" s="146" t="s">
        <v>365</v>
      </c>
      <c r="C19" s="154"/>
      <c r="D19" s="225">
        <v>102.1</v>
      </c>
      <c r="E19" s="241">
        <v>104.4</v>
      </c>
      <c r="F19" s="241">
        <v>100.3</v>
      </c>
      <c r="G19" s="241">
        <v>85.8</v>
      </c>
      <c r="H19" s="241">
        <v>92.3</v>
      </c>
      <c r="I19" s="241">
        <v>96.7</v>
      </c>
      <c r="J19" s="241">
        <v>97.1</v>
      </c>
      <c r="K19" s="241">
        <v>90.4</v>
      </c>
      <c r="L19" s="241">
        <v>107.9</v>
      </c>
      <c r="M19" s="241">
        <v>114.3</v>
      </c>
      <c r="N19" s="241">
        <v>109.2</v>
      </c>
      <c r="O19" s="241">
        <v>100.8</v>
      </c>
      <c r="P19" s="241">
        <v>111.5</v>
      </c>
      <c r="Q19" s="241">
        <v>103.4</v>
      </c>
      <c r="R19" s="241">
        <v>92.8</v>
      </c>
      <c r="S19" s="241">
        <v>109.3</v>
      </c>
    </row>
    <row r="20" spans="1:19" ht="13.5" customHeight="1" x14ac:dyDescent="0.2">
      <c r="A20" s="148" t="s">
        <v>86</v>
      </c>
      <c r="B20" s="146">
        <v>2</v>
      </c>
      <c r="C20" s="154"/>
      <c r="D20" s="225">
        <v>101.8</v>
      </c>
      <c r="E20" s="241">
        <v>104</v>
      </c>
      <c r="F20" s="241">
        <v>99.6</v>
      </c>
      <c r="G20" s="241">
        <v>81</v>
      </c>
      <c r="H20" s="241">
        <v>91.7</v>
      </c>
      <c r="I20" s="241">
        <v>98.2</v>
      </c>
      <c r="J20" s="241">
        <v>97.3</v>
      </c>
      <c r="K20" s="241">
        <v>89.4</v>
      </c>
      <c r="L20" s="241">
        <v>109.5</v>
      </c>
      <c r="M20" s="241">
        <v>114.1</v>
      </c>
      <c r="N20" s="241">
        <v>107.7</v>
      </c>
      <c r="O20" s="241">
        <v>100.3</v>
      </c>
      <c r="P20" s="241">
        <v>111.6</v>
      </c>
      <c r="Q20" s="241">
        <v>103.3</v>
      </c>
      <c r="R20" s="241">
        <v>92.8</v>
      </c>
      <c r="S20" s="241">
        <v>108.4</v>
      </c>
    </row>
    <row r="21" spans="1:19" ht="13.5" customHeight="1" x14ac:dyDescent="0.2">
      <c r="A21" s="149" t="s">
        <v>86</v>
      </c>
      <c r="B21" s="146">
        <v>3</v>
      </c>
      <c r="C21" s="154"/>
      <c r="D21" s="225">
        <v>101.4</v>
      </c>
      <c r="E21" s="241">
        <v>103.3</v>
      </c>
      <c r="F21" s="241">
        <v>99.2</v>
      </c>
      <c r="G21" s="241">
        <v>81.599999999999994</v>
      </c>
      <c r="H21" s="241">
        <v>91.9</v>
      </c>
      <c r="I21" s="241">
        <v>98.9</v>
      </c>
      <c r="J21" s="241">
        <v>97.3</v>
      </c>
      <c r="K21" s="241">
        <v>88.4</v>
      </c>
      <c r="L21" s="241">
        <v>109</v>
      </c>
      <c r="M21" s="241">
        <v>113.1</v>
      </c>
      <c r="N21" s="241">
        <v>105.9</v>
      </c>
      <c r="O21" s="241">
        <v>99.3</v>
      </c>
      <c r="P21" s="241">
        <v>110.5</v>
      </c>
      <c r="Q21" s="241">
        <v>102.9</v>
      </c>
      <c r="R21" s="241">
        <v>91.5</v>
      </c>
      <c r="S21" s="241">
        <v>108.9</v>
      </c>
    </row>
    <row r="22" spans="1:19" ht="13.5" customHeight="1" x14ac:dyDescent="0.2">
      <c r="A22" s="148" t="s">
        <v>86</v>
      </c>
      <c r="B22" s="146">
        <v>4</v>
      </c>
      <c r="D22" s="225">
        <v>102</v>
      </c>
      <c r="E22" s="241">
        <v>104.4</v>
      </c>
      <c r="F22" s="241">
        <v>100</v>
      </c>
      <c r="G22" s="241">
        <v>83.5</v>
      </c>
      <c r="H22" s="241">
        <v>91.3</v>
      </c>
      <c r="I22" s="241">
        <v>98.4</v>
      </c>
      <c r="J22" s="241">
        <v>97.5</v>
      </c>
      <c r="K22" s="241">
        <v>88.6</v>
      </c>
      <c r="L22" s="241">
        <v>107.8</v>
      </c>
      <c r="M22" s="241">
        <v>114.6</v>
      </c>
      <c r="N22" s="241">
        <v>104.3</v>
      </c>
      <c r="O22" s="241">
        <v>97.5</v>
      </c>
      <c r="P22" s="241">
        <v>110.7</v>
      </c>
      <c r="Q22" s="241">
        <v>105.5</v>
      </c>
      <c r="R22" s="241">
        <v>99.7</v>
      </c>
      <c r="S22" s="241">
        <v>109.6</v>
      </c>
    </row>
    <row r="23" spans="1:19" ht="13.5" customHeight="1" x14ac:dyDescent="0.2">
      <c r="A23" s="148" t="s">
        <v>86</v>
      </c>
      <c r="B23" s="146">
        <v>5</v>
      </c>
      <c r="C23" s="154"/>
      <c r="D23" s="225">
        <v>102.4</v>
      </c>
      <c r="E23" s="241">
        <v>103.9</v>
      </c>
      <c r="F23" s="241">
        <v>100.1</v>
      </c>
      <c r="G23" s="241">
        <v>86.6</v>
      </c>
      <c r="H23" s="241">
        <v>92.4</v>
      </c>
      <c r="I23" s="241">
        <v>98.5</v>
      </c>
      <c r="J23" s="241">
        <v>98.7</v>
      </c>
      <c r="K23" s="241">
        <v>88.8</v>
      </c>
      <c r="L23" s="241">
        <v>110</v>
      </c>
      <c r="M23" s="241">
        <v>114.4</v>
      </c>
      <c r="N23" s="241">
        <v>104.2</v>
      </c>
      <c r="O23" s="241">
        <v>100.5</v>
      </c>
      <c r="P23" s="241">
        <v>111.8</v>
      </c>
      <c r="Q23" s="241">
        <v>105.7</v>
      </c>
      <c r="R23" s="241">
        <v>99.4</v>
      </c>
      <c r="S23" s="241">
        <v>109.2</v>
      </c>
    </row>
    <row r="24" spans="1:19" ht="13.5" customHeight="1" x14ac:dyDescent="0.2">
      <c r="A24" s="148" t="s">
        <v>86</v>
      </c>
      <c r="B24" s="146">
        <v>6</v>
      </c>
      <c r="C24" s="154"/>
      <c r="D24" s="225">
        <v>102.5</v>
      </c>
      <c r="E24" s="241">
        <v>103.6</v>
      </c>
      <c r="F24" s="241">
        <v>100.3</v>
      </c>
      <c r="G24" s="241">
        <v>86.4</v>
      </c>
      <c r="H24" s="241">
        <v>92.6</v>
      </c>
      <c r="I24" s="241">
        <v>97.3</v>
      </c>
      <c r="J24" s="241">
        <v>98.4</v>
      </c>
      <c r="K24" s="241">
        <v>88.9</v>
      </c>
      <c r="L24" s="241">
        <v>111.7</v>
      </c>
      <c r="M24" s="241">
        <v>115.4</v>
      </c>
      <c r="N24" s="241">
        <v>104.7</v>
      </c>
      <c r="O24" s="241">
        <v>102.3</v>
      </c>
      <c r="P24" s="241">
        <v>112.5</v>
      </c>
      <c r="Q24" s="241">
        <v>106</v>
      </c>
      <c r="R24" s="241">
        <v>100.5</v>
      </c>
      <c r="S24" s="241">
        <v>108.9</v>
      </c>
    </row>
    <row r="25" spans="1:19" ht="13.5" customHeight="1" x14ac:dyDescent="0.2">
      <c r="A25" s="148" t="s">
        <v>86</v>
      </c>
      <c r="B25" s="146">
        <v>7</v>
      </c>
      <c r="C25" s="154"/>
      <c r="D25" s="225">
        <v>102.4</v>
      </c>
      <c r="E25" s="241">
        <v>99.9</v>
      </c>
      <c r="F25" s="241">
        <v>99.9</v>
      </c>
      <c r="G25" s="241">
        <v>86.1</v>
      </c>
      <c r="H25" s="241">
        <v>92.6</v>
      </c>
      <c r="I25" s="241">
        <v>97.4</v>
      </c>
      <c r="J25" s="241">
        <v>98.4</v>
      </c>
      <c r="K25" s="241">
        <v>89.2</v>
      </c>
      <c r="L25" s="241">
        <v>112.9</v>
      </c>
      <c r="M25" s="241">
        <v>114.3</v>
      </c>
      <c r="N25" s="241">
        <v>108.1</v>
      </c>
      <c r="O25" s="241">
        <v>102.8</v>
      </c>
      <c r="P25" s="241">
        <v>113</v>
      </c>
      <c r="Q25" s="241">
        <v>105.5</v>
      </c>
      <c r="R25" s="241">
        <v>100.8</v>
      </c>
      <c r="S25" s="241">
        <v>107.9</v>
      </c>
    </row>
    <row r="26" spans="1:19" ht="13.5" customHeight="1" x14ac:dyDescent="0.2">
      <c r="A26" s="150" t="s">
        <v>86</v>
      </c>
      <c r="B26" s="153">
        <v>8</v>
      </c>
      <c r="C26" s="156"/>
      <c r="D26" s="226">
        <v>102.2</v>
      </c>
      <c r="E26" s="242">
        <v>99.5</v>
      </c>
      <c r="F26" s="242">
        <v>99.5</v>
      </c>
      <c r="G26" s="242">
        <v>85.3</v>
      </c>
      <c r="H26" s="242">
        <v>92</v>
      </c>
      <c r="I26" s="242">
        <v>95.5</v>
      </c>
      <c r="J26" s="242">
        <v>98.4</v>
      </c>
      <c r="K26" s="242">
        <v>89</v>
      </c>
      <c r="L26" s="242">
        <v>130.6</v>
      </c>
      <c r="M26" s="242">
        <v>114.5</v>
      </c>
      <c r="N26" s="242">
        <v>108.9</v>
      </c>
      <c r="O26" s="242">
        <v>103.5</v>
      </c>
      <c r="P26" s="242">
        <v>114</v>
      </c>
      <c r="Q26" s="242">
        <v>105.3</v>
      </c>
      <c r="R26" s="242">
        <v>99.9</v>
      </c>
      <c r="S26" s="242">
        <v>104.3</v>
      </c>
    </row>
    <row r="27" spans="1:19" ht="17.25" customHeight="1" x14ac:dyDescent="0.2">
      <c r="A27" s="195"/>
      <c r="B27" s="195"/>
      <c r="C27" s="195"/>
      <c r="D27" s="590" t="s">
        <v>95</v>
      </c>
      <c r="E27" s="590"/>
      <c r="F27" s="590"/>
      <c r="G27" s="590"/>
      <c r="H27" s="590"/>
      <c r="I27" s="590"/>
      <c r="J27" s="590"/>
      <c r="K27" s="590"/>
      <c r="L27" s="590"/>
      <c r="M27" s="590"/>
      <c r="N27" s="590"/>
      <c r="O27" s="590"/>
      <c r="P27" s="590"/>
      <c r="Q27" s="590"/>
      <c r="R27" s="590"/>
      <c r="S27" s="590"/>
    </row>
    <row r="28" spans="1:19" ht="13.5" customHeight="1" x14ac:dyDescent="0.2">
      <c r="A28" s="145" t="s">
        <v>189</v>
      </c>
      <c r="B28" s="145" t="s">
        <v>59</v>
      </c>
      <c r="C28" s="154" t="s">
        <v>55</v>
      </c>
      <c r="D28" s="160">
        <v>0.6</v>
      </c>
      <c r="E28" s="170">
        <v>-3.1</v>
      </c>
      <c r="F28" s="170">
        <v>0.4</v>
      </c>
      <c r="G28" s="170">
        <v>-63.4</v>
      </c>
      <c r="H28" s="170">
        <v>4</v>
      </c>
      <c r="I28" s="170">
        <v>0.1</v>
      </c>
      <c r="J28" s="170">
        <v>2.2999999999999998</v>
      </c>
      <c r="K28" s="170">
        <v>1.1000000000000001</v>
      </c>
      <c r="L28" s="183">
        <v>0.9</v>
      </c>
      <c r="M28" s="183">
        <v>2.9</v>
      </c>
      <c r="N28" s="183">
        <v>-1.8</v>
      </c>
      <c r="O28" s="183">
        <v>0.1</v>
      </c>
      <c r="P28" s="170">
        <v>0.8</v>
      </c>
      <c r="Q28" s="170">
        <v>3.6</v>
      </c>
      <c r="R28" s="170">
        <v>-12.5</v>
      </c>
      <c r="S28" s="183">
        <v>3.9</v>
      </c>
    </row>
    <row r="29" spans="1:19" ht="13.5" customHeight="1" x14ac:dyDescent="0.2">
      <c r="A29" s="146" t="s">
        <v>50</v>
      </c>
      <c r="B29" s="146" t="s">
        <v>335</v>
      </c>
      <c r="C29" s="154"/>
      <c r="D29" s="161">
        <v>1.1000000000000001</v>
      </c>
      <c r="E29" s="171">
        <v>4.0999999999999996</v>
      </c>
      <c r="F29" s="171">
        <v>-0.2</v>
      </c>
      <c r="G29" s="171">
        <v>208.1</v>
      </c>
      <c r="H29" s="171">
        <v>-1.4</v>
      </c>
      <c r="I29" s="171">
        <v>1.5</v>
      </c>
      <c r="J29" s="171">
        <v>0.7</v>
      </c>
      <c r="K29" s="171">
        <v>0.7</v>
      </c>
      <c r="L29" s="184">
        <v>-1.9</v>
      </c>
      <c r="M29" s="184">
        <v>1.9</v>
      </c>
      <c r="N29" s="184">
        <v>2.7</v>
      </c>
      <c r="O29" s="184">
        <v>0.5</v>
      </c>
      <c r="P29" s="171">
        <v>-0.4</v>
      </c>
      <c r="Q29" s="171">
        <v>0.5</v>
      </c>
      <c r="R29" s="171">
        <v>-0.5</v>
      </c>
      <c r="S29" s="184">
        <v>2</v>
      </c>
    </row>
    <row r="30" spans="1:19" ht="13.5" customHeight="1" x14ac:dyDescent="0.2">
      <c r="A30" s="146"/>
      <c r="B30" s="146" t="s">
        <v>244</v>
      </c>
      <c r="C30" s="154"/>
      <c r="D30" s="161">
        <v>-0.3</v>
      </c>
      <c r="E30" s="171">
        <v>1.2</v>
      </c>
      <c r="F30" s="171">
        <v>-1.3</v>
      </c>
      <c r="G30" s="171">
        <v>-0.9</v>
      </c>
      <c r="H30" s="171">
        <v>3.2</v>
      </c>
      <c r="I30" s="171">
        <v>3.1</v>
      </c>
      <c r="J30" s="171">
        <v>3.1</v>
      </c>
      <c r="K30" s="171">
        <v>0.1</v>
      </c>
      <c r="L30" s="184">
        <v>-0.1</v>
      </c>
      <c r="M30" s="184">
        <v>-20.3</v>
      </c>
      <c r="N30" s="184">
        <v>-9.4</v>
      </c>
      <c r="O30" s="184">
        <v>-3.1</v>
      </c>
      <c r="P30" s="171">
        <v>12.5</v>
      </c>
      <c r="Q30" s="171">
        <v>0.8</v>
      </c>
      <c r="R30" s="171">
        <v>-1.6</v>
      </c>
      <c r="S30" s="184">
        <v>-2.1</v>
      </c>
    </row>
    <row r="31" spans="1:19" ht="13.5" customHeight="1" x14ac:dyDescent="0.2">
      <c r="A31" s="146"/>
      <c r="B31" s="146" t="s">
        <v>153</v>
      </c>
      <c r="C31" s="154"/>
      <c r="D31" s="161">
        <v>0.4</v>
      </c>
      <c r="E31" s="171">
        <v>-0.2</v>
      </c>
      <c r="F31" s="171">
        <v>-2</v>
      </c>
      <c r="G31" s="171">
        <v>-4.4000000000000004</v>
      </c>
      <c r="H31" s="171">
        <v>1.1000000000000001</v>
      </c>
      <c r="I31" s="171">
        <v>-2</v>
      </c>
      <c r="J31" s="171">
        <v>1.1000000000000001</v>
      </c>
      <c r="K31" s="171">
        <v>-8.6</v>
      </c>
      <c r="L31" s="184">
        <v>-0.8</v>
      </c>
      <c r="M31" s="184">
        <v>21.2</v>
      </c>
      <c r="N31" s="184">
        <v>-2.2000000000000002</v>
      </c>
      <c r="O31" s="184">
        <v>-0.1</v>
      </c>
      <c r="P31" s="171">
        <v>4.8</v>
      </c>
      <c r="Q31" s="171">
        <v>1</v>
      </c>
      <c r="R31" s="171">
        <v>-2.8</v>
      </c>
      <c r="S31" s="184">
        <v>7.4</v>
      </c>
    </row>
    <row r="32" spans="1:19" ht="13.5" customHeight="1" x14ac:dyDescent="0.2">
      <c r="A32" s="146"/>
      <c r="B32" s="146" t="s">
        <v>368</v>
      </c>
      <c r="C32" s="154"/>
      <c r="D32" s="161">
        <v>0.8</v>
      </c>
      <c r="E32" s="171">
        <v>-5.2</v>
      </c>
      <c r="F32" s="171">
        <v>2.9</v>
      </c>
      <c r="G32" s="171">
        <v>-1.1000000000000001</v>
      </c>
      <c r="H32" s="171">
        <v>-4.5</v>
      </c>
      <c r="I32" s="171">
        <v>-2.2000000000000002</v>
      </c>
      <c r="J32" s="171">
        <v>-1.7</v>
      </c>
      <c r="K32" s="171">
        <v>-1.6</v>
      </c>
      <c r="L32" s="184">
        <v>-10.7</v>
      </c>
      <c r="M32" s="184">
        <v>-3.7</v>
      </c>
      <c r="N32" s="184">
        <v>3.5</v>
      </c>
      <c r="O32" s="184">
        <v>0.8</v>
      </c>
      <c r="P32" s="171">
        <v>2.4</v>
      </c>
      <c r="Q32" s="171">
        <v>1.6</v>
      </c>
      <c r="R32" s="171">
        <v>-0.7</v>
      </c>
      <c r="S32" s="184">
        <v>3.2</v>
      </c>
    </row>
    <row r="33" spans="1:31" ht="13.5" customHeight="1" x14ac:dyDescent="0.2">
      <c r="A33" s="147"/>
      <c r="B33" s="147" t="s">
        <v>159</v>
      </c>
      <c r="C33" s="155"/>
      <c r="D33" s="163">
        <v>0.9</v>
      </c>
      <c r="E33" s="173">
        <v>7.3</v>
      </c>
      <c r="F33" s="173">
        <v>0.7</v>
      </c>
      <c r="G33" s="173">
        <v>-4.8</v>
      </c>
      <c r="H33" s="173">
        <v>1.1000000000000001</v>
      </c>
      <c r="I33" s="173">
        <v>0.1</v>
      </c>
      <c r="J33" s="173">
        <v>-1.9</v>
      </c>
      <c r="K33" s="173">
        <v>1.2</v>
      </c>
      <c r="L33" s="173">
        <v>17.2</v>
      </c>
      <c r="M33" s="173">
        <v>-2.5</v>
      </c>
      <c r="N33" s="173">
        <v>4.0999999999999996</v>
      </c>
      <c r="O33" s="173">
        <v>0.7</v>
      </c>
      <c r="P33" s="173">
        <v>2.6</v>
      </c>
      <c r="Q33" s="173">
        <v>1.6</v>
      </c>
      <c r="R33" s="173">
        <v>-4.5999999999999996</v>
      </c>
      <c r="S33" s="173">
        <v>-1.5</v>
      </c>
    </row>
    <row r="34" spans="1:31" ht="13.5" customHeight="1" x14ac:dyDescent="0.2">
      <c r="A34" s="146" t="s">
        <v>175</v>
      </c>
      <c r="B34" s="146">
        <v>8</v>
      </c>
      <c r="C34" s="154" t="s">
        <v>256</v>
      </c>
      <c r="D34" s="227">
        <v>1.1000000000000001</v>
      </c>
      <c r="E34" s="243">
        <v>8.1999999999999993</v>
      </c>
      <c r="F34" s="243">
        <v>0.8</v>
      </c>
      <c r="G34" s="243">
        <v>-6.5</v>
      </c>
      <c r="H34" s="243">
        <v>3.4</v>
      </c>
      <c r="I34" s="243">
        <v>-0.5</v>
      </c>
      <c r="J34" s="243">
        <v>-1.3</v>
      </c>
      <c r="K34" s="243">
        <v>1.5</v>
      </c>
      <c r="L34" s="243">
        <v>18.5</v>
      </c>
      <c r="M34" s="243">
        <v>-3.2</v>
      </c>
      <c r="N34" s="243">
        <v>4.0999999999999996</v>
      </c>
      <c r="O34" s="243">
        <v>6.4</v>
      </c>
      <c r="P34" s="243">
        <v>2.1</v>
      </c>
      <c r="Q34" s="243">
        <v>2</v>
      </c>
      <c r="R34" s="243">
        <v>-3.3</v>
      </c>
      <c r="S34" s="243">
        <v>-2.2999999999999998</v>
      </c>
    </row>
    <row r="35" spans="1:31" ht="13.5" customHeight="1" x14ac:dyDescent="0.2">
      <c r="A35" s="148" t="s">
        <v>86</v>
      </c>
      <c r="B35" s="146">
        <v>9</v>
      </c>
      <c r="C35" s="154"/>
      <c r="D35" s="228">
        <v>0.7</v>
      </c>
      <c r="E35" s="244">
        <v>8.4</v>
      </c>
      <c r="F35" s="244">
        <v>0.8</v>
      </c>
      <c r="G35" s="244">
        <v>-7.1</v>
      </c>
      <c r="H35" s="244">
        <v>1.9</v>
      </c>
      <c r="I35" s="244">
        <v>0</v>
      </c>
      <c r="J35" s="244">
        <v>-1.4</v>
      </c>
      <c r="K35" s="244">
        <v>1.4</v>
      </c>
      <c r="L35" s="244">
        <v>21.5</v>
      </c>
      <c r="M35" s="244">
        <v>-1.8</v>
      </c>
      <c r="N35" s="244">
        <v>1.8</v>
      </c>
      <c r="O35" s="244">
        <v>1.9</v>
      </c>
      <c r="P35" s="244">
        <v>1.5</v>
      </c>
      <c r="Q35" s="244">
        <v>1.9</v>
      </c>
      <c r="R35" s="244">
        <v>-2</v>
      </c>
      <c r="S35" s="244">
        <v>-3.4</v>
      </c>
    </row>
    <row r="36" spans="1:31" ht="13.5" customHeight="1" x14ac:dyDescent="0.2">
      <c r="A36" s="148" t="s">
        <v>86</v>
      </c>
      <c r="B36" s="146">
        <v>10</v>
      </c>
      <c r="C36" s="154"/>
      <c r="D36" s="228">
        <v>0.7</v>
      </c>
      <c r="E36" s="244">
        <v>6.3</v>
      </c>
      <c r="F36" s="244">
        <v>0.9</v>
      </c>
      <c r="G36" s="244">
        <v>-6.9</v>
      </c>
      <c r="H36" s="244">
        <v>-0.4</v>
      </c>
      <c r="I36" s="244">
        <v>0.8</v>
      </c>
      <c r="J36" s="244">
        <v>0.1</v>
      </c>
      <c r="K36" s="244">
        <v>1.7</v>
      </c>
      <c r="L36" s="244">
        <v>24.7</v>
      </c>
      <c r="M36" s="244">
        <v>-1.6</v>
      </c>
      <c r="N36" s="244">
        <v>1.8</v>
      </c>
      <c r="O36" s="244">
        <v>-2.2999999999999998</v>
      </c>
      <c r="P36" s="244">
        <v>1</v>
      </c>
      <c r="Q36" s="244">
        <v>1.2</v>
      </c>
      <c r="R36" s="244">
        <v>-2.6</v>
      </c>
      <c r="S36" s="244">
        <v>-4.3</v>
      </c>
    </row>
    <row r="37" spans="1:31" ht="13.5" customHeight="1" x14ac:dyDescent="0.2">
      <c r="A37" s="148" t="s">
        <v>86</v>
      </c>
      <c r="B37" s="146">
        <v>11</v>
      </c>
      <c r="D37" s="228">
        <v>1</v>
      </c>
      <c r="E37" s="244">
        <v>8.9</v>
      </c>
      <c r="F37" s="244">
        <v>1.3</v>
      </c>
      <c r="G37" s="244">
        <v>-4.2</v>
      </c>
      <c r="H37" s="244">
        <v>-0.1</v>
      </c>
      <c r="I37" s="244">
        <v>1.7</v>
      </c>
      <c r="J37" s="244">
        <v>-0.6</v>
      </c>
      <c r="K37" s="244">
        <v>0.8</v>
      </c>
      <c r="L37" s="244">
        <v>22.1</v>
      </c>
      <c r="M37" s="244">
        <v>-1.5</v>
      </c>
      <c r="N37" s="244">
        <v>1.9</v>
      </c>
      <c r="O37" s="244">
        <v>-0.8</v>
      </c>
      <c r="P37" s="244">
        <v>1.6</v>
      </c>
      <c r="Q37" s="244">
        <v>0.9</v>
      </c>
      <c r="R37" s="244">
        <v>-3</v>
      </c>
      <c r="S37" s="244">
        <v>-3.1</v>
      </c>
    </row>
    <row r="38" spans="1:31" ht="13.5" customHeight="1" x14ac:dyDescent="0.2">
      <c r="A38" s="19" t="s">
        <v>86</v>
      </c>
      <c r="B38" s="146">
        <v>12</v>
      </c>
      <c r="C38" s="154"/>
      <c r="D38" s="228">
        <v>1</v>
      </c>
      <c r="E38" s="244">
        <v>10.199999999999999</v>
      </c>
      <c r="F38" s="244">
        <v>0.4</v>
      </c>
      <c r="G38" s="244">
        <v>-3.6</v>
      </c>
      <c r="H38" s="244">
        <v>-0.6</v>
      </c>
      <c r="I38" s="244">
        <v>1.1000000000000001</v>
      </c>
      <c r="J38" s="244">
        <v>-0.2</v>
      </c>
      <c r="K38" s="244">
        <v>0.3</v>
      </c>
      <c r="L38" s="244">
        <v>24.5</v>
      </c>
      <c r="M38" s="244">
        <v>-1</v>
      </c>
      <c r="N38" s="244">
        <v>3.7</v>
      </c>
      <c r="O38" s="244">
        <v>-1.2</v>
      </c>
      <c r="P38" s="244">
        <v>1.5</v>
      </c>
      <c r="Q38" s="244">
        <v>0.7</v>
      </c>
      <c r="R38" s="244">
        <v>-3.6</v>
      </c>
      <c r="S38" s="244">
        <v>-2.4</v>
      </c>
    </row>
    <row r="39" spans="1:31" ht="13.5" customHeight="1" x14ac:dyDescent="0.2">
      <c r="A39" s="148" t="s">
        <v>472</v>
      </c>
      <c r="B39" s="146" t="s">
        <v>365</v>
      </c>
      <c r="C39" s="154"/>
      <c r="D39" s="228">
        <v>0.1</v>
      </c>
      <c r="E39" s="244">
        <v>3.9</v>
      </c>
      <c r="F39" s="244">
        <v>-0.3</v>
      </c>
      <c r="G39" s="244">
        <v>-5.2</v>
      </c>
      <c r="H39" s="244">
        <v>-5.8</v>
      </c>
      <c r="I39" s="244">
        <v>1.4</v>
      </c>
      <c r="J39" s="244">
        <v>-0.5</v>
      </c>
      <c r="K39" s="244">
        <v>0.3</v>
      </c>
      <c r="L39" s="244">
        <v>9.1</v>
      </c>
      <c r="M39" s="244">
        <v>-0.3</v>
      </c>
      <c r="N39" s="244">
        <v>3</v>
      </c>
      <c r="O39" s="244">
        <v>-1.7</v>
      </c>
      <c r="P39" s="244">
        <v>2.1</v>
      </c>
      <c r="Q39" s="244">
        <v>-0.3</v>
      </c>
      <c r="R39" s="244">
        <v>0.4</v>
      </c>
      <c r="S39" s="244">
        <v>-2.8</v>
      </c>
    </row>
    <row r="40" spans="1:31" ht="13.5" customHeight="1" x14ac:dyDescent="0.2">
      <c r="A40" s="148" t="s">
        <v>86</v>
      </c>
      <c r="B40" s="146">
        <v>2</v>
      </c>
      <c r="C40" s="154"/>
      <c r="D40" s="228">
        <v>0.1</v>
      </c>
      <c r="E40" s="244">
        <v>3.7</v>
      </c>
      <c r="F40" s="244">
        <v>-1</v>
      </c>
      <c r="G40" s="244">
        <v>-10.4</v>
      </c>
      <c r="H40" s="244">
        <v>-6.1</v>
      </c>
      <c r="I40" s="244">
        <v>3.6</v>
      </c>
      <c r="J40" s="244">
        <v>-0.9</v>
      </c>
      <c r="K40" s="244">
        <v>-0.1</v>
      </c>
      <c r="L40" s="244">
        <v>8.8000000000000007</v>
      </c>
      <c r="M40" s="244">
        <v>0.3</v>
      </c>
      <c r="N40" s="244">
        <v>2.8</v>
      </c>
      <c r="O40" s="244">
        <v>-1</v>
      </c>
      <c r="P40" s="244">
        <v>2.2999999999999998</v>
      </c>
      <c r="Q40" s="244">
        <v>-0.5</v>
      </c>
      <c r="R40" s="244">
        <v>1.6</v>
      </c>
      <c r="S40" s="244">
        <v>-2.2999999999999998</v>
      </c>
    </row>
    <row r="41" spans="1:31" ht="13.5" customHeight="1" x14ac:dyDescent="0.2">
      <c r="A41" s="149" t="s">
        <v>86</v>
      </c>
      <c r="B41" s="146">
        <v>3</v>
      </c>
      <c r="C41" s="154"/>
      <c r="D41" s="228">
        <v>0.5</v>
      </c>
      <c r="E41" s="244">
        <v>2.6</v>
      </c>
      <c r="F41" s="244">
        <v>-1.4</v>
      </c>
      <c r="G41" s="244">
        <v>-9.9</v>
      </c>
      <c r="H41" s="244">
        <v>-5.5</v>
      </c>
      <c r="I41" s="244">
        <v>4.5</v>
      </c>
      <c r="J41" s="244">
        <v>0.7</v>
      </c>
      <c r="K41" s="244">
        <v>-1</v>
      </c>
      <c r="L41" s="244">
        <v>8.5</v>
      </c>
      <c r="M41" s="244">
        <v>-0.9</v>
      </c>
      <c r="N41" s="244">
        <v>3.8</v>
      </c>
      <c r="O41" s="244">
        <v>-1.4</v>
      </c>
      <c r="P41" s="244">
        <v>2.2999999999999998</v>
      </c>
      <c r="Q41" s="244">
        <v>0.1</v>
      </c>
      <c r="R41" s="244">
        <v>5.2</v>
      </c>
      <c r="S41" s="244">
        <v>-1.2</v>
      </c>
    </row>
    <row r="42" spans="1:31" ht="13.5" customHeight="1" x14ac:dyDescent="0.2">
      <c r="A42" s="148" t="s">
        <v>86</v>
      </c>
      <c r="B42" s="146">
        <v>4</v>
      </c>
      <c r="D42" s="228">
        <v>-0.2</v>
      </c>
      <c r="E42" s="244">
        <v>3.2</v>
      </c>
      <c r="F42" s="244">
        <v>-2.2999999999999998</v>
      </c>
      <c r="G42" s="244">
        <v>-10.6</v>
      </c>
      <c r="H42" s="244">
        <v>-8.5</v>
      </c>
      <c r="I42" s="244">
        <v>2.7</v>
      </c>
      <c r="J42" s="244">
        <v>1.1000000000000001</v>
      </c>
      <c r="K42" s="244">
        <v>-3.3</v>
      </c>
      <c r="L42" s="244">
        <v>7.1</v>
      </c>
      <c r="M42" s="244">
        <v>1.9</v>
      </c>
      <c r="N42" s="244">
        <v>-0.4</v>
      </c>
      <c r="O42" s="244">
        <v>-1.3</v>
      </c>
      <c r="P42" s="244">
        <v>1.2</v>
      </c>
      <c r="Q42" s="244">
        <v>0.7</v>
      </c>
      <c r="R42" s="244">
        <v>6.4</v>
      </c>
      <c r="S42" s="244">
        <v>-1.6</v>
      </c>
    </row>
    <row r="43" spans="1:31" ht="13.5" customHeight="1" x14ac:dyDescent="0.2">
      <c r="A43" s="148" t="s">
        <v>86</v>
      </c>
      <c r="B43" s="146">
        <v>5</v>
      </c>
      <c r="C43" s="154"/>
      <c r="D43" s="228">
        <v>0.5</v>
      </c>
      <c r="E43" s="244">
        <v>2.7</v>
      </c>
      <c r="F43" s="244">
        <v>-2.2000000000000002</v>
      </c>
      <c r="G43" s="244">
        <v>-7.2</v>
      </c>
      <c r="H43" s="244">
        <v>-7.2</v>
      </c>
      <c r="I43" s="244">
        <v>3.9</v>
      </c>
      <c r="J43" s="244">
        <v>1.4</v>
      </c>
      <c r="K43" s="244">
        <v>-2.2000000000000002</v>
      </c>
      <c r="L43" s="244">
        <v>6.2</v>
      </c>
      <c r="M43" s="244">
        <v>1.7</v>
      </c>
      <c r="N43" s="244">
        <v>1.2</v>
      </c>
      <c r="O43" s="244">
        <v>0.2</v>
      </c>
      <c r="P43" s="244">
        <v>2.2000000000000002</v>
      </c>
      <c r="Q43" s="244">
        <v>1.1000000000000001</v>
      </c>
      <c r="R43" s="244">
        <v>6.1</v>
      </c>
      <c r="S43" s="244">
        <v>0.9</v>
      </c>
    </row>
    <row r="44" spans="1:31" ht="13.5" customHeight="1" x14ac:dyDescent="0.2">
      <c r="A44" s="148" t="s">
        <v>86</v>
      </c>
      <c r="B44" s="146">
        <v>6</v>
      </c>
      <c r="C44" s="154"/>
      <c r="D44" s="228">
        <v>0.1</v>
      </c>
      <c r="E44" s="244">
        <v>1.8</v>
      </c>
      <c r="F44" s="244">
        <v>-2.2999999999999998</v>
      </c>
      <c r="G44" s="244">
        <v>-7.3</v>
      </c>
      <c r="H44" s="244">
        <v>-6.7</v>
      </c>
      <c r="I44" s="244">
        <v>2.2000000000000002</v>
      </c>
      <c r="J44" s="244">
        <v>0.7</v>
      </c>
      <c r="K44" s="244">
        <v>-2.6</v>
      </c>
      <c r="L44" s="244">
        <v>7.9</v>
      </c>
      <c r="M44" s="244">
        <v>2.2000000000000002</v>
      </c>
      <c r="N44" s="244">
        <v>0.6</v>
      </c>
      <c r="O44" s="244">
        <v>1.9</v>
      </c>
      <c r="P44" s="244">
        <v>1.4</v>
      </c>
      <c r="Q44" s="244">
        <v>1.4</v>
      </c>
      <c r="R44" s="244">
        <v>7.8</v>
      </c>
      <c r="S44" s="244">
        <v>0.2</v>
      </c>
    </row>
    <row r="45" spans="1:31" ht="13.5" customHeight="1" x14ac:dyDescent="0.2">
      <c r="A45" s="148" t="s">
        <v>86</v>
      </c>
      <c r="B45" s="146">
        <v>7</v>
      </c>
      <c r="C45" s="154"/>
      <c r="D45" s="228">
        <v>0.1</v>
      </c>
      <c r="E45" s="244">
        <v>-2</v>
      </c>
      <c r="F45" s="244">
        <v>-2.5</v>
      </c>
      <c r="G45" s="244">
        <v>-2.6</v>
      </c>
      <c r="H45" s="244">
        <v>-6.7</v>
      </c>
      <c r="I45" s="244">
        <v>1.9</v>
      </c>
      <c r="J45" s="244">
        <v>1.2</v>
      </c>
      <c r="K45" s="244">
        <v>-3.1</v>
      </c>
      <c r="L45" s="244">
        <v>7.2</v>
      </c>
      <c r="M45" s="244">
        <v>1.3</v>
      </c>
      <c r="N45" s="244">
        <v>3.2</v>
      </c>
      <c r="O45" s="244">
        <v>0.6</v>
      </c>
      <c r="P45" s="244">
        <v>2.4</v>
      </c>
      <c r="Q45" s="244">
        <v>0.7</v>
      </c>
      <c r="R45" s="244">
        <v>8.1999999999999993</v>
      </c>
      <c r="S45" s="244">
        <v>0.9</v>
      </c>
    </row>
    <row r="46" spans="1:31" ht="13.5" customHeight="1" x14ac:dyDescent="0.2">
      <c r="A46" s="150" t="s">
        <v>86</v>
      </c>
      <c r="B46" s="153">
        <v>8</v>
      </c>
      <c r="C46" s="156"/>
      <c r="D46" s="164">
        <v>-0.4</v>
      </c>
      <c r="E46" s="174">
        <v>-2.4</v>
      </c>
      <c r="F46" s="174">
        <v>-2.4</v>
      </c>
      <c r="G46" s="174">
        <v>-3.9</v>
      </c>
      <c r="H46" s="174">
        <v>-6.8</v>
      </c>
      <c r="I46" s="174">
        <v>-1.1000000000000001</v>
      </c>
      <c r="J46" s="174">
        <v>0.6</v>
      </c>
      <c r="K46" s="174">
        <v>-2.6</v>
      </c>
      <c r="L46" s="174">
        <v>22.1</v>
      </c>
      <c r="M46" s="174">
        <v>1.4</v>
      </c>
      <c r="N46" s="174">
        <v>1.2</v>
      </c>
      <c r="O46" s="174">
        <v>0</v>
      </c>
      <c r="P46" s="174">
        <v>3</v>
      </c>
      <c r="Q46" s="174">
        <v>0.8</v>
      </c>
      <c r="R46" s="174">
        <v>7.3</v>
      </c>
      <c r="S46" s="174">
        <v>-3.9</v>
      </c>
    </row>
    <row r="47" spans="1:31" ht="27" customHeight="1" x14ac:dyDescent="0.2">
      <c r="A47" s="591" t="s">
        <v>473</v>
      </c>
      <c r="B47" s="591"/>
      <c r="C47" s="592"/>
      <c r="D47" s="165">
        <v>-0.2</v>
      </c>
      <c r="E47" s="165">
        <v>-0.4</v>
      </c>
      <c r="F47" s="165">
        <v>-0.4</v>
      </c>
      <c r="G47" s="165">
        <v>-0.9</v>
      </c>
      <c r="H47" s="165">
        <v>-0.6</v>
      </c>
      <c r="I47" s="165">
        <v>-2</v>
      </c>
      <c r="J47" s="165">
        <v>0</v>
      </c>
      <c r="K47" s="165">
        <v>-0.2</v>
      </c>
      <c r="L47" s="165">
        <v>15.7</v>
      </c>
      <c r="M47" s="165">
        <v>0.2</v>
      </c>
      <c r="N47" s="165">
        <v>0.7</v>
      </c>
      <c r="O47" s="165">
        <v>0.7</v>
      </c>
      <c r="P47" s="165">
        <v>0.9</v>
      </c>
      <c r="Q47" s="165">
        <v>-0.2</v>
      </c>
      <c r="R47" s="165">
        <v>-0.9</v>
      </c>
      <c r="S47" s="165">
        <v>-3.3</v>
      </c>
      <c r="T47" s="151"/>
      <c r="U47" s="151"/>
      <c r="V47" s="151"/>
      <c r="W47" s="151"/>
      <c r="X47" s="151"/>
      <c r="Y47" s="151"/>
      <c r="Z47" s="151"/>
      <c r="AA47" s="151"/>
      <c r="AB47" s="151"/>
      <c r="AC47" s="151"/>
      <c r="AD47" s="151"/>
      <c r="AE47" s="151"/>
    </row>
    <row r="48" spans="1:31" ht="27" customHeight="1" x14ac:dyDescent="0.2">
      <c r="A48" s="151"/>
      <c r="B48" s="151"/>
      <c r="C48" s="151"/>
      <c r="D48" s="201"/>
      <c r="E48" s="201"/>
      <c r="F48" s="201"/>
      <c r="G48" s="201"/>
      <c r="H48" s="201"/>
      <c r="I48" s="201"/>
      <c r="J48" s="201"/>
      <c r="K48" s="201"/>
      <c r="L48" s="201"/>
      <c r="M48" s="201"/>
      <c r="N48" s="201"/>
      <c r="O48" s="201"/>
      <c r="P48" s="201"/>
      <c r="Q48" s="201"/>
      <c r="R48" s="201"/>
      <c r="S48" s="201"/>
      <c r="T48" s="151"/>
      <c r="U48" s="151"/>
      <c r="V48" s="151"/>
      <c r="W48" s="151"/>
      <c r="X48" s="151"/>
      <c r="Y48" s="151"/>
      <c r="Z48" s="151"/>
      <c r="AA48" s="151"/>
      <c r="AB48" s="151"/>
      <c r="AC48" s="151"/>
      <c r="AD48" s="151"/>
      <c r="AE48" s="151"/>
    </row>
    <row r="49" spans="1:19" ht="16.5" x14ac:dyDescent="0.2">
      <c r="A49" s="143" t="s">
        <v>475</v>
      </c>
      <c r="B49" s="7"/>
      <c r="C49" s="7"/>
      <c r="H49" s="601"/>
      <c r="I49" s="601"/>
      <c r="J49" s="601"/>
      <c r="K49" s="601"/>
      <c r="L49" s="601"/>
      <c r="M49" s="601"/>
      <c r="N49" s="601"/>
      <c r="O49" s="601"/>
      <c r="S49" s="14" t="s">
        <v>135</v>
      </c>
    </row>
    <row r="50" spans="1:19" x14ac:dyDescent="0.2">
      <c r="A50" s="594" t="s">
        <v>51</v>
      </c>
      <c r="B50" s="594"/>
      <c r="C50" s="595"/>
      <c r="D50" s="157" t="s">
        <v>69</v>
      </c>
      <c r="E50" s="157" t="s">
        <v>442</v>
      </c>
      <c r="F50" s="157" t="s">
        <v>129</v>
      </c>
      <c r="G50" s="157" t="s">
        <v>104</v>
      </c>
      <c r="H50" s="157" t="s">
        <v>217</v>
      </c>
      <c r="I50" s="157" t="s">
        <v>277</v>
      </c>
      <c r="J50" s="157" t="s">
        <v>457</v>
      </c>
      <c r="K50" s="157" t="s">
        <v>458</v>
      </c>
      <c r="L50" s="157" t="s">
        <v>80</v>
      </c>
      <c r="M50" s="157" t="s">
        <v>334</v>
      </c>
      <c r="N50" s="157" t="s">
        <v>15</v>
      </c>
      <c r="O50" s="157" t="s">
        <v>180</v>
      </c>
      <c r="P50" s="157" t="s">
        <v>136</v>
      </c>
      <c r="Q50" s="157" t="s">
        <v>460</v>
      </c>
      <c r="R50" s="157" t="s">
        <v>462</v>
      </c>
      <c r="S50" s="157" t="s">
        <v>3</v>
      </c>
    </row>
    <row r="51" spans="1:19" x14ac:dyDescent="0.2">
      <c r="A51" s="596"/>
      <c r="B51" s="596"/>
      <c r="C51" s="597"/>
      <c r="D51" s="158" t="s">
        <v>94</v>
      </c>
      <c r="E51" s="158"/>
      <c r="F51" s="158"/>
      <c r="G51" s="158" t="s">
        <v>428</v>
      </c>
      <c r="H51" s="158" t="s">
        <v>390</v>
      </c>
      <c r="I51" s="158" t="s">
        <v>370</v>
      </c>
      <c r="J51" s="158" t="s">
        <v>463</v>
      </c>
      <c r="K51" s="158" t="s">
        <v>152</v>
      </c>
      <c r="L51" s="181" t="s">
        <v>273</v>
      </c>
      <c r="M51" s="185" t="s">
        <v>200</v>
      </c>
      <c r="N51" s="181" t="s">
        <v>283</v>
      </c>
      <c r="O51" s="181" t="s">
        <v>461</v>
      </c>
      <c r="P51" s="181" t="s">
        <v>414</v>
      </c>
      <c r="Q51" s="181" t="s">
        <v>446</v>
      </c>
      <c r="R51" s="181" t="s">
        <v>171</v>
      </c>
      <c r="S51" s="189" t="s">
        <v>336</v>
      </c>
    </row>
    <row r="52" spans="1:19" ht="18" customHeight="1" x14ac:dyDescent="0.2">
      <c r="A52" s="598"/>
      <c r="B52" s="598"/>
      <c r="C52" s="600"/>
      <c r="D52" s="159" t="s">
        <v>212</v>
      </c>
      <c r="E52" s="159" t="s">
        <v>387</v>
      </c>
      <c r="F52" s="159" t="s">
        <v>33</v>
      </c>
      <c r="G52" s="159" t="s">
        <v>464</v>
      </c>
      <c r="H52" s="159" t="s">
        <v>18</v>
      </c>
      <c r="I52" s="159" t="s">
        <v>60</v>
      </c>
      <c r="J52" s="159" t="s">
        <v>313</v>
      </c>
      <c r="K52" s="159" t="s">
        <v>465</v>
      </c>
      <c r="L52" s="182" t="s">
        <v>164</v>
      </c>
      <c r="M52" s="186" t="s">
        <v>466</v>
      </c>
      <c r="N52" s="182" t="s">
        <v>76</v>
      </c>
      <c r="O52" s="182" t="s">
        <v>422</v>
      </c>
      <c r="P52" s="186" t="s">
        <v>307</v>
      </c>
      <c r="Q52" s="186" t="s">
        <v>467</v>
      </c>
      <c r="R52" s="182" t="s">
        <v>468</v>
      </c>
      <c r="S52" s="182" t="s">
        <v>208</v>
      </c>
    </row>
    <row r="53" spans="1:19" ht="15.75" customHeight="1" x14ac:dyDescent="0.2">
      <c r="A53" s="195"/>
      <c r="B53" s="195"/>
      <c r="C53" s="195"/>
      <c r="D53" s="589" t="s">
        <v>137</v>
      </c>
      <c r="E53" s="589"/>
      <c r="F53" s="589"/>
      <c r="G53" s="589"/>
      <c r="H53" s="589"/>
      <c r="I53" s="589"/>
      <c r="J53" s="589"/>
      <c r="K53" s="589"/>
      <c r="L53" s="589"/>
      <c r="M53" s="589"/>
      <c r="N53" s="589"/>
      <c r="O53" s="589"/>
      <c r="P53" s="589"/>
      <c r="Q53" s="589"/>
      <c r="R53" s="589"/>
      <c r="S53" s="195"/>
    </row>
    <row r="54" spans="1:19" ht="13.5" customHeight="1" x14ac:dyDescent="0.2">
      <c r="A54" s="145" t="s">
        <v>189</v>
      </c>
      <c r="B54" s="145" t="s">
        <v>59</v>
      </c>
      <c r="C54" s="154" t="s">
        <v>55</v>
      </c>
      <c r="D54" s="229">
        <v>98.5</v>
      </c>
      <c r="E54" s="245">
        <v>94.4</v>
      </c>
      <c r="F54" s="245">
        <v>99</v>
      </c>
      <c r="G54" s="245">
        <v>45.4</v>
      </c>
      <c r="H54" s="245">
        <v>92.5</v>
      </c>
      <c r="I54" s="245">
        <v>93.8</v>
      </c>
      <c r="J54" s="245">
        <v>93</v>
      </c>
      <c r="K54" s="245">
        <v>100.9</v>
      </c>
      <c r="L54" s="252">
        <v>129.5</v>
      </c>
      <c r="M54" s="252">
        <v>142</v>
      </c>
      <c r="N54" s="252">
        <v>104.9</v>
      </c>
      <c r="O54" s="252">
        <v>100.3</v>
      </c>
      <c r="P54" s="245">
        <v>84.3</v>
      </c>
      <c r="Q54" s="245">
        <v>101</v>
      </c>
      <c r="R54" s="245">
        <v>104.9</v>
      </c>
      <c r="S54" s="252">
        <v>103.8</v>
      </c>
    </row>
    <row r="55" spans="1:19" ht="13.5" customHeight="1" x14ac:dyDescent="0.2">
      <c r="A55" s="146" t="s">
        <v>50</v>
      </c>
      <c r="B55" s="146" t="s">
        <v>335</v>
      </c>
      <c r="C55" s="154"/>
      <c r="D55" s="230">
        <v>99.5</v>
      </c>
      <c r="E55" s="16">
        <v>100.4</v>
      </c>
      <c r="F55" s="16">
        <v>99.9</v>
      </c>
      <c r="G55" s="16">
        <v>101.4</v>
      </c>
      <c r="H55" s="16">
        <v>94.9</v>
      </c>
      <c r="I55" s="16">
        <v>96.1</v>
      </c>
      <c r="J55" s="16">
        <v>95</v>
      </c>
      <c r="K55" s="16">
        <v>98.4</v>
      </c>
      <c r="L55" s="253">
        <v>125.3</v>
      </c>
      <c r="M55" s="253">
        <v>146.30000000000001</v>
      </c>
      <c r="N55" s="253">
        <v>105.5</v>
      </c>
      <c r="O55" s="253">
        <v>104.1</v>
      </c>
      <c r="P55" s="16">
        <v>80.3</v>
      </c>
      <c r="Q55" s="16">
        <v>100</v>
      </c>
      <c r="R55" s="16">
        <v>104.1</v>
      </c>
      <c r="S55" s="253">
        <v>104.7</v>
      </c>
    </row>
    <row r="56" spans="1:19" ht="13.5" customHeight="1" x14ac:dyDescent="0.2">
      <c r="A56" s="146"/>
      <c r="B56" s="146" t="s">
        <v>244</v>
      </c>
      <c r="C56" s="154"/>
      <c r="D56" s="230">
        <v>100</v>
      </c>
      <c r="E56" s="16">
        <v>100</v>
      </c>
      <c r="F56" s="16">
        <v>100</v>
      </c>
      <c r="G56" s="16">
        <v>100</v>
      </c>
      <c r="H56" s="16">
        <v>100</v>
      </c>
      <c r="I56" s="16">
        <v>100</v>
      </c>
      <c r="J56" s="16">
        <v>100</v>
      </c>
      <c r="K56" s="16">
        <v>100</v>
      </c>
      <c r="L56" s="253">
        <v>100</v>
      </c>
      <c r="M56" s="253">
        <v>100</v>
      </c>
      <c r="N56" s="253">
        <v>100</v>
      </c>
      <c r="O56" s="253">
        <v>100</v>
      </c>
      <c r="P56" s="16">
        <v>100</v>
      </c>
      <c r="Q56" s="16">
        <v>100</v>
      </c>
      <c r="R56" s="16">
        <v>100</v>
      </c>
      <c r="S56" s="253">
        <v>100</v>
      </c>
    </row>
    <row r="57" spans="1:19" ht="13.5" customHeight="1" x14ac:dyDescent="0.2">
      <c r="A57" s="146"/>
      <c r="B57" s="146" t="s">
        <v>153</v>
      </c>
      <c r="C57" s="154"/>
      <c r="D57" s="230">
        <v>101.8</v>
      </c>
      <c r="E57" s="16">
        <v>98.8</v>
      </c>
      <c r="F57" s="16">
        <v>99.2</v>
      </c>
      <c r="G57" s="16">
        <v>97.6</v>
      </c>
      <c r="H57" s="16">
        <v>99.8</v>
      </c>
      <c r="I57" s="16">
        <v>97.9</v>
      </c>
      <c r="J57" s="16">
        <v>103.8</v>
      </c>
      <c r="K57" s="16">
        <v>98.1</v>
      </c>
      <c r="L57" s="253">
        <v>104.7</v>
      </c>
      <c r="M57" s="253">
        <v>138.1</v>
      </c>
      <c r="N57" s="253">
        <v>93.7</v>
      </c>
      <c r="O57" s="253">
        <v>99</v>
      </c>
      <c r="P57" s="16">
        <v>107.9</v>
      </c>
      <c r="Q57" s="16">
        <v>101.4</v>
      </c>
      <c r="R57" s="16">
        <v>97.6</v>
      </c>
      <c r="S57" s="253">
        <v>112.1</v>
      </c>
    </row>
    <row r="58" spans="1:19" ht="13.5" customHeight="1" x14ac:dyDescent="0.2">
      <c r="A58" s="146"/>
      <c r="B58" s="146" t="s">
        <v>368</v>
      </c>
      <c r="C58" s="154"/>
      <c r="D58" s="231">
        <v>102.5</v>
      </c>
      <c r="E58" s="175">
        <v>80.400000000000006</v>
      </c>
      <c r="F58" s="175">
        <v>101.9</v>
      </c>
      <c r="G58" s="175">
        <v>95.3</v>
      </c>
      <c r="H58" s="175">
        <v>95</v>
      </c>
      <c r="I58" s="175">
        <v>95.5</v>
      </c>
      <c r="J58" s="175">
        <v>101.2</v>
      </c>
      <c r="K58" s="175">
        <v>96.7</v>
      </c>
      <c r="L58" s="175">
        <v>79.5</v>
      </c>
      <c r="M58" s="175">
        <v>133.69999999999999</v>
      </c>
      <c r="N58" s="175">
        <v>93.7</v>
      </c>
      <c r="O58" s="175">
        <v>99.2</v>
      </c>
      <c r="P58" s="175">
        <v>111.2</v>
      </c>
      <c r="Q58" s="175">
        <v>102.5</v>
      </c>
      <c r="R58" s="175">
        <v>94.6</v>
      </c>
      <c r="S58" s="175">
        <v>117.7</v>
      </c>
    </row>
    <row r="59" spans="1:19" ht="13.5" customHeight="1" x14ac:dyDescent="0.2">
      <c r="A59" s="147"/>
      <c r="B59" s="147" t="s">
        <v>159</v>
      </c>
      <c r="C59" s="155"/>
      <c r="D59" s="232">
        <v>103.6</v>
      </c>
      <c r="E59" s="246">
        <v>98.4</v>
      </c>
      <c r="F59" s="246">
        <v>102</v>
      </c>
      <c r="G59" s="246">
        <v>90.1</v>
      </c>
      <c r="H59" s="246">
        <v>98.1</v>
      </c>
      <c r="I59" s="246">
        <v>95.2</v>
      </c>
      <c r="J59" s="246">
        <v>98.1</v>
      </c>
      <c r="K59" s="246">
        <v>95</v>
      </c>
      <c r="L59" s="246">
        <v>130.6</v>
      </c>
      <c r="M59" s="246">
        <v>130.6</v>
      </c>
      <c r="N59" s="246">
        <v>96.2</v>
      </c>
      <c r="O59" s="246">
        <v>100.5</v>
      </c>
      <c r="P59" s="246">
        <v>116.8</v>
      </c>
      <c r="Q59" s="246">
        <v>105.5</v>
      </c>
      <c r="R59" s="246">
        <v>90.5</v>
      </c>
      <c r="S59" s="246">
        <v>115.3</v>
      </c>
    </row>
    <row r="60" spans="1:19" ht="13.5" customHeight="1" x14ac:dyDescent="0.2">
      <c r="A60" s="146" t="s">
        <v>175</v>
      </c>
      <c r="B60" s="146">
        <v>8</v>
      </c>
      <c r="C60" s="154" t="s">
        <v>256</v>
      </c>
      <c r="D60" s="233">
        <v>103.8</v>
      </c>
      <c r="E60" s="247">
        <v>98.6</v>
      </c>
      <c r="F60" s="247">
        <v>102.2</v>
      </c>
      <c r="G60" s="247">
        <v>86.5</v>
      </c>
      <c r="H60" s="247">
        <v>98.4</v>
      </c>
      <c r="I60" s="247">
        <v>94.9</v>
      </c>
      <c r="J60" s="247">
        <v>98.9</v>
      </c>
      <c r="K60" s="247">
        <v>94.6</v>
      </c>
      <c r="L60" s="247">
        <v>131.4</v>
      </c>
      <c r="M60" s="247">
        <v>130.30000000000001</v>
      </c>
      <c r="N60" s="247">
        <v>97</v>
      </c>
      <c r="O60" s="247">
        <v>101</v>
      </c>
      <c r="P60" s="247">
        <v>117.7</v>
      </c>
      <c r="Q60" s="247">
        <v>105.5</v>
      </c>
      <c r="R60" s="247">
        <v>90</v>
      </c>
      <c r="S60" s="247">
        <v>114.4</v>
      </c>
    </row>
    <row r="61" spans="1:19" ht="13.5" customHeight="1" x14ac:dyDescent="0.2">
      <c r="A61" s="148" t="s">
        <v>86</v>
      </c>
      <c r="B61" s="146">
        <v>9</v>
      </c>
      <c r="C61" s="154"/>
      <c r="D61" s="234">
        <v>103.8</v>
      </c>
      <c r="E61" s="248">
        <v>98</v>
      </c>
      <c r="F61" s="248">
        <v>102.1</v>
      </c>
      <c r="G61" s="248">
        <v>86.9</v>
      </c>
      <c r="H61" s="248">
        <v>98.7</v>
      </c>
      <c r="I61" s="248">
        <v>95.3</v>
      </c>
      <c r="J61" s="248">
        <v>98.6</v>
      </c>
      <c r="K61" s="248">
        <v>94.7</v>
      </c>
      <c r="L61" s="248">
        <v>130.9</v>
      </c>
      <c r="M61" s="248">
        <v>132</v>
      </c>
      <c r="N61" s="248">
        <v>98.5</v>
      </c>
      <c r="O61" s="248">
        <v>101.4</v>
      </c>
      <c r="P61" s="248">
        <v>117.5</v>
      </c>
      <c r="Q61" s="248">
        <v>106.1</v>
      </c>
      <c r="R61" s="248">
        <v>90</v>
      </c>
      <c r="S61" s="248">
        <v>113.5</v>
      </c>
    </row>
    <row r="62" spans="1:19" ht="13.5" customHeight="1" x14ac:dyDescent="0.2">
      <c r="A62" s="148" t="s">
        <v>86</v>
      </c>
      <c r="B62" s="146">
        <v>10</v>
      </c>
      <c r="C62" s="154"/>
      <c r="D62" s="234">
        <v>103.6</v>
      </c>
      <c r="E62" s="248">
        <v>97</v>
      </c>
      <c r="F62" s="248">
        <v>101.8</v>
      </c>
      <c r="G62" s="248">
        <v>86.9</v>
      </c>
      <c r="H62" s="248">
        <v>96.6</v>
      </c>
      <c r="I62" s="248">
        <v>95.7</v>
      </c>
      <c r="J62" s="248">
        <v>97.7</v>
      </c>
      <c r="K62" s="248">
        <v>96.2</v>
      </c>
      <c r="L62" s="248">
        <v>131.80000000000001</v>
      </c>
      <c r="M62" s="248">
        <v>132.1</v>
      </c>
      <c r="N62" s="248">
        <v>96.7</v>
      </c>
      <c r="O62" s="248">
        <v>100.3</v>
      </c>
      <c r="P62" s="248">
        <v>118.6</v>
      </c>
      <c r="Q62" s="248">
        <v>106.3</v>
      </c>
      <c r="R62" s="248">
        <v>89.3</v>
      </c>
      <c r="S62" s="248">
        <v>112.4</v>
      </c>
    </row>
    <row r="63" spans="1:19" ht="13.5" customHeight="1" x14ac:dyDescent="0.2">
      <c r="A63" s="148" t="s">
        <v>86</v>
      </c>
      <c r="B63" s="146">
        <v>11</v>
      </c>
      <c r="D63" s="234">
        <v>103.8</v>
      </c>
      <c r="E63" s="248">
        <v>97.4</v>
      </c>
      <c r="F63" s="248">
        <v>102</v>
      </c>
      <c r="G63" s="248">
        <v>86.7</v>
      </c>
      <c r="H63" s="248">
        <v>97.2</v>
      </c>
      <c r="I63" s="248">
        <v>95.8</v>
      </c>
      <c r="J63" s="248">
        <v>98.5</v>
      </c>
      <c r="K63" s="248">
        <v>95.9</v>
      </c>
      <c r="L63" s="248">
        <v>132.1</v>
      </c>
      <c r="M63" s="248">
        <v>132</v>
      </c>
      <c r="N63" s="248">
        <v>97.3</v>
      </c>
      <c r="O63" s="248">
        <v>99.5</v>
      </c>
      <c r="P63" s="248">
        <v>118.6</v>
      </c>
      <c r="Q63" s="248">
        <v>106.3</v>
      </c>
      <c r="R63" s="248">
        <v>89.4</v>
      </c>
      <c r="S63" s="248">
        <v>113.8</v>
      </c>
    </row>
    <row r="64" spans="1:19" ht="13.5" customHeight="1" x14ac:dyDescent="0.2">
      <c r="A64" s="19" t="s">
        <v>86</v>
      </c>
      <c r="B64" s="146">
        <v>12</v>
      </c>
      <c r="C64" s="154"/>
      <c r="D64" s="234">
        <v>103.7</v>
      </c>
      <c r="E64" s="248">
        <v>97.6</v>
      </c>
      <c r="F64" s="248">
        <v>101.2</v>
      </c>
      <c r="G64" s="248">
        <v>85.2</v>
      </c>
      <c r="H64" s="248">
        <v>96.9</v>
      </c>
      <c r="I64" s="248">
        <v>95.7</v>
      </c>
      <c r="J64" s="248">
        <v>98.1</v>
      </c>
      <c r="K64" s="248">
        <v>95.4</v>
      </c>
      <c r="L64" s="248">
        <v>142.30000000000001</v>
      </c>
      <c r="M64" s="248">
        <v>132.30000000000001</v>
      </c>
      <c r="N64" s="248">
        <v>97.4</v>
      </c>
      <c r="O64" s="248">
        <v>100.3</v>
      </c>
      <c r="P64" s="248">
        <v>118.8</v>
      </c>
      <c r="Q64" s="248">
        <v>106.6</v>
      </c>
      <c r="R64" s="248">
        <v>89.3</v>
      </c>
      <c r="S64" s="248">
        <v>114.9</v>
      </c>
    </row>
    <row r="65" spans="1:19" ht="13.5" customHeight="1" x14ac:dyDescent="0.2">
      <c r="A65" s="148" t="s">
        <v>472</v>
      </c>
      <c r="B65" s="146" t="s">
        <v>365</v>
      </c>
      <c r="C65" s="154"/>
      <c r="D65" s="234">
        <v>103.2</v>
      </c>
      <c r="E65" s="248">
        <v>94.3</v>
      </c>
      <c r="F65" s="248">
        <v>101</v>
      </c>
      <c r="G65" s="248">
        <v>85</v>
      </c>
      <c r="H65" s="248">
        <v>92.5</v>
      </c>
      <c r="I65" s="248">
        <v>96.5</v>
      </c>
      <c r="J65" s="248">
        <v>97.2</v>
      </c>
      <c r="K65" s="248">
        <v>94.8</v>
      </c>
      <c r="L65" s="248">
        <v>144.6</v>
      </c>
      <c r="M65" s="248">
        <v>132.80000000000001</v>
      </c>
      <c r="N65" s="248">
        <v>94.7</v>
      </c>
      <c r="O65" s="248">
        <v>99.3</v>
      </c>
      <c r="P65" s="248">
        <v>118.5</v>
      </c>
      <c r="Q65" s="248">
        <v>105.1</v>
      </c>
      <c r="R65" s="248">
        <v>97.2</v>
      </c>
      <c r="S65" s="248">
        <v>115.7</v>
      </c>
    </row>
    <row r="66" spans="1:19" ht="13.5" customHeight="1" x14ac:dyDescent="0.2">
      <c r="A66" s="148" t="s">
        <v>86</v>
      </c>
      <c r="B66" s="146">
        <v>2</v>
      </c>
      <c r="C66" s="154"/>
      <c r="D66" s="234">
        <v>102.6</v>
      </c>
      <c r="E66" s="248">
        <v>94.8</v>
      </c>
      <c r="F66" s="248">
        <v>100.2</v>
      </c>
      <c r="G66" s="248">
        <v>80</v>
      </c>
      <c r="H66" s="248">
        <v>92.1</v>
      </c>
      <c r="I66" s="248">
        <v>97</v>
      </c>
      <c r="J66" s="248">
        <v>97.1</v>
      </c>
      <c r="K66" s="248">
        <v>95</v>
      </c>
      <c r="L66" s="248">
        <v>144.1</v>
      </c>
      <c r="M66" s="248">
        <v>132.9</v>
      </c>
      <c r="N66" s="248">
        <v>94.1</v>
      </c>
      <c r="O66" s="248">
        <v>100.3</v>
      </c>
      <c r="P66" s="248">
        <v>117.8</v>
      </c>
      <c r="Q66" s="248">
        <v>104.3</v>
      </c>
      <c r="R66" s="248">
        <v>97.2</v>
      </c>
      <c r="S66" s="248">
        <v>115.2</v>
      </c>
    </row>
    <row r="67" spans="1:19" ht="13.5" customHeight="1" x14ac:dyDescent="0.2">
      <c r="A67" s="149" t="s">
        <v>86</v>
      </c>
      <c r="B67" s="146">
        <v>3</v>
      </c>
      <c r="C67" s="154"/>
      <c r="D67" s="234">
        <v>102.1</v>
      </c>
      <c r="E67" s="248">
        <v>95</v>
      </c>
      <c r="F67" s="248">
        <v>99.6</v>
      </c>
      <c r="G67" s="248">
        <v>79.5</v>
      </c>
      <c r="H67" s="248">
        <v>92.7</v>
      </c>
      <c r="I67" s="248">
        <v>98.1</v>
      </c>
      <c r="J67" s="248">
        <v>96.6</v>
      </c>
      <c r="K67" s="248">
        <v>93</v>
      </c>
      <c r="L67" s="248">
        <v>142.30000000000001</v>
      </c>
      <c r="M67" s="248">
        <v>131.80000000000001</v>
      </c>
      <c r="N67" s="248">
        <v>91.7</v>
      </c>
      <c r="O67" s="248">
        <v>101</v>
      </c>
      <c r="P67" s="248">
        <v>116.5</v>
      </c>
      <c r="Q67" s="248">
        <v>103.6</v>
      </c>
      <c r="R67" s="248">
        <v>94.8</v>
      </c>
      <c r="S67" s="248">
        <v>115.8</v>
      </c>
    </row>
    <row r="68" spans="1:19" ht="13.5" customHeight="1" x14ac:dyDescent="0.2">
      <c r="A68" s="148" t="s">
        <v>86</v>
      </c>
      <c r="B68" s="146">
        <v>4</v>
      </c>
      <c r="D68" s="234">
        <v>103</v>
      </c>
      <c r="E68" s="248">
        <v>98.9</v>
      </c>
      <c r="F68" s="248">
        <v>100.5</v>
      </c>
      <c r="G68" s="248">
        <v>79.8</v>
      </c>
      <c r="H68" s="248">
        <v>91.5</v>
      </c>
      <c r="I68" s="248">
        <v>98.1</v>
      </c>
      <c r="J68" s="248">
        <v>97.7</v>
      </c>
      <c r="K68" s="248">
        <v>92.5</v>
      </c>
      <c r="L68" s="248">
        <v>142.9</v>
      </c>
      <c r="M68" s="248">
        <v>134.1</v>
      </c>
      <c r="N68" s="248">
        <v>92.4</v>
      </c>
      <c r="O68" s="248">
        <v>97.6</v>
      </c>
      <c r="P68" s="248">
        <v>117.6</v>
      </c>
      <c r="Q68" s="248">
        <v>104.4</v>
      </c>
      <c r="R68" s="248">
        <v>109.8</v>
      </c>
      <c r="S68" s="248">
        <v>116.4</v>
      </c>
    </row>
    <row r="69" spans="1:19" ht="13.5" customHeight="1" x14ac:dyDescent="0.2">
      <c r="A69" s="146" t="s">
        <v>86</v>
      </c>
      <c r="B69" s="146">
        <v>5</v>
      </c>
      <c r="C69" s="154"/>
      <c r="D69" s="234">
        <v>103.3</v>
      </c>
      <c r="E69" s="248">
        <v>99.1</v>
      </c>
      <c r="F69" s="248">
        <v>100.9</v>
      </c>
      <c r="G69" s="248">
        <v>84.1</v>
      </c>
      <c r="H69" s="248">
        <v>91.4</v>
      </c>
      <c r="I69" s="248">
        <v>97.9</v>
      </c>
      <c r="J69" s="248">
        <v>98.4</v>
      </c>
      <c r="K69" s="248">
        <v>93.4</v>
      </c>
      <c r="L69" s="248">
        <v>142.5</v>
      </c>
      <c r="M69" s="248">
        <v>134.1</v>
      </c>
      <c r="N69" s="248">
        <v>93.5</v>
      </c>
      <c r="O69" s="248">
        <v>98.3</v>
      </c>
      <c r="P69" s="248">
        <v>118.2</v>
      </c>
      <c r="Q69" s="248">
        <v>104.9</v>
      </c>
      <c r="R69" s="248">
        <v>110.4</v>
      </c>
      <c r="S69" s="248">
        <v>115</v>
      </c>
    </row>
    <row r="70" spans="1:19" ht="13.5" customHeight="1" x14ac:dyDescent="0.2">
      <c r="A70" s="148" t="s">
        <v>86</v>
      </c>
      <c r="B70" s="146">
        <v>6</v>
      </c>
      <c r="C70" s="154"/>
      <c r="D70" s="234">
        <v>103.2</v>
      </c>
      <c r="E70" s="248">
        <v>99</v>
      </c>
      <c r="F70" s="248">
        <v>101</v>
      </c>
      <c r="G70" s="248">
        <v>82.6</v>
      </c>
      <c r="H70" s="248">
        <v>92</v>
      </c>
      <c r="I70" s="248">
        <v>97</v>
      </c>
      <c r="J70" s="248">
        <v>98</v>
      </c>
      <c r="K70" s="248">
        <v>93.5</v>
      </c>
      <c r="L70" s="248">
        <v>141.4</v>
      </c>
      <c r="M70" s="248">
        <v>134.5</v>
      </c>
      <c r="N70" s="248">
        <v>95.1</v>
      </c>
      <c r="O70" s="248">
        <v>100.8</v>
      </c>
      <c r="P70" s="248">
        <v>118.5</v>
      </c>
      <c r="Q70" s="248">
        <v>104.1</v>
      </c>
      <c r="R70" s="248">
        <v>111.1</v>
      </c>
      <c r="S70" s="248">
        <v>114.5</v>
      </c>
    </row>
    <row r="71" spans="1:19" ht="13.5" customHeight="1" x14ac:dyDescent="0.2">
      <c r="A71" s="148" t="s">
        <v>86</v>
      </c>
      <c r="B71" s="146">
        <v>7</v>
      </c>
      <c r="C71" s="154"/>
      <c r="D71" s="234">
        <v>103</v>
      </c>
      <c r="E71" s="248">
        <v>85.2</v>
      </c>
      <c r="F71" s="248">
        <v>100.6</v>
      </c>
      <c r="G71" s="248">
        <v>82.7</v>
      </c>
      <c r="H71" s="248">
        <v>91.5</v>
      </c>
      <c r="I71" s="248">
        <v>97.7</v>
      </c>
      <c r="J71" s="248">
        <v>98</v>
      </c>
      <c r="K71" s="248">
        <v>94.2</v>
      </c>
      <c r="L71" s="248">
        <v>140.4</v>
      </c>
      <c r="M71" s="248">
        <v>133.80000000000001</v>
      </c>
      <c r="N71" s="248">
        <v>100.9</v>
      </c>
      <c r="O71" s="248">
        <v>103.6</v>
      </c>
      <c r="P71" s="248">
        <v>118.5</v>
      </c>
      <c r="Q71" s="248">
        <v>103.6</v>
      </c>
      <c r="R71" s="248">
        <v>110.9</v>
      </c>
      <c r="S71" s="248">
        <v>113.3</v>
      </c>
    </row>
    <row r="72" spans="1:19" ht="13.5" customHeight="1" x14ac:dyDescent="0.2">
      <c r="A72" s="150" t="s">
        <v>86</v>
      </c>
      <c r="B72" s="153">
        <v>8</v>
      </c>
      <c r="C72" s="156"/>
      <c r="D72" s="235">
        <v>102.1</v>
      </c>
      <c r="E72" s="249">
        <v>85.1</v>
      </c>
      <c r="F72" s="249">
        <v>99.9</v>
      </c>
      <c r="G72" s="249">
        <v>83.1</v>
      </c>
      <c r="H72" s="249">
        <v>90.9</v>
      </c>
      <c r="I72" s="249">
        <v>95.9</v>
      </c>
      <c r="J72" s="249">
        <v>97.6</v>
      </c>
      <c r="K72" s="249">
        <v>94</v>
      </c>
      <c r="L72" s="249">
        <v>143</v>
      </c>
      <c r="M72" s="249">
        <v>133.9</v>
      </c>
      <c r="N72" s="249">
        <v>99.7</v>
      </c>
      <c r="O72" s="249">
        <v>104.4</v>
      </c>
      <c r="P72" s="249">
        <v>118.7</v>
      </c>
      <c r="Q72" s="249">
        <v>102.9</v>
      </c>
      <c r="R72" s="249">
        <v>110.1</v>
      </c>
      <c r="S72" s="249">
        <v>109.3</v>
      </c>
    </row>
    <row r="73" spans="1:19" ht="17.25" customHeight="1" x14ac:dyDescent="0.2">
      <c r="A73" s="195"/>
      <c r="B73" s="195"/>
      <c r="C73" s="195"/>
      <c r="D73" s="590" t="s">
        <v>95</v>
      </c>
      <c r="E73" s="590"/>
      <c r="F73" s="590"/>
      <c r="G73" s="590"/>
      <c r="H73" s="590"/>
      <c r="I73" s="590"/>
      <c r="J73" s="590"/>
      <c r="K73" s="590"/>
      <c r="L73" s="590"/>
      <c r="M73" s="590"/>
      <c r="N73" s="590"/>
      <c r="O73" s="590"/>
      <c r="P73" s="590"/>
      <c r="Q73" s="590"/>
      <c r="R73" s="590"/>
      <c r="S73" s="590"/>
    </row>
    <row r="74" spans="1:19" ht="13.5" customHeight="1" x14ac:dyDescent="0.2">
      <c r="A74" s="145" t="s">
        <v>189</v>
      </c>
      <c r="B74" s="145" t="s">
        <v>59</v>
      </c>
      <c r="C74" s="154" t="s">
        <v>55</v>
      </c>
      <c r="D74" s="160">
        <v>1.3</v>
      </c>
      <c r="E74" s="170">
        <v>-0.6</v>
      </c>
      <c r="F74" s="170">
        <v>0.3</v>
      </c>
      <c r="G74" s="170">
        <v>-57.7</v>
      </c>
      <c r="H74" s="170">
        <v>8.5</v>
      </c>
      <c r="I74" s="170">
        <v>0.4</v>
      </c>
      <c r="J74" s="170">
        <v>7.5</v>
      </c>
      <c r="K74" s="170">
        <v>2.1</v>
      </c>
      <c r="L74" s="183">
        <v>1.9</v>
      </c>
      <c r="M74" s="183">
        <v>3.3</v>
      </c>
      <c r="N74" s="183">
        <v>-2.2999999999999998</v>
      </c>
      <c r="O74" s="183">
        <v>-0.5</v>
      </c>
      <c r="P74" s="170">
        <v>0.9</v>
      </c>
      <c r="Q74" s="170">
        <v>3.8</v>
      </c>
      <c r="R74" s="170">
        <v>-19</v>
      </c>
      <c r="S74" s="183">
        <v>5.0999999999999996</v>
      </c>
    </row>
    <row r="75" spans="1:19" ht="13.5" customHeight="1" x14ac:dyDescent="0.2">
      <c r="A75" s="146" t="s">
        <v>50</v>
      </c>
      <c r="B75" s="146" t="s">
        <v>335</v>
      </c>
      <c r="C75" s="154"/>
      <c r="D75" s="161">
        <v>1.1000000000000001</v>
      </c>
      <c r="E75" s="171">
        <v>6.3</v>
      </c>
      <c r="F75" s="171">
        <v>1</v>
      </c>
      <c r="G75" s="171">
        <v>123.3</v>
      </c>
      <c r="H75" s="171">
        <v>2.5</v>
      </c>
      <c r="I75" s="171">
        <v>2.6</v>
      </c>
      <c r="J75" s="171">
        <v>2.2000000000000002</v>
      </c>
      <c r="K75" s="171">
        <v>-2.5</v>
      </c>
      <c r="L75" s="184">
        <v>-3.2</v>
      </c>
      <c r="M75" s="184">
        <v>3</v>
      </c>
      <c r="N75" s="184">
        <v>0.5</v>
      </c>
      <c r="O75" s="184">
        <v>3.8</v>
      </c>
      <c r="P75" s="171">
        <v>-4.7</v>
      </c>
      <c r="Q75" s="171">
        <v>-1</v>
      </c>
      <c r="R75" s="171">
        <v>-0.7</v>
      </c>
      <c r="S75" s="184">
        <v>0.9</v>
      </c>
    </row>
    <row r="76" spans="1:19" ht="13.5" customHeight="1" x14ac:dyDescent="0.2">
      <c r="A76" s="146"/>
      <c r="B76" s="146" t="s">
        <v>244</v>
      </c>
      <c r="C76" s="154"/>
      <c r="D76" s="161">
        <v>0.5</v>
      </c>
      <c r="E76" s="171">
        <v>-0.4</v>
      </c>
      <c r="F76" s="171">
        <v>0.1</v>
      </c>
      <c r="G76" s="171">
        <v>-1.4</v>
      </c>
      <c r="H76" s="171">
        <v>5.4</v>
      </c>
      <c r="I76" s="171">
        <v>4</v>
      </c>
      <c r="J76" s="171">
        <v>5.2</v>
      </c>
      <c r="K76" s="171">
        <v>1.6</v>
      </c>
      <c r="L76" s="184">
        <v>-20.2</v>
      </c>
      <c r="M76" s="184">
        <v>-31.7</v>
      </c>
      <c r="N76" s="184">
        <v>-5.2</v>
      </c>
      <c r="O76" s="184">
        <v>-4</v>
      </c>
      <c r="P76" s="171">
        <v>24.5</v>
      </c>
      <c r="Q76" s="171">
        <v>0</v>
      </c>
      <c r="R76" s="171">
        <v>-4</v>
      </c>
      <c r="S76" s="184">
        <v>-4.5</v>
      </c>
    </row>
    <row r="77" spans="1:19" ht="13.5" customHeight="1" x14ac:dyDescent="0.2">
      <c r="A77" s="146"/>
      <c r="B77" s="146" t="s">
        <v>153</v>
      </c>
      <c r="C77" s="154"/>
      <c r="D77" s="161">
        <v>1.8</v>
      </c>
      <c r="E77" s="171">
        <v>-1.2</v>
      </c>
      <c r="F77" s="171">
        <v>-0.8</v>
      </c>
      <c r="G77" s="171">
        <v>-2.4</v>
      </c>
      <c r="H77" s="171">
        <v>-0.2</v>
      </c>
      <c r="I77" s="171">
        <v>-2.1</v>
      </c>
      <c r="J77" s="171">
        <v>3.8</v>
      </c>
      <c r="K77" s="171">
        <v>-1.9</v>
      </c>
      <c r="L77" s="184">
        <v>4.7</v>
      </c>
      <c r="M77" s="184">
        <v>38.1</v>
      </c>
      <c r="N77" s="184">
        <v>-6.3</v>
      </c>
      <c r="O77" s="184">
        <v>-1</v>
      </c>
      <c r="P77" s="171">
        <v>7.9</v>
      </c>
      <c r="Q77" s="171">
        <v>1.4</v>
      </c>
      <c r="R77" s="171">
        <v>-2.4</v>
      </c>
      <c r="S77" s="184">
        <v>12.1</v>
      </c>
    </row>
    <row r="78" spans="1:19" ht="13.5" customHeight="1" x14ac:dyDescent="0.2">
      <c r="A78" s="146"/>
      <c r="B78" s="146" t="s">
        <v>368</v>
      </c>
      <c r="C78" s="154"/>
      <c r="D78" s="161">
        <v>0.7</v>
      </c>
      <c r="E78" s="171">
        <v>-18.600000000000001</v>
      </c>
      <c r="F78" s="171">
        <v>2.7</v>
      </c>
      <c r="G78" s="171">
        <v>-2.4</v>
      </c>
      <c r="H78" s="171">
        <v>-4.8</v>
      </c>
      <c r="I78" s="171">
        <v>-2.4</v>
      </c>
      <c r="J78" s="171">
        <v>-2.5</v>
      </c>
      <c r="K78" s="171">
        <v>-1.4</v>
      </c>
      <c r="L78" s="184">
        <v>-24.1</v>
      </c>
      <c r="M78" s="184">
        <v>-3.2</v>
      </c>
      <c r="N78" s="184">
        <v>0</v>
      </c>
      <c r="O78" s="184">
        <v>0.2</v>
      </c>
      <c r="P78" s="171">
        <v>3.1</v>
      </c>
      <c r="Q78" s="171">
        <v>1.2</v>
      </c>
      <c r="R78" s="171">
        <v>-3.1</v>
      </c>
      <c r="S78" s="184">
        <v>5</v>
      </c>
    </row>
    <row r="79" spans="1:19" ht="13.5" customHeight="1" x14ac:dyDescent="0.2">
      <c r="A79" s="147"/>
      <c r="B79" s="147" t="s">
        <v>159</v>
      </c>
      <c r="C79" s="155"/>
      <c r="D79" s="163">
        <v>1</v>
      </c>
      <c r="E79" s="173">
        <v>22.4</v>
      </c>
      <c r="F79" s="173">
        <v>0.1</v>
      </c>
      <c r="G79" s="173">
        <v>-5.5</v>
      </c>
      <c r="H79" s="173">
        <v>3.2</v>
      </c>
      <c r="I79" s="173">
        <v>-0.4</v>
      </c>
      <c r="J79" s="173">
        <v>-3</v>
      </c>
      <c r="K79" s="173">
        <v>-1.8</v>
      </c>
      <c r="L79" s="173">
        <v>64.2</v>
      </c>
      <c r="M79" s="173">
        <v>-2.2999999999999998</v>
      </c>
      <c r="N79" s="173">
        <v>2.6</v>
      </c>
      <c r="O79" s="173">
        <v>1.3</v>
      </c>
      <c r="P79" s="173">
        <v>5</v>
      </c>
      <c r="Q79" s="173">
        <v>2.8</v>
      </c>
      <c r="R79" s="173">
        <v>-4.4000000000000004</v>
      </c>
      <c r="S79" s="173">
        <v>-2</v>
      </c>
    </row>
    <row r="80" spans="1:19" ht="13.5" customHeight="1" x14ac:dyDescent="0.2">
      <c r="A80" s="146" t="s">
        <v>175</v>
      </c>
      <c r="B80" s="146">
        <v>8</v>
      </c>
      <c r="C80" s="154" t="s">
        <v>256</v>
      </c>
      <c r="D80" s="227">
        <v>0.7</v>
      </c>
      <c r="E80" s="243">
        <v>21.3</v>
      </c>
      <c r="F80" s="243">
        <v>-0.3</v>
      </c>
      <c r="G80" s="243">
        <v>-7.6</v>
      </c>
      <c r="H80" s="243">
        <v>4.7</v>
      </c>
      <c r="I80" s="243">
        <v>-2.2000000000000002</v>
      </c>
      <c r="J80" s="243">
        <v>-2.6</v>
      </c>
      <c r="K80" s="243">
        <v>-2.1</v>
      </c>
      <c r="L80" s="243">
        <v>64.8</v>
      </c>
      <c r="M80" s="243">
        <v>-2.9</v>
      </c>
      <c r="N80" s="243">
        <v>1.4</v>
      </c>
      <c r="O80" s="243">
        <v>8.4</v>
      </c>
      <c r="P80" s="243">
        <v>3.8</v>
      </c>
      <c r="Q80" s="243">
        <v>2.9</v>
      </c>
      <c r="R80" s="243">
        <v>-2.4</v>
      </c>
      <c r="S80" s="243">
        <v>-3.9</v>
      </c>
    </row>
    <row r="81" spans="1:31" ht="13.5" customHeight="1" x14ac:dyDescent="0.2">
      <c r="A81" s="148" t="s">
        <v>86</v>
      </c>
      <c r="B81" s="146">
        <v>9</v>
      </c>
      <c r="C81" s="154"/>
      <c r="D81" s="228">
        <v>0.7</v>
      </c>
      <c r="E81" s="244">
        <v>20.5</v>
      </c>
      <c r="F81" s="244">
        <v>0.1</v>
      </c>
      <c r="G81" s="244">
        <v>-7</v>
      </c>
      <c r="H81" s="244">
        <v>4.5</v>
      </c>
      <c r="I81" s="244">
        <v>-2.1</v>
      </c>
      <c r="J81" s="244">
        <v>-2</v>
      </c>
      <c r="K81" s="244">
        <v>-1.9</v>
      </c>
      <c r="L81" s="244">
        <v>67.400000000000006</v>
      </c>
      <c r="M81" s="244">
        <v>-0.5</v>
      </c>
      <c r="N81" s="244">
        <v>3.9</v>
      </c>
      <c r="O81" s="244">
        <v>2.4</v>
      </c>
      <c r="P81" s="244">
        <v>3</v>
      </c>
      <c r="Q81" s="244">
        <v>3</v>
      </c>
      <c r="R81" s="244">
        <v>-2.2999999999999998</v>
      </c>
      <c r="S81" s="244">
        <v>-4.8</v>
      </c>
    </row>
    <row r="82" spans="1:31" ht="13.5" customHeight="1" x14ac:dyDescent="0.2">
      <c r="A82" s="148" t="s">
        <v>86</v>
      </c>
      <c r="B82" s="146">
        <v>10</v>
      </c>
      <c r="C82" s="154"/>
      <c r="D82" s="228">
        <v>0.5</v>
      </c>
      <c r="E82" s="244">
        <v>18.600000000000001</v>
      </c>
      <c r="F82" s="244">
        <v>0.1</v>
      </c>
      <c r="G82" s="244">
        <v>-6.8</v>
      </c>
      <c r="H82" s="244">
        <v>2.2000000000000002</v>
      </c>
      <c r="I82" s="244">
        <v>-0.6</v>
      </c>
      <c r="J82" s="244">
        <v>-1.7</v>
      </c>
      <c r="K82" s="244">
        <v>-0.3</v>
      </c>
      <c r="L82" s="244">
        <v>70.8</v>
      </c>
      <c r="M82" s="244">
        <v>-0.3</v>
      </c>
      <c r="N82" s="244">
        <v>1.4</v>
      </c>
      <c r="O82" s="244">
        <v>-4.3</v>
      </c>
      <c r="P82" s="244">
        <v>3.2</v>
      </c>
      <c r="Q82" s="244">
        <v>2.9</v>
      </c>
      <c r="R82" s="244">
        <v>-3.1</v>
      </c>
      <c r="S82" s="244">
        <v>-5.7</v>
      </c>
    </row>
    <row r="83" spans="1:31" ht="13.5" customHeight="1" x14ac:dyDescent="0.2">
      <c r="A83" s="148" t="s">
        <v>86</v>
      </c>
      <c r="B83" s="146">
        <v>11</v>
      </c>
      <c r="D83" s="228">
        <v>1</v>
      </c>
      <c r="E83" s="244">
        <v>19.7</v>
      </c>
      <c r="F83" s="244">
        <v>0.4</v>
      </c>
      <c r="G83" s="244">
        <v>-7</v>
      </c>
      <c r="H83" s="244">
        <v>2.7</v>
      </c>
      <c r="I83" s="244">
        <v>0.3</v>
      </c>
      <c r="J83" s="244">
        <v>-0.8</v>
      </c>
      <c r="K83" s="244">
        <v>-0.7</v>
      </c>
      <c r="L83" s="244">
        <v>72.2</v>
      </c>
      <c r="M83" s="244">
        <v>-0.6</v>
      </c>
      <c r="N83" s="244">
        <v>2.2999999999999998</v>
      </c>
      <c r="O83" s="244">
        <v>-0.8</v>
      </c>
      <c r="P83" s="244">
        <v>3.3</v>
      </c>
      <c r="Q83" s="244">
        <v>2.5</v>
      </c>
      <c r="R83" s="244">
        <v>-3.1</v>
      </c>
      <c r="S83" s="244">
        <v>-4.2</v>
      </c>
    </row>
    <row r="84" spans="1:31" ht="13.5" customHeight="1" x14ac:dyDescent="0.2">
      <c r="A84" s="19" t="s">
        <v>86</v>
      </c>
      <c r="B84" s="146">
        <v>12</v>
      </c>
      <c r="C84" s="154"/>
      <c r="D84" s="228">
        <v>0.7</v>
      </c>
      <c r="E84" s="244">
        <v>23.1</v>
      </c>
      <c r="F84" s="244">
        <v>-0.3</v>
      </c>
      <c r="G84" s="244">
        <v>-8.5</v>
      </c>
      <c r="H84" s="244">
        <v>2.4</v>
      </c>
      <c r="I84" s="244">
        <v>-0.7</v>
      </c>
      <c r="J84" s="244">
        <v>-1</v>
      </c>
      <c r="K84" s="244">
        <v>0</v>
      </c>
      <c r="L84" s="244">
        <v>86.1</v>
      </c>
      <c r="M84" s="244">
        <v>-0.3</v>
      </c>
      <c r="N84" s="244">
        <v>1.5</v>
      </c>
      <c r="O84" s="244">
        <v>-1.5</v>
      </c>
      <c r="P84" s="244">
        <v>3.4</v>
      </c>
      <c r="Q84" s="244">
        <v>2.6</v>
      </c>
      <c r="R84" s="244">
        <v>-5.0999999999999996</v>
      </c>
      <c r="S84" s="244">
        <v>-3.4</v>
      </c>
    </row>
    <row r="85" spans="1:31" ht="13.5" customHeight="1" x14ac:dyDescent="0.2">
      <c r="A85" s="148" t="s">
        <v>472</v>
      </c>
      <c r="B85" s="146" t="s">
        <v>365</v>
      </c>
      <c r="C85" s="154"/>
      <c r="D85" s="228">
        <v>0</v>
      </c>
      <c r="E85" s="244">
        <v>-4.0999999999999996</v>
      </c>
      <c r="F85" s="244">
        <v>-0.1</v>
      </c>
      <c r="G85" s="244">
        <v>-8.3000000000000007</v>
      </c>
      <c r="H85" s="244">
        <v>-5.0999999999999996</v>
      </c>
      <c r="I85" s="244">
        <v>0.7</v>
      </c>
      <c r="J85" s="244">
        <v>-1.3</v>
      </c>
      <c r="K85" s="244">
        <v>-0.3</v>
      </c>
      <c r="L85" s="244">
        <v>17.600000000000001</v>
      </c>
      <c r="M85" s="244">
        <v>0.9</v>
      </c>
      <c r="N85" s="244">
        <v>-1.3</v>
      </c>
      <c r="O85" s="244">
        <v>-2</v>
      </c>
      <c r="P85" s="244">
        <v>3.9</v>
      </c>
      <c r="Q85" s="244">
        <v>1.2</v>
      </c>
      <c r="R85" s="244">
        <v>5.4</v>
      </c>
      <c r="S85" s="244">
        <v>-2.6</v>
      </c>
    </row>
    <row r="86" spans="1:31" ht="13.5" customHeight="1" x14ac:dyDescent="0.2">
      <c r="A86" s="148" t="s">
        <v>86</v>
      </c>
      <c r="B86" s="146">
        <v>2</v>
      </c>
      <c r="C86" s="154"/>
      <c r="D86" s="228">
        <v>-0.3</v>
      </c>
      <c r="E86" s="244">
        <v>-4</v>
      </c>
      <c r="F86" s="244">
        <v>-0.7</v>
      </c>
      <c r="G86" s="244">
        <v>-13.5</v>
      </c>
      <c r="H86" s="244">
        <v>-5.0999999999999996</v>
      </c>
      <c r="I86" s="244">
        <v>2.4</v>
      </c>
      <c r="J86" s="244">
        <v>-1.4</v>
      </c>
      <c r="K86" s="244">
        <v>0.1</v>
      </c>
      <c r="L86" s="244">
        <v>14.4</v>
      </c>
      <c r="M86" s="244">
        <v>2.1</v>
      </c>
      <c r="N86" s="244">
        <v>-1.1000000000000001</v>
      </c>
      <c r="O86" s="244">
        <v>-1</v>
      </c>
      <c r="P86" s="244">
        <v>3.6</v>
      </c>
      <c r="Q86" s="244">
        <v>0.3</v>
      </c>
      <c r="R86" s="244">
        <v>5.7</v>
      </c>
      <c r="S86" s="244">
        <v>-2.9</v>
      </c>
    </row>
    <row r="87" spans="1:31" ht="13.5" customHeight="1" x14ac:dyDescent="0.2">
      <c r="A87" s="149" t="s">
        <v>86</v>
      </c>
      <c r="B87" s="146">
        <v>3</v>
      </c>
      <c r="C87" s="154"/>
      <c r="D87" s="228">
        <v>-0.5</v>
      </c>
      <c r="E87" s="244">
        <v>-3.3</v>
      </c>
      <c r="F87" s="244">
        <v>-1.4</v>
      </c>
      <c r="G87" s="244">
        <v>-14.3</v>
      </c>
      <c r="H87" s="244">
        <v>-3.7</v>
      </c>
      <c r="I87" s="244">
        <v>4.3</v>
      </c>
      <c r="J87" s="244">
        <v>-1.1000000000000001</v>
      </c>
      <c r="K87" s="244">
        <v>-1.4</v>
      </c>
      <c r="L87" s="244">
        <v>12.2</v>
      </c>
      <c r="M87" s="244">
        <v>1.8</v>
      </c>
      <c r="N87" s="244">
        <v>-3</v>
      </c>
      <c r="O87" s="244">
        <v>-0.7</v>
      </c>
      <c r="P87" s="244">
        <v>2.9</v>
      </c>
      <c r="Q87" s="244">
        <v>0.2</v>
      </c>
      <c r="R87" s="244">
        <v>4.4000000000000004</v>
      </c>
      <c r="S87" s="244">
        <v>-1.8</v>
      </c>
    </row>
    <row r="88" spans="1:31" ht="13.5" customHeight="1" x14ac:dyDescent="0.2">
      <c r="A88" s="148" t="s">
        <v>86</v>
      </c>
      <c r="B88" s="146">
        <v>4</v>
      </c>
      <c r="D88" s="228">
        <v>-1</v>
      </c>
      <c r="E88" s="244">
        <v>-1</v>
      </c>
      <c r="F88" s="244">
        <v>-2.2000000000000002</v>
      </c>
      <c r="G88" s="244">
        <v>-15.6</v>
      </c>
      <c r="H88" s="244">
        <v>-8.4</v>
      </c>
      <c r="I88" s="244">
        <v>2.9</v>
      </c>
      <c r="J88" s="244">
        <v>0.7</v>
      </c>
      <c r="K88" s="244">
        <v>-2.6</v>
      </c>
      <c r="L88" s="244">
        <v>10.3</v>
      </c>
      <c r="M88" s="244">
        <v>4.3</v>
      </c>
      <c r="N88" s="244">
        <v>-1.9</v>
      </c>
      <c r="O88" s="244">
        <v>0</v>
      </c>
      <c r="P88" s="244">
        <v>0.9</v>
      </c>
      <c r="Q88" s="244">
        <v>-1.3</v>
      </c>
      <c r="R88" s="244">
        <v>21.2</v>
      </c>
      <c r="S88" s="244">
        <v>-2.6</v>
      </c>
    </row>
    <row r="89" spans="1:31" ht="13.5" customHeight="1" x14ac:dyDescent="0.2">
      <c r="A89" s="146" t="s">
        <v>86</v>
      </c>
      <c r="B89" s="146">
        <v>5</v>
      </c>
      <c r="C89" s="154"/>
      <c r="D89" s="228">
        <v>-0.5</v>
      </c>
      <c r="E89" s="244">
        <v>-0.3</v>
      </c>
      <c r="F89" s="244">
        <v>-1.9</v>
      </c>
      <c r="G89" s="244">
        <v>-11</v>
      </c>
      <c r="H89" s="244">
        <v>-8.1999999999999993</v>
      </c>
      <c r="I89" s="244">
        <v>3.4</v>
      </c>
      <c r="J89" s="244">
        <v>0.6</v>
      </c>
      <c r="K89" s="244">
        <v>-1</v>
      </c>
      <c r="L89" s="244">
        <v>6.9</v>
      </c>
      <c r="M89" s="244">
        <v>3.6</v>
      </c>
      <c r="N89" s="244">
        <v>-1.4</v>
      </c>
      <c r="O89" s="244">
        <v>-1.8</v>
      </c>
      <c r="P89" s="244">
        <v>0.8</v>
      </c>
      <c r="Q89" s="244">
        <v>-1</v>
      </c>
      <c r="R89" s="244">
        <v>21.1</v>
      </c>
      <c r="S89" s="244">
        <v>0.4</v>
      </c>
    </row>
    <row r="90" spans="1:31" ht="13.5" customHeight="1" x14ac:dyDescent="0.2">
      <c r="A90" s="148" t="s">
        <v>86</v>
      </c>
      <c r="B90" s="146">
        <v>6</v>
      </c>
      <c r="C90" s="154"/>
      <c r="D90" s="228">
        <v>-0.7</v>
      </c>
      <c r="E90" s="244">
        <v>0</v>
      </c>
      <c r="F90" s="244">
        <v>-1.9</v>
      </c>
      <c r="G90" s="244">
        <v>-12.4</v>
      </c>
      <c r="H90" s="244">
        <v>-7.3</v>
      </c>
      <c r="I90" s="244">
        <v>2</v>
      </c>
      <c r="J90" s="244">
        <v>0.1</v>
      </c>
      <c r="K90" s="244">
        <v>-1.2</v>
      </c>
      <c r="L90" s="244">
        <v>9.6</v>
      </c>
      <c r="M90" s="244">
        <v>3.8</v>
      </c>
      <c r="N90" s="244">
        <v>-0.6</v>
      </c>
      <c r="O90" s="244">
        <v>1.4</v>
      </c>
      <c r="P90" s="244">
        <v>0.1</v>
      </c>
      <c r="Q90" s="244">
        <v>-1.8</v>
      </c>
      <c r="R90" s="244">
        <v>22.8</v>
      </c>
      <c r="S90" s="244">
        <v>0.6</v>
      </c>
    </row>
    <row r="91" spans="1:31" ht="13.5" customHeight="1" x14ac:dyDescent="0.2">
      <c r="A91" s="148" t="s">
        <v>86</v>
      </c>
      <c r="B91" s="146">
        <v>7</v>
      </c>
      <c r="C91" s="154"/>
      <c r="D91" s="228">
        <v>-0.8</v>
      </c>
      <c r="E91" s="244">
        <v>-13.6</v>
      </c>
      <c r="F91" s="244">
        <v>-2.2999999999999998</v>
      </c>
      <c r="G91" s="244">
        <v>-5.0999999999999996</v>
      </c>
      <c r="H91" s="244">
        <v>-7.8</v>
      </c>
      <c r="I91" s="244">
        <v>3</v>
      </c>
      <c r="J91" s="244">
        <v>-0.4</v>
      </c>
      <c r="K91" s="244">
        <v>-0.7</v>
      </c>
      <c r="L91" s="244">
        <v>7.2</v>
      </c>
      <c r="M91" s="244">
        <v>3.5</v>
      </c>
      <c r="N91" s="244">
        <v>4.2</v>
      </c>
      <c r="O91" s="244">
        <v>2.8</v>
      </c>
      <c r="P91" s="244">
        <v>0.8</v>
      </c>
      <c r="Q91" s="244">
        <v>-2.4</v>
      </c>
      <c r="R91" s="244">
        <v>22.7</v>
      </c>
      <c r="S91" s="244">
        <v>1.4</v>
      </c>
    </row>
    <row r="92" spans="1:31" ht="13.5" customHeight="1" x14ac:dyDescent="0.2">
      <c r="A92" s="150" t="s">
        <v>86</v>
      </c>
      <c r="B92" s="153">
        <v>8</v>
      </c>
      <c r="C92" s="156"/>
      <c r="D92" s="164">
        <v>-1.6</v>
      </c>
      <c r="E92" s="174">
        <v>-13.7</v>
      </c>
      <c r="F92" s="174">
        <v>-2.2999999999999998</v>
      </c>
      <c r="G92" s="174">
        <v>-3.9</v>
      </c>
      <c r="H92" s="174">
        <v>-7.6</v>
      </c>
      <c r="I92" s="174">
        <v>1.1000000000000001</v>
      </c>
      <c r="J92" s="174">
        <v>-1.3</v>
      </c>
      <c r="K92" s="174">
        <v>-0.6</v>
      </c>
      <c r="L92" s="174">
        <v>8.8000000000000007</v>
      </c>
      <c r="M92" s="174">
        <v>2.8</v>
      </c>
      <c r="N92" s="174">
        <v>2.8</v>
      </c>
      <c r="O92" s="174">
        <v>3.4</v>
      </c>
      <c r="P92" s="174">
        <v>0.8</v>
      </c>
      <c r="Q92" s="174">
        <v>-2.5</v>
      </c>
      <c r="R92" s="174">
        <v>22.3</v>
      </c>
      <c r="S92" s="174">
        <v>-4.5</v>
      </c>
    </row>
    <row r="93" spans="1:31" ht="27" customHeight="1" x14ac:dyDescent="0.2">
      <c r="A93" s="591" t="s">
        <v>473</v>
      </c>
      <c r="B93" s="591"/>
      <c r="C93" s="592"/>
      <c r="D93" s="203">
        <v>-0.9</v>
      </c>
      <c r="E93" s="165">
        <v>-0.1</v>
      </c>
      <c r="F93" s="165">
        <v>-0.7</v>
      </c>
      <c r="G93" s="165">
        <v>0.5</v>
      </c>
      <c r="H93" s="165">
        <v>-0.7</v>
      </c>
      <c r="I93" s="165">
        <v>-1.8</v>
      </c>
      <c r="J93" s="165">
        <v>-0.4</v>
      </c>
      <c r="K93" s="165">
        <v>-0.2</v>
      </c>
      <c r="L93" s="165">
        <v>1.9</v>
      </c>
      <c r="M93" s="165">
        <v>0.1</v>
      </c>
      <c r="N93" s="165">
        <v>-1.2</v>
      </c>
      <c r="O93" s="165">
        <v>0.8</v>
      </c>
      <c r="P93" s="165">
        <v>0.2</v>
      </c>
      <c r="Q93" s="165">
        <v>-0.7</v>
      </c>
      <c r="R93" s="165">
        <v>-0.7</v>
      </c>
      <c r="S93" s="165">
        <v>-3.5</v>
      </c>
      <c r="T93" s="151"/>
      <c r="U93" s="151"/>
      <c r="V93" s="151"/>
      <c r="W93" s="151"/>
      <c r="X93" s="151"/>
      <c r="Y93" s="151"/>
      <c r="Z93" s="151"/>
      <c r="AA93" s="151"/>
      <c r="AB93" s="151"/>
      <c r="AC93" s="151"/>
      <c r="AD93" s="151"/>
      <c r="AE93" s="151"/>
    </row>
    <row r="94" spans="1:31" ht="22.5" customHeight="1" x14ac:dyDescent="0.2">
      <c r="A94" s="611"/>
      <c r="B94" s="611"/>
      <c r="C94" s="611"/>
      <c r="D94" s="611"/>
      <c r="E94" s="611"/>
      <c r="F94" s="611"/>
      <c r="G94" s="611"/>
      <c r="H94" s="611"/>
      <c r="I94" s="611"/>
      <c r="J94" s="611"/>
      <c r="K94" s="611"/>
      <c r="L94" s="611"/>
      <c r="M94" s="611"/>
      <c r="N94" s="611"/>
      <c r="O94" s="611"/>
      <c r="P94" s="611"/>
      <c r="Q94" s="611"/>
      <c r="R94" s="611"/>
      <c r="S94" s="611"/>
    </row>
    <row r="95" spans="1:31" x14ac:dyDescent="0.2">
      <c r="A95" s="219"/>
    </row>
  </sheetData>
  <mergeCells count="12">
    <mergeCell ref="H49:O49"/>
    <mergeCell ref="D53:R53"/>
    <mergeCell ref="D73:S73"/>
    <mergeCell ref="A93:C93"/>
    <mergeCell ref="A94:S94"/>
    <mergeCell ref="A50:C52"/>
    <mergeCell ref="G2:N2"/>
    <mergeCell ref="H3:O3"/>
    <mergeCell ref="D7:R7"/>
    <mergeCell ref="D27:S27"/>
    <mergeCell ref="A47:C47"/>
    <mergeCell ref="A4:C6"/>
  </mergeCells>
  <phoneticPr fontId="5"/>
  <pageMargins left="0.78740157480314965" right="0.39370078740157483" top="0.43307086614173229" bottom="0.59055118110236227" header="0.31496062992125984" footer="0.35433070866141736"/>
  <pageSetup paperSize="9" scale="59" orientation="portrait" r:id="rId1"/>
  <headerFooter alignWithMargins="0">
    <oddFooter>&amp;C&amp;"ＭＳ Ｐゴシック,標準"&amp;12- 12 -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indexed="14"/>
    <pageSetUpPr fitToPage="1"/>
  </sheetPr>
  <dimension ref="A1:S52"/>
  <sheetViews>
    <sheetView workbookViewId="0">
      <selection activeCell="U1" sqref="U1:W1048576"/>
    </sheetView>
  </sheetViews>
  <sheetFormatPr defaultColWidth="9" defaultRowHeight="13" x14ac:dyDescent="0.2"/>
  <cols>
    <col min="1" max="1" width="9.08984375" style="1" customWidth="1"/>
    <col min="2" max="2" width="5.26953125" style="1" customWidth="1"/>
    <col min="3" max="3" width="4.453125" style="1" customWidth="1"/>
    <col min="4" max="4" width="2.7265625" style="1" customWidth="1"/>
    <col min="5" max="18" width="9.7265625" style="1" customWidth="1"/>
    <col min="19" max="19" width="7.453125" style="1" customWidth="1"/>
    <col min="20" max="20" width="9" style="1" bestFit="1"/>
    <col min="21" max="16384" width="9" style="1"/>
  </cols>
  <sheetData>
    <row r="1" spans="1:19" ht="9" customHeight="1" x14ac:dyDescent="0.2">
      <c r="H1" s="2"/>
      <c r="I1" s="2"/>
      <c r="J1" s="2"/>
      <c r="K1" s="2"/>
      <c r="L1" s="2"/>
      <c r="M1" s="2"/>
    </row>
    <row r="2" spans="1:19" ht="22.5" customHeight="1" x14ac:dyDescent="0.3">
      <c r="B2" s="259"/>
      <c r="C2" s="259"/>
      <c r="D2" s="259"/>
      <c r="G2" s="294"/>
      <c r="H2" s="2"/>
      <c r="I2" s="299" t="s">
        <v>169</v>
      </c>
      <c r="J2" s="300"/>
      <c r="K2" s="300"/>
      <c r="L2" s="300"/>
      <c r="M2" s="2"/>
      <c r="N2" s="2"/>
      <c r="Q2" s="315"/>
    </row>
    <row r="3" spans="1:19" x14ac:dyDescent="0.2">
      <c r="B3" s="143" t="s">
        <v>63</v>
      </c>
      <c r="C3" s="143"/>
      <c r="D3" s="143"/>
      <c r="E3" s="118"/>
      <c r="F3" s="118"/>
      <c r="Q3" s="118" t="s">
        <v>300</v>
      </c>
      <c r="R3" s="318"/>
    </row>
    <row r="4" spans="1:19" x14ac:dyDescent="0.2">
      <c r="B4" s="616" t="s">
        <v>233</v>
      </c>
      <c r="C4" s="617"/>
      <c r="D4" s="618"/>
      <c r="E4" s="277" t="s">
        <v>234</v>
      </c>
      <c r="F4" s="283"/>
      <c r="G4" s="277" t="s">
        <v>206</v>
      </c>
      <c r="H4" s="297"/>
      <c r="I4" s="277" t="s">
        <v>90</v>
      </c>
      <c r="J4" s="283"/>
      <c r="K4" s="302" t="s">
        <v>158</v>
      </c>
      <c r="L4" s="297"/>
      <c r="M4" s="612" t="s">
        <v>238</v>
      </c>
      <c r="N4" s="613"/>
      <c r="O4" s="304" t="s">
        <v>21</v>
      </c>
      <c r="P4" s="283"/>
      <c r="Q4" s="277" t="s">
        <v>241</v>
      </c>
      <c r="R4" s="297"/>
    </row>
    <row r="5" spans="1:19" x14ac:dyDescent="0.2">
      <c r="B5" s="619"/>
      <c r="C5" s="620"/>
      <c r="D5" s="621"/>
      <c r="E5" s="278" t="s">
        <v>246</v>
      </c>
      <c r="F5" s="284" t="s">
        <v>481</v>
      </c>
      <c r="G5" s="278" t="s">
        <v>246</v>
      </c>
      <c r="H5" s="284" t="s">
        <v>481</v>
      </c>
      <c r="I5" s="278" t="s">
        <v>246</v>
      </c>
      <c r="J5" s="284" t="s">
        <v>481</v>
      </c>
      <c r="K5" s="278" t="s">
        <v>246</v>
      </c>
      <c r="L5" s="284" t="s">
        <v>481</v>
      </c>
      <c r="M5" s="278" t="s">
        <v>246</v>
      </c>
      <c r="N5" s="284" t="s">
        <v>481</v>
      </c>
      <c r="O5" s="305" t="s">
        <v>482</v>
      </c>
      <c r="P5" s="284" t="s">
        <v>484</v>
      </c>
      <c r="Q5" s="305" t="s">
        <v>482</v>
      </c>
      <c r="R5" s="284" t="s">
        <v>484</v>
      </c>
    </row>
    <row r="6" spans="1:19" s="74" customFormat="1" ht="8.5" x14ac:dyDescent="0.15">
      <c r="B6" s="260"/>
      <c r="C6" s="266"/>
      <c r="D6" s="271"/>
      <c r="E6" s="279"/>
      <c r="F6" s="285" t="s">
        <v>139</v>
      </c>
      <c r="G6" s="119"/>
      <c r="H6" s="285" t="s">
        <v>139</v>
      </c>
      <c r="I6" s="279"/>
      <c r="J6" s="285" t="s">
        <v>139</v>
      </c>
      <c r="K6" s="119"/>
      <c r="L6" s="285" t="s">
        <v>139</v>
      </c>
      <c r="M6" s="279"/>
      <c r="N6" s="285" t="s">
        <v>139</v>
      </c>
      <c r="O6" s="306" t="s">
        <v>139</v>
      </c>
      <c r="P6" s="285" t="s">
        <v>56</v>
      </c>
      <c r="Q6" s="316" t="s">
        <v>139</v>
      </c>
      <c r="R6" s="285" t="s">
        <v>56</v>
      </c>
    </row>
    <row r="7" spans="1:19" x14ac:dyDescent="0.2">
      <c r="B7" s="261" t="s">
        <v>175</v>
      </c>
      <c r="C7" s="267">
        <v>9</v>
      </c>
      <c r="D7" s="1" t="s">
        <v>256</v>
      </c>
      <c r="E7" s="280">
        <v>104.5</v>
      </c>
      <c r="F7" s="286">
        <v>-3.3302497687326502</v>
      </c>
      <c r="G7" s="2">
        <v>104.7</v>
      </c>
      <c r="H7" s="286">
        <v>0.47984644913627633</v>
      </c>
      <c r="I7" s="280">
        <v>103.3</v>
      </c>
      <c r="J7" s="286">
        <v>0.5842259006815913</v>
      </c>
      <c r="K7" s="2">
        <v>124.7</v>
      </c>
      <c r="L7" s="286">
        <v>6.9468267581475205</v>
      </c>
      <c r="M7" s="280">
        <v>103.6</v>
      </c>
      <c r="N7" s="286">
        <v>9.6618357487917222E-2</v>
      </c>
      <c r="O7" s="307">
        <v>1.67</v>
      </c>
      <c r="P7" s="311">
        <v>2.0000000000000018E-2</v>
      </c>
      <c r="Q7" s="141">
        <v>1.66</v>
      </c>
      <c r="R7" s="311">
        <v>0.16999999999999993</v>
      </c>
      <c r="S7" s="2"/>
    </row>
    <row r="8" spans="1:19" x14ac:dyDescent="0.2">
      <c r="B8" s="262" t="s">
        <v>86</v>
      </c>
      <c r="C8" s="267">
        <v>10</v>
      </c>
      <c r="E8" s="280">
        <v>105.4</v>
      </c>
      <c r="F8" s="286">
        <v>0.86124401913876147</v>
      </c>
      <c r="G8" s="2">
        <v>105.2</v>
      </c>
      <c r="H8" s="286">
        <v>0.47755491881566381</v>
      </c>
      <c r="I8" s="280">
        <v>103.9</v>
      </c>
      <c r="J8" s="286">
        <v>0.58083252662149909</v>
      </c>
      <c r="K8" s="2">
        <v>125.6</v>
      </c>
      <c r="L8" s="286">
        <v>0.7217321571772185</v>
      </c>
      <c r="M8" s="280">
        <v>103.6</v>
      </c>
      <c r="N8" s="286">
        <v>0</v>
      </c>
      <c r="O8" s="307">
        <v>2.14</v>
      </c>
      <c r="P8" s="311">
        <v>0.4700000000000002</v>
      </c>
      <c r="Q8" s="141">
        <v>2.0299999999999998</v>
      </c>
      <c r="R8" s="311">
        <v>0.36999999999999988</v>
      </c>
      <c r="S8" s="2"/>
    </row>
    <row r="9" spans="1:19" x14ac:dyDescent="0.2">
      <c r="B9" s="262" t="s">
        <v>86</v>
      </c>
      <c r="C9" s="267">
        <v>11</v>
      </c>
      <c r="D9" s="272"/>
      <c r="E9" s="280">
        <v>105.1</v>
      </c>
      <c r="F9" s="286">
        <v>-0.28462998102467868</v>
      </c>
      <c r="G9" s="2">
        <v>105.2</v>
      </c>
      <c r="H9" s="286">
        <v>0</v>
      </c>
      <c r="I9" s="280">
        <v>102.6</v>
      </c>
      <c r="J9" s="286">
        <v>-1.2512030798845153</v>
      </c>
      <c r="K9" s="2">
        <v>120.8</v>
      </c>
      <c r="L9" s="286">
        <v>-3.8216560509554118</v>
      </c>
      <c r="M9" s="280">
        <v>103.6</v>
      </c>
      <c r="N9" s="286">
        <v>0</v>
      </c>
      <c r="O9" s="307">
        <v>1.9300000000000002</v>
      </c>
      <c r="P9" s="311">
        <v>-0.21000000000000019</v>
      </c>
      <c r="Q9" s="141">
        <v>1.66</v>
      </c>
      <c r="R9" s="311">
        <v>-0.36999999999999988</v>
      </c>
      <c r="S9" s="2"/>
    </row>
    <row r="10" spans="1:19" x14ac:dyDescent="0.2">
      <c r="A10" s="254"/>
      <c r="B10" s="1" t="s">
        <v>86</v>
      </c>
      <c r="C10" s="267">
        <v>12</v>
      </c>
      <c r="E10" s="280">
        <v>106.7</v>
      </c>
      <c r="F10" s="286">
        <v>1.5223596574690852</v>
      </c>
      <c r="G10" s="2">
        <v>104.9</v>
      </c>
      <c r="H10" s="286">
        <v>-0.28517110266159423</v>
      </c>
      <c r="I10" s="280">
        <v>102.2</v>
      </c>
      <c r="J10" s="286">
        <v>-0.38986354775827631</v>
      </c>
      <c r="K10" s="2">
        <v>119.1</v>
      </c>
      <c r="L10" s="286">
        <v>-1.4072847682119229</v>
      </c>
      <c r="M10" s="280">
        <v>103.8</v>
      </c>
      <c r="N10" s="286">
        <v>0.1930501930501958</v>
      </c>
      <c r="O10" s="307">
        <v>1.44</v>
      </c>
      <c r="P10" s="311">
        <v>-0.49</v>
      </c>
      <c r="Q10" s="141">
        <v>1.35</v>
      </c>
      <c r="R10" s="311">
        <v>-0.30999999999999983</v>
      </c>
      <c r="S10" s="2"/>
    </row>
    <row r="11" spans="1:19" x14ac:dyDescent="0.2">
      <c r="A11" s="254"/>
      <c r="B11" s="1" t="s">
        <v>472</v>
      </c>
      <c r="C11" s="267" t="s">
        <v>365</v>
      </c>
      <c r="D11" s="272"/>
      <c r="E11" s="280">
        <v>106.1</v>
      </c>
      <c r="F11" s="286">
        <v>-0.56232427366448789</v>
      </c>
      <c r="G11" s="2">
        <v>103.9</v>
      </c>
      <c r="H11" s="286">
        <v>-0.95328884652049561</v>
      </c>
      <c r="I11" s="280">
        <v>103.7</v>
      </c>
      <c r="J11" s="286">
        <v>1.4677103718199609</v>
      </c>
      <c r="K11" s="280">
        <v>126.5</v>
      </c>
      <c r="L11" s="286">
        <v>6.2132661628883339</v>
      </c>
      <c r="M11" s="280">
        <v>103.4</v>
      </c>
      <c r="N11" s="286">
        <v>-0.38535645472060837</v>
      </c>
      <c r="O11" s="307">
        <v>1.76</v>
      </c>
      <c r="P11" s="311">
        <v>0.32000000000000006</v>
      </c>
      <c r="Q11" s="141">
        <v>1.85</v>
      </c>
      <c r="R11" s="311">
        <v>0.5</v>
      </c>
      <c r="S11" s="2"/>
    </row>
    <row r="12" spans="1:19" x14ac:dyDescent="0.2">
      <c r="A12" s="255"/>
      <c r="B12" s="262" t="s">
        <v>86</v>
      </c>
      <c r="C12" s="267">
        <v>2</v>
      </c>
      <c r="D12" s="272"/>
      <c r="E12" s="280">
        <v>103.5</v>
      </c>
      <c r="F12" s="286">
        <v>-2.4505183788878364</v>
      </c>
      <c r="G12" s="2">
        <v>103.7</v>
      </c>
      <c r="H12" s="286">
        <v>-0.19249278152069568</v>
      </c>
      <c r="I12" s="280">
        <v>103.8</v>
      </c>
      <c r="J12" s="286">
        <v>9.6432015429116988E-2</v>
      </c>
      <c r="K12" s="2">
        <v>117.5</v>
      </c>
      <c r="L12" s="286">
        <v>-7.1146245059288544</v>
      </c>
      <c r="M12" s="280">
        <v>103.3</v>
      </c>
      <c r="N12" s="286">
        <v>-9.6711798839466651E-2</v>
      </c>
      <c r="O12" s="307">
        <v>1.72</v>
      </c>
      <c r="P12" s="311">
        <v>-4.0000000000000036E-2</v>
      </c>
      <c r="Q12" s="141">
        <v>1.92</v>
      </c>
      <c r="R12" s="311">
        <v>6.999999999999984E-2</v>
      </c>
      <c r="S12" s="2"/>
    </row>
    <row r="13" spans="1:19" x14ac:dyDescent="0.2">
      <c r="B13" s="263" t="s">
        <v>86</v>
      </c>
      <c r="C13" s="267">
        <v>3</v>
      </c>
      <c r="E13" s="280">
        <v>104.7</v>
      </c>
      <c r="F13" s="286">
        <v>1.1594202898550752</v>
      </c>
      <c r="G13" s="2">
        <v>104</v>
      </c>
      <c r="H13" s="286">
        <v>0.28929604628736466</v>
      </c>
      <c r="I13" s="280">
        <v>103.8</v>
      </c>
      <c r="J13" s="286">
        <v>0</v>
      </c>
      <c r="K13" s="2">
        <v>116.2</v>
      </c>
      <c r="L13" s="286">
        <v>-1.1063829787234019</v>
      </c>
      <c r="M13" s="280">
        <v>103.3</v>
      </c>
      <c r="N13" s="286">
        <v>0</v>
      </c>
      <c r="O13" s="307">
        <v>2</v>
      </c>
      <c r="P13" s="311">
        <v>0.28000000000000003</v>
      </c>
      <c r="Q13" s="141">
        <v>1.73</v>
      </c>
      <c r="R13" s="311">
        <v>-0.18999999999999995</v>
      </c>
      <c r="S13" s="2"/>
    </row>
    <row r="14" spans="1:19" x14ac:dyDescent="0.2">
      <c r="A14" s="254"/>
      <c r="B14" s="1" t="s">
        <v>86</v>
      </c>
      <c r="C14" s="267">
        <v>4</v>
      </c>
      <c r="D14" s="272"/>
      <c r="E14" s="280">
        <v>105</v>
      </c>
      <c r="F14" s="286">
        <v>0.28653295128939554</v>
      </c>
      <c r="G14" s="2">
        <v>104.3</v>
      </c>
      <c r="H14" s="286">
        <v>0.28846153846153577</v>
      </c>
      <c r="I14" s="280">
        <v>102.9</v>
      </c>
      <c r="J14" s="286">
        <v>-0.86705202312137908</v>
      </c>
      <c r="K14" s="2">
        <v>127.4</v>
      </c>
      <c r="L14" s="286">
        <v>9.6385542168674725</v>
      </c>
      <c r="M14" s="280">
        <v>102.7</v>
      </c>
      <c r="N14" s="286">
        <v>-0.58083252662148532</v>
      </c>
      <c r="O14" s="307">
        <v>1.46</v>
      </c>
      <c r="P14" s="311">
        <v>-0.54</v>
      </c>
      <c r="Q14" s="141">
        <v>1.6800000000000002</v>
      </c>
      <c r="R14" s="311">
        <v>-5.0000000000000044E-2</v>
      </c>
      <c r="S14" s="2"/>
    </row>
    <row r="15" spans="1:19" x14ac:dyDescent="0.2">
      <c r="A15" s="254"/>
      <c r="B15" s="1" t="s">
        <v>86</v>
      </c>
      <c r="C15" s="267">
        <v>5</v>
      </c>
      <c r="D15" s="273"/>
      <c r="E15" s="280">
        <v>106.7</v>
      </c>
      <c r="F15" s="286">
        <v>1.6190476190476217</v>
      </c>
      <c r="G15" s="2">
        <v>104.8</v>
      </c>
      <c r="H15" s="286">
        <v>0.4793863854266539</v>
      </c>
      <c r="I15" s="280">
        <v>106.7</v>
      </c>
      <c r="J15" s="286">
        <v>3.692905733722057</v>
      </c>
      <c r="K15" s="2">
        <v>133.30000000000001</v>
      </c>
      <c r="L15" s="286">
        <v>4.6310832025117783</v>
      </c>
      <c r="M15" s="280">
        <v>103</v>
      </c>
      <c r="N15" s="286">
        <v>0.29211295034079565</v>
      </c>
      <c r="O15" s="307">
        <v>1.8</v>
      </c>
      <c r="P15" s="311">
        <v>0.34000000000000008</v>
      </c>
      <c r="Q15" s="141">
        <v>1.56</v>
      </c>
      <c r="R15" s="311">
        <v>-0.12000000000000011</v>
      </c>
      <c r="S15" s="2"/>
    </row>
    <row r="16" spans="1:19" ht="13.5" customHeight="1" x14ac:dyDescent="0.2">
      <c r="A16" s="254"/>
      <c r="B16" s="1" t="s">
        <v>86</v>
      </c>
      <c r="C16" s="267">
        <v>6</v>
      </c>
      <c r="D16" s="273"/>
      <c r="E16" s="280">
        <v>104.1</v>
      </c>
      <c r="F16" s="286">
        <v>-2.4367385192127538</v>
      </c>
      <c r="G16" s="2">
        <v>104.5</v>
      </c>
      <c r="H16" s="286">
        <v>-0.28625954198473014</v>
      </c>
      <c r="I16" s="280">
        <v>103.7</v>
      </c>
      <c r="J16" s="286">
        <v>-2.8116213683223994</v>
      </c>
      <c r="K16" s="2">
        <v>128.30000000000001</v>
      </c>
      <c r="L16" s="286">
        <v>-3.7509377344336086</v>
      </c>
      <c r="M16" s="280">
        <v>102.9</v>
      </c>
      <c r="N16" s="286">
        <v>-9.7087378640771174E-2</v>
      </c>
      <c r="O16" s="307">
        <v>1.8</v>
      </c>
      <c r="P16" s="311">
        <v>0</v>
      </c>
      <c r="Q16" s="141">
        <v>1.9300000000000002</v>
      </c>
      <c r="R16" s="311">
        <v>0.36999999999999988</v>
      </c>
    </row>
    <row r="17" spans="1:18" ht="13.5" customHeight="1" x14ac:dyDescent="0.2">
      <c r="A17" s="256"/>
      <c r="B17" s="264" t="s">
        <v>86</v>
      </c>
      <c r="C17" s="268">
        <v>7</v>
      </c>
      <c r="D17" s="274"/>
      <c r="E17" s="281">
        <v>111.1</v>
      </c>
      <c r="F17" s="287">
        <v>6.7243035542747371</v>
      </c>
      <c r="G17" s="290">
        <v>104.4</v>
      </c>
      <c r="H17" s="287">
        <v>-9.569377990430078E-2</v>
      </c>
      <c r="I17" s="281">
        <v>102.8</v>
      </c>
      <c r="J17" s="287">
        <v>-0.86788813886210769</v>
      </c>
      <c r="K17" s="290">
        <v>124.5</v>
      </c>
      <c r="L17" s="287">
        <v>-2.9618082618862127</v>
      </c>
      <c r="M17" s="281">
        <v>102.5</v>
      </c>
      <c r="N17" s="287">
        <v>-0.3887269193391697</v>
      </c>
      <c r="O17" s="308">
        <v>1.78</v>
      </c>
      <c r="P17" s="312">
        <v>-2.0000000000000018E-2</v>
      </c>
      <c r="Q17" s="314">
        <v>2.09</v>
      </c>
      <c r="R17" s="312">
        <v>0.1599999999999997</v>
      </c>
    </row>
    <row r="18" spans="1:18" ht="13.5" customHeight="1" x14ac:dyDescent="0.2">
      <c r="A18" s="257"/>
      <c r="B18" s="265" t="s">
        <v>86</v>
      </c>
      <c r="C18" s="269">
        <v>8</v>
      </c>
      <c r="D18" s="274"/>
      <c r="E18" s="282">
        <v>105</v>
      </c>
      <c r="F18" s="288">
        <v>-5.4905490549054861</v>
      </c>
      <c r="G18" s="295">
        <v>105</v>
      </c>
      <c r="H18" s="288">
        <v>0.57471264367815544</v>
      </c>
      <c r="I18" s="282">
        <v>103.3</v>
      </c>
      <c r="J18" s="288">
        <v>0.48638132295719844</v>
      </c>
      <c r="K18" s="295">
        <v>120.6</v>
      </c>
      <c r="L18" s="288">
        <v>-3.132530120481932</v>
      </c>
      <c r="M18" s="282">
        <v>101.8</v>
      </c>
      <c r="N18" s="288">
        <v>-0.68292682926829551</v>
      </c>
      <c r="O18" s="309">
        <v>1.55</v>
      </c>
      <c r="P18" s="313">
        <v>-0.23</v>
      </c>
      <c r="Q18" s="317">
        <v>2.38</v>
      </c>
      <c r="R18" s="313">
        <v>0.29000000000000004</v>
      </c>
    </row>
    <row r="19" spans="1:18" ht="13.5" customHeight="1" x14ac:dyDescent="0.2">
      <c r="A19" s="257" t="s">
        <v>486</v>
      </c>
      <c r="E19" s="2"/>
      <c r="F19" s="2"/>
      <c r="G19" s="2"/>
      <c r="H19" s="2"/>
      <c r="I19" s="2"/>
      <c r="J19" s="2"/>
      <c r="K19" s="2"/>
      <c r="L19" s="2"/>
      <c r="M19" s="2"/>
      <c r="N19" s="2"/>
      <c r="O19" s="2"/>
      <c r="P19" s="2"/>
      <c r="Q19" s="2"/>
      <c r="R19" s="2"/>
    </row>
    <row r="20" spans="1:18" ht="13.5" customHeight="1" x14ac:dyDescent="0.2">
      <c r="A20" s="258"/>
      <c r="B20" s="143" t="s">
        <v>77</v>
      </c>
      <c r="C20" s="143"/>
      <c r="D20" s="143"/>
      <c r="E20" s="2"/>
      <c r="F20" s="289"/>
      <c r="G20" s="290"/>
      <c r="H20" s="2"/>
      <c r="I20" s="2"/>
      <c r="K20" s="2"/>
      <c r="M20" s="2"/>
      <c r="N20" s="289"/>
      <c r="O20" s="310"/>
      <c r="P20" s="310"/>
      <c r="Q20" s="118" t="s">
        <v>300</v>
      </c>
      <c r="R20" s="319"/>
    </row>
    <row r="21" spans="1:18" ht="13.5" customHeight="1" x14ac:dyDescent="0.2">
      <c r="A21" s="257"/>
      <c r="B21" s="616" t="s">
        <v>233</v>
      </c>
      <c r="C21" s="622"/>
      <c r="D21" s="623"/>
      <c r="E21" s="614" t="s">
        <v>234</v>
      </c>
      <c r="F21" s="615"/>
      <c r="G21" s="296" t="s">
        <v>206</v>
      </c>
      <c r="H21" s="298"/>
      <c r="I21" s="296" t="s">
        <v>90</v>
      </c>
      <c r="J21" s="301"/>
      <c r="K21" s="303" t="s">
        <v>158</v>
      </c>
      <c r="L21" s="298"/>
      <c r="M21" s="612" t="s">
        <v>238</v>
      </c>
      <c r="N21" s="613"/>
      <c r="O21" s="304" t="s">
        <v>21</v>
      </c>
      <c r="P21" s="283"/>
      <c r="Q21" s="277" t="s">
        <v>241</v>
      </c>
      <c r="R21" s="297"/>
    </row>
    <row r="22" spans="1:18" x14ac:dyDescent="0.2">
      <c r="A22" s="257" t="s">
        <v>486</v>
      </c>
      <c r="B22" s="624"/>
      <c r="C22" s="625"/>
      <c r="D22" s="626"/>
      <c r="E22" s="278" t="s">
        <v>246</v>
      </c>
      <c r="F22" s="284" t="s">
        <v>481</v>
      </c>
      <c r="G22" s="278" t="s">
        <v>246</v>
      </c>
      <c r="H22" s="284" t="s">
        <v>481</v>
      </c>
      <c r="I22" s="278" t="s">
        <v>246</v>
      </c>
      <c r="J22" s="284" t="s">
        <v>481</v>
      </c>
      <c r="K22" s="278" t="s">
        <v>246</v>
      </c>
      <c r="L22" s="284" t="s">
        <v>481</v>
      </c>
      <c r="M22" s="278" t="s">
        <v>246</v>
      </c>
      <c r="N22" s="284" t="s">
        <v>481</v>
      </c>
      <c r="O22" s="305" t="s">
        <v>482</v>
      </c>
      <c r="P22" s="284" t="s">
        <v>484</v>
      </c>
      <c r="Q22" s="305" t="s">
        <v>482</v>
      </c>
      <c r="R22" s="284" t="s">
        <v>484</v>
      </c>
    </row>
    <row r="23" spans="1:18" s="74" customFormat="1" ht="12.5" x14ac:dyDescent="0.15">
      <c r="B23" s="260"/>
      <c r="C23" s="266"/>
      <c r="D23" s="275"/>
      <c r="E23" s="279"/>
      <c r="F23" s="285" t="s">
        <v>139</v>
      </c>
      <c r="G23" s="119"/>
      <c r="H23" s="285" t="s">
        <v>139</v>
      </c>
      <c r="I23" s="279"/>
      <c r="J23" s="285" t="s">
        <v>139</v>
      </c>
      <c r="K23" s="119"/>
      <c r="L23" s="285" t="s">
        <v>139</v>
      </c>
      <c r="M23" s="279"/>
      <c r="N23" s="285" t="s">
        <v>139</v>
      </c>
      <c r="O23" s="306" t="s">
        <v>139</v>
      </c>
      <c r="P23" s="285" t="s">
        <v>56</v>
      </c>
      <c r="Q23" s="316" t="s">
        <v>139</v>
      </c>
      <c r="R23" s="285" t="s">
        <v>56</v>
      </c>
    </row>
    <row r="24" spans="1:18" x14ac:dyDescent="0.2">
      <c r="A24" s="257"/>
      <c r="B24" s="261" t="s">
        <v>175</v>
      </c>
      <c r="C24" s="267">
        <v>9</v>
      </c>
      <c r="D24" s="1" t="s">
        <v>256</v>
      </c>
      <c r="E24" s="280">
        <v>107.9</v>
      </c>
      <c r="F24" s="286">
        <v>-0.46125461254612543</v>
      </c>
      <c r="G24" s="280">
        <v>107.1</v>
      </c>
      <c r="H24" s="286">
        <v>-9.3283582089560196E-2</v>
      </c>
      <c r="I24" s="280">
        <v>104.1</v>
      </c>
      <c r="J24" s="286">
        <v>-1.606805293005674</v>
      </c>
      <c r="K24" s="280">
        <v>123</v>
      </c>
      <c r="L24" s="286">
        <v>1.9900497512437858</v>
      </c>
      <c r="M24" s="280">
        <v>102.1</v>
      </c>
      <c r="N24" s="286">
        <v>0.19627085377820278</v>
      </c>
      <c r="O24" s="307">
        <v>1.03</v>
      </c>
      <c r="P24" s="311">
        <v>0.20000000000000007</v>
      </c>
      <c r="Q24" s="307">
        <v>1.22</v>
      </c>
      <c r="R24" s="311">
        <v>0.25</v>
      </c>
    </row>
    <row r="25" spans="1:18" x14ac:dyDescent="0.2">
      <c r="B25" s="262" t="s">
        <v>86</v>
      </c>
      <c r="C25" s="267">
        <v>10</v>
      </c>
      <c r="D25" s="272"/>
      <c r="E25" s="280">
        <v>108.4</v>
      </c>
      <c r="F25" s="286">
        <v>0.46339202965708987</v>
      </c>
      <c r="G25" s="280">
        <v>108.2</v>
      </c>
      <c r="H25" s="286">
        <v>1.0270774976657409</v>
      </c>
      <c r="I25" s="280">
        <v>105.3</v>
      </c>
      <c r="J25" s="286">
        <v>1.1527377521613862</v>
      </c>
      <c r="K25" s="280">
        <v>125.5</v>
      </c>
      <c r="L25" s="286">
        <v>2.0325203252032518</v>
      </c>
      <c r="M25" s="280">
        <v>102.2</v>
      </c>
      <c r="N25" s="286">
        <v>9.7943192948098459E-2</v>
      </c>
      <c r="O25" s="307">
        <v>1.01</v>
      </c>
      <c r="P25" s="311">
        <v>-2.0000000000000018E-2</v>
      </c>
      <c r="Q25" s="307">
        <v>1.08</v>
      </c>
      <c r="R25" s="311">
        <v>-0.1399999999999999</v>
      </c>
    </row>
    <row r="26" spans="1:18" x14ac:dyDescent="0.2">
      <c r="B26" s="262" t="s">
        <v>86</v>
      </c>
      <c r="C26" s="267">
        <v>11</v>
      </c>
      <c r="E26" s="280">
        <v>109.4</v>
      </c>
      <c r="F26" s="286">
        <v>0.92250922509225086</v>
      </c>
      <c r="G26" s="280">
        <v>107.9</v>
      </c>
      <c r="H26" s="286">
        <v>-0.27726432532347239</v>
      </c>
      <c r="I26" s="280">
        <v>104</v>
      </c>
      <c r="J26" s="286">
        <v>-1.2345679012345652</v>
      </c>
      <c r="K26" s="280">
        <v>121.1</v>
      </c>
      <c r="L26" s="286">
        <v>-3.5059760956175343</v>
      </c>
      <c r="M26" s="280">
        <v>102.2</v>
      </c>
      <c r="N26" s="286">
        <v>0</v>
      </c>
      <c r="O26" s="307">
        <v>1.37</v>
      </c>
      <c r="P26" s="311">
        <v>0.3600000000000001</v>
      </c>
      <c r="Q26" s="307">
        <v>0.98</v>
      </c>
      <c r="R26" s="311">
        <v>-0.10000000000000009</v>
      </c>
    </row>
    <row r="27" spans="1:18" x14ac:dyDescent="0.2">
      <c r="B27" s="262" t="s">
        <v>86</v>
      </c>
      <c r="C27" s="267">
        <v>12</v>
      </c>
      <c r="D27" s="272"/>
      <c r="E27" s="280">
        <v>107.3</v>
      </c>
      <c r="F27" s="286">
        <v>-1.9195612431444318</v>
      </c>
      <c r="G27" s="280">
        <v>107.3</v>
      </c>
      <c r="H27" s="286">
        <v>-0.55607043558851577</v>
      </c>
      <c r="I27" s="280">
        <v>104.1</v>
      </c>
      <c r="J27" s="286">
        <v>9.6153846153840677E-2</v>
      </c>
      <c r="K27" s="280">
        <v>120.4</v>
      </c>
      <c r="L27" s="286">
        <v>-0.57803468208091546</v>
      </c>
      <c r="M27" s="280">
        <v>102</v>
      </c>
      <c r="N27" s="286">
        <v>-0.19569471624266421</v>
      </c>
      <c r="O27" s="307">
        <v>0.86</v>
      </c>
      <c r="P27" s="311">
        <v>-0.51000000000000012</v>
      </c>
      <c r="Q27" s="307">
        <v>1.1100000000000001</v>
      </c>
      <c r="R27" s="311">
        <v>0.13000000000000012</v>
      </c>
    </row>
    <row r="28" spans="1:18" x14ac:dyDescent="0.2">
      <c r="B28" s="262" t="s">
        <v>472</v>
      </c>
      <c r="C28" s="267" t="s">
        <v>365</v>
      </c>
      <c r="E28" s="280">
        <v>107</v>
      </c>
      <c r="F28" s="286">
        <v>-0.27958993476234595</v>
      </c>
      <c r="G28" s="280">
        <v>106.7</v>
      </c>
      <c r="H28" s="286">
        <v>-0.5591798695246919</v>
      </c>
      <c r="I28" s="280">
        <v>103.7</v>
      </c>
      <c r="J28" s="286">
        <v>-0.38424591738711961</v>
      </c>
      <c r="K28" s="280">
        <v>118.7</v>
      </c>
      <c r="L28" s="286">
        <v>-1.4119601328903677</v>
      </c>
      <c r="M28" s="280">
        <v>101</v>
      </c>
      <c r="N28" s="286">
        <v>-0.98039215686274506</v>
      </c>
      <c r="O28" s="307">
        <v>0.78</v>
      </c>
      <c r="P28" s="311">
        <v>-7.999999999999996E-2</v>
      </c>
      <c r="Q28" s="307">
        <v>1.25</v>
      </c>
      <c r="R28" s="311">
        <v>0.1399999999999999</v>
      </c>
    </row>
    <row r="29" spans="1:18" x14ac:dyDescent="0.2">
      <c r="B29" s="262" t="s">
        <v>86</v>
      </c>
      <c r="C29" s="267">
        <v>2</v>
      </c>
      <c r="D29" s="272"/>
      <c r="E29" s="280">
        <v>107</v>
      </c>
      <c r="F29" s="286">
        <v>0</v>
      </c>
      <c r="G29" s="280">
        <v>107.1</v>
      </c>
      <c r="H29" s="286">
        <v>0.3748828491096452</v>
      </c>
      <c r="I29" s="280">
        <v>103.3</v>
      </c>
      <c r="J29" s="286">
        <v>-0.38572806171649537</v>
      </c>
      <c r="K29" s="280">
        <v>113.8</v>
      </c>
      <c r="L29" s="286">
        <v>-4.1280539174389261</v>
      </c>
      <c r="M29" s="280">
        <v>101.2</v>
      </c>
      <c r="N29" s="286">
        <v>0.19801980198020083</v>
      </c>
      <c r="O29" s="307">
        <v>1.03</v>
      </c>
      <c r="P29" s="311">
        <v>0.25</v>
      </c>
      <c r="Q29" s="307">
        <v>1.37</v>
      </c>
      <c r="R29" s="311">
        <v>0.12000000000000011</v>
      </c>
    </row>
    <row r="30" spans="1:18" x14ac:dyDescent="0.2">
      <c r="B30" s="262" t="s">
        <v>86</v>
      </c>
      <c r="C30" s="267">
        <v>3</v>
      </c>
      <c r="D30" s="272"/>
      <c r="E30" s="280">
        <v>108.1</v>
      </c>
      <c r="F30" s="286">
        <v>1.0280373831775647</v>
      </c>
      <c r="G30" s="280">
        <v>107.1</v>
      </c>
      <c r="H30" s="286">
        <v>0</v>
      </c>
      <c r="I30" s="280">
        <v>102.6</v>
      </c>
      <c r="J30" s="286">
        <v>-0.67763794772507535</v>
      </c>
      <c r="K30" s="280">
        <v>108.4</v>
      </c>
      <c r="L30" s="286">
        <v>-4.7451669595782002</v>
      </c>
      <c r="M30" s="280">
        <v>100.5</v>
      </c>
      <c r="N30" s="286">
        <v>-0.69169960474308578</v>
      </c>
      <c r="O30" s="307">
        <v>0.92</v>
      </c>
      <c r="P30" s="311">
        <v>-0.10999999999999999</v>
      </c>
      <c r="Q30" s="307">
        <v>1.37</v>
      </c>
      <c r="R30" s="311">
        <v>0</v>
      </c>
    </row>
    <row r="31" spans="1:18" x14ac:dyDescent="0.2">
      <c r="B31" s="262" t="s">
        <v>86</v>
      </c>
      <c r="C31" s="267">
        <v>4</v>
      </c>
      <c r="E31" s="280">
        <v>110.3</v>
      </c>
      <c r="F31" s="286">
        <v>2.0351526364477364</v>
      </c>
      <c r="G31" s="280">
        <v>107.9</v>
      </c>
      <c r="H31" s="286">
        <v>0.74696545284781646</v>
      </c>
      <c r="I31" s="280">
        <v>100.9</v>
      </c>
      <c r="J31" s="286">
        <v>-1.6569200779726987</v>
      </c>
      <c r="K31" s="280">
        <v>113.3</v>
      </c>
      <c r="L31" s="286">
        <v>4.5202952029520214</v>
      </c>
      <c r="M31" s="280">
        <v>99.7</v>
      </c>
      <c r="N31" s="286">
        <v>-0.79601990049750959</v>
      </c>
      <c r="O31" s="307">
        <v>0.92</v>
      </c>
      <c r="P31" s="311">
        <v>0</v>
      </c>
      <c r="Q31" s="307">
        <v>1.33</v>
      </c>
      <c r="R31" s="311">
        <v>-4.0000000000000036E-2</v>
      </c>
    </row>
    <row r="32" spans="1:18" x14ac:dyDescent="0.2">
      <c r="B32" s="262" t="s">
        <v>86</v>
      </c>
      <c r="C32" s="267">
        <v>5</v>
      </c>
      <c r="D32" s="272"/>
      <c r="E32" s="280">
        <v>110.4</v>
      </c>
      <c r="F32" s="286">
        <v>9.0661831369001383E-2</v>
      </c>
      <c r="G32" s="280">
        <v>109.9</v>
      </c>
      <c r="H32" s="286">
        <v>1.8535681186283595</v>
      </c>
      <c r="I32" s="280">
        <v>108.7</v>
      </c>
      <c r="J32" s="286">
        <v>7.7304261645193231</v>
      </c>
      <c r="K32" s="280">
        <v>123.5</v>
      </c>
      <c r="L32" s="286">
        <v>9.0026478375992962</v>
      </c>
      <c r="M32" s="280">
        <v>100.4</v>
      </c>
      <c r="N32" s="286">
        <v>0.70210631895687337</v>
      </c>
      <c r="O32" s="307">
        <v>1.33</v>
      </c>
      <c r="P32" s="311">
        <v>0.41</v>
      </c>
      <c r="Q32" s="307">
        <v>1.06</v>
      </c>
      <c r="R32" s="311">
        <v>-0.27</v>
      </c>
    </row>
    <row r="33" spans="2:19" x14ac:dyDescent="0.2">
      <c r="B33" s="262" t="s">
        <v>86</v>
      </c>
      <c r="C33" s="267">
        <v>6</v>
      </c>
      <c r="D33" s="273"/>
      <c r="E33" s="280">
        <v>108.7</v>
      </c>
      <c r="F33" s="286">
        <v>-1.5398550724637705</v>
      </c>
      <c r="G33" s="280">
        <v>109.8</v>
      </c>
      <c r="H33" s="286">
        <v>-9.099181073704142E-2</v>
      </c>
      <c r="I33" s="280">
        <v>104.7</v>
      </c>
      <c r="J33" s="286">
        <v>-3.6798528058877644</v>
      </c>
      <c r="K33" s="280">
        <v>122.9</v>
      </c>
      <c r="L33" s="286">
        <v>-0.48582995951416547</v>
      </c>
      <c r="M33" s="280">
        <v>100.2</v>
      </c>
      <c r="N33" s="286">
        <v>-0.19920318725099884</v>
      </c>
      <c r="O33" s="307">
        <v>1.17</v>
      </c>
      <c r="P33" s="311">
        <v>-0.16000000000000014</v>
      </c>
      <c r="Q33" s="307">
        <v>1.03</v>
      </c>
      <c r="R33" s="311">
        <v>-3.0000000000000027E-2</v>
      </c>
    </row>
    <row r="34" spans="2:19" x14ac:dyDescent="0.2">
      <c r="B34" s="264" t="s">
        <v>86</v>
      </c>
      <c r="C34" s="268">
        <v>7</v>
      </c>
      <c r="D34" s="276"/>
      <c r="E34" s="281">
        <v>116.4</v>
      </c>
      <c r="F34" s="290">
        <v>7.0837166513339493</v>
      </c>
      <c r="G34" s="281">
        <v>109.4</v>
      </c>
      <c r="H34" s="290">
        <v>-0.36429872495445492</v>
      </c>
      <c r="I34" s="281">
        <v>103.4</v>
      </c>
      <c r="J34" s="290">
        <v>-1.2416427889207231</v>
      </c>
      <c r="K34" s="281">
        <v>120.8</v>
      </c>
      <c r="L34" s="290">
        <v>-1.7087062652563128</v>
      </c>
      <c r="M34" s="281">
        <v>99.7</v>
      </c>
      <c r="N34" s="290">
        <v>-0.49900199600798401</v>
      </c>
      <c r="O34" s="308">
        <v>0.98</v>
      </c>
      <c r="P34" s="314">
        <v>-0.18999999999999995</v>
      </c>
      <c r="Q34" s="308">
        <v>1.28</v>
      </c>
      <c r="R34" s="312">
        <v>0.25</v>
      </c>
      <c r="S34" s="262"/>
    </row>
    <row r="35" spans="2:19" x14ac:dyDescent="0.2">
      <c r="B35" s="265" t="s">
        <v>86</v>
      </c>
      <c r="C35" s="269">
        <v>8</v>
      </c>
      <c r="D35" s="274"/>
      <c r="E35" s="282">
        <v>110.7</v>
      </c>
      <c r="F35" s="288">
        <v>-4.8969072164948475</v>
      </c>
      <c r="G35" s="282">
        <v>109.9</v>
      </c>
      <c r="H35" s="288">
        <v>0.45703839122486289</v>
      </c>
      <c r="I35" s="282">
        <v>106.5</v>
      </c>
      <c r="J35" s="288">
        <v>2.9980657640232051</v>
      </c>
      <c r="K35" s="282">
        <v>121.1</v>
      </c>
      <c r="L35" s="288">
        <v>0.24834437086092481</v>
      </c>
      <c r="M35" s="282">
        <v>99.7</v>
      </c>
      <c r="N35" s="288">
        <v>0</v>
      </c>
      <c r="O35" s="309">
        <v>1.0900000000000001</v>
      </c>
      <c r="P35" s="313">
        <v>0.1100000000000001</v>
      </c>
      <c r="Q35" s="309">
        <v>1.38</v>
      </c>
      <c r="R35" s="313">
        <v>9.9999999999999867E-2</v>
      </c>
    </row>
    <row r="36" spans="2:19" x14ac:dyDescent="0.2">
      <c r="E36" s="2"/>
      <c r="F36" s="2"/>
      <c r="G36" s="2"/>
      <c r="H36" s="2"/>
      <c r="I36" s="2"/>
      <c r="J36" s="2"/>
      <c r="K36" s="2"/>
      <c r="L36" s="2"/>
      <c r="M36" s="2"/>
      <c r="N36" s="2"/>
      <c r="O36" s="2"/>
      <c r="P36" s="2"/>
      <c r="Q36" s="2"/>
      <c r="R36" s="2"/>
    </row>
    <row r="37" spans="2:19" x14ac:dyDescent="0.2">
      <c r="B37" s="192" t="s">
        <v>246</v>
      </c>
      <c r="C37" s="192"/>
      <c r="D37" s="192"/>
      <c r="F37" s="291" t="s">
        <v>350</v>
      </c>
    </row>
    <row r="38" spans="2:19" x14ac:dyDescent="0.2">
      <c r="F38" s="291" t="s">
        <v>487</v>
      </c>
    </row>
    <row r="39" spans="2:19" x14ac:dyDescent="0.2">
      <c r="F39" s="291" t="s">
        <v>448</v>
      </c>
    </row>
    <row r="40" spans="2:19" x14ac:dyDescent="0.2">
      <c r="F40" s="292"/>
    </row>
    <row r="52" spans="3:6" ht="16.5" x14ac:dyDescent="0.25">
      <c r="C52" s="270"/>
      <c r="F52" s="293"/>
    </row>
  </sheetData>
  <mergeCells count="5">
    <mergeCell ref="M4:N4"/>
    <mergeCell ref="E21:F21"/>
    <mergeCell ref="M21:N21"/>
    <mergeCell ref="B4:D5"/>
    <mergeCell ref="B21:D22"/>
  </mergeCells>
  <phoneticPr fontId="5"/>
  <pageMargins left="0.39370078740157483" right="0.39370078740157483" top="0.98425196850393704" bottom="0.51" header="0.51181102362204722" footer="0.51181102362204722"/>
  <pageSetup paperSize="9" scale="9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indexed="53"/>
  </sheetPr>
  <dimension ref="B1:N105"/>
  <sheetViews>
    <sheetView zoomScale="70" zoomScaleNormal="70" workbookViewId="0">
      <selection activeCell="L4" sqref="L4"/>
    </sheetView>
  </sheetViews>
  <sheetFormatPr defaultColWidth="9" defaultRowHeight="13" x14ac:dyDescent="0.2"/>
  <cols>
    <col min="1" max="1" width="10.7265625" style="1" customWidth="1"/>
    <col min="2" max="2" width="6.453125" style="1" customWidth="1"/>
    <col min="3" max="3" width="39.08984375" style="192" customWidth="1"/>
    <col min="4" max="14" width="12.6328125" style="1" customWidth="1"/>
    <col min="15" max="15" width="9" style="1" bestFit="1"/>
    <col min="16" max="16384" width="9" style="1"/>
  </cols>
  <sheetData>
    <row r="1" spans="2:14" ht="23.25" customHeight="1" x14ac:dyDescent="0.2">
      <c r="B1" s="142" t="s">
        <v>32</v>
      </c>
    </row>
    <row r="2" spans="2:14" ht="23.25" customHeight="1" x14ac:dyDescent="0.3">
      <c r="C2" s="331">
        <v>45505</v>
      </c>
      <c r="D2" s="343" t="s">
        <v>293</v>
      </c>
    </row>
    <row r="3" spans="2:14" ht="18" customHeight="1" x14ac:dyDescent="0.2">
      <c r="B3" s="123"/>
      <c r="C3" s="332" t="s">
        <v>489</v>
      </c>
      <c r="D3" s="332"/>
      <c r="E3" s="123"/>
      <c r="F3" s="123"/>
      <c r="G3" s="123"/>
      <c r="H3" s="123"/>
      <c r="I3" s="123"/>
      <c r="J3" s="369"/>
      <c r="K3" s="123"/>
      <c r="L3" s="123"/>
      <c r="M3" s="123"/>
      <c r="N3" s="1" t="s">
        <v>449</v>
      </c>
    </row>
    <row r="4" spans="2:14" s="320" customFormat="1" ht="10.5" customHeight="1" x14ac:dyDescent="0.2">
      <c r="B4" s="627" t="s">
        <v>421</v>
      </c>
      <c r="C4" s="628"/>
      <c r="D4" s="627" t="s">
        <v>197</v>
      </c>
      <c r="E4" s="633"/>
      <c r="F4" s="633"/>
      <c r="G4" s="367"/>
      <c r="H4" s="368"/>
      <c r="I4" s="368"/>
      <c r="J4" s="368"/>
      <c r="K4" s="368"/>
      <c r="L4" s="368"/>
      <c r="M4" s="368"/>
      <c r="N4" s="371"/>
    </row>
    <row r="5" spans="2:14" s="320" customFormat="1" ht="18" customHeight="1" x14ac:dyDescent="0.2">
      <c r="B5" s="629"/>
      <c r="C5" s="630"/>
      <c r="D5" s="629"/>
      <c r="E5" s="634"/>
      <c r="F5" s="630"/>
      <c r="G5" s="627" t="s">
        <v>455</v>
      </c>
      <c r="H5" s="633"/>
      <c r="I5" s="633"/>
      <c r="J5" s="367"/>
      <c r="K5" s="370"/>
      <c r="L5" s="627" t="s">
        <v>491</v>
      </c>
      <c r="M5" s="633"/>
      <c r="N5" s="628"/>
    </row>
    <row r="6" spans="2:14" s="320" customFormat="1" ht="10.5" customHeight="1" x14ac:dyDescent="0.2">
      <c r="B6" s="629"/>
      <c r="C6" s="630"/>
      <c r="D6" s="635"/>
      <c r="E6" s="636"/>
      <c r="F6" s="637"/>
      <c r="G6" s="635"/>
      <c r="H6" s="636"/>
      <c r="I6" s="637"/>
      <c r="J6" s="638" t="s">
        <v>144</v>
      </c>
      <c r="K6" s="638" t="s">
        <v>93</v>
      </c>
      <c r="L6" s="635"/>
      <c r="M6" s="636"/>
      <c r="N6" s="637"/>
    </row>
    <row r="7" spans="2:14" s="320" customFormat="1" ht="18" customHeight="1" x14ac:dyDescent="0.2">
      <c r="B7" s="631"/>
      <c r="C7" s="632"/>
      <c r="D7" s="344" t="s">
        <v>492</v>
      </c>
      <c r="E7" s="356" t="s">
        <v>493</v>
      </c>
      <c r="F7" s="356" t="s">
        <v>67</v>
      </c>
      <c r="G7" s="344" t="s">
        <v>492</v>
      </c>
      <c r="H7" s="356" t="s">
        <v>493</v>
      </c>
      <c r="I7" s="356" t="s">
        <v>67</v>
      </c>
      <c r="J7" s="639"/>
      <c r="K7" s="639"/>
      <c r="L7" s="356" t="s">
        <v>492</v>
      </c>
      <c r="M7" s="344" t="s">
        <v>493</v>
      </c>
      <c r="N7" s="372" t="s">
        <v>67</v>
      </c>
    </row>
    <row r="8" spans="2:14" ht="16.5" customHeight="1" x14ac:dyDescent="0.2">
      <c r="B8" s="321" t="s">
        <v>321</v>
      </c>
      <c r="C8" s="333" t="s">
        <v>63</v>
      </c>
      <c r="D8" s="345">
        <v>281977</v>
      </c>
      <c r="E8" s="357">
        <v>355877</v>
      </c>
      <c r="F8" s="357">
        <v>196835</v>
      </c>
      <c r="G8" s="357">
        <v>266363</v>
      </c>
      <c r="H8" s="357">
        <v>332178</v>
      </c>
      <c r="I8" s="357">
        <v>190535</v>
      </c>
      <c r="J8" s="357">
        <v>245706</v>
      </c>
      <c r="K8" s="357">
        <v>20657</v>
      </c>
      <c r="L8" s="357">
        <v>15614</v>
      </c>
      <c r="M8" s="357">
        <v>23699</v>
      </c>
      <c r="N8" s="357">
        <v>6300</v>
      </c>
    </row>
    <row r="9" spans="2:14" ht="16.5" customHeight="1" x14ac:dyDescent="0.2">
      <c r="B9" s="322" t="s">
        <v>239</v>
      </c>
      <c r="C9" s="334" t="s">
        <v>494</v>
      </c>
      <c r="D9" s="346">
        <v>452171</v>
      </c>
      <c r="E9" s="358">
        <v>504719</v>
      </c>
      <c r="F9" s="358">
        <v>254578</v>
      </c>
      <c r="G9" s="358">
        <v>353991</v>
      </c>
      <c r="H9" s="358">
        <v>389704</v>
      </c>
      <c r="I9" s="358">
        <v>219703</v>
      </c>
      <c r="J9" s="358">
        <v>337475</v>
      </c>
      <c r="K9" s="358">
        <v>16516</v>
      </c>
      <c r="L9" s="358">
        <v>98180</v>
      </c>
      <c r="M9" s="358">
        <v>115015</v>
      </c>
      <c r="N9" s="358">
        <v>34875</v>
      </c>
    </row>
    <row r="10" spans="2:14" ht="16.5" customHeight="1" x14ac:dyDescent="0.2">
      <c r="B10" s="323" t="s">
        <v>270</v>
      </c>
      <c r="C10" s="335" t="s">
        <v>77</v>
      </c>
      <c r="D10" s="347">
        <v>341180</v>
      </c>
      <c r="E10" s="359">
        <v>388449</v>
      </c>
      <c r="F10" s="359">
        <v>225749</v>
      </c>
      <c r="G10" s="359">
        <v>323946</v>
      </c>
      <c r="H10" s="359">
        <v>367683</v>
      </c>
      <c r="I10" s="359">
        <v>217140</v>
      </c>
      <c r="J10" s="359">
        <v>293584</v>
      </c>
      <c r="K10" s="359">
        <v>30362</v>
      </c>
      <c r="L10" s="359">
        <v>17234</v>
      </c>
      <c r="M10" s="359">
        <v>20766</v>
      </c>
      <c r="N10" s="359">
        <v>8609</v>
      </c>
    </row>
    <row r="11" spans="2:14" ht="16.5" customHeight="1" x14ac:dyDescent="0.2">
      <c r="B11" s="324" t="s">
        <v>170</v>
      </c>
      <c r="C11" s="335" t="s">
        <v>303</v>
      </c>
      <c r="D11" s="347">
        <v>504451</v>
      </c>
      <c r="E11" s="359">
        <v>533082</v>
      </c>
      <c r="F11" s="359">
        <v>368295</v>
      </c>
      <c r="G11" s="359">
        <v>498113</v>
      </c>
      <c r="H11" s="359">
        <v>526819</v>
      </c>
      <c r="I11" s="359">
        <v>361601</v>
      </c>
      <c r="J11" s="359">
        <v>436146</v>
      </c>
      <c r="K11" s="359">
        <v>61967</v>
      </c>
      <c r="L11" s="359">
        <v>6338</v>
      </c>
      <c r="M11" s="359">
        <v>6263</v>
      </c>
      <c r="N11" s="359">
        <v>6694</v>
      </c>
    </row>
    <row r="12" spans="2:14" ht="16.5" customHeight="1" x14ac:dyDescent="0.2">
      <c r="B12" s="323" t="s">
        <v>347</v>
      </c>
      <c r="C12" s="335" t="s">
        <v>412</v>
      </c>
      <c r="D12" s="347">
        <v>387384</v>
      </c>
      <c r="E12" s="359">
        <v>448871</v>
      </c>
      <c r="F12" s="359">
        <v>260491</v>
      </c>
      <c r="G12" s="359">
        <v>332117</v>
      </c>
      <c r="H12" s="359">
        <v>379761</v>
      </c>
      <c r="I12" s="359">
        <v>233793</v>
      </c>
      <c r="J12" s="359">
        <v>318215</v>
      </c>
      <c r="K12" s="359">
        <v>13902</v>
      </c>
      <c r="L12" s="359">
        <v>55267</v>
      </c>
      <c r="M12" s="359">
        <v>69110</v>
      </c>
      <c r="N12" s="359">
        <v>26698</v>
      </c>
    </row>
    <row r="13" spans="2:14" ht="16.5" customHeight="1" x14ac:dyDescent="0.2">
      <c r="B13" s="323" t="s">
        <v>10</v>
      </c>
      <c r="C13" s="335" t="s">
        <v>496</v>
      </c>
      <c r="D13" s="347">
        <v>262588</v>
      </c>
      <c r="E13" s="359">
        <v>305781</v>
      </c>
      <c r="F13" s="359">
        <v>158260</v>
      </c>
      <c r="G13" s="359">
        <v>252879</v>
      </c>
      <c r="H13" s="359">
        <v>295597</v>
      </c>
      <c r="I13" s="359">
        <v>149701</v>
      </c>
      <c r="J13" s="359">
        <v>210928</v>
      </c>
      <c r="K13" s="359">
        <v>41951</v>
      </c>
      <c r="L13" s="359">
        <v>9709</v>
      </c>
      <c r="M13" s="359">
        <v>10184</v>
      </c>
      <c r="N13" s="359">
        <v>8559</v>
      </c>
    </row>
    <row r="14" spans="2:14" ht="16.5" customHeight="1" x14ac:dyDescent="0.2">
      <c r="B14" s="323" t="s">
        <v>57</v>
      </c>
      <c r="C14" s="335" t="s">
        <v>268</v>
      </c>
      <c r="D14" s="347">
        <v>245331</v>
      </c>
      <c r="E14" s="359">
        <v>343516</v>
      </c>
      <c r="F14" s="359">
        <v>165453</v>
      </c>
      <c r="G14" s="359">
        <v>225421</v>
      </c>
      <c r="H14" s="359">
        <v>309160</v>
      </c>
      <c r="I14" s="359">
        <v>157296</v>
      </c>
      <c r="J14" s="359">
        <v>213115</v>
      </c>
      <c r="K14" s="359">
        <v>12306</v>
      </c>
      <c r="L14" s="359">
        <v>19910</v>
      </c>
      <c r="M14" s="359">
        <v>34356</v>
      </c>
      <c r="N14" s="359">
        <v>8157</v>
      </c>
    </row>
    <row r="15" spans="2:14" ht="16.5" customHeight="1" x14ac:dyDescent="0.2">
      <c r="B15" s="323" t="s">
        <v>202</v>
      </c>
      <c r="C15" s="335" t="s">
        <v>497</v>
      </c>
      <c r="D15" s="347">
        <v>337132</v>
      </c>
      <c r="E15" s="359">
        <v>456933</v>
      </c>
      <c r="F15" s="359">
        <v>265664</v>
      </c>
      <c r="G15" s="359">
        <v>337051</v>
      </c>
      <c r="H15" s="359">
        <v>456823</v>
      </c>
      <c r="I15" s="359">
        <v>265600</v>
      </c>
      <c r="J15" s="359">
        <v>314587</v>
      </c>
      <c r="K15" s="359">
        <v>22464</v>
      </c>
      <c r="L15" s="359">
        <v>81</v>
      </c>
      <c r="M15" s="359">
        <v>110</v>
      </c>
      <c r="N15" s="359">
        <v>64</v>
      </c>
    </row>
    <row r="16" spans="2:14" ht="16.5" customHeight="1" x14ac:dyDescent="0.2">
      <c r="B16" s="323" t="s">
        <v>435</v>
      </c>
      <c r="C16" s="335" t="s">
        <v>398</v>
      </c>
      <c r="D16" s="347">
        <v>233353</v>
      </c>
      <c r="E16" s="359">
        <v>309896</v>
      </c>
      <c r="F16" s="359">
        <v>150838</v>
      </c>
      <c r="G16" s="359">
        <v>231115</v>
      </c>
      <c r="H16" s="359">
        <v>306068</v>
      </c>
      <c r="I16" s="359">
        <v>150313</v>
      </c>
      <c r="J16" s="359">
        <v>214216</v>
      </c>
      <c r="K16" s="359">
        <v>16899</v>
      </c>
      <c r="L16" s="359">
        <v>2238</v>
      </c>
      <c r="M16" s="359">
        <v>3828</v>
      </c>
      <c r="N16" s="359">
        <v>525</v>
      </c>
    </row>
    <row r="17" spans="2:14" ht="16.5" customHeight="1" x14ac:dyDescent="0.2">
      <c r="B17" s="323" t="s">
        <v>172</v>
      </c>
      <c r="C17" s="335" t="s">
        <v>498</v>
      </c>
      <c r="D17" s="347">
        <v>390399</v>
      </c>
      <c r="E17" s="359">
        <v>450678</v>
      </c>
      <c r="F17" s="359">
        <v>267451</v>
      </c>
      <c r="G17" s="359">
        <v>382848</v>
      </c>
      <c r="H17" s="359">
        <v>441079</v>
      </c>
      <c r="I17" s="359">
        <v>264077</v>
      </c>
      <c r="J17" s="359">
        <v>352309</v>
      </c>
      <c r="K17" s="359">
        <v>30539</v>
      </c>
      <c r="L17" s="359">
        <v>7551</v>
      </c>
      <c r="M17" s="359">
        <v>9599</v>
      </c>
      <c r="N17" s="359">
        <v>3374</v>
      </c>
    </row>
    <row r="18" spans="2:14" ht="16.5" customHeight="1" x14ac:dyDescent="0.2">
      <c r="B18" s="323" t="s">
        <v>43</v>
      </c>
      <c r="C18" s="335" t="s">
        <v>325</v>
      </c>
      <c r="D18" s="347">
        <v>117721</v>
      </c>
      <c r="E18" s="359">
        <v>149178</v>
      </c>
      <c r="F18" s="359">
        <v>100982</v>
      </c>
      <c r="G18" s="359">
        <v>114537</v>
      </c>
      <c r="H18" s="359">
        <v>144267</v>
      </c>
      <c r="I18" s="359">
        <v>98717</v>
      </c>
      <c r="J18" s="359">
        <v>110260</v>
      </c>
      <c r="K18" s="359">
        <v>4277</v>
      </c>
      <c r="L18" s="359">
        <v>3184</v>
      </c>
      <c r="M18" s="359">
        <v>4911</v>
      </c>
      <c r="N18" s="359">
        <v>2265</v>
      </c>
    </row>
    <row r="19" spans="2:14" ht="16.5" customHeight="1" x14ac:dyDescent="0.2">
      <c r="B19" s="323" t="s">
        <v>245</v>
      </c>
      <c r="C19" s="335" t="s">
        <v>499</v>
      </c>
      <c r="D19" s="347">
        <v>188777</v>
      </c>
      <c r="E19" s="359">
        <v>232367</v>
      </c>
      <c r="F19" s="359">
        <v>157379</v>
      </c>
      <c r="G19" s="359">
        <v>173180</v>
      </c>
      <c r="H19" s="359">
        <v>210212</v>
      </c>
      <c r="I19" s="359">
        <v>146506</v>
      </c>
      <c r="J19" s="359">
        <v>162650</v>
      </c>
      <c r="K19" s="359">
        <v>10530</v>
      </c>
      <c r="L19" s="359">
        <v>15597</v>
      </c>
      <c r="M19" s="359">
        <v>22155</v>
      </c>
      <c r="N19" s="359">
        <v>10873</v>
      </c>
    </row>
    <row r="20" spans="2:14" ht="16.5" customHeight="1" x14ac:dyDescent="0.2">
      <c r="B20" s="323" t="s">
        <v>371</v>
      </c>
      <c r="C20" s="335" t="s">
        <v>285</v>
      </c>
      <c r="D20" s="347">
        <v>289323</v>
      </c>
      <c r="E20" s="359">
        <v>331503</v>
      </c>
      <c r="F20" s="359">
        <v>257863</v>
      </c>
      <c r="G20" s="359">
        <v>289315</v>
      </c>
      <c r="H20" s="359">
        <v>331488</v>
      </c>
      <c r="I20" s="359">
        <v>257860</v>
      </c>
      <c r="J20" s="359">
        <v>286536</v>
      </c>
      <c r="K20" s="359">
        <v>2779</v>
      </c>
      <c r="L20" s="359">
        <v>8</v>
      </c>
      <c r="M20" s="359">
        <v>15</v>
      </c>
      <c r="N20" s="359">
        <v>3</v>
      </c>
    </row>
    <row r="21" spans="2:14" ht="16.5" customHeight="1" x14ac:dyDescent="0.2">
      <c r="B21" s="323" t="s">
        <v>101</v>
      </c>
      <c r="C21" s="335" t="s">
        <v>157</v>
      </c>
      <c r="D21" s="347">
        <v>259851</v>
      </c>
      <c r="E21" s="359">
        <v>366545</v>
      </c>
      <c r="F21" s="359">
        <v>224245</v>
      </c>
      <c r="G21" s="359">
        <v>253891</v>
      </c>
      <c r="H21" s="359">
        <v>357360</v>
      </c>
      <c r="I21" s="359">
        <v>219361</v>
      </c>
      <c r="J21" s="359">
        <v>237218</v>
      </c>
      <c r="K21" s="359">
        <v>16673</v>
      </c>
      <c r="L21" s="359">
        <v>5960</v>
      </c>
      <c r="M21" s="359">
        <v>9185</v>
      </c>
      <c r="N21" s="359">
        <v>4884</v>
      </c>
    </row>
    <row r="22" spans="2:14" ht="16.5" customHeight="1" x14ac:dyDescent="0.2">
      <c r="B22" s="323" t="s">
        <v>107</v>
      </c>
      <c r="C22" s="335" t="s">
        <v>452</v>
      </c>
      <c r="D22" s="347">
        <v>328021</v>
      </c>
      <c r="E22" s="359">
        <v>362164</v>
      </c>
      <c r="F22" s="359">
        <v>244187</v>
      </c>
      <c r="G22" s="359">
        <v>327213</v>
      </c>
      <c r="H22" s="359">
        <v>361244</v>
      </c>
      <c r="I22" s="359">
        <v>243652</v>
      </c>
      <c r="J22" s="359">
        <v>297843</v>
      </c>
      <c r="K22" s="359">
        <v>29370</v>
      </c>
      <c r="L22" s="359">
        <v>808</v>
      </c>
      <c r="M22" s="359">
        <v>920</v>
      </c>
      <c r="N22" s="359">
        <v>535</v>
      </c>
    </row>
    <row r="23" spans="2:14" ht="16.5" customHeight="1" x14ac:dyDescent="0.2">
      <c r="B23" s="325" t="s">
        <v>8</v>
      </c>
      <c r="C23" s="336" t="s">
        <v>377</v>
      </c>
      <c r="D23" s="347">
        <v>239142</v>
      </c>
      <c r="E23" s="360">
        <v>275461</v>
      </c>
      <c r="F23" s="360">
        <v>176382</v>
      </c>
      <c r="G23" s="360">
        <v>229743</v>
      </c>
      <c r="H23" s="360">
        <v>263437</v>
      </c>
      <c r="I23" s="360">
        <v>171518</v>
      </c>
      <c r="J23" s="360">
        <v>203739</v>
      </c>
      <c r="K23" s="360">
        <v>26004</v>
      </c>
      <c r="L23" s="360">
        <v>9399</v>
      </c>
      <c r="M23" s="360">
        <v>12024</v>
      </c>
      <c r="N23" s="360">
        <v>4864</v>
      </c>
    </row>
    <row r="24" spans="2:14" ht="16.5" customHeight="1" x14ac:dyDescent="0.2">
      <c r="B24" s="326" t="s">
        <v>114</v>
      </c>
      <c r="C24" s="337" t="s">
        <v>260</v>
      </c>
      <c r="D24" s="346">
        <v>241427</v>
      </c>
      <c r="E24" s="358">
        <v>311171</v>
      </c>
      <c r="F24" s="358">
        <v>179181</v>
      </c>
      <c r="G24" s="358">
        <v>238595</v>
      </c>
      <c r="H24" s="358">
        <v>305539</v>
      </c>
      <c r="I24" s="358">
        <v>178849</v>
      </c>
      <c r="J24" s="358">
        <v>215871</v>
      </c>
      <c r="K24" s="358">
        <v>22724</v>
      </c>
      <c r="L24" s="358">
        <v>2832</v>
      </c>
      <c r="M24" s="358">
        <v>5632</v>
      </c>
      <c r="N24" s="358">
        <v>332</v>
      </c>
    </row>
    <row r="25" spans="2:14" ht="16.5" customHeight="1" x14ac:dyDescent="0.2">
      <c r="B25" s="327" t="s">
        <v>354</v>
      </c>
      <c r="C25" s="335" t="s">
        <v>225</v>
      </c>
      <c r="D25" s="348">
        <v>257550</v>
      </c>
      <c r="E25" s="361">
        <v>342905</v>
      </c>
      <c r="F25" s="361">
        <v>155478</v>
      </c>
      <c r="G25" s="361">
        <v>257523</v>
      </c>
      <c r="H25" s="361">
        <v>342855</v>
      </c>
      <c r="I25" s="361">
        <v>155478</v>
      </c>
      <c r="J25" s="361">
        <v>239906</v>
      </c>
      <c r="K25" s="361">
        <v>17617</v>
      </c>
      <c r="L25" s="361">
        <v>27</v>
      </c>
      <c r="M25" s="361">
        <v>50</v>
      </c>
      <c r="N25" s="361">
        <v>0</v>
      </c>
    </row>
    <row r="26" spans="2:14" ht="16.5" customHeight="1" x14ac:dyDescent="0.2">
      <c r="B26" s="328" t="s">
        <v>4</v>
      </c>
      <c r="C26" s="338" t="s">
        <v>142</v>
      </c>
      <c r="D26" s="349">
        <v>324998</v>
      </c>
      <c r="E26" s="362">
        <v>343057</v>
      </c>
      <c r="F26" s="362">
        <v>260600</v>
      </c>
      <c r="G26" s="362">
        <v>312332</v>
      </c>
      <c r="H26" s="362">
        <v>330410</v>
      </c>
      <c r="I26" s="362">
        <v>247863</v>
      </c>
      <c r="J26" s="362">
        <v>280964</v>
      </c>
      <c r="K26" s="362">
        <v>31368</v>
      </c>
      <c r="L26" s="362">
        <v>12666</v>
      </c>
      <c r="M26" s="362">
        <v>12647</v>
      </c>
      <c r="N26" s="362">
        <v>12737</v>
      </c>
    </row>
    <row r="27" spans="2:14" ht="16.5" customHeight="1" x14ac:dyDescent="0.2">
      <c r="B27" s="329" t="s">
        <v>192</v>
      </c>
      <c r="C27" s="339" t="s">
        <v>400</v>
      </c>
      <c r="D27" s="347">
        <v>254321</v>
      </c>
      <c r="E27" s="359">
        <v>276669</v>
      </c>
      <c r="F27" s="359">
        <v>198751</v>
      </c>
      <c r="G27" s="359">
        <v>246253</v>
      </c>
      <c r="H27" s="359">
        <v>265356</v>
      </c>
      <c r="I27" s="359">
        <v>198751</v>
      </c>
      <c r="J27" s="359">
        <v>228953</v>
      </c>
      <c r="K27" s="359">
        <v>17300</v>
      </c>
      <c r="L27" s="359">
        <v>8068</v>
      </c>
      <c r="M27" s="359">
        <v>11313</v>
      </c>
      <c r="N27" s="359">
        <v>0</v>
      </c>
    </row>
    <row r="28" spans="2:14" ht="16.5" customHeight="1" x14ac:dyDescent="0.2">
      <c r="B28" s="329" t="s">
        <v>500</v>
      </c>
      <c r="C28" s="339" t="s">
        <v>405</v>
      </c>
      <c r="D28" s="347">
        <v>329559</v>
      </c>
      <c r="E28" s="359">
        <v>365546</v>
      </c>
      <c r="F28" s="359">
        <v>221931</v>
      </c>
      <c r="G28" s="359">
        <v>324404</v>
      </c>
      <c r="H28" s="359">
        <v>361062</v>
      </c>
      <c r="I28" s="359">
        <v>214769</v>
      </c>
      <c r="J28" s="359">
        <v>290233</v>
      </c>
      <c r="K28" s="359">
        <v>34171</v>
      </c>
      <c r="L28" s="359">
        <v>5155</v>
      </c>
      <c r="M28" s="359">
        <v>4484</v>
      </c>
      <c r="N28" s="359">
        <v>7162</v>
      </c>
    </row>
    <row r="29" spans="2:14" ht="16.5" customHeight="1" x14ac:dyDescent="0.2">
      <c r="B29" s="329" t="s">
        <v>501</v>
      </c>
      <c r="C29" s="339" t="s">
        <v>502</v>
      </c>
      <c r="D29" s="347">
        <v>316311</v>
      </c>
      <c r="E29" s="359">
        <v>350978</v>
      </c>
      <c r="F29" s="359">
        <v>243774</v>
      </c>
      <c r="G29" s="359">
        <v>316146</v>
      </c>
      <c r="H29" s="359">
        <v>350801</v>
      </c>
      <c r="I29" s="359">
        <v>243635</v>
      </c>
      <c r="J29" s="359">
        <v>301899</v>
      </c>
      <c r="K29" s="359">
        <v>14247</v>
      </c>
      <c r="L29" s="359">
        <v>165</v>
      </c>
      <c r="M29" s="359">
        <v>177</v>
      </c>
      <c r="N29" s="359">
        <v>139</v>
      </c>
    </row>
    <row r="30" spans="2:14" ht="16.5" customHeight="1" x14ac:dyDescent="0.2">
      <c r="B30" s="329" t="s">
        <v>397</v>
      </c>
      <c r="C30" s="339" t="s">
        <v>227</v>
      </c>
      <c r="D30" s="347">
        <v>371704</v>
      </c>
      <c r="E30" s="359">
        <v>404690</v>
      </c>
      <c r="F30" s="359">
        <v>283180</v>
      </c>
      <c r="G30" s="359">
        <v>370037</v>
      </c>
      <c r="H30" s="359">
        <v>403015</v>
      </c>
      <c r="I30" s="359">
        <v>281537</v>
      </c>
      <c r="J30" s="359">
        <v>331862</v>
      </c>
      <c r="K30" s="359">
        <v>38175</v>
      </c>
      <c r="L30" s="359">
        <v>1667</v>
      </c>
      <c r="M30" s="359">
        <v>1675</v>
      </c>
      <c r="N30" s="359">
        <v>1643</v>
      </c>
    </row>
    <row r="31" spans="2:14" ht="16.5" customHeight="1" x14ac:dyDescent="0.2">
      <c r="B31" s="329" t="s">
        <v>503</v>
      </c>
      <c r="C31" s="339" t="s">
        <v>179</v>
      </c>
      <c r="D31" s="347">
        <v>341040</v>
      </c>
      <c r="E31" s="359">
        <v>387870</v>
      </c>
      <c r="F31" s="359">
        <v>220821</v>
      </c>
      <c r="G31" s="359">
        <v>320145</v>
      </c>
      <c r="H31" s="359">
        <v>366725</v>
      </c>
      <c r="I31" s="359">
        <v>200569</v>
      </c>
      <c r="J31" s="359">
        <v>290508</v>
      </c>
      <c r="K31" s="359">
        <v>29637</v>
      </c>
      <c r="L31" s="359">
        <v>20895</v>
      </c>
      <c r="M31" s="359">
        <v>21145</v>
      </c>
      <c r="N31" s="359">
        <v>20252</v>
      </c>
    </row>
    <row r="32" spans="2:14" ht="16.5" customHeight="1" x14ac:dyDescent="0.2">
      <c r="B32" s="329" t="s">
        <v>155</v>
      </c>
      <c r="C32" s="339" t="s">
        <v>379</v>
      </c>
      <c r="D32" s="347">
        <v>338523</v>
      </c>
      <c r="E32" s="359">
        <v>360076</v>
      </c>
      <c r="F32" s="359">
        <v>252688</v>
      </c>
      <c r="G32" s="359">
        <v>338379</v>
      </c>
      <c r="H32" s="359">
        <v>359895</v>
      </c>
      <c r="I32" s="359">
        <v>252688</v>
      </c>
      <c r="J32" s="359">
        <v>299913</v>
      </c>
      <c r="K32" s="359">
        <v>38466</v>
      </c>
      <c r="L32" s="359">
        <v>144</v>
      </c>
      <c r="M32" s="359">
        <v>181</v>
      </c>
      <c r="N32" s="359">
        <v>0</v>
      </c>
    </row>
    <row r="33" spans="2:14" ht="16.5" customHeight="1" x14ac:dyDescent="0.2">
      <c r="B33" s="329" t="s">
        <v>222</v>
      </c>
      <c r="C33" s="339" t="s">
        <v>490</v>
      </c>
      <c r="D33" s="347">
        <v>305677</v>
      </c>
      <c r="E33" s="359">
        <v>319807</v>
      </c>
      <c r="F33" s="359">
        <v>232135</v>
      </c>
      <c r="G33" s="359">
        <v>267607</v>
      </c>
      <c r="H33" s="359">
        <v>279844</v>
      </c>
      <c r="I33" s="359">
        <v>203915</v>
      </c>
      <c r="J33" s="359">
        <v>245753</v>
      </c>
      <c r="K33" s="359">
        <v>21854</v>
      </c>
      <c r="L33" s="359">
        <v>38070</v>
      </c>
      <c r="M33" s="359">
        <v>39963</v>
      </c>
      <c r="N33" s="359">
        <v>28220</v>
      </c>
    </row>
    <row r="34" spans="2:14" ht="16.5" customHeight="1" x14ac:dyDescent="0.2">
      <c r="B34" s="329" t="s">
        <v>504</v>
      </c>
      <c r="C34" s="339" t="s">
        <v>328</v>
      </c>
      <c r="D34" s="350">
        <v>322540</v>
      </c>
      <c r="E34" s="363">
        <v>336182</v>
      </c>
      <c r="F34" s="363">
        <v>234421</v>
      </c>
      <c r="G34" s="363">
        <v>322540</v>
      </c>
      <c r="H34" s="363">
        <v>336182</v>
      </c>
      <c r="I34" s="363">
        <v>234421</v>
      </c>
      <c r="J34" s="363">
        <v>296848</v>
      </c>
      <c r="K34" s="363">
        <v>25692</v>
      </c>
      <c r="L34" s="363">
        <v>0</v>
      </c>
      <c r="M34" s="363">
        <v>0</v>
      </c>
      <c r="N34" s="363">
        <v>0</v>
      </c>
    </row>
    <row r="35" spans="2:14" ht="16.5" customHeight="1" x14ac:dyDescent="0.2">
      <c r="B35" s="329" t="s">
        <v>203</v>
      </c>
      <c r="C35" s="339" t="s">
        <v>505</v>
      </c>
      <c r="D35" s="347">
        <v>323918</v>
      </c>
      <c r="E35" s="359">
        <v>335601</v>
      </c>
      <c r="F35" s="359">
        <v>249417</v>
      </c>
      <c r="G35" s="359">
        <v>323918</v>
      </c>
      <c r="H35" s="359">
        <v>335601</v>
      </c>
      <c r="I35" s="359">
        <v>249417</v>
      </c>
      <c r="J35" s="359">
        <v>284424</v>
      </c>
      <c r="K35" s="359">
        <v>39494</v>
      </c>
      <c r="L35" s="359">
        <v>0</v>
      </c>
      <c r="M35" s="359">
        <v>0</v>
      </c>
      <c r="N35" s="359">
        <v>0</v>
      </c>
    </row>
    <row r="36" spans="2:14" ht="16.5" customHeight="1" x14ac:dyDescent="0.2">
      <c r="B36" s="329" t="s">
        <v>252</v>
      </c>
      <c r="C36" s="339" t="s">
        <v>254</v>
      </c>
      <c r="D36" s="347">
        <v>287286</v>
      </c>
      <c r="E36" s="359">
        <v>324293</v>
      </c>
      <c r="F36" s="359">
        <v>191705</v>
      </c>
      <c r="G36" s="359">
        <v>283286</v>
      </c>
      <c r="H36" s="359">
        <v>320708</v>
      </c>
      <c r="I36" s="359">
        <v>186633</v>
      </c>
      <c r="J36" s="359">
        <v>257194</v>
      </c>
      <c r="K36" s="359">
        <v>26092</v>
      </c>
      <c r="L36" s="359">
        <v>4000</v>
      </c>
      <c r="M36" s="359">
        <v>3585</v>
      </c>
      <c r="N36" s="359">
        <v>5072</v>
      </c>
    </row>
    <row r="37" spans="2:14" ht="16.5" customHeight="1" x14ac:dyDescent="0.2">
      <c r="B37" s="329" t="s">
        <v>19</v>
      </c>
      <c r="C37" s="339" t="s">
        <v>391</v>
      </c>
      <c r="D37" s="347">
        <v>377156</v>
      </c>
      <c r="E37" s="359">
        <v>394756</v>
      </c>
      <c r="F37" s="359">
        <v>283550</v>
      </c>
      <c r="G37" s="359">
        <v>361190</v>
      </c>
      <c r="H37" s="359">
        <v>378759</v>
      </c>
      <c r="I37" s="359">
        <v>267750</v>
      </c>
      <c r="J37" s="359">
        <v>338016</v>
      </c>
      <c r="K37" s="359">
        <v>23174</v>
      </c>
      <c r="L37" s="359">
        <v>15966</v>
      </c>
      <c r="M37" s="359">
        <v>15997</v>
      </c>
      <c r="N37" s="359">
        <v>15800</v>
      </c>
    </row>
    <row r="38" spans="2:14" ht="16.5" customHeight="1" x14ac:dyDescent="0.2">
      <c r="B38" s="329" t="s">
        <v>469</v>
      </c>
      <c r="C38" s="339" t="s">
        <v>394</v>
      </c>
      <c r="D38" s="347">
        <v>479613</v>
      </c>
      <c r="E38" s="359">
        <v>499321</v>
      </c>
      <c r="F38" s="359">
        <v>354650</v>
      </c>
      <c r="G38" s="359">
        <v>366986</v>
      </c>
      <c r="H38" s="359">
        <v>380805</v>
      </c>
      <c r="I38" s="359">
        <v>279364</v>
      </c>
      <c r="J38" s="359">
        <v>331380</v>
      </c>
      <c r="K38" s="359">
        <v>35606</v>
      </c>
      <c r="L38" s="359">
        <v>112627</v>
      </c>
      <c r="M38" s="359">
        <v>118516</v>
      </c>
      <c r="N38" s="359">
        <v>75286</v>
      </c>
    </row>
    <row r="39" spans="2:14" ht="16.5" customHeight="1" x14ac:dyDescent="0.2">
      <c r="B39" s="329" t="s">
        <v>96</v>
      </c>
      <c r="C39" s="339" t="s">
        <v>395</v>
      </c>
      <c r="D39" s="347">
        <v>307348</v>
      </c>
      <c r="E39" s="359">
        <v>349263</v>
      </c>
      <c r="F39" s="359">
        <v>225014</v>
      </c>
      <c r="G39" s="359">
        <v>303019</v>
      </c>
      <c r="H39" s="359">
        <v>343120</v>
      </c>
      <c r="I39" s="359">
        <v>224247</v>
      </c>
      <c r="J39" s="359">
        <v>272587</v>
      </c>
      <c r="K39" s="359">
        <v>30432</v>
      </c>
      <c r="L39" s="359">
        <v>4329</v>
      </c>
      <c r="M39" s="359">
        <v>6143</v>
      </c>
      <c r="N39" s="359">
        <v>767</v>
      </c>
    </row>
    <row r="40" spans="2:14" ht="16.5" customHeight="1" x14ac:dyDescent="0.2">
      <c r="B40" s="329" t="s">
        <v>488</v>
      </c>
      <c r="C40" s="339" t="s">
        <v>73</v>
      </c>
      <c r="D40" s="347">
        <v>306814</v>
      </c>
      <c r="E40" s="359">
        <v>376756</v>
      </c>
      <c r="F40" s="359">
        <v>193076</v>
      </c>
      <c r="G40" s="359">
        <v>305872</v>
      </c>
      <c r="H40" s="359">
        <v>375972</v>
      </c>
      <c r="I40" s="359">
        <v>191876</v>
      </c>
      <c r="J40" s="359">
        <v>293648</v>
      </c>
      <c r="K40" s="359">
        <v>12224</v>
      </c>
      <c r="L40" s="359">
        <v>942</v>
      </c>
      <c r="M40" s="359">
        <v>784</v>
      </c>
      <c r="N40" s="359">
        <v>1200</v>
      </c>
    </row>
    <row r="41" spans="2:14" ht="16.5" customHeight="1" x14ac:dyDescent="0.2">
      <c r="B41" s="329" t="s">
        <v>199</v>
      </c>
      <c r="C41" s="339" t="s">
        <v>407</v>
      </c>
      <c r="D41" s="347">
        <v>317428</v>
      </c>
      <c r="E41" s="359">
        <v>379439</v>
      </c>
      <c r="F41" s="359">
        <v>208345</v>
      </c>
      <c r="G41" s="359">
        <v>317384</v>
      </c>
      <c r="H41" s="359">
        <v>379401</v>
      </c>
      <c r="I41" s="359">
        <v>208290</v>
      </c>
      <c r="J41" s="359">
        <v>285691</v>
      </c>
      <c r="K41" s="359">
        <v>31693</v>
      </c>
      <c r="L41" s="359">
        <v>44</v>
      </c>
      <c r="M41" s="359">
        <v>38</v>
      </c>
      <c r="N41" s="359">
        <v>55</v>
      </c>
    </row>
    <row r="42" spans="2:14" ht="16.5" customHeight="1" x14ac:dyDescent="0.2">
      <c r="B42" s="329" t="s">
        <v>280</v>
      </c>
      <c r="C42" s="339" t="s">
        <v>408</v>
      </c>
      <c r="D42" s="347">
        <v>393141</v>
      </c>
      <c r="E42" s="359">
        <v>419110</v>
      </c>
      <c r="F42" s="359">
        <v>311876</v>
      </c>
      <c r="G42" s="359">
        <v>389943</v>
      </c>
      <c r="H42" s="359">
        <v>415488</v>
      </c>
      <c r="I42" s="359">
        <v>310004</v>
      </c>
      <c r="J42" s="359">
        <v>357390</v>
      </c>
      <c r="K42" s="359">
        <v>32553</v>
      </c>
      <c r="L42" s="359">
        <v>3198</v>
      </c>
      <c r="M42" s="359">
        <v>3622</v>
      </c>
      <c r="N42" s="359">
        <v>1872</v>
      </c>
    </row>
    <row r="43" spans="2:14" ht="16.5" customHeight="1" x14ac:dyDescent="0.2">
      <c r="B43" s="329" t="s">
        <v>125</v>
      </c>
      <c r="C43" s="339" t="s">
        <v>133</v>
      </c>
      <c r="D43" s="347">
        <v>393106</v>
      </c>
      <c r="E43" s="359">
        <v>421902</v>
      </c>
      <c r="F43" s="359">
        <v>281043</v>
      </c>
      <c r="G43" s="359">
        <v>369605</v>
      </c>
      <c r="H43" s="359">
        <v>397481</v>
      </c>
      <c r="I43" s="359">
        <v>261126</v>
      </c>
      <c r="J43" s="359">
        <v>334015</v>
      </c>
      <c r="K43" s="359">
        <v>35590</v>
      </c>
      <c r="L43" s="359">
        <v>23501</v>
      </c>
      <c r="M43" s="359">
        <v>24421</v>
      </c>
      <c r="N43" s="359">
        <v>19917</v>
      </c>
    </row>
    <row r="44" spans="2:14" ht="16.5" customHeight="1" x14ac:dyDescent="0.2">
      <c r="B44" s="329" t="s">
        <v>276</v>
      </c>
      <c r="C44" s="340" t="s">
        <v>173</v>
      </c>
      <c r="D44" s="347">
        <v>307389</v>
      </c>
      <c r="E44" s="359">
        <v>362408</v>
      </c>
      <c r="F44" s="359">
        <v>216032</v>
      </c>
      <c r="G44" s="359">
        <v>307110</v>
      </c>
      <c r="H44" s="359">
        <v>361979</v>
      </c>
      <c r="I44" s="359">
        <v>216003</v>
      </c>
      <c r="J44" s="359">
        <v>281418</v>
      </c>
      <c r="K44" s="359">
        <v>25692</v>
      </c>
      <c r="L44" s="359">
        <v>279</v>
      </c>
      <c r="M44" s="359">
        <v>429</v>
      </c>
      <c r="N44" s="359">
        <v>29</v>
      </c>
    </row>
    <row r="45" spans="2:14" ht="16.5" customHeight="1" x14ac:dyDescent="0.2">
      <c r="B45" s="326" t="s">
        <v>124</v>
      </c>
      <c r="C45" s="341" t="s">
        <v>231</v>
      </c>
      <c r="D45" s="346">
        <v>367629</v>
      </c>
      <c r="E45" s="358">
        <v>406697</v>
      </c>
      <c r="F45" s="358">
        <v>266772</v>
      </c>
      <c r="G45" s="358">
        <v>331383</v>
      </c>
      <c r="H45" s="358">
        <v>364873</v>
      </c>
      <c r="I45" s="358">
        <v>244925</v>
      </c>
      <c r="J45" s="358">
        <v>310611</v>
      </c>
      <c r="K45" s="358">
        <v>20772</v>
      </c>
      <c r="L45" s="358">
        <v>36246</v>
      </c>
      <c r="M45" s="358">
        <v>41824</v>
      </c>
      <c r="N45" s="358">
        <v>21847</v>
      </c>
    </row>
    <row r="46" spans="2:14" ht="16.5" customHeight="1" x14ac:dyDescent="0.2">
      <c r="B46" s="330" t="s">
        <v>257</v>
      </c>
      <c r="C46" s="342" t="s">
        <v>443</v>
      </c>
      <c r="D46" s="351">
        <v>198260</v>
      </c>
      <c r="E46" s="360">
        <v>292538</v>
      </c>
      <c r="F46" s="360">
        <v>148859</v>
      </c>
      <c r="G46" s="360">
        <v>184638</v>
      </c>
      <c r="H46" s="360">
        <v>264207</v>
      </c>
      <c r="I46" s="360">
        <v>142945</v>
      </c>
      <c r="J46" s="360">
        <v>175591</v>
      </c>
      <c r="K46" s="360">
        <v>9047</v>
      </c>
      <c r="L46" s="360">
        <v>13622</v>
      </c>
      <c r="M46" s="360">
        <v>28331</v>
      </c>
      <c r="N46" s="360">
        <v>5914</v>
      </c>
    </row>
    <row r="47" spans="2:14" ht="16.5" customHeight="1" x14ac:dyDescent="0.2">
      <c r="B47" s="328" t="s">
        <v>419</v>
      </c>
      <c r="C47" s="338" t="s">
        <v>310</v>
      </c>
      <c r="D47" s="349">
        <v>178364</v>
      </c>
      <c r="E47" s="362">
        <v>232478</v>
      </c>
      <c r="F47" s="362">
        <v>140738</v>
      </c>
      <c r="G47" s="362">
        <v>167410</v>
      </c>
      <c r="H47" s="362">
        <v>217765</v>
      </c>
      <c r="I47" s="362">
        <v>132399</v>
      </c>
      <c r="J47" s="362">
        <v>158906</v>
      </c>
      <c r="K47" s="362">
        <v>8504</v>
      </c>
      <c r="L47" s="362">
        <v>10954</v>
      </c>
      <c r="M47" s="362">
        <v>14713</v>
      </c>
      <c r="N47" s="362">
        <v>8339</v>
      </c>
    </row>
    <row r="48" spans="2:14" ht="16.5" customHeight="1" x14ac:dyDescent="0.2">
      <c r="B48" s="329" t="s">
        <v>508</v>
      </c>
      <c r="C48" s="339" t="s">
        <v>509</v>
      </c>
      <c r="D48" s="347">
        <v>97814</v>
      </c>
      <c r="E48" s="359">
        <v>114848</v>
      </c>
      <c r="F48" s="359">
        <v>89549</v>
      </c>
      <c r="G48" s="359">
        <v>97180</v>
      </c>
      <c r="H48" s="359">
        <v>113977</v>
      </c>
      <c r="I48" s="359">
        <v>89030</v>
      </c>
      <c r="J48" s="359">
        <v>94291</v>
      </c>
      <c r="K48" s="359">
        <v>2889</v>
      </c>
      <c r="L48" s="359">
        <v>634</v>
      </c>
      <c r="M48" s="359">
        <v>871</v>
      </c>
      <c r="N48" s="359">
        <v>519</v>
      </c>
    </row>
    <row r="49" spans="2:14" ht="16.5" customHeight="1" x14ac:dyDescent="0.2">
      <c r="B49" s="326" t="s">
        <v>165</v>
      </c>
      <c r="C49" s="337" t="s">
        <v>510</v>
      </c>
      <c r="D49" s="346">
        <v>325377</v>
      </c>
      <c r="E49" s="358">
        <v>494509</v>
      </c>
      <c r="F49" s="358">
        <v>266716</v>
      </c>
      <c r="G49" s="358">
        <v>324014</v>
      </c>
      <c r="H49" s="358">
        <v>490486</v>
      </c>
      <c r="I49" s="358">
        <v>266276</v>
      </c>
      <c r="J49" s="358">
        <v>295541</v>
      </c>
      <c r="K49" s="358">
        <v>28473</v>
      </c>
      <c r="L49" s="358">
        <v>1363</v>
      </c>
      <c r="M49" s="358">
        <v>4023</v>
      </c>
      <c r="N49" s="358">
        <v>440</v>
      </c>
    </row>
    <row r="50" spans="2:14" ht="16.5" customHeight="1" x14ac:dyDescent="0.2">
      <c r="B50" s="330" t="s">
        <v>127</v>
      </c>
      <c r="C50" s="336" t="s">
        <v>25</v>
      </c>
      <c r="D50" s="351">
        <v>210469</v>
      </c>
      <c r="E50" s="360">
        <v>265064</v>
      </c>
      <c r="F50" s="360">
        <v>192780</v>
      </c>
      <c r="G50" s="360">
        <v>201044</v>
      </c>
      <c r="H50" s="360">
        <v>251785</v>
      </c>
      <c r="I50" s="360">
        <v>184604</v>
      </c>
      <c r="J50" s="360">
        <v>193264</v>
      </c>
      <c r="K50" s="360">
        <v>7780</v>
      </c>
      <c r="L50" s="360">
        <v>9425</v>
      </c>
      <c r="M50" s="360">
        <v>13279</v>
      </c>
      <c r="N50" s="360">
        <v>8176</v>
      </c>
    </row>
    <row r="51" spans="2:14" ht="16.5" customHeight="1" x14ac:dyDescent="0.2">
      <c r="B51" s="328" t="s">
        <v>30</v>
      </c>
      <c r="C51" s="338" t="s">
        <v>174</v>
      </c>
      <c r="D51" s="349">
        <v>202616</v>
      </c>
      <c r="E51" s="362">
        <v>227144</v>
      </c>
      <c r="F51" s="362">
        <v>182924</v>
      </c>
      <c r="G51" s="362">
        <v>201375</v>
      </c>
      <c r="H51" s="362">
        <v>225953</v>
      </c>
      <c r="I51" s="362">
        <v>181644</v>
      </c>
      <c r="J51" s="362">
        <v>180856</v>
      </c>
      <c r="K51" s="362">
        <v>20519</v>
      </c>
      <c r="L51" s="362">
        <v>1241</v>
      </c>
      <c r="M51" s="362">
        <v>1191</v>
      </c>
      <c r="N51" s="362">
        <v>1280</v>
      </c>
    </row>
    <row r="52" spans="2:14" ht="16.5" customHeight="1" x14ac:dyDescent="0.2">
      <c r="B52" s="329" t="s">
        <v>382</v>
      </c>
      <c r="C52" s="339" t="s">
        <v>511</v>
      </c>
      <c r="D52" s="347">
        <v>244287</v>
      </c>
      <c r="E52" s="359">
        <v>280726</v>
      </c>
      <c r="F52" s="359">
        <v>155003</v>
      </c>
      <c r="G52" s="359">
        <v>234336</v>
      </c>
      <c r="H52" s="359">
        <v>269637</v>
      </c>
      <c r="I52" s="359">
        <v>147842</v>
      </c>
      <c r="J52" s="359">
        <v>200064</v>
      </c>
      <c r="K52" s="359">
        <v>34272</v>
      </c>
      <c r="L52" s="359">
        <v>9951</v>
      </c>
      <c r="M52" s="359">
        <v>11089</v>
      </c>
      <c r="N52" s="359">
        <v>7161</v>
      </c>
    </row>
    <row r="53" spans="2:14" ht="16.5" customHeight="1" x14ac:dyDescent="0.2">
      <c r="B53" s="330" t="s">
        <v>470</v>
      </c>
      <c r="C53" s="336" t="s">
        <v>512</v>
      </c>
      <c r="D53" s="351">
        <v>291266</v>
      </c>
      <c r="E53" s="360">
        <v>312793</v>
      </c>
      <c r="F53" s="360">
        <v>217519</v>
      </c>
      <c r="G53" s="360">
        <v>268703</v>
      </c>
      <c r="H53" s="360">
        <v>287460</v>
      </c>
      <c r="I53" s="360">
        <v>204445</v>
      </c>
      <c r="J53" s="360">
        <v>253951</v>
      </c>
      <c r="K53" s="360">
        <v>14752</v>
      </c>
      <c r="L53" s="360">
        <v>22563</v>
      </c>
      <c r="M53" s="360">
        <v>25333</v>
      </c>
      <c r="N53" s="360">
        <v>13074</v>
      </c>
    </row>
    <row r="54" spans="2:14" ht="20.25" customHeight="1" x14ac:dyDescent="0.3">
      <c r="B54" s="8"/>
      <c r="C54" s="331">
        <v>45505</v>
      </c>
      <c r="D54" s="343" t="s">
        <v>318</v>
      </c>
      <c r="E54" s="8"/>
      <c r="F54" s="366"/>
      <c r="H54" s="8"/>
      <c r="I54" s="8"/>
      <c r="J54" s="8"/>
      <c r="K54" s="8"/>
      <c r="L54" s="8"/>
      <c r="M54" s="8"/>
      <c r="N54" s="8"/>
    </row>
    <row r="55" spans="2:14" ht="18" customHeight="1" x14ac:dyDescent="0.2">
      <c r="B55" s="123"/>
      <c r="C55" s="332" t="s">
        <v>353</v>
      </c>
      <c r="D55" s="332"/>
      <c r="E55" s="123"/>
      <c r="F55" s="123"/>
      <c r="G55" s="123"/>
      <c r="H55" s="123"/>
      <c r="I55" s="123"/>
      <c r="J55" s="369"/>
      <c r="K55" s="123"/>
      <c r="L55" s="123"/>
      <c r="M55" s="123"/>
      <c r="N55" s="1" t="s">
        <v>374</v>
      </c>
    </row>
    <row r="56" spans="2:14" s="320" customFormat="1" ht="11.25" customHeight="1" x14ac:dyDescent="0.2">
      <c r="B56" s="627" t="s">
        <v>421</v>
      </c>
      <c r="C56" s="628"/>
      <c r="D56" s="627" t="s">
        <v>197</v>
      </c>
      <c r="E56" s="633"/>
      <c r="F56" s="633"/>
      <c r="G56" s="367"/>
      <c r="H56" s="368"/>
      <c r="I56" s="368"/>
      <c r="J56" s="368"/>
      <c r="K56" s="368"/>
      <c r="L56" s="368"/>
      <c r="M56" s="368"/>
      <c r="N56" s="371"/>
    </row>
    <row r="57" spans="2:14" s="320" customFormat="1" ht="11.25" customHeight="1" x14ac:dyDescent="0.2">
      <c r="B57" s="629"/>
      <c r="C57" s="630"/>
      <c r="D57" s="629"/>
      <c r="E57" s="634"/>
      <c r="F57" s="630"/>
      <c r="G57" s="627" t="s">
        <v>455</v>
      </c>
      <c r="H57" s="633"/>
      <c r="I57" s="633"/>
      <c r="J57" s="367"/>
      <c r="K57" s="370"/>
      <c r="L57" s="627" t="s">
        <v>491</v>
      </c>
      <c r="M57" s="633"/>
      <c r="N57" s="628"/>
    </row>
    <row r="58" spans="2:14" s="320" customFormat="1" ht="18" customHeight="1" x14ac:dyDescent="0.2">
      <c r="B58" s="629"/>
      <c r="C58" s="630"/>
      <c r="D58" s="635"/>
      <c r="E58" s="636"/>
      <c r="F58" s="637"/>
      <c r="G58" s="635"/>
      <c r="H58" s="636"/>
      <c r="I58" s="637"/>
      <c r="J58" s="638" t="s">
        <v>144</v>
      </c>
      <c r="K58" s="638" t="s">
        <v>93</v>
      </c>
      <c r="L58" s="635"/>
      <c r="M58" s="636"/>
      <c r="N58" s="637"/>
    </row>
    <row r="59" spans="2:14" s="320" customFormat="1" ht="18" customHeight="1" x14ac:dyDescent="0.2">
      <c r="B59" s="631"/>
      <c r="C59" s="632"/>
      <c r="D59" s="344" t="s">
        <v>492</v>
      </c>
      <c r="E59" s="356" t="s">
        <v>493</v>
      </c>
      <c r="F59" s="356" t="s">
        <v>67</v>
      </c>
      <c r="G59" s="344" t="s">
        <v>492</v>
      </c>
      <c r="H59" s="356" t="s">
        <v>493</v>
      </c>
      <c r="I59" s="356" t="s">
        <v>67</v>
      </c>
      <c r="J59" s="639"/>
      <c r="K59" s="639"/>
      <c r="L59" s="356" t="s">
        <v>492</v>
      </c>
      <c r="M59" s="344" t="s">
        <v>493</v>
      </c>
      <c r="N59" s="372" t="s">
        <v>67</v>
      </c>
    </row>
    <row r="60" spans="2:14" ht="16.5" customHeight="1" x14ac:dyDescent="0.2">
      <c r="B60" s="321" t="s">
        <v>321</v>
      </c>
      <c r="C60" s="333" t="s">
        <v>63</v>
      </c>
      <c r="D60" s="345">
        <v>298745</v>
      </c>
      <c r="E60" s="357">
        <v>361707</v>
      </c>
      <c r="F60" s="357">
        <v>213574</v>
      </c>
      <c r="G60" s="357">
        <v>287279</v>
      </c>
      <c r="H60" s="357">
        <v>345095</v>
      </c>
      <c r="I60" s="357">
        <v>209070</v>
      </c>
      <c r="J60" s="357">
        <v>262642</v>
      </c>
      <c r="K60" s="357">
        <v>24637</v>
      </c>
      <c r="L60" s="357">
        <v>11466</v>
      </c>
      <c r="M60" s="357">
        <v>16612</v>
      </c>
      <c r="N60" s="357">
        <v>4504</v>
      </c>
    </row>
    <row r="61" spans="2:14" ht="16.5" customHeight="1" x14ac:dyDescent="0.2">
      <c r="B61" s="322" t="s">
        <v>239</v>
      </c>
      <c r="C61" s="334" t="s">
        <v>494</v>
      </c>
      <c r="D61" s="346">
        <v>381779</v>
      </c>
      <c r="E61" s="358">
        <v>403746</v>
      </c>
      <c r="F61" s="358">
        <v>251091</v>
      </c>
      <c r="G61" s="358">
        <v>362455</v>
      </c>
      <c r="H61" s="358">
        <v>381641</v>
      </c>
      <c r="I61" s="358">
        <v>248311</v>
      </c>
      <c r="J61" s="358">
        <v>343403</v>
      </c>
      <c r="K61" s="358">
        <v>19052</v>
      </c>
      <c r="L61" s="358">
        <v>19324</v>
      </c>
      <c r="M61" s="358">
        <v>22105</v>
      </c>
      <c r="N61" s="358">
        <v>2780</v>
      </c>
    </row>
    <row r="62" spans="2:14" ht="16.5" customHeight="1" x14ac:dyDescent="0.2">
      <c r="B62" s="323" t="s">
        <v>270</v>
      </c>
      <c r="C62" s="335" t="s">
        <v>77</v>
      </c>
      <c r="D62" s="347">
        <v>357220</v>
      </c>
      <c r="E62" s="359">
        <v>399888</v>
      </c>
      <c r="F62" s="359">
        <v>242362</v>
      </c>
      <c r="G62" s="359">
        <v>341017</v>
      </c>
      <c r="H62" s="359">
        <v>380674</v>
      </c>
      <c r="I62" s="359">
        <v>234267</v>
      </c>
      <c r="J62" s="359">
        <v>307957</v>
      </c>
      <c r="K62" s="359">
        <v>33060</v>
      </c>
      <c r="L62" s="359">
        <v>16203</v>
      </c>
      <c r="M62" s="359">
        <v>19214</v>
      </c>
      <c r="N62" s="359">
        <v>8095</v>
      </c>
    </row>
    <row r="63" spans="2:14" ht="16.5" customHeight="1" x14ac:dyDescent="0.2">
      <c r="B63" s="324" t="s">
        <v>170</v>
      </c>
      <c r="C63" s="335" t="s">
        <v>303</v>
      </c>
      <c r="D63" s="347">
        <v>540061</v>
      </c>
      <c r="E63" s="359">
        <v>580749</v>
      </c>
      <c r="F63" s="359">
        <v>384411</v>
      </c>
      <c r="G63" s="359">
        <v>531450</v>
      </c>
      <c r="H63" s="359">
        <v>571881</v>
      </c>
      <c r="I63" s="359">
        <v>376786</v>
      </c>
      <c r="J63" s="359">
        <v>465202</v>
      </c>
      <c r="K63" s="359">
        <v>66248</v>
      </c>
      <c r="L63" s="359">
        <v>8611</v>
      </c>
      <c r="M63" s="359">
        <v>8868</v>
      </c>
      <c r="N63" s="359">
        <v>7625</v>
      </c>
    </row>
    <row r="64" spans="2:14" ht="16.5" customHeight="1" x14ac:dyDescent="0.2">
      <c r="B64" s="323" t="s">
        <v>347</v>
      </c>
      <c r="C64" s="335" t="s">
        <v>412</v>
      </c>
      <c r="D64" s="347">
        <v>382700</v>
      </c>
      <c r="E64" s="359">
        <v>446482</v>
      </c>
      <c r="F64" s="359">
        <v>244655</v>
      </c>
      <c r="G64" s="359">
        <v>336309</v>
      </c>
      <c r="H64" s="359">
        <v>390219</v>
      </c>
      <c r="I64" s="359">
        <v>219629</v>
      </c>
      <c r="J64" s="359">
        <v>320202</v>
      </c>
      <c r="K64" s="359">
        <v>16107</v>
      </c>
      <c r="L64" s="359">
        <v>46391</v>
      </c>
      <c r="M64" s="359">
        <v>56263</v>
      </c>
      <c r="N64" s="359">
        <v>25026</v>
      </c>
    </row>
    <row r="65" spans="2:14" ht="16.5" customHeight="1" x14ac:dyDescent="0.2">
      <c r="B65" s="323" t="s">
        <v>10</v>
      </c>
      <c r="C65" s="335" t="s">
        <v>496</v>
      </c>
      <c r="D65" s="347">
        <v>244011</v>
      </c>
      <c r="E65" s="359">
        <v>285608</v>
      </c>
      <c r="F65" s="359">
        <v>159839</v>
      </c>
      <c r="G65" s="359">
        <v>229719</v>
      </c>
      <c r="H65" s="359">
        <v>269765</v>
      </c>
      <c r="I65" s="359">
        <v>148684</v>
      </c>
      <c r="J65" s="359">
        <v>194391</v>
      </c>
      <c r="K65" s="359">
        <v>35328</v>
      </c>
      <c r="L65" s="359">
        <v>14292</v>
      </c>
      <c r="M65" s="359">
        <v>15843</v>
      </c>
      <c r="N65" s="359">
        <v>11155</v>
      </c>
    </row>
    <row r="66" spans="2:14" ht="16.5" customHeight="1" x14ac:dyDescent="0.2">
      <c r="B66" s="323" t="s">
        <v>57</v>
      </c>
      <c r="C66" s="335" t="s">
        <v>268</v>
      </c>
      <c r="D66" s="347">
        <v>252116</v>
      </c>
      <c r="E66" s="359">
        <v>361560</v>
      </c>
      <c r="F66" s="359">
        <v>171682</v>
      </c>
      <c r="G66" s="359">
        <v>223019</v>
      </c>
      <c r="H66" s="359">
        <v>306905</v>
      </c>
      <c r="I66" s="359">
        <v>161369</v>
      </c>
      <c r="J66" s="359">
        <v>209647</v>
      </c>
      <c r="K66" s="359">
        <v>13372</v>
      </c>
      <c r="L66" s="359">
        <v>29097</v>
      </c>
      <c r="M66" s="359">
        <v>54655</v>
      </c>
      <c r="N66" s="359">
        <v>10313</v>
      </c>
    </row>
    <row r="67" spans="2:14" ht="16.5" customHeight="1" x14ac:dyDescent="0.2">
      <c r="B67" s="323" t="s">
        <v>202</v>
      </c>
      <c r="C67" s="335" t="s">
        <v>497</v>
      </c>
      <c r="D67" s="347">
        <v>330323</v>
      </c>
      <c r="E67" s="359">
        <v>489627</v>
      </c>
      <c r="F67" s="359">
        <v>254632</v>
      </c>
      <c r="G67" s="359">
        <v>330165</v>
      </c>
      <c r="H67" s="359">
        <v>489379</v>
      </c>
      <c r="I67" s="359">
        <v>254517</v>
      </c>
      <c r="J67" s="359">
        <v>309156</v>
      </c>
      <c r="K67" s="359">
        <v>21009</v>
      </c>
      <c r="L67" s="359">
        <v>158</v>
      </c>
      <c r="M67" s="359">
        <v>248</v>
      </c>
      <c r="N67" s="359">
        <v>115</v>
      </c>
    </row>
    <row r="68" spans="2:14" ht="16.5" customHeight="1" x14ac:dyDescent="0.2">
      <c r="B68" s="323" t="s">
        <v>435</v>
      </c>
      <c r="C68" s="335" t="s">
        <v>398</v>
      </c>
      <c r="D68" s="347">
        <v>224023</v>
      </c>
      <c r="E68" s="359">
        <v>317727</v>
      </c>
      <c r="F68" s="359">
        <v>159485</v>
      </c>
      <c r="G68" s="359">
        <v>223556</v>
      </c>
      <c r="H68" s="359">
        <v>317197</v>
      </c>
      <c r="I68" s="359">
        <v>159062</v>
      </c>
      <c r="J68" s="359">
        <v>203553</v>
      </c>
      <c r="K68" s="359">
        <v>20003</v>
      </c>
      <c r="L68" s="359">
        <v>467</v>
      </c>
      <c r="M68" s="359">
        <v>530</v>
      </c>
      <c r="N68" s="359">
        <v>423</v>
      </c>
    </row>
    <row r="69" spans="2:14" ht="16.5" customHeight="1" x14ac:dyDescent="0.2">
      <c r="B69" s="323" t="s">
        <v>172</v>
      </c>
      <c r="C69" s="335" t="s">
        <v>498</v>
      </c>
      <c r="D69" s="347">
        <v>436996</v>
      </c>
      <c r="E69" s="359">
        <v>468201</v>
      </c>
      <c r="F69" s="359">
        <v>310550</v>
      </c>
      <c r="G69" s="359">
        <v>436168</v>
      </c>
      <c r="H69" s="359">
        <v>467247</v>
      </c>
      <c r="I69" s="359">
        <v>310233</v>
      </c>
      <c r="J69" s="359">
        <v>400371</v>
      </c>
      <c r="K69" s="359">
        <v>35797</v>
      </c>
      <c r="L69" s="359">
        <v>828</v>
      </c>
      <c r="M69" s="359">
        <v>954</v>
      </c>
      <c r="N69" s="359">
        <v>317</v>
      </c>
    </row>
    <row r="70" spans="2:14" ht="16.5" customHeight="1" x14ac:dyDescent="0.2">
      <c r="B70" s="323" t="s">
        <v>43</v>
      </c>
      <c r="C70" s="335" t="s">
        <v>325</v>
      </c>
      <c r="D70" s="347">
        <v>140774</v>
      </c>
      <c r="E70" s="359">
        <v>181415</v>
      </c>
      <c r="F70" s="359">
        <v>116952</v>
      </c>
      <c r="G70" s="359">
        <v>139467</v>
      </c>
      <c r="H70" s="359">
        <v>179096</v>
      </c>
      <c r="I70" s="359">
        <v>116238</v>
      </c>
      <c r="J70" s="359">
        <v>133571</v>
      </c>
      <c r="K70" s="359">
        <v>5896</v>
      </c>
      <c r="L70" s="359">
        <v>1307</v>
      </c>
      <c r="M70" s="359">
        <v>2319</v>
      </c>
      <c r="N70" s="359">
        <v>714</v>
      </c>
    </row>
    <row r="71" spans="2:14" ht="16.5" customHeight="1" x14ac:dyDescent="0.2">
      <c r="B71" s="323" t="s">
        <v>245</v>
      </c>
      <c r="C71" s="335" t="s">
        <v>499</v>
      </c>
      <c r="D71" s="347">
        <v>182188</v>
      </c>
      <c r="E71" s="359">
        <v>223466</v>
      </c>
      <c r="F71" s="359">
        <v>148530</v>
      </c>
      <c r="G71" s="359">
        <v>177421</v>
      </c>
      <c r="H71" s="359">
        <v>215687</v>
      </c>
      <c r="I71" s="359">
        <v>146219</v>
      </c>
      <c r="J71" s="359">
        <v>160101</v>
      </c>
      <c r="K71" s="359">
        <v>17320</v>
      </c>
      <c r="L71" s="359">
        <v>4767</v>
      </c>
      <c r="M71" s="359">
        <v>7779</v>
      </c>
      <c r="N71" s="359">
        <v>2311</v>
      </c>
    </row>
    <row r="72" spans="2:14" ht="16.5" customHeight="1" x14ac:dyDescent="0.2">
      <c r="B72" s="323" t="s">
        <v>371</v>
      </c>
      <c r="C72" s="335" t="s">
        <v>285</v>
      </c>
      <c r="D72" s="347">
        <v>324517</v>
      </c>
      <c r="E72" s="359">
        <v>349079</v>
      </c>
      <c r="F72" s="359">
        <v>297032</v>
      </c>
      <c r="G72" s="359">
        <v>324505</v>
      </c>
      <c r="H72" s="359">
        <v>349061</v>
      </c>
      <c r="I72" s="359">
        <v>297027</v>
      </c>
      <c r="J72" s="359">
        <v>323020</v>
      </c>
      <c r="K72" s="359">
        <v>1485</v>
      </c>
      <c r="L72" s="359">
        <v>12</v>
      </c>
      <c r="M72" s="359">
        <v>18</v>
      </c>
      <c r="N72" s="359">
        <v>5</v>
      </c>
    </row>
    <row r="73" spans="2:14" ht="16.5" customHeight="1" x14ac:dyDescent="0.2">
      <c r="B73" s="323" t="s">
        <v>101</v>
      </c>
      <c r="C73" s="335" t="s">
        <v>157</v>
      </c>
      <c r="D73" s="347">
        <v>278594</v>
      </c>
      <c r="E73" s="359">
        <v>362780</v>
      </c>
      <c r="F73" s="359">
        <v>241980</v>
      </c>
      <c r="G73" s="359">
        <v>278327</v>
      </c>
      <c r="H73" s="359">
        <v>362483</v>
      </c>
      <c r="I73" s="359">
        <v>241725</v>
      </c>
      <c r="J73" s="359">
        <v>255520</v>
      </c>
      <c r="K73" s="359">
        <v>22807</v>
      </c>
      <c r="L73" s="359">
        <v>267</v>
      </c>
      <c r="M73" s="359">
        <v>297</v>
      </c>
      <c r="N73" s="359">
        <v>255</v>
      </c>
    </row>
    <row r="74" spans="2:14" ht="16.5" customHeight="1" x14ac:dyDescent="0.2">
      <c r="B74" s="323" t="s">
        <v>107</v>
      </c>
      <c r="C74" s="335" t="s">
        <v>452</v>
      </c>
      <c r="D74" s="347">
        <v>355915</v>
      </c>
      <c r="E74" s="359">
        <v>378360</v>
      </c>
      <c r="F74" s="359">
        <v>240043</v>
      </c>
      <c r="G74" s="359">
        <v>355229</v>
      </c>
      <c r="H74" s="359">
        <v>377617</v>
      </c>
      <c r="I74" s="359">
        <v>239648</v>
      </c>
      <c r="J74" s="359">
        <v>312657</v>
      </c>
      <c r="K74" s="359">
        <v>42572</v>
      </c>
      <c r="L74" s="359">
        <v>686</v>
      </c>
      <c r="M74" s="359">
        <v>743</v>
      </c>
      <c r="N74" s="359">
        <v>395</v>
      </c>
    </row>
    <row r="75" spans="2:14" ht="16.5" customHeight="1" x14ac:dyDescent="0.2">
      <c r="B75" s="325" t="s">
        <v>8</v>
      </c>
      <c r="C75" s="336" t="s">
        <v>377</v>
      </c>
      <c r="D75" s="351">
        <v>218849</v>
      </c>
      <c r="E75" s="360">
        <v>256751</v>
      </c>
      <c r="F75" s="360">
        <v>164030</v>
      </c>
      <c r="G75" s="360">
        <v>212766</v>
      </c>
      <c r="H75" s="360">
        <v>247998</v>
      </c>
      <c r="I75" s="360">
        <v>161810</v>
      </c>
      <c r="J75" s="360">
        <v>186342</v>
      </c>
      <c r="K75" s="360">
        <v>26424</v>
      </c>
      <c r="L75" s="360">
        <v>6083</v>
      </c>
      <c r="M75" s="360">
        <v>8753</v>
      </c>
      <c r="N75" s="360">
        <v>2220</v>
      </c>
    </row>
    <row r="76" spans="2:14" ht="16.5" customHeight="1" x14ac:dyDescent="0.2">
      <c r="B76" s="326" t="s">
        <v>114</v>
      </c>
      <c r="C76" s="337" t="s">
        <v>260</v>
      </c>
      <c r="D76" s="349">
        <v>257191</v>
      </c>
      <c r="E76" s="362">
        <v>316815</v>
      </c>
      <c r="F76" s="362">
        <v>199259</v>
      </c>
      <c r="G76" s="362">
        <v>257072</v>
      </c>
      <c r="H76" s="362">
        <v>316719</v>
      </c>
      <c r="I76" s="362">
        <v>199117</v>
      </c>
      <c r="J76" s="362">
        <v>229587</v>
      </c>
      <c r="K76" s="362">
        <v>27485</v>
      </c>
      <c r="L76" s="362">
        <v>119</v>
      </c>
      <c r="M76" s="362">
        <v>96</v>
      </c>
      <c r="N76" s="362">
        <v>142</v>
      </c>
    </row>
    <row r="77" spans="2:14" ht="16.5" customHeight="1" x14ac:dyDescent="0.2">
      <c r="B77" s="327" t="s">
        <v>354</v>
      </c>
      <c r="C77" s="335" t="s">
        <v>225</v>
      </c>
      <c r="D77" s="352">
        <v>313594</v>
      </c>
      <c r="E77" s="361">
        <v>374947</v>
      </c>
      <c r="F77" s="361">
        <v>209668</v>
      </c>
      <c r="G77" s="361">
        <v>313553</v>
      </c>
      <c r="H77" s="361">
        <v>374881</v>
      </c>
      <c r="I77" s="361">
        <v>209668</v>
      </c>
      <c r="J77" s="361">
        <v>287409</v>
      </c>
      <c r="K77" s="361">
        <v>26144</v>
      </c>
      <c r="L77" s="361">
        <v>41</v>
      </c>
      <c r="M77" s="361">
        <v>66</v>
      </c>
      <c r="N77" s="361">
        <v>0</v>
      </c>
    </row>
    <row r="78" spans="2:14" ht="16.5" customHeight="1" x14ac:dyDescent="0.2">
      <c r="B78" s="328" t="s">
        <v>4</v>
      </c>
      <c r="C78" s="338" t="s">
        <v>142</v>
      </c>
      <c r="D78" s="353">
        <v>324998</v>
      </c>
      <c r="E78" s="364">
        <v>343057</v>
      </c>
      <c r="F78" s="364">
        <v>260600</v>
      </c>
      <c r="G78" s="364">
        <v>312332</v>
      </c>
      <c r="H78" s="364">
        <v>330410</v>
      </c>
      <c r="I78" s="364">
        <v>247863</v>
      </c>
      <c r="J78" s="364">
        <v>280964</v>
      </c>
      <c r="K78" s="364">
        <v>31368</v>
      </c>
      <c r="L78" s="364">
        <v>12666</v>
      </c>
      <c r="M78" s="364">
        <v>12647</v>
      </c>
      <c r="N78" s="364">
        <v>12737</v>
      </c>
    </row>
    <row r="79" spans="2:14" ht="16.5" customHeight="1" x14ac:dyDescent="0.2">
      <c r="B79" s="329" t="s">
        <v>192</v>
      </c>
      <c r="C79" s="339" t="s">
        <v>400</v>
      </c>
      <c r="D79" s="350">
        <v>274784</v>
      </c>
      <c r="E79" s="363">
        <v>303980</v>
      </c>
      <c r="F79" s="363">
        <v>197786</v>
      </c>
      <c r="G79" s="363">
        <v>274013</v>
      </c>
      <c r="H79" s="363">
        <v>302917</v>
      </c>
      <c r="I79" s="363">
        <v>197786</v>
      </c>
      <c r="J79" s="363">
        <v>259412</v>
      </c>
      <c r="K79" s="363">
        <v>14601</v>
      </c>
      <c r="L79" s="363">
        <v>771</v>
      </c>
      <c r="M79" s="363">
        <v>1063</v>
      </c>
      <c r="N79" s="363">
        <v>0</v>
      </c>
    </row>
    <row r="80" spans="2:14" ht="16.5" customHeight="1" x14ac:dyDescent="0.2">
      <c r="B80" s="329" t="s">
        <v>500</v>
      </c>
      <c r="C80" s="339" t="s">
        <v>405</v>
      </c>
      <c r="D80" s="347">
        <v>338039</v>
      </c>
      <c r="E80" s="359">
        <v>370670</v>
      </c>
      <c r="F80" s="359">
        <v>230985</v>
      </c>
      <c r="G80" s="359">
        <v>330962</v>
      </c>
      <c r="H80" s="359">
        <v>364650</v>
      </c>
      <c r="I80" s="359">
        <v>220438</v>
      </c>
      <c r="J80" s="359">
        <v>290404</v>
      </c>
      <c r="K80" s="359">
        <v>40558</v>
      </c>
      <c r="L80" s="359">
        <v>7077</v>
      </c>
      <c r="M80" s="359">
        <v>6020</v>
      </c>
      <c r="N80" s="359">
        <v>10547</v>
      </c>
    </row>
    <row r="81" spans="2:14" ht="16.5" customHeight="1" x14ac:dyDescent="0.2">
      <c r="B81" s="329" t="s">
        <v>501</v>
      </c>
      <c r="C81" s="339" t="s">
        <v>502</v>
      </c>
      <c r="D81" s="347">
        <v>337574</v>
      </c>
      <c r="E81" s="359">
        <v>388261</v>
      </c>
      <c r="F81" s="359">
        <v>218803</v>
      </c>
      <c r="G81" s="359">
        <v>337328</v>
      </c>
      <c r="H81" s="359">
        <v>388005</v>
      </c>
      <c r="I81" s="359">
        <v>218579</v>
      </c>
      <c r="J81" s="359">
        <v>316159</v>
      </c>
      <c r="K81" s="359">
        <v>21169</v>
      </c>
      <c r="L81" s="359">
        <v>246</v>
      </c>
      <c r="M81" s="359">
        <v>256</v>
      </c>
      <c r="N81" s="359">
        <v>224</v>
      </c>
    </row>
    <row r="82" spans="2:14" ht="16.5" customHeight="1" x14ac:dyDescent="0.2">
      <c r="B82" s="329" t="s">
        <v>397</v>
      </c>
      <c r="C82" s="339" t="s">
        <v>227</v>
      </c>
      <c r="D82" s="347">
        <v>388418</v>
      </c>
      <c r="E82" s="359">
        <v>429702</v>
      </c>
      <c r="F82" s="359">
        <v>289166</v>
      </c>
      <c r="G82" s="359">
        <v>386495</v>
      </c>
      <c r="H82" s="359">
        <v>427708</v>
      </c>
      <c r="I82" s="359">
        <v>287414</v>
      </c>
      <c r="J82" s="359">
        <v>344952</v>
      </c>
      <c r="K82" s="359">
        <v>41543</v>
      </c>
      <c r="L82" s="359">
        <v>1923</v>
      </c>
      <c r="M82" s="359">
        <v>1994</v>
      </c>
      <c r="N82" s="359">
        <v>1752</v>
      </c>
    </row>
    <row r="83" spans="2:14" ht="16.5" customHeight="1" x14ac:dyDescent="0.2">
      <c r="B83" s="329" t="s">
        <v>503</v>
      </c>
      <c r="C83" s="339" t="s">
        <v>179</v>
      </c>
      <c r="D83" s="347">
        <v>342976</v>
      </c>
      <c r="E83" s="359">
        <v>381897</v>
      </c>
      <c r="F83" s="359">
        <v>215866</v>
      </c>
      <c r="G83" s="359">
        <v>342976</v>
      </c>
      <c r="H83" s="359">
        <v>381897</v>
      </c>
      <c r="I83" s="359">
        <v>215866</v>
      </c>
      <c r="J83" s="359">
        <v>309513</v>
      </c>
      <c r="K83" s="359">
        <v>33463</v>
      </c>
      <c r="L83" s="359">
        <v>0</v>
      </c>
      <c r="M83" s="359">
        <v>0</v>
      </c>
      <c r="N83" s="359">
        <v>0</v>
      </c>
    </row>
    <row r="84" spans="2:14" ht="16.5" customHeight="1" x14ac:dyDescent="0.2">
      <c r="B84" s="329" t="s">
        <v>155</v>
      </c>
      <c r="C84" s="339" t="s">
        <v>379</v>
      </c>
      <c r="D84" s="347">
        <v>338523</v>
      </c>
      <c r="E84" s="359">
        <v>360076</v>
      </c>
      <c r="F84" s="359">
        <v>252688</v>
      </c>
      <c r="G84" s="359">
        <v>338379</v>
      </c>
      <c r="H84" s="359">
        <v>359895</v>
      </c>
      <c r="I84" s="359">
        <v>252688</v>
      </c>
      <c r="J84" s="359">
        <v>299913</v>
      </c>
      <c r="K84" s="359">
        <v>38466</v>
      </c>
      <c r="L84" s="359">
        <v>144</v>
      </c>
      <c r="M84" s="359">
        <v>181</v>
      </c>
      <c r="N84" s="359">
        <v>0</v>
      </c>
    </row>
    <row r="85" spans="2:14" ht="16.5" customHeight="1" x14ac:dyDescent="0.2">
      <c r="B85" s="329" t="s">
        <v>222</v>
      </c>
      <c r="C85" s="339" t="s">
        <v>490</v>
      </c>
      <c r="D85" s="347">
        <v>310908</v>
      </c>
      <c r="E85" s="359">
        <v>322665</v>
      </c>
      <c r="F85" s="359">
        <v>241024</v>
      </c>
      <c r="G85" s="359">
        <v>269057</v>
      </c>
      <c r="H85" s="359">
        <v>278866</v>
      </c>
      <c r="I85" s="359">
        <v>210752</v>
      </c>
      <c r="J85" s="359">
        <v>241476</v>
      </c>
      <c r="K85" s="359">
        <v>27581</v>
      </c>
      <c r="L85" s="359">
        <v>41851</v>
      </c>
      <c r="M85" s="359">
        <v>43799</v>
      </c>
      <c r="N85" s="359">
        <v>30272</v>
      </c>
    </row>
    <row r="86" spans="2:14" ht="16.5" customHeight="1" x14ac:dyDescent="0.2">
      <c r="B86" s="329" t="s">
        <v>504</v>
      </c>
      <c r="C86" s="339" t="s">
        <v>328</v>
      </c>
      <c r="D86" s="350">
        <v>337519</v>
      </c>
      <c r="E86" s="363">
        <v>352737</v>
      </c>
      <c r="F86" s="363">
        <v>247467</v>
      </c>
      <c r="G86" s="363">
        <v>337519</v>
      </c>
      <c r="H86" s="363">
        <v>352737</v>
      </c>
      <c r="I86" s="363">
        <v>247467</v>
      </c>
      <c r="J86" s="363">
        <v>306703</v>
      </c>
      <c r="K86" s="363">
        <v>30816</v>
      </c>
      <c r="L86" s="363">
        <v>0</v>
      </c>
      <c r="M86" s="363">
        <v>0</v>
      </c>
      <c r="N86" s="363">
        <v>0</v>
      </c>
    </row>
    <row r="87" spans="2:14" ht="16.5" customHeight="1" x14ac:dyDescent="0.2">
      <c r="B87" s="329" t="s">
        <v>203</v>
      </c>
      <c r="C87" s="339" t="s">
        <v>505</v>
      </c>
      <c r="D87" s="347">
        <v>322121</v>
      </c>
      <c r="E87" s="359">
        <v>335424</v>
      </c>
      <c r="F87" s="359">
        <v>236444</v>
      </c>
      <c r="G87" s="359">
        <v>322121</v>
      </c>
      <c r="H87" s="359">
        <v>335424</v>
      </c>
      <c r="I87" s="359">
        <v>236444</v>
      </c>
      <c r="J87" s="359">
        <v>276608</v>
      </c>
      <c r="K87" s="359">
        <v>45513</v>
      </c>
      <c r="L87" s="359">
        <v>0</v>
      </c>
      <c r="M87" s="359">
        <v>0</v>
      </c>
      <c r="N87" s="359">
        <v>0</v>
      </c>
    </row>
    <row r="88" spans="2:14" ht="16.5" customHeight="1" x14ac:dyDescent="0.2">
      <c r="B88" s="329" t="s">
        <v>252</v>
      </c>
      <c r="C88" s="339" t="s">
        <v>254</v>
      </c>
      <c r="D88" s="347">
        <v>314568</v>
      </c>
      <c r="E88" s="359">
        <v>341579</v>
      </c>
      <c r="F88" s="359">
        <v>216238</v>
      </c>
      <c r="G88" s="359">
        <v>313523</v>
      </c>
      <c r="H88" s="359">
        <v>340248</v>
      </c>
      <c r="I88" s="359">
        <v>216238</v>
      </c>
      <c r="J88" s="359">
        <v>282906</v>
      </c>
      <c r="K88" s="359">
        <v>30617</v>
      </c>
      <c r="L88" s="359">
        <v>1045</v>
      </c>
      <c r="M88" s="359">
        <v>1331</v>
      </c>
      <c r="N88" s="359">
        <v>0</v>
      </c>
    </row>
    <row r="89" spans="2:14" ht="16.5" customHeight="1" x14ac:dyDescent="0.2">
      <c r="B89" s="329" t="s">
        <v>19</v>
      </c>
      <c r="C89" s="339" t="s">
        <v>391</v>
      </c>
      <c r="D89" s="347">
        <v>380794</v>
      </c>
      <c r="E89" s="359">
        <v>400019</v>
      </c>
      <c r="F89" s="359">
        <v>283594</v>
      </c>
      <c r="G89" s="359">
        <v>372528</v>
      </c>
      <c r="H89" s="359">
        <v>392001</v>
      </c>
      <c r="I89" s="359">
        <v>274072</v>
      </c>
      <c r="J89" s="359">
        <v>350167</v>
      </c>
      <c r="K89" s="359">
        <v>22361</v>
      </c>
      <c r="L89" s="359">
        <v>8266</v>
      </c>
      <c r="M89" s="359">
        <v>8018</v>
      </c>
      <c r="N89" s="359">
        <v>9522</v>
      </c>
    </row>
    <row r="90" spans="2:14" ht="16.5" customHeight="1" x14ac:dyDescent="0.2">
      <c r="B90" s="329" t="s">
        <v>469</v>
      </c>
      <c r="C90" s="339" t="s">
        <v>394</v>
      </c>
      <c r="D90" s="347">
        <v>532280</v>
      </c>
      <c r="E90" s="359">
        <v>547878</v>
      </c>
      <c r="F90" s="359">
        <v>414972</v>
      </c>
      <c r="G90" s="359">
        <v>383033</v>
      </c>
      <c r="H90" s="359">
        <v>396008</v>
      </c>
      <c r="I90" s="359">
        <v>285453</v>
      </c>
      <c r="J90" s="359">
        <v>341746</v>
      </c>
      <c r="K90" s="359">
        <v>41287</v>
      </c>
      <c r="L90" s="359">
        <v>149247</v>
      </c>
      <c r="M90" s="359">
        <v>151870</v>
      </c>
      <c r="N90" s="359">
        <v>129519</v>
      </c>
    </row>
    <row r="91" spans="2:14" ht="16.5" customHeight="1" x14ac:dyDescent="0.2">
      <c r="B91" s="329" t="s">
        <v>96</v>
      </c>
      <c r="C91" s="339" t="s">
        <v>395</v>
      </c>
      <c r="D91" s="347">
        <v>305246</v>
      </c>
      <c r="E91" s="359">
        <v>344272</v>
      </c>
      <c r="F91" s="359">
        <v>229909</v>
      </c>
      <c r="G91" s="359">
        <v>304370</v>
      </c>
      <c r="H91" s="359">
        <v>343236</v>
      </c>
      <c r="I91" s="359">
        <v>229341</v>
      </c>
      <c r="J91" s="359">
        <v>272714</v>
      </c>
      <c r="K91" s="359">
        <v>31656</v>
      </c>
      <c r="L91" s="359">
        <v>876</v>
      </c>
      <c r="M91" s="359">
        <v>1036</v>
      </c>
      <c r="N91" s="359">
        <v>568</v>
      </c>
    </row>
    <row r="92" spans="2:14" ht="16.5" customHeight="1" x14ac:dyDescent="0.2">
      <c r="B92" s="329" t="s">
        <v>488</v>
      </c>
      <c r="C92" s="339" t="s">
        <v>73</v>
      </c>
      <c r="D92" s="347">
        <v>324399</v>
      </c>
      <c r="E92" s="359">
        <v>381681</v>
      </c>
      <c r="F92" s="359">
        <v>211808</v>
      </c>
      <c r="G92" s="359">
        <v>323834</v>
      </c>
      <c r="H92" s="359">
        <v>380855</v>
      </c>
      <c r="I92" s="359">
        <v>211757</v>
      </c>
      <c r="J92" s="359">
        <v>310410</v>
      </c>
      <c r="K92" s="359">
        <v>13424</v>
      </c>
      <c r="L92" s="359">
        <v>565</v>
      </c>
      <c r="M92" s="359">
        <v>826</v>
      </c>
      <c r="N92" s="359">
        <v>51</v>
      </c>
    </row>
    <row r="93" spans="2:14" ht="16.5" customHeight="1" x14ac:dyDescent="0.2">
      <c r="B93" s="329" t="s">
        <v>199</v>
      </c>
      <c r="C93" s="339" t="s">
        <v>407</v>
      </c>
      <c r="D93" s="347">
        <v>328889</v>
      </c>
      <c r="E93" s="359">
        <v>385283</v>
      </c>
      <c r="F93" s="359">
        <v>218251</v>
      </c>
      <c r="G93" s="359">
        <v>328889</v>
      </c>
      <c r="H93" s="359">
        <v>385283</v>
      </c>
      <c r="I93" s="359">
        <v>218251</v>
      </c>
      <c r="J93" s="359">
        <v>296191</v>
      </c>
      <c r="K93" s="359">
        <v>32698</v>
      </c>
      <c r="L93" s="359">
        <v>0</v>
      </c>
      <c r="M93" s="359">
        <v>0</v>
      </c>
      <c r="N93" s="359">
        <v>0</v>
      </c>
    </row>
    <row r="94" spans="2:14" ht="16.5" customHeight="1" x14ac:dyDescent="0.2">
      <c r="B94" s="329" t="s">
        <v>280</v>
      </c>
      <c r="C94" s="339" t="s">
        <v>408</v>
      </c>
      <c r="D94" s="347">
        <v>393141</v>
      </c>
      <c r="E94" s="359">
        <v>419110</v>
      </c>
      <c r="F94" s="359">
        <v>311876</v>
      </c>
      <c r="G94" s="359">
        <v>389943</v>
      </c>
      <c r="H94" s="359">
        <v>415488</v>
      </c>
      <c r="I94" s="359">
        <v>310004</v>
      </c>
      <c r="J94" s="359">
        <v>357390</v>
      </c>
      <c r="K94" s="359">
        <v>32553</v>
      </c>
      <c r="L94" s="359">
        <v>3198</v>
      </c>
      <c r="M94" s="359">
        <v>3622</v>
      </c>
      <c r="N94" s="359">
        <v>1872</v>
      </c>
    </row>
    <row r="95" spans="2:14" ht="16.5" customHeight="1" x14ac:dyDescent="0.2">
      <c r="B95" s="329" t="s">
        <v>125</v>
      </c>
      <c r="C95" s="339" t="s">
        <v>133</v>
      </c>
      <c r="D95" s="347">
        <v>404048</v>
      </c>
      <c r="E95" s="359">
        <v>429407</v>
      </c>
      <c r="F95" s="359">
        <v>295947</v>
      </c>
      <c r="G95" s="359">
        <v>381004</v>
      </c>
      <c r="H95" s="359">
        <v>405662</v>
      </c>
      <c r="I95" s="359">
        <v>275895</v>
      </c>
      <c r="J95" s="359">
        <v>345830</v>
      </c>
      <c r="K95" s="359">
        <v>35174</v>
      </c>
      <c r="L95" s="359">
        <v>23044</v>
      </c>
      <c r="M95" s="359">
        <v>23745</v>
      </c>
      <c r="N95" s="359">
        <v>20052</v>
      </c>
    </row>
    <row r="96" spans="2:14" ht="16.5" customHeight="1" x14ac:dyDescent="0.2">
      <c r="B96" s="329" t="s">
        <v>276</v>
      </c>
      <c r="C96" s="340" t="s">
        <v>173</v>
      </c>
      <c r="D96" s="347">
        <v>338385</v>
      </c>
      <c r="E96" s="359">
        <v>378999</v>
      </c>
      <c r="F96" s="359">
        <v>256785</v>
      </c>
      <c r="G96" s="359">
        <v>337988</v>
      </c>
      <c r="H96" s="359">
        <v>378428</v>
      </c>
      <c r="I96" s="359">
        <v>256737</v>
      </c>
      <c r="J96" s="359">
        <v>311198</v>
      </c>
      <c r="K96" s="359">
        <v>26790</v>
      </c>
      <c r="L96" s="359">
        <v>397</v>
      </c>
      <c r="M96" s="359">
        <v>571</v>
      </c>
      <c r="N96" s="359">
        <v>48</v>
      </c>
    </row>
    <row r="97" spans="2:14" ht="16.5" customHeight="1" x14ac:dyDescent="0.2">
      <c r="B97" s="326" t="s">
        <v>124</v>
      </c>
      <c r="C97" s="341" t="s">
        <v>231</v>
      </c>
      <c r="D97" s="346">
        <v>383301</v>
      </c>
      <c r="E97" s="358">
        <v>422760</v>
      </c>
      <c r="F97" s="358">
        <v>264616</v>
      </c>
      <c r="G97" s="358">
        <v>323299</v>
      </c>
      <c r="H97" s="358">
        <v>348956</v>
      </c>
      <c r="I97" s="358">
        <v>246128</v>
      </c>
      <c r="J97" s="358">
        <v>294392</v>
      </c>
      <c r="K97" s="358">
        <v>28907</v>
      </c>
      <c r="L97" s="358">
        <v>60002</v>
      </c>
      <c r="M97" s="358">
        <v>73804</v>
      </c>
      <c r="N97" s="358">
        <v>18488</v>
      </c>
    </row>
    <row r="98" spans="2:14" ht="16.5" customHeight="1" x14ac:dyDescent="0.2">
      <c r="B98" s="330" t="s">
        <v>257</v>
      </c>
      <c r="C98" s="342" t="s">
        <v>443</v>
      </c>
      <c r="D98" s="351">
        <v>203695</v>
      </c>
      <c r="E98" s="360">
        <v>305602</v>
      </c>
      <c r="F98" s="360">
        <v>159404</v>
      </c>
      <c r="G98" s="360">
        <v>186006</v>
      </c>
      <c r="H98" s="360">
        <v>268456</v>
      </c>
      <c r="I98" s="360">
        <v>150171</v>
      </c>
      <c r="J98" s="360">
        <v>178368</v>
      </c>
      <c r="K98" s="360">
        <v>7638</v>
      </c>
      <c r="L98" s="360">
        <v>17689</v>
      </c>
      <c r="M98" s="360">
        <v>37146</v>
      </c>
      <c r="N98" s="360">
        <v>9233</v>
      </c>
    </row>
    <row r="99" spans="2:14" ht="16.5" customHeight="1" x14ac:dyDescent="0.2">
      <c r="B99" s="328" t="s">
        <v>419</v>
      </c>
      <c r="C99" s="338" t="s">
        <v>310</v>
      </c>
      <c r="D99" s="349">
        <v>186511</v>
      </c>
      <c r="E99" s="362">
        <v>237843</v>
      </c>
      <c r="F99" s="362">
        <v>145698</v>
      </c>
      <c r="G99" s="362">
        <v>184419</v>
      </c>
      <c r="H99" s="362">
        <v>234881</v>
      </c>
      <c r="I99" s="362">
        <v>144299</v>
      </c>
      <c r="J99" s="362">
        <v>176828</v>
      </c>
      <c r="K99" s="362">
        <v>7591</v>
      </c>
      <c r="L99" s="362">
        <v>2092</v>
      </c>
      <c r="M99" s="362">
        <v>2962</v>
      </c>
      <c r="N99" s="362">
        <v>1399</v>
      </c>
    </row>
    <row r="100" spans="2:14" ht="16.5" customHeight="1" x14ac:dyDescent="0.2">
      <c r="B100" s="329" t="s">
        <v>508</v>
      </c>
      <c r="C100" s="339" t="s">
        <v>509</v>
      </c>
      <c r="D100" s="347">
        <v>110123</v>
      </c>
      <c r="E100" s="359">
        <v>129134</v>
      </c>
      <c r="F100" s="359">
        <v>101161</v>
      </c>
      <c r="G100" s="359">
        <v>109342</v>
      </c>
      <c r="H100" s="359">
        <v>127411</v>
      </c>
      <c r="I100" s="359">
        <v>100824</v>
      </c>
      <c r="J100" s="359">
        <v>104581</v>
      </c>
      <c r="K100" s="359">
        <v>4761</v>
      </c>
      <c r="L100" s="359">
        <v>781</v>
      </c>
      <c r="M100" s="359">
        <v>1723</v>
      </c>
      <c r="N100" s="359">
        <v>337</v>
      </c>
    </row>
    <row r="101" spans="2:14" ht="16.5" customHeight="1" x14ac:dyDescent="0.2">
      <c r="B101" s="326" t="s">
        <v>165</v>
      </c>
      <c r="C101" s="337" t="s">
        <v>510</v>
      </c>
      <c r="D101" s="346">
        <v>353856</v>
      </c>
      <c r="E101" s="358">
        <v>474259</v>
      </c>
      <c r="F101" s="358">
        <v>297262</v>
      </c>
      <c r="G101" s="358">
        <v>353721</v>
      </c>
      <c r="H101" s="358">
        <v>474169</v>
      </c>
      <c r="I101" s="358">
        <v>297106</v>
      </c>
      <c r="J101" s="358">
        <v>315942</v>
      </c>
      <c r="K101" s="358">
        <v>37779</v>
      </c>
      <c r="L101" s="358">
        <v>135</v>
      </c>
      <c r="M101" s="358">
        <v>90</v>
      </c>
      <c r="N101" s="358">
        <v>156</v>
      </c>
    </row>
    <row r="102" spans="2:14" ht="16.5" customHeight="1" x14ac:dyDescent="0.2">
      <c r="B102" s="330" t="s">
        <v>127</v>
      </c>
      <c r="C102" s="336" t="s">
        <v>25</v>
      </c>
      <c r="D102" s="351">
        <v>202819</v>
      </c>
      <c r="E102" s="360">
        <v>237450</v>
      </c>
      <c r="F102" s="360">
        <v>188924</v>
      </c>
      <c r="G102" s="360">
        <v>202418</v>
      </c>
      <c r="H102" s="360">
        <v>236920</v>
      </c>
      <c r="I102" s="360">
        <v>188574</v>
      </c>
      <c r="J102" s="360">
        <v>194684</v>
      </c>
      <c r="K102" s="360">
        <v>7734</v>
      </c>
      <c r="L102" s="360">
        <v>401</v>
      </c>
      <c r="M102" s="360">
        <v>530</v>
      </c>
      <c r="N102" s="360">
        <v>350</v>
      </c>
    </row>
    <row r="103" spans="2:14" ht="16.5" customHeight="1" x14ac:dyDescent="0.2">
      <c r="B103" s="328" t="s">
        <v>30</v>
      </c>
      <c r="C103" s="338" t="s">
        <v>174</v>
      </c>
      <c r="D103" s="349">
        <v>202593</v>
      </c>
      <c r="E103" s="362">
        <v>230497</v>
      </c>
      <c r="F103" s="362">
        <v>182400</v>
      </c>
      <c r="G103" s="362">
        <v>201267</v>
      </c>
      <c r="H103" s="362">
        <v>229147</v>
      </c>
      <c r="I103" s="362">
        <v>181092</v>
      </c>
      <c r="J103" s="362">
        <v>182776</v>
      </c>
      <c r="K103" s="362">
        <v>18491</v>
      </c>
      <c r="L103" s="362">
        <v>1326</v>
      </c>
      <c r="M103" s="362">
        <v>1350</v>
      </c>
      <c r="N103" s="362">
        <v>1308</v>
      </c>
    </row>
    <row r="104" spans="2:14" ht="16.5" customHeight="1" x14ac:dyDescent="0.2">
      <c r="B104" s="329" t="s">
        <v>382</v>
      </c>
      <c r="C104" s="339" t="s">
        <v>511</v>
      </c>
      <c r="D104" s="347">
        <v>220794</v>
      </c>
      <c r="E104" s="359">
        <v>261712</v>
      </c>
      <c r="F104" s="359">
        <v>130881</v>
      </c>
      <c r="G104" s="359">
        <v>213969</v>
      </c>
      <c r="H104" s="359">
        <v>252062</v>
      </c>
      <c r="I104" s="359">
        <v>130264</v>
      </c>
      <c r="J104" s="359">
        <v>180023</v>
      </c>
      <c r="K104" s="359">
        <v>33946</v>
      </c>
      <c r="L104" s="359">
        <v>6825</v>
      </c>
      <c r="M104" s="359">
        <v>9650</v>
      </c>
      <c r="N104" s="359">
        <v>617</v>
      </c>
    </row>
    <row r="105" spans="2:14" ht="16.5" customHeight="1" x14ac:dyDescent="0.2">
      <c r="B105" s="330" t="s">
        <v>470</v>
      </c>
      <c r="C105" s="336" t="s">
        <v>512</v>
      </c>
      <c r="D105" s="354">
        <v>278184</v>
      </c>
      <c r="E105" s="365">
        <v>292352</v>
      </c>
      <c r="F105" s="365">
        <v>210613</v>
      </c>
      <c r="G105" s="365">
        <v>255633</v>
      </c>
      <c r="H105" s="365">
        <v>271405</v>
      </c>
      <c r="I105" s="365">
        <v>180411</v>
      </c>
      <c r="J105" s="365">
        <v>234205</v>
      </c>
      <c r="K105" s="365">
        <v>21428</v>
      </c>
      <c r="L105" s="365">
        <v>22551</v>
      </c>
      <c r="M105" s="365">
        <v>20947</v>
      </c>
      <c r="N105" s="365">
        <v>30202</v>
      </c>
    </row>
  </sheetData>
  <mergeCells count="12">
    <mergeCell ref="B56:C59"/>
    <mergeCell ref="D56:F58"/>
    <mergeCell ref="G57:I58"/>
    <mergeCell ref="L57:N58"/>
    <mergeCell ref="J58:J59"/>
    <mergeCell ref="K58:K59"/>
    <mergeCell ref="B4:C7"/>
    <mergeCell ref="D4:F6"/>
    <mergeCell ref="G5:I6"/>
    <mergeCell ref="L5:N6"/>
    <mergeCell ref="J6:J7"/>
    <mergeCell ref="K6:K7"/>
  </mergeCells>
  <phoneticPr fontId="5"/>
  <dataValidations count="1">
    <dataValidation type="whole" allowBlank="1" showInputMessage="1" showErrorMessage="1" errorTitle="入力エラー" error="入力した値に誤りがあります" sqref="C99:C105 A60:A80 A34:A53 A8:A25 A88:A105 D8:IV53 C60:C96 D60:IV105 C47:C53 C8:C44">
      <formula1>-999999999999</formula1>
      <formula2>999999999999</formula2>
    </dataValidation>
  </dataValidations>
  <printOptions horizontalCentered="1"/>
  <pageMargins left="0.19685039370078741" right="0.19685039370078741" top="0.39370078740157483" bottom="0.39370078740157483" header="0" footer="0"/>
  <pageSetup paperSize="9" scale="65" orientation="landscape" r:id="rId1"/>
  <headerFooter alignWithMargins="0"/>
  <rowBreaks count="1" manualBreakCount="1">
    <brk id="53"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indexed="53"/>
  </sheetPr>
  <dimension ref="B1:O104"/>
  <sheetViews>
    <sheetView zoomScale="70" zoomScaleNormal="70" workbookViewId="0">
      <selection activeCell="L4" sqref="L4"/>
    </sheetView>
  </sheetViews>
  <sheetFormatPr defaultColWidth="9" defaultRowHeight="13" x14ac:dyDescent="0.2"/>
  <cols>
    <col min="1" max="1" width="9" style="1" bestFit="1"/>
    <col min="2" max="2" width="6.453125" style="1" customWidth="1"/>
    <col min="3" max="3" width="38.6328125" style="192" customWidth="1"/>
    <col min="4" max="15" width="12.90625" style="1" customWidth="1"/>
    <col min="16" max="16" width="9" style="1" bestFit="1"/>
    <col min="17" max="16384" width="9" style="1"/>
  </cols>
  <sheetData>
    <row r="1" spans="2:15" ht="21.75" customHeight="1" x14ac:dyDescent="0.3">
      <c r="B1" s="8"/>
      <c r="C1" s="331">
        <v>45505</v>
      </c>
      <c r="D1" s="343" t="s">
        <v>513</v>
      </c>
      <c r="E1" s="8"/>
      <c r="F1" s="8"/>
      <c r="H1" s="8"/>
      <c r="I1" s="8"/>
      <c r="J1" s="8"/>
      <c r="K1" s="8"/>
      <c r="L1" s="8"/>
      <c r="M1" s="8"/>
      <c r="N1" s="8"/>
      <c r="O1" s="8"/>
    </row>
    <row r="2" spans="2:15" ht="18" customHeight="1" x14ac:dyDescent="0.2">
      <c r="B2" s="123"/>
      <c r="C2" s="332" t="s">
        <v>216</v>
      </c>
      <c r="E2" s="123"/>
      <c r="F2" s="123"/>
      <c r="G2" s="123"/>
      <c r="H2" s="123"/>
      <c r="I2" s="123"/>
      <c r="J2" s="123"/>
      <c r="K2" s="369"/>
      <c r="L2" s="123"/>
      <c r="M2" s="123"/>
      <c r="N2" s="123"/>
      <c r="O2" s="123"/>
    </row>
    <row r="3" spans="2:15" s="320" customFormat="1" ht="11.25" customHeight="1" x14ac:dyDescent="0.2">
      <c r="B3" s="627" t="s">
        <v>421</v>
      </c>
      <c r="C3" s="628"/>
      <c r="D3" s="627" t="s">
        <v>106</v>
      </c>
      <c r="E3" s="633"/>
      <c r="F3" s="628"/>
      <c r="G3" s="627" t="s">
        <v>90</v>
      </c>
      <c r="H3" s="633"/>
      <c r="I3" s="633"/>
      <c r="J3" s="368"/>
      <c r="K3" s="368"/>
      <c r="L3" s="368"/>
      <c r="M3" s="368"/>
      <c r="N3" s="368"/>
      <c r="O3" s="371"/>
    </row>
    <row r="4" spans="2:15" s="320" customFormat="1" ht="18" customHeight="1" x14ac:dyDescent="0.2">
      <c r="B4" s="629"/>
      <c r="C4" s="630"/>
      <c r="D4" s="635"/>
      <c r="E4" s="636"/>
      <c r="F4" s="637"/>
      <c r="G4" s="635"/>
      <c r="H4" s="636"/>
      <c r="I4" s="636"/>
      <c r="J4" s="640" t="s">
        <v>29</v>
      </c>
      <c r="K4" s="641"/>
      <c r="L4" s="641"/>
      <c r="M4" s="640" t="s">
        <v>158</v>
      </c>
      <c r="N4" s="642"/>
      <c r="O4" s="643"/>
    </row>
    <row r="5" spans="2:15" s="320" customFormat="1" ht="18" customHeight="1" x14ac:dyDescent="0.2">
      <c r="B5" s="631"/>
      <c r="C5" s="632"/>
      <c r="D5" s="372" t="s">
        <v>417</v>
      </c>
      <c r="E5" s="356" t="s">
        <v>471</v>
      </c>
      <c r="F5" s="356" t="s">
        <v>495</v>
      </c>
      <c r="G5" s="344" t="s">
        <v>417</v>
      </c>
      <c r="H5" s="356" t="s">
        <v>471</v>
      </c>
      <c r="I5" s="356" t="s">
        <v>495</v>
      </c>
      <c r="J5" s="344" t="s">
        <v>417</v>
      </c>
      <c r="K5" s="356" t="s">
        <v>471</v>
      </c>
      <c r="L5" s="356" t="s">
        <v>495</v>
      </c>
      <c r="M5" s="356" t="s">
        <v>417</v>
      </c>
      <c r="N5" s="344" t="s">
        <v>471</v>
      </c>
      <c r="O5" s="372" t="s">
        <v>495</v>
      </c>
    </row>
    <row r="6" spans="2:15" s="373" customFormat="1" ht="12" customHeight="1" x14ac:dyDescent="0.2">
      <c r="B6" s="374"/>
      <c r="C6" s="376"/>
      <c r="D6" s="378" t="s">
        <v>362</v>
      </c>
      <c r="E6" s="392" t="s">
        <v>362</v>
      </c>
      <c r="F6" s="392" t="s">
        <v>362</v>
      </c>
      <c r="G6" s="394" t="s">
        <v>188</v>
      </c>
      <c r="H6" s="394" t="s">
        <v>188</v>
      </c>
      <c r="I6" s="394" t="s">
        <v>188</v>
      </c>
      <c r="J6" s="394" t="s">
        <v>188</v>
      </c>
      <c r="K6" s="394" t="s">
        <v>188</v>
      </c>
      <c r="L6" s="394" t="s">
        <v>188</v>
      </c>
      <c r="M6" s="394" t="s">
        <v>188</v>
      </c>
      <c r="N6" s="394" t="s">
        <v>188</v>
      </c>
      <c r="O6" s="394" t="s">
        <v>188</v>
      </c>
    </row>
    <row r="7" spans="2:15" ht="16.5" customHeight="1" x14ac:dyDescent="0.2">
      <c r="B7" s="375" t="s">
        <v>321</v>
      </c>
      <c r="C7" s="377" t="s">
        <v>63</v>
      </c>
      <c r="D7" s="379">
        <v>17.3</v>
      </c>
      <c r="E7" s="379">
        <v>18.100000000000001</v>
      </c>
      <c r="F7" s="379">
        <v>16.399999999999999</v>
      </c>
      <c r="G7" s="379">
        <v>134.80000000000001</v>
      </c>
      <c r="H7" s="379">
        <v>150</v>
      </c>
      <c r="I7" s="379">
        <v>117.4</v>
      </c>
      <c r="J7" s="379">
        <v>124.5</v>
      </c>
      <c r="K7" s="379">
        <v>135.4</v>
      </c>
      <c r="L7" s="379">
        <v>112</v>
      </c>
      <c r="M7" s="379">
        <v>10.3</v>
      </c>
      <c r="N7" s="379">
        <v>14.6</v>
      </c>
      <c r="O7" s="379">
        <v>5.4</v>
      </c>
    </row>
    <row r="8" spans="2:15" ht="16.5" customHeight="1" x14ac:dyDescent="0.2">
      <c r="B8" s="322" t="s">
        <v>239</v>
      </c>
      <c r="C8" s="334" t="s">
        <v>494</v>
      </c>
      <c r="D8" s="380">
        <v>17.600000000000001</v>
      </c>
      <c r="E8" s="387">
        <v>18</v>
      </c>
      <c r="F8" s="387">
        <v>15.9</v>
      </c>
      <c r="G8" s="387">
        <v>143.5</v>
      </c>
      <c r="H8" s="387">
        <v>148.5</v>
      </c>
      <c r="I8" s="387">
        <v>124.9</v>
      </c>
      <c r="J8" s="387">
        <v>133.9</v>
      </c>
      <c r="K8" s="387">
        <v>137.6</v>
      </c>
      <c r="L8" s="387">
        <v>120.1</v>
      </c>
      <c r="M8" s="387">
        <v>9.6</v>
      </c>
      <c r="N8" s="387">
        <v>10.9</v>
      </c>
      <c r="O8" s="387">
        <v>4.8</v>
      </c>
    </row>
    <row r="9" spans="2:15" ht="16.5" customHeight="1" x14ac:dyDescent="0.2">
      <c r="B9" s="323" t="s">
        <v>270</v>
      </c>
      <c r="C9" s="335" t="s">
        <v>77</v>
      </c>
      <c r="D9" s="381">
        <v>18</v>
      </c>
      <c r="E9" s="384">
        <v>18.2</v>
      </c>
      <c r="F9" s="384">
        <v>17.600000000000001</v>
      </c>
      <c r="G9" s="384">
        <v>151.1</v>
      </c>
      <c r="H9" s="384">
        <v>156</v>
      </c>
      <c r="I9" s="384">
        <v>138.9</v>
      </c>
      <c r="J9" s="384">
        <v>137.80000000000001</v>
      </c>
      <c r="K9" s="384">
        <v>141</v>
      </c>
      <c r="L9" s="384">
        <v>129.80000000000001</v>
      </c>
      <c r="M9" s="384">
        <v>13.3</v>
      </c>
      <c r="N9" s="384">
        <v>15</v>
      </c>
      <c r="O9" s="384">
        <v>9.1</v>
      </c>
    </row>
    <row r="10" spans="2:15" ht="16.5" customHeight="1" x14ac:dyDescent="0.2">
      <c r="B10" s="323" t="s">
        <v>170</v>
      </c>
      <c r="C10" s="335" t="s">
        <v>303</v>
      </c>
      <c r="D10" s="381">
        <v>18.600000000000001</v>
      </c>
      <c r="E10" s="384">
        <v>18.600000000000001</v>
      </c>
      <c r="F10" s="384">
        <v>18.399999999999999</v>
      </c>
      <c r="G10" s="384">
        <v>157.69999999999999</v>
      </c>
      <c r="H10" s="384">
        <v>161.5</v>
      </c>
      <c r="I10" s="384">
        <v>139.5</v>
      </c>
      <c r="J10" s="384">
        <v>142.19999999999999</v>
      </c>
      <c r="K10" s="384">
        <v>144.30000000000001</v>
      </c>
      <c r="L10" s="384">
        <v>132.19999999999999</v>
      </c>
      <c r="M10" s="384">
        <v>15.5</v>
      </c>
      <c r="N10" s="384">
        <v>17.2</v>
      </c>
      <c r="O10" s="384">
        <v>7.3</v>
      </c>
    </row>
    <row r="11" spans="2:15" ht="16.5" customHeight="1" x14ac:dyDescent="0.2">
      <c r="B11" s="323" t="s">
        <v>347</v>
      </c>
      <c r="C11" s="335" t="s">
        <v>412</v>
      </c>
      <c r="D11" s="382">
        <v>19.100000000000001</v>
      </c>
      <c r="E11" s="385">
        <v>19.5</v>
      </c>
      <c r="F11" s="385">
        <v>18.100000000000001</v>
      </c>
      <c r="G11" s="385">
        <v>157.19999999999999</v>
      </c>
      <c r="H11" s="385">
        <v>166.9</v>
      </c>
      <c r="I11" s="385">
        <v>137.1</v>
      </c>
      <c r="J11" s="385">
        <v>148.6</v>
      </c>
      <c r="K11" s="385">
        <v>156.1</v>
      </c>
      <c r="L11" s="385">
        <v>133.1</v>
      </c>
      <c r="M11" s="385">
        <v>8.6</v>
      </c>
      <c r="N11" s="385">
        <v>10.8</v>
      </c>
      <c r="O11" s="385">
        <v>4</v>
      </c>
    </row>
    <row r="12" spans="2:15" ht="16.5" customHeight="1" x14ac:dyDescent="0.2">
      <c r="B12" s="323" t="s">
        <v>10</v>
      </c>
      <c r="C12" s="335" t="s">
        <v>496</v>
      </c>
      <c r="D12" s="382">
        <v>18.399999999999999</v>
      </c>
      <c r="E12" s="385">
        <v>19.2</v>
      </c>
      <c r="F12" s="385">
        <v>16.399999999999999</v>
      </c>
      <c r="G12" s="385">
        <v>155.80000000000001</v>
      </c>
      <c r="H12" s="385">
        <v>171</v>
      </c>
      <c r="I12" s="385">
        <v>119.1</v>
      </c>
      <c r="J12" s="385">
        <v>133.9</v>
      </c>
      <c r="K12" s="385">
        <v>143.69999999999999</v>
      </c>
      <c r="L12" s="385">
        <v>110.4</v>
      </c>
      <c r="M12" s="385">
        <v>21.9</v>
      </c>
      <c r="N12" s="385">
        <v>27.3</v>
      </c>
      <c r="O12" s="385">
        <v>8.6999999999999993</v>
      </c>
    </row>
    <row r="13" spans="2:15" ht="16.5" customHeight="1" x14ac:dyDescent="0.2">
      <c r="B13" s="323" t="s">
        <v>57</v>
      </c>
      <c r="C13" s="335" t="s">
        <v>268</v>
      </c>
      <c r="D13" s="382">
        <v>17.8</v>
      </c>
      <c r="E13" s="385">
        <v>18.5</v>
      </c>
      <c r="F13" s="385">
        <v>17.3</v>
      </c>
      <c r="G13" s="385">
        <v>129</v>
      </c>
      <c r="H13" s="385">
        <v>148.4</v>
      </c>
      <c r="I13" s="385">
        <v>113.3</v>
      </c>
      <c r="J13" s="385">
        <v>121.9</v>
      </c>
      <c r="K13" s="385">
        <v>135.9</v>
      </c>
      <c r="L13" s="385">
        <v>110.5</v>
      </c>
      <c r="M13" s="385">
        <v>7.1</v>
      </c>
      <c r="N13" s="385">
        <v>12.5</v>
      </c>
      <c r="O13" s="385">
        <v>2.8</v>
      </c>
    </row>
    <row r="14" spans="2:15" ht="16.5" customHeight="1" x14ac:dyDescent="0.2">
      <c r="B14" s="323" t="s">
        <v>202</v>
      </c>
      <c r="C14" s="335" t="s">
        <v>497</v>
      </c>
      <c r="D14" s="382">
        <v>18.399999999999999</v>
      </c>
      <c r="E14" s="385">
        <v>19</v>
      </c>
      <c r="F14" s="385">
        <v>18</v>
      </c>
      <c r="G14" s="385">
        <v>145.80000000000001</v>
      </c>
      <c r="H14" s="385">
        <v>159.80000000000001</v>
      </c>
      <c r="I14" s="385">
        <v>137.5</v>
      </c>
      <c r="J14" s="385">
        <v>137.30000000000001</v>
      </c>
      <c r="K14" s="385">
        <v>148.4</v>
      </c>
      <c r="L14" s="385">
        <v>130.69999999999999</v>
      </c>
      <c r="M14" s="385">
        <v>8.5</v>
      </c>
      <c r="N14" s="385">
        <v>11.4</v>
      </c>
      <c r="O14" s="385">
        <v>6.8</v>
      </c>
    </row>
    <row r="15" spans="2:15" ht="16.5" customHeight="1" x14ac:dyDescent="0.2">
      <c r="B15" s="323" t="s">
        <v>435</v>
      </c>
      <c r="C15" s="335" t="s">
        <v>398</v>
      </c>
      <c r="D15" s="382">
        <v>15.7</v>
      </c>
      <c r="E15" s="385">
        <v>17.5</v>
      </c>
      <c r="F15" s="385">
        <v>13.9</v>
      </c>
      <c r="G15" s="385">
        <v>125.9</v>
      </c>
      <c r="H15" s="385">
        <v>144.69999999999999</v>
      </c>
      <c r="I15" s="385">
        <v>105.5</v>
      </c>
      <c r="J15" s="385">
        <v>118.5</v>
      </c>
      <c r="K15" s="385">
        <v>134.69999999999999</v>
      </c>
      <c r="L15" s="385">
        <v>101</v>
      </c>
      <c r="M15" s="385">
        <v>7.4</v>
      </c>
      <c r="N15" s="385">
        <v>10</v>
      </c>
      <c r="O15" s="385">
        <v>4.5</v>
      </c>
    </row>
    <row r="16" spans="2:15" ht="16.5" customHeight="1" x14ac:dyDescent="0.2">
      <c r="B16" s="323" t="s">
        <v>172</v>
      </c>
      <c r="C16" s="335" t="s">
        <v>498</v>
      </c>
      <c r="D16" s="382">
        <v>18</v>
      </c>
      <c r="E16" s="385">
        <v>18.3</v>
      </c>
      <c r="F16" s="385">
        <v>17.3</v>
      </c>
      <c r="G16" s="385">
        <v>152.4</v>
      </c>
      <c r="H16" s="385">
        <v>160.69999999999999</v>
      </c>
      <c r="I16" s="385">
        <v>135.4</v>
      </c>
      <c r="J16" s="385">
        <v>139.1</v>
      </c>
      <c r="K16" s="385">
        <v>144.5</v>
      </c>
      <c r="L16" s="385">
        <v>128.19999999999999</v>
      </c>
      <c r="M16" s="385">
        <v>13.3</v>
      </c>
      <c r="N16" s="385">
        <v>16.2</v>
      </c>
      <c r="O16" s="385">
        <v>7.2</v>
      </c>
    </row>
    <row r="17" spans="2:15" ht="16.5" customHeight="1" x14ac:dyDescent="0.2">
      <c r="B17" s="323" t="s">
        <v>43</v>
      </c>
      <c r="C17" s="335" t="s">
        <v>325</v>
      </c>
      <c r="D17" s="382">
        <v>13.1</v>
      </c>
      <c r="E17" s="385">
        <v>13.9</v>
      </c>
      <c r="F17" s="385">
        <v>12.7</v>
      </c>
      <c r="G17" s="385">
        <v>80.5</v>
      </c>
      <c r="H17" s="385">
        <v>90.5</v>
      </c>
      <c r="I17" s="385">
        <v>75.2</v>
      </c>
      <c r="J17" s="385">
        <v>76.7</v>
      </c>
      <c r="K17" s="385">
        <v>84.9</v>
      </c>
      <c r="L17" s="385">
        <v>72.3</v>
      </c>
      <c r="M17" s="385">
        <v>3.8</v>
      </c>
      <c r="N17" s="385">
        <v>5.6</v>
      </c>
      <c r="O17" s="385">
        <v>2.9</v>
      </c>
    </row>
    <row r="18" spans="2:15" ht="16.5" customHeight="1" x14ac:dyDescent="0.2">
      <c r="B18" s="323" t="s">
        <v>245</v>
      </c>
      <c r="C18" s="335" t="s">
        <v>499</v>
      </c>
      <c r="D18" s="382">
        <v>17.5</v>
      </c>
      <c r="E18" s="385">
        <v>20</v>
      </c>
      <c r="F18" s="385">
        <v>15.8</v>
      </c>
      <c r="G18" s="385">
        <v>121.2</v>
      </c>
      <c r="H18" s="385">
        <v>134.6</v>
      </c>
      <c r="I18" s="385">
        <v>111.4</v>
      </c>
      <c r="J18" s="385">
        <v>113.3</v>
      </c>
      <c r="K18" s="385">
        <v>125.6</v>
      </c>
      <c r="L18" s="385">
        <v>104.4</v>
      </c>
      <c r="M18" s="385">
        <v>7.9</v>
      </c>
      <c r="N18" s="385">
        <v>9</v>
      </c>
      <c r="O18" s="385">
        <v>7</v>
      </c>
    </row>
    <row r="19" spans="2:15" ht="16.5" customHeight="1" x14ac:dyDescent="0.2">
      <c r="B19" s="323" t="s">
        <v>371</v>
      </c>
      <c r="C19" s="335" t="s">
        <v>285</v>
      </c>
      <c r="D19" s="382">
        <v>14.1</v>
      </c>
      <c r="E19" s="385">
        <v>14.8</v>
      </c>
      <c r="F19" s="385">
        <v>13.6</v>
      </c>
      <c r="G19" s="385">
        <v>105.5</v>
      </c>
      <c r="H19" s="385">
        <v>116</v>
      </c>
      <c r="I19" s="385">
        <v>97.7</v>
      </c>
      <c r="J19" s="385">
        <v>95.8</v>
      </c>
      <c r="K19" s="385">
        <v>101.3</v>
      </c>
      <c r="L19" s="385">
        <v>91.8</v>
      </c>
      <c r="M19" s="385">
        <v>9.6999999999999993</v>
      </c>
      <c r="N19" s="385">
        <v>14.7</v>
      </c>
      <c r="O19" s="385">
        <v>5.9</v>
      </c>
    </row>
    <row r="20" spans="2:15" ht="16.5" customHeight="1" x14ac:dyDescent="0.2">
      <c r="B20" s="323" t="s">
        <v>101</v>
      </c>
      <c r="C20" s="335" t="s">
        <v>157</v>
      </c>
      <c r="D20" s="382">
        <v>17.600000000000001</v>
      </c>
      <c r="E20" s="385">
        <v>18.899999999999999</v>
      </c>
      <c r="F20" s="385">
        <v>17.100000000000001</v>
      </c>
      <c r="G20" s="385">
        <v>131</v>
      </c>
      <c r="H20" s="385">
        <v>150</v>
      </c>
      <c r="I20" s="385">
        <v>124.7</v>
      </c>
      <c r="J20" s="385">
        <v>125.8</v>
      </c>
      <c r="K20" s="385">
        <v>142</v>
      </c>
      <c r="L20" s="385">
        <v>120.4</v>
      </c>
      <c r="M20" s="385">
        <v>5.2</v>
      </c>
      <c r="N20" s="385">
        <v>8</v>
      </c>
      <c r="O20" s="385">
        <v>4.3</v>
      </c>
    </row>
    <row r="21" spans="2:15" ht="16.5" customHeight="1" x14ac:dyDescent="0.2">
      <c r="B21" s="323" t="s">
        <v>107</v>
      </c>
      <c r="C21" s="335" t="s">
        <v>452</v>
      </c>
      <c r="D21" s="382">
        <v>19</v>
      </c>
      <c r="E21" s="385">
        <v>19</v>
      </c>
      <c r="F21" s="385">
        <v>18.899999999999999</v>
      </c>
      <c r="G21" s="385">
        <v>154.9</v>
      </c>
      <c r="H21" s="385">
        <v>158.69999999999999</v>
      </c>
      <c r="I21" s="385">
        <v>145.69999999999999</v>
      </c>
      <c r="J21" s="385">
        <v>144</v>
      </c>
      <c r="K21" s="385">
        <v>145.80000000000001</v>
      </c>
      <c r="L21" s="385">
        <v>139.5</v>
      </c>
      <c r="M21" s="385">
        <v>10.9</v>
      </c>
      <c r="N21" s="385">
        <v>12.9</v>
      </c>
      <c r="O21" s="385">
        <v>6.2</v>
      </c>
    </row>
    <row r="22" spans="2:15" ht="16.5" customHeight="1" x14ac:dyDescent="0.2">
      <c r="B22" s="325" t="s">
        <v>8</v>
      </c>
      <c r="C22" s="336" t="s">
        <v>377</v>
      </c>
      <c r="D22" s="383">
        <v>18</v>
      </c>
      <c r="E22" s="388">
        <v>18.5</v>
      </c>
      <c r="F22" s="388">
        <v>17</v>
      </c>
      <c r="G22" s="388">
        <v>145</v>
      </c>
      <c r="H22" s="388">
        <v>156.6</v>
      </c>
      <c r="I22" s="388">
        <v>125.2</v>
      </c>
      <c r="J22" s="388">
        <v>130.30000000000001</v>
      </c>
      <c r="K22" s="388">
        <v>137.5</v>
      </c>
      <c r="L22" s="388">
        <v>118</v>
      </c>
      <c r="M22" s="388">
        <v>14.7</v>
      </c>
      <c r="N22" s="388">
        <v>19.100000000000001</v>
      </c>
      <c r="O22" s="388">
        <v>7.2</v>
      </c>
    </row>
    <row r="23" spans="2:15" ht="16.5" customHeight="1" x14ac:dyDescent="0.2">
      <c r="B23" s="326" t="s">
        <v>114</v>
      </c>
      <c r="C23" s="337" t="s">
        <v>260</v>
      </c>
      <c r="D23" s="384">
        <v>18.600000000000001</v>
      </c>
      <c r="E23" s="387">
        <v>19.3</v>
      </c>
      <c r="F23" s="387">
        <v>18</v>
      </c>
      <c r="G23" s="387">
        <v>151.80000000000001</v>
      </c>
      <c r="H23" s="387">
        <v>163.30000000000001</v>
      </c>
      <c r="I23" s="387">
        <v>141.5</v>
      </c>
      <c r="J23" s="387">
        <v>140.19999999999999</v>
      </c>
      <c r="K23" s="387">
        <v>150.5</v>
      </c>
      <c r="L23" s="387">
        <v>131</v>
      </c>
      <c r="M23" s="387">
        <v>11.6</v>
      </c>
      <c r="N23" s="387">
        <v>12.8</v>
      </c>
      <c r="O23" s="387">
        <v>10.5</v>
      </c>
    </row>
    <row r="24" spans="2:15" ht="16.5" customHeight="1" x14ac:dyDescent="0.2">
      <c r="B24" s="327" t="s">
        <v>354</v>
      </c>
      <c r="C24" s="335" t="s">
        <v>225</v>
      </c>
      <c r="D24" s="384">
        <v>16.399999999999999</v>
      </c>
      <c r="E24" s="384">
        <v>17.600000000000001</v>
      </c>
      <c r="F24" s="384">
        <v>14.9</v>
      </c>
      <c r="G24" s="384">
        <v>129.69999999999999</v>
      </c>
      <c r="H24" s="384">
        <v>146.30000000000001</v>
      </c>
      <c r="I24" s="384">
        <v>109.9</v>
      </c>
      <c r="J24" s="384">
        <v>121.8</v>
      </c>
      <c r="K24" s="384">
        <v>136</v>
      </c>
      <c r="L24" s="384">
        <v>104.8</v>
      </c>
      <c r="M24" s="384">
        <v>7.9</v>
      </c>
      <c r="N24" s="384">
        <v>10.3</v>
      </c>
      <c r="O24" s="384">
        <v>5.0999999999999996</v>
      </c>
    </row>
    <row r="25" spans="2:15" ht="16.5" customHeight="1" x14ac:dyDescent="0.2">
      <c r="B25" s="328" t="s">
        <v>4</v>
      </c>
      <c r="C25" s="338" t="s">
        <v>142</v>
      </c>
      <c r="D25" s="379">
        <v>16.600000000000001</v>
      </c>
      <c r="E25" s="379">
        <v>16.7</v>
      </c>
      <c r="F25" s="379">
        <v>15.9</v>
      </c>
      <c r="G25" s="379">
        <v>146.6</v>
      </c>
      <c r="H25" s="379">
        <v>151.4</v>
      </c>
      <c r="I25" s="379">
        <v>129.5</v>
      </c>
      <c r="J25" s="379">
        <v>130</v>
      </c>
      <c r="K25" s="379">
        <v>132.4</v>
      </c>
      <c r="L25" s="379">
        <v>121.7</v>
      </c>
      <c r="M25" s="379">
        <v>16.600000000000001</v>
      </c>
      <c r="N25" s="379">
        <v>19</v>
      </c>
      <c r="O25" s="379">
        <v>7.8</v>
      </c>
    </row>
    <row r="26" spans="2:15" ht="16.5" customHeight="1" x14ac:dyDescent="0.2">
      <c r="B26" s="329" t="s">
        <v>192</v>
      </c>
      <c r="C26" s="339" t="s">
        <v>400</v>
      </c>
      <c r="D26" s="385">
        <v>17.600000000000001</v>
      </c>
      <c r="E26" s="385">
        <v>17.7</v>
      </c>
      <c r="F26" s="385">
        <v>17.3</v>
      </c>
      <c r="G26" s="385">
        <v>134.5</v>
      </c>
      <c r="H26" s="385">
        <v>138.4</v>
      </c>
      <c r="I26" s="385">
        <v>124.7</v>
      </c>
      <c r="J26" s="385">
        <v>123.5</v>
      </c>
      <c r="K26" s="385">
        <v>127.9</v>
      </c>
      <c r="L26" s="385">
        <v>112.4</v>
      </c>
      <c r="M26" s="385">
        <v>11</v>
      </c>
      <c r="N26" s="385">
        <v>10.5</v>
      </c>
      <c r="O26" s="385">
        <v>12.3</v>
      </c>
    </row>
    <row r="27" spans="2:15" ht="16.5" customHeight="1" x14ac:dyDescent="0.2">
      <c r="B27" s="329" t="s">
        <v>500</v>
      </c>
      <c r="C27" s="339" t="s">
        <v>405</v>
      </c>
      <c r="D27" s="385">
        <v>18.600000000000001</v>
      </c>
      <c r="E27" s="385">
        <v>18.7</v>
      </c>
      <c r="F27" s="385">
        <v>18</v>
      </c>
      <c r="G27" s="385">
        <v>152.9</v>
      </c>
      <c r="H27" s="385">
        <v>156</v>
      </c>
      <c r="I27" s="385">
        <v>143.1</v>
      </c>
      <c r="J27" s="385">
        <v>139.5</v>
      </c>
      <c r="K27" s="385">
        <v>142.30000000000001</v>
      </c>
      <c r="L27" s="385">
        <v>130.9</v>
      </c>
      <c r="M27" s="385">
        <v>13.4</v>
      </c>
      <c r="N27" s="385">
        <v>13.7</v>
      </c>
      <c r="O27" s="385">
        <v>12.2</v>
      </c>
    </row>
    <row r="28" spans="2:15" ht="16.5" customHeight="1" x14ac:dyDescent="0.2">
      <c r="B28" s="329" t="s">
        <v>501</v>
      </c>
      <c r="C28" s="339" t="s">
        <v>502</v>
      </c>
      <c r="D28" s="385">
        <v>18.600000000000001</v>
      </c>
      <c r="E28" s="385">
        <v>18.7</v>
      </c>
      <c r="F28" s="385">
        <v>18.3</v>
      </c>
      <c r="G28" s="385">
        <v>147.6</v>
      </c>
      <c r="H28" s="385">
        <v>152.19999999999999</v>
      </c>
      <c r="I28" s="385">
        <v>137.80000000000001</v>
      </c>
      <c r="J28" s="385">
        <v>140.4</v>
      </c>
      <c r="K28" s="385">
        <v>144.4</v>
      </c>
      <c r="L28" s="385">
        <v>132</v>
      </c>
      <c r="M28" s="385">
        <v>7.2</v>
      </c>
      <c r="N28" s="385">
        <v>7.8</v>
      </c>
      <c r="O28" s="385">
        <v>5.8</v>
      </c>
    </row>
    <row r="29" spans="2:15" ht="16.5" customHeight="1" x14ac:dyDescent="0.2">
      <c r="B29" s="329" t="s">
        <v>397</v>
      </c>
      <c r="C29" s="339" t="s">
        <v>227</v>
      </c>
      <c r="D29" s="385">
        <v>18.2</v>
      </c>
      <c r="E29" s="385">
        <v>18.5</v>
      </c>
      <c r="F29" s="385">
        <v>17.399999999999999</v>
      </c>
      <c r="G29" s="385">
        <v>164.3</v>
      </c>
      <c r="H29" s="385">
        <v>166.8</v>
      </c>
      <c r="I29" s="385">
        <v>157.30000000000001</v>
      </c>
      <c r="J29" s="385">
        <v>151.5</v>
      </c>
      <c r="K29" s="385">
        <v>151.9</v>
      </c>
      <c r="L29" s="385">
        <v>150.19999999999999</v>
      </c>
      <c r="M29" s="385">
        <v>12.8</v>
      </c>
      <c r="N29" s="385">
        <v>14.9</v>
      </c>
      <c r="O29" s="385">
        <v>7.1</v>
      </c>
    </row>
    <row r="30" spans="2:15" ht="16.5" customHeight="1" x14ac:dyDescent="0.2">
      <c r="B30" s="329" t="s">
        <v>503</v>
      </c>
      <c r="C30" s="339" t="s">
        <v>179</v>
      </c>
      <c r="D30" s="385">
        <v>18.600000000000001</v>
      </c>
      <c r="E30" s="385">
        <v>18.8</v>
      </c>
      <c r="F30" s="385">
        <v>18.100000000000001</v>
      </c>
      <c r="G30" s="385">
        <v>146.4</v>
      </c>
      <c r="H30" s="385">
        <v>152.30000000000001</v>
      </c>
      <c r="I30" s="385">
        <v>131.69999999999999</v>
      </c>
      <c r="J30" s="385">
        <v>136.19999999999999</v>
      </c>
      <c r="K30" s="385">
        <v>139.1</v>
      </c>
      <c r="L30" s="385">
        <v>128.9</v>
      </c>
      <c r="M30" s="385">
        <v>10.199999999999999</v>
      </c>
      <c r="N30" s="385">
        <v>13.2</v>
      </c>
      <c r="O30" s="385">
        <v>2.8</v>
      </c>
    </row>
    <row r="31" spans="2:15" ht="16.5" customHeight="1" x14ac:dyDescent="0.2">
      <c r="B31" s="329" t="s">
        <v>155</v>
      </c>
      <c r="C31" s="339" t="s">
        <v>379</v>
      </c>
      <c r="D31" s="385">
        <v>18.100000000000001</v>
      </c>
      <c r="E31" s="385">
        <v>18.2</v>
      </c>
      <c r="F31" s="385">
        <v>17.5</v>
      </c>
      <c r="G31" s="385">
        <v>152.19999999999999</v>
      </c>
      <c r="H31" s="385">
        <v>155.30000000000001</v>
      </c>
      <c r="I31" s="385">
        <v>139.19999999999999</v>
      </c>
      <c r="J31" s="385">
        <v>138.4</v>
      </c>
      <c r="K31" s="385">
        <v>140.30000000000001</v>
      </c>
      <c r="L31" s="385">
        <v>130.5</v>
      </c>
      <c r="M31" s="385">
        <v>13.8</v>
      </c>
      <c r="N31" s="385">
        <v>15</v>
      </c>
      <c r="O31" s="385">
        <v>8.6999999999999993</v>
      </c>
    </row>
    <row r="32" spans="2:15" ht="16.5" customHeight="1" x14ac:dyDescent="0.2">
      <c r="B32" s="329" t="s">
        <v>222</v>
      </c>
      <c r="C32" s="339" t="s">
        <v>490</v>
      </c>
      <c r="D32" s="385">
        <v>17</v>
      </c>
      <c r="E32" s="385">
        <v>17.100000000000001</v>
      </c>
      <c r="F32" s="385">
        <v>16.3</v>
      </c>
      <c r="G32" s="385">
        <v>137.1</v>
      </c>
      <c r="H32" s="385">
        <v>140.6</v>
      </c>
      <c r="I32" s="385">
        <v>118.8</v>
      </c>
      <c r="J32" s="385">
        <v>121.5</v>
      </c>
      <c r="K32" s="385">
        <v>123.3</v>
      </c>
      <c r="L32" s="385">
        <v>112.4</v>
      </c>
      <c r="M32" s="385">
        <v>15.6</v>
      </c>
      <c r="N32" s="385">
        <v>17.3</v>
      </c>
      <c r="O32" s="385">
        <v>6.4</v>
      </c>
    </row>
    <row r="33" spans="2:15" ht="16.5" customHeight="1" x14ac:dyDescent="0.2">
      <c r="B33" s="329" t="s">
        <v>504</v>
      </c>
      <c r="C33" s="339" t="s">
        <v>328</v>
      </c>
      <c r="D33" s="386">
        <v>17.3</v>
      </c>
      <c r="E33" s="386">
        <v>17.3</v>
      </c>
      <c r="F33" s="386">
        <v>17.5</v>
      </c>
      <c r="G33" s="386">
        <v>146.19999999999999</v>
      </c>
      <c r="H33" s="386">
        <v>148.1</v>
      </c>
      <c r="I33" s="386">
        <v>134</v>
      </c>
      <c r="J33" s="386">
        <v>134.1</v>
      </c>
      <c r="K33" s="386">
        <v>135.4</v>
      </c>
      <c r="L33" s="386">
        <v>126.1</v>
      </c>
      <c r="M33" s="386">
        <v>12.1</v>
      </c>
      <c r="N33" s="386">
        <v>12.7</v>
      </c>
      <c r="O33" s="386">
        <v>7.9</v>
      </c>
    </row>
    <row r="34" spans="2:15" ht="16.5" customHeight="1" x14ac:dyDescent="0.2">
      <c r="B34" s="329" t="s">
        <v>203</v>
      </c>
      <c r="C34" s="339" t="s">
        <v>505</v>
      </c>
      <c r="D34" s="385">
        <v>18.2</v>
      </c>
      <c r="E34" s="385">
        <v>18.3</v>
      </c>
      <c r="F34" s="385">
        <v>17.399999999999999</v>
      </c>
      <c r="G34" s="385">
        <v>158.5</v>
      </c>
      <c r="H34" s="385">
        <v>161.30000000000001</v>
      </c>
      <c r="I34" s="385">
        <v>140.5</v>
      </c>
      <c r="J34" s="385">
        <v>147.80000000000001</v>
      </c>
      <c r="K34" s="385">
        <v>149.6</v>
      </c>
      <c r="L34" s="385">
        <v>136.1</v>
      </c>
      <c r="M34" s="385">
        <v>10.7</v>
      </c>
      <c r="N34" s="385">
        <v>11.7</v>
      </c>
      <c r="O34" s="385">
        <v>4.4000000000000004</v>
      </c>
    </row>
    <row r="35" spans="2:15" ht="16.5" customHeight="1" x14ac:dyDescent="0.2">
      <c r="B35" s="329" t="s">
        <v>252</v>
      </c>
      <c r="C35" s="339" t="s">
        <v>254</v>
      </c>
      <c r="D35" s="385">
        <v>17</v>
      </c>
      <c r="E35" s="385">
        <v>17.2</v>
      </c>
      <c r="F35" s="385">
        <v>16.600000000000001</v>
      </c>
      <c r="G35" s="385">
        <v>134.80000000000001</v>
      </c>
      <c r="H35" s="385">
        <v>141.5</v>
      </c>
      <c r="I35" s="385">
        <v>117</v>
      </c>
      <c r="J35" s="385">
        <v>124.3</v>
      </c>
      <c r="K35" s="385">
        <v>128.6</v>
      </c>
      <c r="L35" s="385">
        <v>112.9</v>
      </c>
      <c r="M35" s="385">
        <v>10.5</v>
      </c>
      <c r="N35" s="385">
        <v>12.9</v>
      </c>
      <c r="O35" s="385">
        <v>4.0999999999999996</v>
      </c>
    </row>
    <row r="36" spans="2:15" ht="16.5" customHeight="1" x14ac:dyDescent="0.2">
      <c r="B36" s="329" t="s">
        <v>19</v>
      </c>
      <c r="C36" s="339" t="s">
        <v>391</v>
      </c>
      <c r="D36" s="385">
        <v>19.2</v>
      </c>
      <c r="E36" s="385">
        <v>19.3</v>
      </c>
      <c r="F36" s="385">
        <v>18.2</v>
      </c>
      <c r="G36" s="385">
        <v>157.5</v>
      </c>
      <c r="H36" s="385">
        <v>159.30000000000001</v>
      </c>
      <c r="I36" s="385">
        <v>147.69999999999999</v>
      </c>
      <c r="J36" s="385">
        <v>146.1</v>
      </c>
      <c r="K36" s="385">
        <v>147.4</v>
      </c>
      <c r="L36" s="385">
        <v>139</v>
      </c>
      <c r="M36" s="385">
        <v>11.4</v>
      </c>
      <c r="N36" s="385">
        <v>11.9</v>
      </c>
      <c r="O36" s="385">
        <v>8.6999999999999993</v>
      </c>
    </row>
    <row r="37" spans="2:15" ht="16.5" customHeight="1" x14ac:dyDescent="0.2">
      <c r="B37" s="329" t="s">
        <v>469</v>
      </c>
      <c r="C37" s="339" t="s">
        <v>394</v>
      </c>
      <c r="D37" s="385">
        <v>18.2</v>
      </c>
      <c r="E37" s="385">
        <v>18.399999999999999</v>
      </c>
      <c r="F37" s="385">
        <v>17</v>
      </c>
      <c r="G37" s="385">
        <v>155.19999999999999</v>
      </c>
      <c r="H37" s="385">
        <v>157.19999999999999</v>
      </c>
      <c r="I37" s="385">
        <v>143.1</v>
      </c>
      <c r="J37" s="385">
        <v>139.6</v>
      </c>
      <c r="K37" s="385">
        <v>141.30000000000001</v>
      </c>
      <c r="L37" s="385">
        <v>128.9</v>
      </c>
      <c r="M37" s="385">
        <v>15.6</v>
      </c>
      <c r="N37" s="385">
        <v>15.9</v>
      </c>
      <c r="O37" s="385">
        <v>14.2</v>
      </c>
    </row>
    <row r="38" spans="2:15" ht="16.5" customHeight="1" x14ac:dyDescent="0.2">
      <c r="B38" s="329" t="s">
        <v>96</v>
      </c>
      <c r="C38" s="339" t="s">
        <v>395</v>
      </c>
      <c r="D38" s="385">
        <v>18.7</v>
      </c>
      <c r="E38" s="385">
        <v>18.8</v>
      </c>
      <c r="F38" s="385">
        <v>18.5</v>
      </c>
      <c r="G38" s="385">
        <v>154.69999999999999</v>
      </c>
      <c r="H38" s="385">
        <v>159.6</v>
      </c>
      <c r="I38" s="385">
        <v>145.30000000000001</v>
      </c>
      <c r="J38" s="385">
        <v>141.4</v>
      </c>
      <c r="K38" s="385">
        <v>144.5</v>
      </c>
      <c r="L38" s="385">
        <v>135.4</v>
      </c>
      <c r="M38" s="385">
        <v>13.3</v>
      </c>
      <c r="N38" s="385">
        <v>15.1</v>
      </c>
      <c r="O38" s="385">
        <v>9.9</v>
      </c>
    </row>
    <row r="39" spans="2:15" ht="16.5" customHeight="1" x14ac:dyDescent="0.2">
      <c r="B39" s="329" t="s">
        <v>488</v>
      </c>
      <c r="C39" s="339" t="s">
        <v>73</v>
      </c>
      <c r="D39" s="385">
        <v>17.100000000000001</v>
      </c>
      <c r="E39" s="385">
        <v>17.7</v>
      </c>
      <c r="F39" s="385">
        <v>16</v>
      </c>
      <c r="G39" s="385">
        <v>136.80000000000001</v>
      </c>
      <c r="H39" s="385">
        <v>147.9</v>
      </c>
      <c r="I39" s="385">
        <v>118.8</v>
      </c>
      <c r="J39" s="385">
        <v>131.9</v>
      </c>
      <c r="K39" s="385">
        <v>141.30000000000001</v>
      </c>
      <c r="L39" s="385">
        <v>116.7</v>
      </c>
      <c r="M39" s="385">
        <v>4.9000000000000004</v>
      </c>
      <c r="N39" s="385">
        <v>6.6</v>
      </c>
      <c r="O39" s="385">
        <v>2.1</v>
      </c>
    </row>
    <row r="40" spans="2:15" ht="16.5" customHeight="1" x14ac:dyDescent="0.2">
      <c r="B40" s="329" t="s">
        <v>199</v>
      </c>
      <c r="C40" s="339" t="s">
        <v>407</v>
      </c>
      <c r="D40" s="385">
        <v>17.7</v>
      </c>
      <c r="E40" s="385">
        <v>17.8</v>
      </c>
      <c r="F40" s="385">
        <v>17.600000000000001</v>
      </c>
      <c r="G40" s="385">
        <v>148</v>
      </c>
      <c r="H40" s="385">
        <v>157.6</v>
      </c>
      <c r="I40" s="385">
        <v>131.30000000000001</v>
      </c>
      <c r="J40" s="385">
        <v>136.30000000000001</v>
      </c>
      <c r="K40" s="385">
        <v>142.30000000000001</v>
      </c>
      <c r="L40" s="385">
        <v>125.9</v>
      </c>
      <c r="M40" s="385">
        <v>11.7</v>
      </c>
      <c r="N40" s="385">
        <v>15.3</v>
      </c>
      <c r="O40" s="385">
        <v>5.4</v>
      </c>
    </row>
    <row r="41" spans="2:15" ht="16.5" customHeight="1" x14ac:dyDescent="0.2">
      <c r="B41" s="329" t="s">
        <v>280</v>
      </c>
      <c r="C41" s="339" t="s">
        <v>408</v>
      </c>
      <c r="D41" s="385">
        <v>19</v>
      </c>
      <c r="E41" s="385">
        <v>19.100000000000001</v>
      </c>
      <c r="F41" s="385">
        <v>18.5</v>
      </c>
      <c r="G41" s="385">
        <v>157.5</v>
      </c>
      <c r="H41" s="385">
        <v>158.19999999999999</v>
      </c>
      <c r="I41" s="385">
        <v>155.30000000000001</v>
      </c>
      <c r="J41" s="385">
        <v>145.30000000000001</v>
      </c>
      <c r="K41" s="385">
        <v>146.30000000000001</v>
      </c>
      <c r="L41" s="385">
        <v>142.19999999999999</v>
      </c>
      <c r="M41" s="385">
        <v>12.2</v>
      </c>
      <c r="N41" s="385">
        <v>11.9</v>
      </c>
      <c r="O41" s="385">
        <v>13.1</v>
      </c>
    </row>
    <row r="42" spans="2:15" ht="16.5" customHeight="1" x14ac:dyDescent="0.2">
      <c r="B42" s="329" t="s">
        <v>125</v>
      </c>
      <c r="C42" s="339" t="s">
        <v>133</v>
      </c>
      <c r="D42" s="385">
        <v>17.5</v>
      </c>
      <c r="E42" s="385">
        <v>17.5</v>
      </c>
      <c r="F42" s="385">
        <v>17.5</v>
      </c>
      <c r="G42" s="385">
        <v>154.80000000000001</v>
      </c>
      <c r="H42" s="385">
        <v>155.9</v>
      </c>
      <c r="I42" s="385">
        <v>150.5</v>
      </c>
      <c r="J42" s="385">
        <v>136.80000000000001</v>
      </c>
      <c r="K42" s="385">
        <v>137.30000000000001</v>
      </c>
      <c r="L42" s="385">
        <v>134.69999999999999</v>
      </c>
      <c r="M42" s="385">
        <v>18</v>
      </c>
      <c r="N42" s="385">
        <v>18.600000000000001</v>
      </c>
      <c r="O42" s="385">
        <v>15.8</v>
      </c>
    </row>
    <row r="43" spans="2:15" ht="16.5" customHeight="1" x14ac:dyDescent="0.2">
      <c r="B43" s="329" t="s">
        <v>276</v>
      </c>
      <c r="C43" s="340" t="s">
        <v>173</v>
      </c>
      <c r="D43" s="385">
        <v>19</v>
      </c>
      <c r="E43" s="385">
        <v>19.600000000000001</v>
      </c>
      <c r="F43" s="385">
        <v>18.100000000000001</v>
      </c>
      <c r="G43" s="385">
        <v>154</v>
      </c>
      <c r="H43" s="385">
        <v>163.19999999999999</v>
      </c>
      <c r="I43" s="385">
        <v>138.80000000000001</v>
      </c>
      <c r="J43" s="385">
        <v>144.5</v>
      </c>
      <c r="K43" s="385">
        <v>151.5</v>
      </c>
      <c r="L43" s="385">
        <v>132.80000000000001</v>
      </c>
      <c r="M43" s="385">
        <v>9.5</v>
      </c>
      <c r="N43" s="385">
        <v>11.7</v>
      </c>
      <c r="O43" s="385">
        <v>6</v>
      </c>
    </row>
    <row r="44" spans="2:15" ht="16.5" customHeight="1" x14ac:dyDescent="0.2">
      <c r="B44" s="326" t="s">
        <v>124</v>
      </c>
      <c r="C44" s="341" t="s">
        <v>231</v>
      </c>
      <c r="D44" s="387">
        <v>17.600000000000001</v>
      </c>
      <c r="E44" s="387">
        <v>18.100000000000001</v>
      </c>
      <c r="F44" s="387">
        <v>16.100000000000001</v>
      </c>
      <c r="G44" s="387">
        <v>144.6</v>
      </c>
      <c r="H44" s="387">
        <v>152.19999999999999</v>
      </c>
      <c r="I44" s="387">
        <v>125</v>
      </c>
      <c r="J44" s="387">
        <v>134</v>
      </c>
      <c r="K44" s="387">
        <v>139</v>
      </c>
      <c r="L44" s="387">
        <v>120.9</v>
      </c>
      <c r="M44" s="387">
        <v>10.6</v>
      </c>
      <c r="N44" s="387">
        <v>13.2</v>
      </c>
      <c r="O44" s="387">
        <v>4.0999999999999996</v>
      </c>
    </row>
    <row r="45" spans="2:15" ht="16.5" customHeight="1" x14ac:dyDescent="0.2">
      <c r="B45" s="330" t="s">
        <v>257</v>
      </c>
      <c r="C45" s="342" t="s">
        <v>443</v>
      </c>
      <c r="D45" s="388">
        <v>17.899999999999999</v>
      </c>
      <c r="E45" s="388">
        <v>18.899999999999999</v>
      </c>
      <c r="F45" s="388">
        <v>17.5</v>
      </c>
      <c r="G45" s="388">
        <v>123.1</v>
      </c>
      <c r="H45" s="388">
        <v>145.30000000000001</v>
      </c>
      <c r="I45" s="388">
        <v>111.3</v>
      </c>
      <c r="J45" s="388">
        <v>117.3</v>
      </c>
      <c r="K45" s="388">
        <v>133.4</v>
      </c>
      <c r="L45" s="388">
        <v>108.8</v>
      </c>
      <c r="M45" s="388">
        <v>5.8</v>
      </c>
      <c r="N45" s="388">
        <v>11.9</v>
      </c>
      <c r="O45" s="388">
        <v>2.5</v>
      </c>
    </row>
    <row r="46" spans="2:15" ht="16.5" customHeight="1" x14ac:dyDescent="0.2">
      <c r="B46" s="328" t="s">
        <v>419</v>
      </c>
      <c r="C46" s="338" t="s">
        <v>310</v>
      </c>
      <c r="D46" s="379">
        <v>15.8</v>
      </c>
      <c r="E46" s="379">
        <v>16.5</v>
      </c>
      <c r="F46" s="379">
        <v>15.4</v>
      </c>
      <c r="G46" s="379">
        <v>107.6</v>
      </c>
      <c r="H46" s="379">
        <v>122.6</v>
      </c>
      <c r="I46" s="379">
        <v>97.1</v>
      </c>
      <c r="J46" s="379">
        <v>101.3</v>
      </c>
      <c r="K46" s="379">
        <v>113.4</v>
      </c>
      <c r="L46" s="379">
        <v>92.9</v>
      </c>
      <c r="M46" s="379">
        <v>6.3</v>
      </c>
      <c r="N46" s="379">
        <v>9.1999999999999993</v>
      </c>
      <c r="O46" s="379">
        <v>4.2</v>
      </c>
    </row>
    <row r="47" spans="2:15" ht="16.5" customHeight="1" x14ac:dyDescent="0.2">
      <c r="B47" s="329" t="s">
        <v>508</v>
      </c>
      <c r="C47" s="339" t="s">
        <v>509</v>
      </c>
      <c r="D47" s="385">
        <v>12.2</v>
      </c>
      <c r="E47" s="385">
        <v>12.9</v>
      </c>
      <c r="F47" s="385">
        <v>11.9</v>
      </c>
      <c r="G47" s="385">
        <v>71.599999999999994</v>
      </c>
      <c r="H47" s="385">
        <v>77.3</v>
      </c>
      <c r="I47" s="385">
        <v>68.900000000000006</v>
      </c>
      <c r="J47" s="385">
        <v>68.599999999999994</v>
      </c>
      <c r="K47" s="385">
        <v>73.099999999999994</v>
      </c>
      <c r="L47" s="385">
        <v>66.400000000000006</v>
      </c>
      <c r="M47" s="385">
        <v>3</v>
      </c>
      <c r="N47" s="385">
        <v>4.2</v>
      </c>
      <c r="O47" s="385">
        <v>2.5</v>
      </c>
    </row>
    <row r="48" spans="2:15" ht="16.5" customHeight="1" x14ac:dyDescent="0.2">
      <c r="B48" s="326" t="s">
        <v>165</v>
      </c>
      <c r="C48" s="337" t="s">
        <v>510</v>
      </c>
      <c r="D48" s="387">
        <v>18.2</v>
      </c>
      <c r="E48" s="387">
        <v>19.100000000000001</v>
      </c>
      <c r="F48" s="387">
        <v>17.899999999999999</v>
      </c>
      <c r="G48" s="387">
        <v>139.6</v>
      </c>
      <c r="H48" s="387">
        <v>156</v>
      </c>
      <c r="I48" s="387">
        <v>133.80000000000001</v>
      </c>
      <c r="J48" s="387">
        <v>131.69999999999999</v>
      </c>
      <c r="K48" s="387">
        <v>143.4</v>
      </c>
      <c r="L48" s="387">
        <v>127.6</v>
      </c>
      <c r="M48" s="387">
        <v>7.9</v>
      </c>
      <c r="N48" s="387">
        <v>12.6</v>
      </c>
      <c r="O48" s="387">
        <v>6.2</v>
      </c>
    </row>
    <row r="49" spans="2:15" ht="16.5" customHeight="1" x14ac:dyDescent="0.2">
      <c r="B49" s="330" t="s">
        <v>127</v>
      </c>
      <c r="C49" s="336" t="s">
        <v>25</v>
      </c>
      <c r="D49" s="388">
        <v>17.100000000000001</v>
      </c>
      <c r="E49" s="388">
        <v>18.8</v>
      </c>
      <c r="F49" s="388">
        <v>16.600000000000001</v>
      </c>
      <c r="G49" s="388">
        <v>124.6</v>
      </c>
      <c r="H49" s="388">
        <v>145.19999999999999</v>
      </c>
      <c r="I49" s="388">
        <v>118</v>
      </c>
      <c r="J49" s="388">
        <v>121.4</v>
      </c>
      <c r="K49" s="388">
        <v>140.9</v>
      </c>
      <c r="L49" s="388">
        <v>115.1</v>
      </c>
      <c r="M49" s="388">
        <v>3.2</v>
      </c>
      <c r="N49" s="388">
        <v>4.3</v>
      </c>
      <c r="O49" s="388">
        <v>2.9</v>
      </c>
    </row>
    <row r="50" spans="2:15" ht="16.5" customHeight="1" x14ac:dyDescent="0.2">
      <c r="B50" s="328" t="s">
        <v>30</v>
      </c>
      <c r="C50" s="338" t="s">
        <v>174</v>
      </c>
      <c r="D50" s="379">
        <v>16.8</v>
      </c>
      <c r="E50" s="379">
        <v>17.100000000000001</v>
      </c>
      <c r="F50" s="379">
        <v>16.600000000000001</v>
      </c>
      <c r="G50" s="379">
        <v>141.30000000000001</v>
      </c>
      <c r="H50" s="379">
        <v>150.69999999999999</v>
      </c>
      <c r="I50" s="379">
        <v>133.80000000000001</v>
      </c>
      <c r="J50" s="379">
        <v>127.5</v>
      </c>
      <c r="K50" s="379">
        <v>131.19999999999999</v>
      </c>
      <c r="L50" s="379">
        <v>124.5</v>
      </c>
      <c r="M50" s="379">
        <v>13.8</v>
      </c>
      <c r="N50" s="379">
        <v>19.5</v>
      </c>
      <c r="O50" s="379">
        <v>9.3000000000000007</v>
      </c>
    </row>
    <row r="51" spans="2:15" ht="16.5" customHeight="1" x14ac:dyDescent="0.2">
      <c r="B51" s="329" t="s">
        <v>382</v>
      </c>
      <c r="C51" s="339" t="s">
        <v>511</v>
      </c>
      <c r="D51" s="385">
        <v>18.2</v>
      </c>
      <c r="E51" s="385">
        <v>18.899999999999999</v>
      </c>
      <c r="F51" s="385">
        <v>16.600000000000001</v>
      </c>
      <c r="G51" s="385">
        <v>146.19999999999999</v>
      </c>
      <c r="H51" s="385">
        <v>163.19999999999999</v>
      </c>
      <c r="I51" s="385">
        <v>104.5</v>
      </c>
      <c r="J51" s="385">
        <v>128.80000000000001</v>
      </c>
      <c r="K51" s="385">
        <v>140.5</v>
      </c>
      <c r="L51" s="385">
        <v>100.2</v>
      </c>
      <c r="M51" s="385">
        <v>17.399999999999999</v>
      </c>
      <c r="N51" s="385">
        <v>22.7</v>
      </c>
      <c r="O51" s="385">
        <v>4.3</v>
      </c>
    </row>
    <row r="52" spans="2:15" ht="16.5" customHeight="1" x14ac:dyDescent="0.2">
      <c r="B52" s="330" t="s">
        <v>470</v>
      </c>
      <c r="C52" s="336" t="s">
        <v>512</v>
      </c>
      <c r="D52" s="388">
        <v>19.3</v>
      </c>
      <c r="E52" s="388">
        <v>19.2</v>
      </c>
      <c r="F52" s="388">
        <v>19.600000000000001</v>
      </c>
      <c r="G52" s="388">
        <v>148.69999999999999</v>
      </c>
      <c r="H52" s="388">
        <v>146.69999999999999</v>
      </c>
      <c r="I52" s="388">
        <v>155.30000000000001</v>
      </c>
      <c r="J52" s="388">
        <v>139.19999999999999</v>
      </c>
      <c r="K52" s="388">
        <v>136.6</v>
      </c>
      <c r="L52" s="388">
        <v>148</v>
      </c>
      <c r="M52" s="388">
        <v>9.5</v>
      </c>
      <c r="N52" s="388">
        <v>10.1</v>
      </c>
      <c r="O52" s="388">
        <v>7.3</v>
      </c>
    </row>
    <row r="53" spans="2:15" ht="21.75" customHeight="1" x14ac:dyDescent="0.3">
      <c r="B53" s="8"/>
      <c r="C53" s="331">
        <v>45505</v>
      </c>
      <c r="D53" s="343" t="s">
        <v>333</v>
      </c>
      <c r="E53" s="8"/>
      <c r="F53" s="366"/>
      <c r="H53" s="8"/>
      <c r="I53" s="8"/>
      <c r="J53" s="8"/>
      <c r="K53" s="8"/>
      <c r="L53" s="8"/>
      <c r="M53" s="8"/>
      <c r="N53" s="8"/>
      <c r="O53" s="8"/>
    </row>
    <row r="54" spans="2:15" ht="18" customHeight="1" x14ac:dyDescent="0.2">
      <c r="B54" s="123"/>
      <c r="C54" s="332" t="s">
        <v>353</v>
      </c>
      <c r="E54" s="123"/>
      <c r="F54" s="123"/>
      <c r="G54" s="123"/>
      <c r="H54" s="123"/>
      <c r="I54" s="123"/>
      <c r="J54" s="123"/>
      <c r="K54" s="369"/>
      <c r="L54" s="123"/>
      <c r="M54" s="123"/>
      <c r="N54" s="123"/>
      <c r="O54" s="123"/>
    </row>
    <row r="55" spans="2:15" s="320" customFormat="1" ht="10.5" customHeight="1" x14ac:dyDescent="0.2">
      <c r="B55" s="627" t="s">
        <v>421</v>
      </c>
      <c r="C55" s="628"/>
      <c r="D55" s="627" t="s">
        <v>106</v>
      </c>
      <c r="E55" s="633"/>
      <c r="F55" s="628"/>
      <c r="G55" s="627" t="s">
        <v>90</v>
      </c>
      <c r="H55" s="633"/>
      <c r="I55" s="633"/>
      <c r="J55" s="368"/>
      <c r="K55" s="368"/>
      <c r="L55" s="368"/>
      <c r="M55" s="368"/>
      <c r="N55" s="368"/>
      <c r="O55" s="371"/>
    </row>
    <row r="56" spans="2:15" s="320" customFormat="1" ht="18" customHeight="1" x14ac:dyDescent="0.2">
      <c r="B56" s="629"/>
      <c r="C56" s="630"/>
      <c r="D56" s="635"/>
      <c r="E56" s="636"/>
      <c r="F56" s="637"/>
      <c r="G56" s="635"/>
      <c r="H56" s="636"/>
      <c r="I56" s="636"/>
      <c r="J56" s="640" t="s">
        <v>29</v>
      </c>
      <c r="K56" s="641"/>
      <c r="L56" s="641"/>
      <c r="M56" s="640" t="s">
        <v>158</v>
      </c>
      <c r="N56" s="642"/>
      <c r="O56" s="643"/>
    </row>
    <row r="57" spans="2:15" s="320" customFormat="1" ht="18" customHeight="1" x14ac:dyDescent="0.2">
      <c r="B57" s="631"/>
      <c r="C57" s="632"/>
      <c r="D57" s="372" t="s">
        <v>417</v>
      </c>
      <c r="E57" s="356" t="s">
        <v>471</v>
      </c>
      <c r="F57" s="356" t="s">
        <v>495</v>
      </c>
      <c r="G57" s="344" t="s">
        <v>417</v>
      </c>
      <c r="H57" s="356" t="s">
        <v>471</v>
      </c>
      <c r="I57" s="356" t="s">
        <v>495</v>
      </c>
      <c r="J57" s="344" t="s">
        <v>417</v>
      </c>
      <c r="K57" s="356" t="s">
        <v>471</v>
      </c>
      <c r="L57" s="356" t="s">
        <v>495</v>
      </c>
      <c r="M57" s="356" t="s">
        <v>417</v>
      </c>
      <c r="N57" s="344" t="s">
        <v>471</v>
      </c>
      <c r="O57" s="372" t="s">
        <v>495</v>
      </c>
    </row>
    <row r="58" spans="2:15" s="373" customFormat="1" ht="12" customHeight="1" x14ac:dyDescent="0.2">
      <c r="B58" s="374"/>
      <c r="C58" s="376"/>
      <c r="D58" s="389" t="s">
        <v>81</v>
      </c>
      <c r="E58" s="393" t="s">
        <v>81</v>
      </c>
      <c r="F58" s="393" t="s">
        <v>81</v>
      </c>
      <c r="G58" s="395" t="s">
        <v>14</v>
      </c>
      <c r="H58" s="395" t="s">
        <v>14</v>
      </c>
      <c r="I58" s="395" t="s">
        <v>14</v>
      </c>
      <c r="J58" s="395" t="s">
        <v>14</v>
      </c>
      <c r="K58" s="395" t="s">
        <v>14</v>
      </c>
      <c r="L58" s="395" t="s">
        <v>14</v>
      </c>
      <c r="M58" s="395" t="s">
        <v>14</v>
      </c>
      <c r="N58" s="395" t="s">
        <v>14</v>
      </c>
      <c r="O58" s="395" t="s">
        <v>14</v>
      </c>
    </row>
    <row r="59" spans="2:15" ht="16.5" customHeight="1" x14ac:dyDescent="0.2">
      <c r="B59" s="375" t="s">
        <v>321</v>
      </c>
      <c r="C59" s="377" t="s">
        <v>63</v>
      </c>
      <c r="D59" s="379">
        <v>17.600000000000001</v>
      </c>
      <c r="E59" s="379">
        <v>18.100000000000001</v>
      </c>
      <c r="F59" s="379">
        <v>17</v>
      </c>
      <c r="G59" s="379">
        <v>140.6</v>
      </c>
      <c r="H59" s="379">
        <v>152</v>
      </c>
      <c r="I59" s="379">
        <v>125.2</v>
      </c>
      <c r="J59" s="379">
        <v>128.80000000000001</v>
      </c>
      <c r="K59" s="379">
        <v>136.4</v>
      </c>
      <c r="L59" s="379">
        <v>118.6</v>
      </c>
      <c r="M59" s="379">
        <v>11.8</v>
      </c>
      <c r="N59" s="379">
        <v>15.6</v>
      </c>
      <c r="O59" s="379">
        <v>6.6</v>
      </c>
    </row>
    <row r="60" spans="2:15" ht="16.5" customHeight="1" x14ac:dyDescent="0.2">
      <c r="B60" s="322" t="s">
        <v>239</v>
      </c>
      <c r="C60" s="334" t="s">
        <v>494</v>
      </c>
      <c r="D60" s="380">
        <v>17.5</v>
      </c>
      <c r="E60" s="387">
        <v>17.399999999999999</v>
      </c>
      <c r="F60" s="387">
        <v>18.2</v>
      </c>
      <c r="G60" s="387">
        <v>148.4</v>
      </c>
      <c r="H60" s="387">
        <v>149.4</v>
      </c>
      <c r="I60" s="387">
        <v>142</v>
      </c>
      <c r="J60" s="387">
        <v>136.69999999999999</v>
      </c>
      <c r="K60" s="387">
        <v>136.5</v>
      </c>
      <c r="L60" s="387">
        <v>137.5</v>
      </c>
      <c r="M60" s="387">
        <v>11.7</v>
      </c>
      <c r="N60" s="387">
        <v>12.9</v>
      </c>
      <c r="O60" s="387">
        <v>4.5</v>
      </c>
    </row>
    <row r="61" spans="2:15" ht="16.5" customHeight="1" x14ac:dyDescent="0.2">
      <c r="B61" s="323" t="s">
        <v>270</v>
      </c>
      <c r="C61" s="335" t="s">
        <v>77</v>
      </c>
      <c r="D61" s="382">
        <v>18.100000000000001</v>
      </c>
      <c r="E61" s="385">
        <v>18.2</v>
      </c>
      <c r="F61" s="385">
        <v>17.8</v>
      </c>
      <c r="G61" s="385">
        <v>154.4</v>
      </c>
      <c r="H61" s="385">
        <v>157.5</v>
      </c>
      <c r="I61" s="385">
        <v>146.19999999999999</v>
      </c>
      <c r="J61" s="385">
        <v>140.19999999999999</v>
      </c>
      <c r="K61" s="385">
        <v>141.69999999999999</v>
      </c>
      <c r="L61" s="385">
        <v>136.30000000000001</v>
      </c>
      <c r="M61" s="385">
        <v>14.2</v>
      </c>
      <c r="N61" s="385">
        <v>15.8</v>
      </c>
      <c r="O61" s="385">
        <v>9.9</v>
      </c>
    </row>
    <row r="62" spans="2:15" ht="16.5" customHeight="1" x14ac:dyDescent="0.2">
      <c r="B62" s="324" t="s">
        <v>170</v>
      </c>
      <c r="C62" s="335" t="s">
        <v>303</v>
      </c>
      <c r="D62" s="382">
        <v>19.100000000000001</v>
      </c>
      <c r="E62" s="385">
        <v>19.2</v>
      </c>
      <c r="F62" s="385">
        <v>18.600000000000001</v>
      </c>
      <c r="G62" s="385">
        <v>157</v>
      </c>
      <c r="H62" s="385">
        <v>161.5</v>
      </c>
      <c r="I62" s="385">
        <v>139.6</v>
      </c>
      <c r="J62" s="385">
        <v>142.69999999999999</v>
      </c>
      <c r="K62" s="385">
        <v>145.5</v>
      </c>
      <c r="L62" s="385">
        <v>131.9</v>
      </c>
      <c r="M62" s="385">
        <v>14.3</v>
      </c>
      <c r="N62" s="385">
        <v>16</v>
      </c>
      <c r="O62" s="385">
        <v>7.7</v>
      </c>
    </row>
    <row r="63" spans="2:15" ht="16.5" customHeight="1" x14ac:dyDescent="0.2">
      <c r="B63" s="323" t="s">
        <v>347</v>
      </c>
      <c r="C63" s="335" t="s">
        <v>412</v>
      </c>
      <c r="D63" s="382">
        <v>19.600000000000001</v>
      </c>
      <c r="E63" s="385">
        <v>20</v>
      </c>
      <c r="F63" s="385">
        <v>18.600000000000001</v>
      </c>
      <c r="G63" s="385">
        <v>161.1</v>
      </c>
      <c r="H63" s="385">
        <v>171.4</v>
      </c>
      <c r="I63" s="385">
        <v>138.9</v>
      </c>
      <c r="J63" s="385">
        <v>153.19999999999999</v>
      </c>
      <c r="K63" s="385">
        <v>161.30000000000001</v>
      </c>
      <c r="L63" s="385">
        <v>135.69999999999999</v>
      </c>
      <c r="M63" s="385">
        <v>7.9</v>
      </c>
      <c r="N63" s="385">
        <v>10.1</v>
      </c>
      <c r="O63" s="385">
        <v>3.2</v>
      </c>
    </row>
    <row r="64" spans="2:15" ht="16.5" customHeight="1" x14ac:dyDescent="0.2">
      <c r="B64" s="323" t="s">
        <v>10</v>
      </c>
      <c r="C64" s="335" t="s">
        <v>496</v>
      </c>
      <c r="D64" s="382">
        <v>18.100000000000001</v>
      </c>
      <c r="E64" s="385">
        <v>18.8</v>
      </c>
      <c r="F64" s="385">
        <v>16.600000000000001</v>
      </c>
      <c r="G64" s="385">
        <v>147.80000000000001</v>
      </c>
      <c r="H64" s="385">
        <v>160.1</v>
      </c>
      <c r="I64" s="385">
        <v>122.8</v>
      </c>
      <c r="J64" s="385">
        <v>129.30000000000001</v>
      </c>
      <c r="K64" s="385">
        <v>136.9</v>
      </c>
      <c r="L64" s="385">
        <v>113.8</v>
      </c>
      <c r="M64" s="385">
        <v>18.5</v>
      </c>
      <c r="N64" s="385">
        <v>23.2</v>
      </c>
      <c r="O64" s="385">
        <v>9</v>
      </c>
    </row>
    <row r="65" spans="2:15" ht="16.5" customHeight="1" x14ac:dyDescent="0.2">
      <c r="B65" s="323" t="s">
        <v>57</v>
      </c>
      <c r="C65" s="335" t="s">
        <v>268</v>
      </c>
      <c r="D65" s="382">
        <v>18.5</v>
      </c>
      <c r="E65" s="385">
        <v>18.8</v>
      </c>
      <c r="F65" s="385">
        <v>18.3</v>
      </c>
      <c r="G65" s="385">
        <v>131.30000000000001</v>
      </c>
      <c r="H65" s="385">
        <v>149.19999999999999</v>
      </c>
      <c r="I65" s="385">
        <v>118.3</v>
      </c>
      <c r="J65" s="385">
        <v>124.8</v>
      </c>
      <c r="K65" s="385">
        <v>137.30000000000001</v>
      </c>
      <c r="L65" s="385">
        <v>115.7</v>
      </c>
      <c r="M65" s="385">
        <v>6.5</v>
      </c>
      <c r="N65" s="385">
        <v>11.9</v>
      </c>
      <c r="O65" s="385">
        <v>2.6</v>
      </c>
    </row>
    <row r="66" spans="2:15" ht="16.5" customHeight="1" x14ac:dyDescent="0.2">
      <c r="B66" s="323" t="s">
        <v>202</v>
      </c>
      <c r="C66" s="335" t="s">
        <v>497</v>
      </c>
      <c r="D66" s="382">
        <v>18.3</v>
      </c>
      <c r="E66" s="385">
        <v>19.600000000000001</v>
      </c>
      <c r="F66" s="385">
        <v>17.7</v>
      </c>
      <c r="G66" s="385">
        <v>140.6</v>
      </c>
      <c r="H66" s="385">
        <v>163.6</v>
      </c>
      <c r="I66" s="385">
        <v>129.6</v>
      </c>
      <c r="J66" s="385">
        <v>133.5</v>
      </c>
      <c r="K66" s="385">
        <v>150.9</v>
      </c>
      <c r="L66" s="385">
        <v>125.2</v>
      </c>
      <c r="M66" s="385">
        <v>7.1</v>
      </c>
      <c r="N66" s="385">
        <v>12.7</v>
      </c>
      <c r="O66" s="385">
        <v>4.4000000000000004</v>
      </c>
    </row>
    <row r="67" spans="2:15" ht="16.5" customHeight="1" x14ac:dyDescent="0.2">
      <c r="B67" s="323" t="s">
        <v>435</v>
      </c>
      <c r="C67" s="335" t="s">
        <v>398</v>
      </c>
      <c r="D67" s="382">
        <v>16.5</v>
      </c>
      <c r="E67" s="385">
        <v>17.8</v>
      </c>
      <c r="F67" s="385">
        <v>15.7</v>
      </c>
      <c r="G67" s="385">
        <v>126.9</v>
      </c>
      <c r="H67" s="385">
        <v>145.69999999999999</v>
      </c>
      <c r="I67" s="385">
        <v>114</v>
      </c>
      <c r="J67" s="385">
        <v>120.3</v>
      </c>
      <c r="K67" s="385">
        <v>136.30000000000001</v>
      </c>
      <c r="L67" s="385">
        <v>109.3</v>
      </c>
      <c r="M67" s="385">
        <v>6.6</v>
      </c>
      <c r="N67" s="385">
        <v>9.4</v>
      </c>
      <c r="O67" s="385">
        <v>4.7</v>
      </c>
    </row>
    <row r="68" spans="2:15" ht="16.5" customHeight="1" x14ac:dyDescent="0.2">
      <c r="B68" s="323" t="s">
        <v>172</v>
      </c>
      <c r="C68" s="335" t="s">
        <v>498</v>
      </c>
      <c r="D68" s="382">
        <v>18.399999999999999</v>
      </c>
      <c r="E68" s="385">
        <v>18.399999999999999</v>
      </c>
      <c r="F68" s="385">
        <v>18.600000000000001</v>
      </c>
      <c r="G68" s="385">
        <v>161.1</v>
      </c>
      <c r="H68" s="385">
        <v>163.1</v>
      </c>
      <c r="I68" s="385">
        <v>153.1</v>
      </c>
      <c r="J68" s="385">
        <v>145.5</v>
      </c>
      <c r="K68" s="385">
        <v>145.69999999999999</v>
      </c>
      <c r="L68" s="385">
        <v>145</v>
      </c>
      <c r="M68" s="385">
        <v>15.6</v>
      </c>
      <c r="N68" s="385">
        <v>17.399999999999999</v>
      </c>
      <c r="O68" s="385">
        <v>8.1</v>
      </c>
    </row>
    <row r="69" spans="2:15" ht="16.5" customHeight="1" x14ac:dyDescent="0.2">
      <c r="B69" s="323" t="s">
        <v>43</v>
      </c>
      <c r="C69" s="335" t="s">
        <v>325</v>
      </c>
      <c r="D69" s="382">
        <v>13.8</v>
      </c>
      <c r="E69" s="385">
        <v>14.3</v>
      </c>
      <c r="F69" s="385">
        <v>13.6</v>
      </c>
      <c r="G69" s="385">
        <v>89.1</v>
      </c>
      <c r="H69" s="385">
        <v>101.5</v>
      </c>
      <c r="I69" s="385">
        <v>81.7</v>
      </c>
      <c r="J69" s="385">
        <v>84.5</v>
      </c>
      <c r="K69" s="385">
        <v>94.6</v>
      </c>
      <c r="L69" s="385">
        <v>78.5</v>
      </c>
      <c r="M69" s="385">
        <v>4.5999999999999996</v>
      </c>
      <c r="N69" s="385">
        <v>6.9</v>
      </c>
      <c r="O69" s="385">
        <v>3.2</v>
      </c>
    </row>
    <row r="70" spans="2:15" ht="16.5" customHeight="1" x14ac:dyDescent="0.2">
      <c r="B70" s="323" t="s">
        <v>245</v>
      </c>
      <c r="C70" s="335" t="s">
        <v>499</v>
      </c>
      <c r="D70" s="382">
        <v>18</v>
      </c>
      <c r="E70" s="385">
        <v>21.7</v>
      </c>
      <c r="F70" s="385">
        <v>15</v>
      </c>
      <c r="G70" s="385">
        <v>126.5</v>
      </c>
      <c r="H70" s="385">
        <v>140.4</v>
      </c>
      <c r="I70" s="385">
        <v>115</v>
      </c>
      <c r="J70" s="385">
        <v>112.6</v>
      </c>
      <c r="K70" s="385">
        <v>126.5</v>
      </c>
      <c r="L70" s="385">
        <v>101.2</v>
      </c>
      <c r="M70" s="385">
        <v>13.9</v>
      </c>
      <c r="N70" s="385">
        <v>13.9</v>
      </c>
      <c r="O70" s="385">
        <v>13.8</v>
      </c>
    </row>
    <row r="71" spans="2:15" ht="16.5" customHeight="1" x14ac:dyDescent="0.2">
      <c r="B71" s="323" t="s">
        <v>371</v>
      </c>
      <c r="C71" s="335" t="s">
        <v>285</v>
      </c>
      <c r="D71" s="382">
        <v>14.4</v>
      </c>
      <c r="E71" s="385">
        <v>15</v>
      </c>
      <c r="F71" s="385">
        <v>13.8</v>
      </c>
      <c r="G71" s="385">
        <v>111.5</v>
      </c>
      <c r="H71" s="385">
        <v>120.5</v>
      </c>
      <c r="I71" s="385">
        <v>101.5</v>
      </c>
      <c r="J71" s="385">
        <v>99</v>
      </c>
      <c r="K71" s="385">
        <v>104.2</v>
      </c>
      <c r="L71" s="385">
        <v>93.3</v>
      </c>
      <c r="M71" s="385">
        <v>12.5</v>
      </c>
      <c r="N71" s="385">
        <v>16.3</v>
      </c>
      <c r="O71" s="385">
        <v>8.1999999999999993</v>
      </c>
    </row>
    <row r="72" spans="2:15" ht="16.5" customHeight="1" x14ac:dyDescent="0.2">
      <c r="B72" s="323" t="s">
        <v>101</v>
      </c>
      <c r="C72" s="335" t="s">
        <v>157</v>
      </c>
      <c r="D72" s="382">
        <v>18</v>
      </c>
      <c r="E72" s="385">
        <v>18.8</v>
      </c>
      <c r="F72" s="385">
        <v>17.7</v>
      </c>
      <c r="G72" s="385">
        <v>137.30000000000001</v>
      </c>
      <c r="H72" s="385">
        <v>149.19999999999999</v>
      </c>
      <c r="I72" s="385">
        <v>132.1</v>
      </c>
      <c r="J72" s="385">
        <v>131</v>
      </c>
      <c r="K72" s="385">
        <v>140.4</v>
      </c>
      <c r="L72" s="385">
        <v>126.9</v>
      </c>
      <c r="M72" s="385">
        <v>6.3</v>
      </c>
      <c r="N72" s="385">
        <v>8.8000000000000007</v>
      </c>
      <c r="O72" s="385">
        <v>5.2</v>
      </c>
    </row>
    <row r="73" spans="2:15" ht="16.5" customHeight="1" x14ac:dyDescent="0.2">
      <c r="B73" s="323" t="s">
        <v>107</v>
      </c>
      <c r="C73" s="335" t="s">
        <v>452</v>
      </c>
      <c r="D73" s="382">
        <v>18.8</v>
      </c>
      <c r="E73" s="385">
        <v>18.899999999999999</v>
      </c>
      <c r="F73" s="385">
        <v>18.3</v>
      </c>
      <c r="G73" s="385">
        <v>157.30000000000001</v>
      </c>
      <c r="H73" s="385">
        <v>161.9</v>
      </c>
      <c r="I73" s="385">
        <v>134</v>
      </c>
      <c r="J73" s="385">
        <v>142.1</v>
      </c>
      <c r="K73" s="385">
        <v>145.19999999999999</v>
      </c>
      <c r="L73" s="385">
        <v>126.5</v>
      </c>
      <c r="M73" s="385">
        <v>15.2</v>
      </c>
      <c r="N73" s="385">
        <v>16.7</v>
      </c>
      <c r="O73" s="385">
        <v>7.5</v>
      </c>
    </row>
    <row r="74" spans="2:15" ht="16.5" customHeight="1" x14ac:dyDescent="0.2">
      <c r="B74" s="325" t="s">
        <v>8</v>
      </c>
      <c r="C74" s="336" t="s">
        <v>377</v>
      </c>
      <c r="D74" s="383">
        <v>17.600000000000001</v>
      </c>
      <c r="E74" s="388">
        <v>18.3</v>
      </c>
      <c r="F74" s="388">
        <v>16.600000000000001</v>
      </c>
      <c r="G74" s="388">
        <v>141</v>
      </c>
      <c r="H74" s="388">
        <v>155.80000000000001</v>
      </c>
      <c r="I74" s="388">
        <v>119.7</v>
      </c>
      <c r="J74" s="388">
        <v>125.6</v>
      </c>
      <c r="K74" s="388">
        <v>134.6</v>
      </c>
      <c r="L74" s="388">
        <v>112.7</v>
      </c>
      <c r="M74" s="388">
        <v>15.4</v>
      </c>
      <c r="N74" s="388">
        <v>21.2</v>
      </c>
      <c r="O74" s="388">
        <v>7</v>
      </c>
    </row>
    <row r="75" spans="2:15" ht="16.5" customHeight="1" x14ac:dyDescent="0.2">
      <c r="B75" s="326" t="s">
        <v>114</v>
      </c>
      <c r="C75" s="337" t="s">
        <v>260</v>
      </c>
      <c r="D75" s="387">
        <v>19.2</v>
      </c>
      <c r="E75" s="387">
        <v>19.600000000000001</v>
      </c>
      <c r="F75" s="387">
        <v>18.899999999999999</v>
      </c>
      <c r="G75" s="387">
        <v>163</v>
      </c>
      <c r="H75" s="387">
        <v>169.2</v>
      </c>
      <c r="I75" s="387">
        <v>157.1</v>
      </c>
      <c r="J75" s="387">
        <v>149.1</v>
      </c>
      <c r="K75" s="387">
        <v>154.6</v>
      </c>
      <c r="L75" s="387">
        <v>143.80000000000001</v>
      </c>
      <c r="M75" s="387">
        <v>13.9</v>
      </c>
      <c r="N75" s="387">
        <v>14.6</v>
      </c>
      <c r="O75" s="387">
        <v>13.3</v>
      </c>
    </row>
    <row r="76" spans="2:15" ht="16.5" customHeight="1" x14ac:dyDescent="0.2">
      <c r="B76" s="327" t="s">
        <v>354</v>
      </c>
      <c r="C76" s="335" t="s">
        <v>225</v>
      </c>
      <c r="D76" s="384">
        <v>17.5</v>
      </c>
      <c r="E76" s="384">
        <v>18.2</v>
      </c>
      <c r="F76" s="384">
        <v>16.399999999999999</v>
      </c>
      <c r="G76" s="384">
        <v>147.19999999999999</v>
      </c>
      <c r="H76" s="384">
        <v>154.19999999999999</v>
      </c>
      <c r="I76" s="384">
        <v>135.30000000000001</v>
      </c>
      <c r="J76" s="384">
        <v>135.5</v>
      </c>
      <c r="K76" s="384">
        <v>141</v>
      </c>
      <c r="L76" s="384">
        <v>126.3</v>
      </c>
      <c r="M76" s="384">
        <v>11.7</v>
      </c>
      <c r="N76" s="384">
        <v>13.2</v>
      </c>
      <c r="O76" s="384">
        <v>9</v>
      </c>
    </row>
    <row r="77" spans="2:15" ht="16.5" customHeight="1" x14ac:dyDescent="0.2">
      <c r="B77" s="328" t="s">
        <v>4</v>
      </c>
      <c r="C77" s="338" t="s">
        <v>142</v>
      </c>
      <c r="D77" s="390">
        <v>16.600000000000001</v>
      </c>
      <c r="E77" s="390">
        <v>16.7</v>
      </c>
      <c r="F77" s="390">
        <v>15.9</v>
      </c>
      <c r="G77" s="390">
        <v>146.6</v>
      </c>
      <c r="H77" s="390">
        <v>151.4</v>
      </c>
      <c r="I77" s="390">
        <v>129.5</v>
      </c>
      <c r="J77" s="390">
        <v>130</v>
      </c>
      <c r="K77" s="390">
        <v>132.4</v>
      </c>
      <c r="L77" s="390">
        <v>121.7</v>
      </c>
      <c r="M77" s="390">
        <v>16.600000000000001</v>
      </c>
      <c r="N77" s="390">
        <v>19</v>
      </c>
      <c r="O77" s="390">
        <v>7.8</v>
      </c>
    </row>
    <row r="78" spans="2:15" ht="16.5" customHeight="1" x14ac:dyDescent="0.2">
      <c r="B78" s="329" t="s">
        <v>192</v>
      </c>
      <c r="C78" s="339" t="s">
        <v>400</v>
      </c>
      <c r="D78" s="386">
        <v>16.899999999999999</v>
      </c>
      <c r="E78" s="386">
        <v>17.3</v>
      </c>
      <c r="F78" s="386">
        <v>16</v>
      </c>
      <c r="G78" s="386">
        <v>138.30000000000001</v>
      </c>
      <c r="H78" s="386">
        <v>144.4</v>
      </c>
      <c r="I78" s="386">
        <v>122.3</v>
      </c>
      <c r="J78" s="386">
        <v>129.1</v>
      </c>
      <c r="K78" s="386">
        <v>133.9</v>
      </c>
      <c r="L78" s="386">
        <v>116.5</v>
      </c>
      <c r="M78" s="386">
        <v>9.1999999999999993</v>
      </c>
      <c r="N78" s="386">
        <v>10.5</v>
      </c>
      <c r="O78" s="386">
        <v>5.8</v>
      </c>
    </row>
    <row r="79" spans="2:15" ht="16.5" customHeight="1" x14ac:dyDescent="0.2">
      <c r="B79" s="329" t="s">
        <v>500</v>
      </c>
      <c r="C79" s="339" t="s">
        <v>405</v>
      </c>
      <c r="D79" s="385">
        <v>18.2</v>
      </c>
      <c r="E79" s="385">
        <v>18.5</v>
      </c>
      <c r="F79" s="385">
        <v>17.2</v>
      </c>
      <c r="G79" s="385">
        <v>151</v>
      </c>
      <c r="H79" s="385">
        <v>154.30000000000001</v>
      </c>
      <c r="I79" s="385">
        <v>139.9</v>
      </c>
      <c r="J79" s="385">
        <v>136.1</v>
      </c>
      <c r="K79" s="385">
        <v>137.9</v>
      </c>
      <c r="L79" s="385">
        <v>130</v>
      </c>
      <c r="M79" s="385">
        <v>14.9</v>
      </c>
      <c r="N79" s="385">
        <v>16.399999999999999</v>
      </c>
      <c r="O79" s="385">
        <v>9.9</v>
      </c>
    </row>
    <row r="80" spans="2:15" ht="16.5" customHeight="1" x14ac:dyDescent="0.2">
      <c r="B80" s="329" t="s">
        <v>501</v>
      </c>
      <c r="C80" s="339" t="s">
        <v>502</v>
      </c>
      <c r="D80" s="385">
        <v>19.3</v>
      </c>
      <c r="E80" s="385">
        <v>19.8</v>
      </c>
      <c r="F80" s="385">
        <v>18.2</v>
      </c>
      <c r="G80" s="385">
        <v>151.80000000000001</v>
      </c>
      <c r="H80" s="385">
        <v>158.9</v>
      </c>
      <c r="I80" s="385">
        <v>135.19999999999999</v>
      </c>
      <c r="J80" s="385">
        <v>142.80000000000001</v>
      </c>
      <c r="K80" s="385">
        <v>149.19999999999999</v>
      </c>
      <c r="L80" s="385">
        <v>127.8</v>
      </c>
      <c r="M80" s="385">
        <v>9</v>
      </c>
      <c r="N80" s="385">
        <v>9.6999999999999993</v>
      </c>
      <c r="O80" s="385">
        <v>7.4</v>
      </c>
    </row>
    <row r="81" spans="2:15" ht="16.5" customHeight="1" x14ac:dyDescent="0.2">
      <c r="B81" s="329" t="s">
        <v>397</v>
      </c>
      <c r="C81" s="339" t="s">
        <v>227</v>
      </c>
      <c r="D81" s="385">
        <v>18.100000000000001</v>
      </c>
      <c r="E81" s="385">
        <v>18.399999999999999</v>
      </c>
      <c r="F81" s="385">
        <v>17.399999999999999</v>
      </c>
      <c r="G81" s="385">
        <v>164.7</v>
      </c>
      <c r="H81" s="385">
        <v>167.3</v>
      </c>
      <c r="I81" s="385">
        <v>158.30000000000001</v>
      </c>
      <c r="J81" s="385">
        <v>151.4</v>
      </c>
      <c r="K81" s="385">
        <v>151.4</v>
      </c>
      <c r="L81" s="385">
        <v>151.19999999999999</v>
      </c>
      <c r="M81" s="385">
        <v>13.3</v>
      </c>
      <c r="N81" s="385">
        <v>15.9</v>
      </c>
      <c r="O81" s="385">
        <v>7.1</v>
      </c>
    </row>
    <row r="82" spans="2:15" ht="16.5" customHeight="1" x14ac:dyDescent="0.2">
      <c r="B82" s="329" t="s">
        <v>503</v>
      </c>
      <c r="C82" s="339" t="s">
        <v>179</v>
      </c>
      <c r="D82" s="385">
        <v>18.399999999999999</v>
      </c>
      <c r="E82" s="385">
        <v>18.7</v>
      </c>
      <c r="F82" s="385">
        <v>17.5</v>
      </c>
      <c r="G82" s="385">
        <v>146.9</v>
      </c>
      <c r="H82" s="385">
        <v>151.1</v>
      </c>
      <c r="I82" s="385">
        <v>133.1</v>
      </c>
      <c r="J82" s="385">
        <v>135.69999999999999</v>
      </c>
      <c r="K82" s="385">
        <v>137.30000000000001</v>
      </c>
      <c r="L82" s="385">
        <v>130.5</v>
      </c>
      <c r="M82" s="385">
        <v>11.2</v>
      </c>
      <c r="N82" s="385">
        <v>13.8</v>
      </c>
      <c r="O82" s="385">
        <v>2.6</v>
      </c>
    </row>
    <row r="83" spans="2:15" ht="16.5" customHeight="1" x14ac:dyDescent="0.2">
      <c r="B83" s="329" t="s">
        <v>155</v>
      </c>
      <c r="C83" s="339" t="s">
        <v>379</v>
      </c>
      <c r="D83" s="385">
        <v>18.100000000000001</v>
      </c>
      <c r="E83" s="385">
        <v>18.2</v>
      </c>
      <c r="F83" s="385">
        <v>17.5</v>
      </c>
      <c r="G83" s="385">
        <v>152.19999999999999</v>
      </c>
      <c r="H83" s="385">
        <v>155.30000000000001</v>
      </c>
      <c r="I83" s="385">
        <v>139.19999999999999</v>
      </c>
      <c r="J83" s="385">
        <v>138.4</v>
      </c>
      <c r="K83" s="385">
        <v>140.30000000000001</v>
      </c>
      <c r="L83" s="385">
        <v>130.5</v>
      </c>
      <c r="M83" s="385">
        <v>13.8</v>
      </c>
      <c r="N83" s="385">
        <v>15</v>
      </c>
      <c r="O83" s="385">
        <v>8.6999999999999993</v>
      </c>
    </row>
    <row r="84" spans="2:15" ht="16.5" customHeight="1" x14ac:dyDescent="0.2">
      <c r="B84" s="329" t="s">
        <v>222</v>
      </c>
      <c r="C84" s="339" t="s">
        <v>490</v>
      </c>
      <c r="D84" s="385">
        <v>16.7</v>
      </c>
      <c r="E84" s="385">
        <v>16.899999999999999</v>
      </c>
      <c r="F84" s="385">
        <v>16</v>
      </c>
      <c r="G84" s="385">
        <v>135.80000000000001</v>
      </c>
      <c r="H84" s="385">
        <v>137.5</v>
      </c>
      <c r="I84" s="385">
        <v>126.6</v>
      </c>
      <c r="J84" s="385">
        <v>118.6</v>
      </c>
      <c r="K84" s="385">
        <v>118.6</v>
      </c>
      <c r="L84" s="385">
        <v>119.1</v>
      </c>
      <c r="M84" s="385">
        <v>17.2</v>
      </c>
      <c r="N84" s="385">
        <v>18.899999999999999</v>
      </c>
      <c r="O84" s="385">
        <v>7.5</v>
      </c>
    </row>
    <row r="85" spans="2:15" ht="16.5" customHeight="1" x14ac:dyDescent="0.2">
      <c r="B85" s="329" t="s">
        <v>504</v>
      </c>
      <c r="C85" s="339" t="s">
        <v>328</v>
      </c>
      <c r="D85" s="386">
        <v>17.600000000000001</v>
      </c>
      <c r="E85" s="386">
        <v>17.7</v>
      </c>
      <c r="F85" s="386">
        <v>17</v>
      </c>
      <c r="G85" s="386">
        <v>152.6</v>
      </c>
      <c r="H85" s="386">
        <v>154.5</v>
      </c>
      <c r="I85" s="386">
        <v>141.4</v>
      </c>
      <c r="J85" s="386">
        <v>137</v>
      </c>
      <c r="K85" s="386">
        <v>138.30000000000001</v>
      </c>
      <c r="L85" s="386">
        <v>129.5</v>
      </c>
      <c r="M85" s="386">
        <v>15.6</v>
      </c>
      <c r="N85" s="386">
        <v>16.2</v>
      </c>
      <c r="O85" s="386">
        <v>11.9</v>
      </c>
    </row>
    <row r="86" spans="2:15" ht="16.5" customHeight="1" x14ac:dyDescent="0.2">
      <c r="B86" s="329" t="s">
        <v>203</v>
      </c>
      <c r="C86" s="339" t="s">
        <v>505</v>
      </c>
      <c r="D86" s="385">
        <v>18.3</v>
      </c>
      <c r="E86" s="385">
        <v>18.399999999999999</v>
      </c>
      <c r="F86" s="385">
        <v>17.600000000000001</v>
      </c>
      <c r="G86" s="385">
        <v>162</v>
      </c>
      <c r="H86" s="385">
        <v>164.9</v>
      </c>
      <c r="I86" s="385">
        <v>143.30000000000001</v>
      </c>
      <c r="J86" s="385">
        <v>149.6</v>
      </c>
      <c r="K86" s="385">
        <v>151.4</v>
      </c>
      <c r="L86" s="385">
        <v>138.1</v>
      </c>
      <c r="M86" s="385">
        <v>12.4</v>
      </c>
      <c r="N86" s="385">
        <v>13.5</v>
      </c>
      <c r="O86" s="385">
        <v>5.2</v>
      </c>
    </row>
    <row r="87" spans="2:15" ht="16.5" customHeight="1" x14ac:dyDescent="0.2">
      <c r="B87" s="329" t="s">
        <v>252</v>
      </c>
      <c r="C87" s="339" t="s">
        <v>254</v>
      </c>
      <c r="D87" s="385">
        <v>17.100000000000001</v>
      </c>
      <c r="E87" s="385">
        <v>17.3</v>
      </c>
      <c r="F87" s="385">
        <v>16.5</v>
      </c>
      <c r="G87" s="385">
        <v>142.69999999999999</v>
      </c>
      <c r="H87" s="385">
        <v>146.4</v>
      </c>
      <c r="I87" s="385">
        <v>128.80000000000001</v>
      </c>
      <c r="J87" s="385">
        <v>129.80000000000001</v>
      </c>
      <c r="K87" s="385">
        <v>131.69999999999999</v>
      </c>
      <c r="L87" s="385">
        <v>122.6</v>
      </c>
      <c r="M87" s="385">
        <v>12.9</v>
      </c>
      <c r="N87" s="385">
        <v>14.7</v>
      </c>
      <c r="O87" s="385">
        <v>6.2</v>
      </c>
    </row>
    <row r="88" spans="2:15" ht="16.5" customHeight="1" x14ac:dyDescent="0.2">
      <c r="B88" s="329" t="s">
        <v>19</v>
      </c>
      <c r="C88" s="339" t="s">
        <v>391</v>
      </c>
      <c r="D88" s="385">
        <v>18.8</v>
      </c>
      <c r="E88" s="385">
        <v>19</v>
      </c>
      <c r="F88" s="385">
        <v>17.8</v>
      </c>
      <c r="G88" s="385">
        <v>155.69999999999999</v>
      </c>
      <c r="H88" s="385">
        <v>158</v>
      </c>
      <c r="I88" s="385">
        <v>144</v>
      </c>
      <c r="J88" s="385">
        <v>144.1</v>
      </c>
      <c r="K88" s="385">
        <v>145.69999999999999</v>
      </c>
      <c r="L88" s="385">
        <v>136.1</v>
      </c>
      <c r="M88" s="385">
        <v>11.6</v>
      </c>
      <c r="N88" s="385">
        <v>12.3</v>
      </c>
      <c r="O88" s="385">
        <v>7.9</v>
      </c>
    </row>
    <row r="89" spans="2:15" ht="16.5" customHeight="1" x14ac:dyDescent="0.2">
      <c r="B89" s="329" t="s">
        <v>469</v>
      </c>
      <c r="C89" s="339" t="s">
        <v>394</v>
      </c>
      <c r="D89" s="385">
        <v>18.899999999999999</v>
      </c>
      <c r="E89" s="385">
        <v>19</v>
      </c>
      <c r="F89" s="385">
        <v>18.399999999999999</v>
      </c>
      <c r="G89" s="385">
        <v>162.69999999999999</v>
      </c>
      <c r="H89" s="385">
        <v>164.5</v>
      </c>
      <c r="I89" s="385">
        <v>149.30000000000001</v>
      </c>
      <c r="J89" s="385">
        <v>144.9</v>
      </c>
      <c r="K89" s="385">
        <v>145.69999999999999</v>
      </c>
      <c r="L89" s="385">
        <v>139.1</v>
      </c>
      <c r="M89" s="385">
        <v>17.8</v>
      </c>
      <c r="N89" s="385">
        <v>18.8</v>
      </c>
      <c r="O89" s="385">
        <v>10.199999999999999</v>
      </c>
    </row>
    <row r="90" spans="2:15" ht="16.5" customHeight="1" x14ac:dyDescent="0.2">
      <c r="B90" s="329" t="s">
        <v>96</v>
      </c>
      <c r="C90" s="339" t="s">
        <v>395</v>
      </c>
      <c r="D90" s="385">
        <v>18.399999999999999</v>
      </c>
      <c r="E90" s="385">
        <v>18.5</v>
      </c>
      <c r="F90" s="385">
        <v>18.3</v>
      </c>
      <c r="G90" s="385">
        <v>152.30000000000001</v>
      </c>
      <c r="H90" s="385">
        <v>157.30000000000001</v>
      </c>
      <c r="I90" s="385">
        <v>143</v>
      </c>
      <c r="J90" s="385">
        <v>140.80000000000001</v>
      </c>
      <c r="K90" s="385">
        <v>143.4</v>
      </c>
      <c r="L90" s="385">
        <v>136</v>
      </c>
      <c r="M90" s="385">
        <v>11.5</v>
      </c>
      <c r="N90" s="385">
        <v>13.9</v>
      </c>
      <c r="O90" s="385">
        <v>7</v>
      </c>
    </row>
    <row r="91" spans="2:15" ht="16.5" customHeight="1" x14ac:dyDescent="0.2">
      <c r="B91" s="329" t="s">
        <v>488</v>
      </c>
      <c r="C91" s="339" t="s">
        <v>73</v>
      </c>
      <c r="D91" s="385">
        <v>17.2</v>
      </c>
      <c r="E91" s="385">
        <v>17.7</v>
      </c>
      <c r="F91" s="385">
        <v>16.100000000000001</v>
      </c>
      <c r="G91" s="385">
        <v>140.19999999999999</v>
      </c>
      <c r="H91" s="385">
        <v>149</v>
      </c>
      <c r="I91" s="385">
        <v>123</v>
      </c>
      <c r="J91" s="385">
        <v>135</v>
      </c>
      <c r="K91" s="385">
        <v>142.30000000000001</v>
      </c>
      <c r="L91" s="385">
        <v>120.7</v>
      </c>
      <c r="M91" s="385">
        <v>5.2</v>
      </c>
      <c r="N91" s="385">
        <v>6.7</v>
      </c>
      <c r="O91" s="385">
        <v>2.2999999999999998</v>
      </c>
    </row>
    <row r="92" spans="2:15" ht="16.5" customHeight="1" x14ac:dyDescent="0.2">
      <c r="B92" s="329" t="s">
        <v>199</v>
      </c>
      <c r="C92" s="339" t="s">
        <v>407</v>
      </c>
      <c r="D92" s="385">
        <v>17.7</v>
      </c>
      <c r="E92" s="385">
        <v>17.8</v>
      </c>
      <c r="F92" s="385">
        <v>17.7</v>
      </c>
      <c r="G92" s="385">
        <v>150.69999999999999</v>
      </c>
      <c r="H92" s="385">
        <v>158</v>
      </c>
      <c r="I92" s="385">
        <v>136.30000000000001</v>
      </c>
      <c r="J92" s="385">
        <v>139</v>
      </c>
      <c r="K92" s="385">
        <v>143.1</v>
      </c>
      <c r="L92" s="385">
        <v>130.9</v>
      </c>
      <c r="M92" s="385">
        <v>11.7</v>
      </c>
      <c r="N92" s="385">
        <v>14.9</v>
      </c>
      <c r="O92" s="385">
        <v>5.4</v>
      </c>
    </row>
    <row r="93" spans="2:15" ht="16.5" customHeight="1" x14ac:dyDescent="0.2">
      <c r="B93" s="329" t="s">
        <v>280</v>
      </c>
      <c r="C93" s="339" t="s">
        <v>408</v>
      </c>
      <c r="D93" s="385">
        <v>19</v>
      </c>
      <c r="E93" s="385">
        <v>19.100000000000001</v>
      </c>
      <c r="F93" s="385">
        <v>18.5</v>
      </c>
      <c r="G93" s="385">
        <v>157.5</v>
      </c>
      <c r="H93" s="385">
        <v>158.19999999999999</v>
      </c>
      <c r="I93" s="385">
        <v>155.30000000000001</v>
      </c>
      <c r="J93" s="385">
        <v>145.30000000000001</v>
      </c>
      <c r="K93" s="385">
        <v>146.30000000000001</v>
      </c>
      <c r="L93" s="385">
        <v>142.19999999999999</v>
      </c>
      <c r="M93" s="385">
        <v>12.2</v>
      </c>
      <c r="N93" s="385">
        <v>11.9</v>
      </c>
      <c r="O93" s="385">
        <v>13.1</v>
      </c>
    </row>
    <row r="94" spans="2:15" ht="16.5" customHeight="1" x14ac:dyDescent="0.2">
      <c r="B94" s="329" t="s">
        <v>125</v>
      </c>
      <c r="C94" s="339" t="s">
        <v>133</v>
      </c>
      <c r="D94" s="385">
        <v>17.399999999999999</v>
      </c>
      <c r="E94" s="385">
        <v>17.5</v>
      </c>
      <c r="F94" s="385">
        <v>17.399999999999999</v>
      </c>
      <c r="G94" s="385">
        <v>154.4</v>
      </c>
      <c r="H94" s="385">
        <v>155.19999999999999</v>
      </c>
      <c r="I94" s="385">
        <v>150.9</v>
      </c>
      <c r="J94" s="385">
        <v>136.69999999999999</v>
      </c>
      <c r="K94" s="385">
        <v>137</v>
      </c>
      <c r="L94" s="385">
        <v>135.30000000000001</v>
      </c>
      <c r="M94" s="385">
        <v>17.7</v>
      </c>
      <c r="N94" s="385">
        <v>18.2</v>
      </c>
      <c r="O94" s="385">
        <v>15.6</v>
      </c>
    </row>
    <row r="95" spans="2:15" ht="16.5" customHeight="1" x14ac:dyDescent="0.2">
      <c r="B95" s="329" t="s">
        <v>276</v>
      </c>
      <c r="C95" s="340" t="s">
        <v>173</v>
      </c>
      <c r="D95" s="385">
        <v>19.3</v>
      </c>
      <c r="E95" s="385">
        <v>19.399999999999999</v>
      </c>
      <c r="F95" s="385">
        <v>19.2</v>
      </c>
      <c r="G95" s="385">
        <v>158.80000000000001</v>
      </c>
      <c r="H95" s="385">
        <v>161.1</v>
      </c>
      <c r="I95" s="385">
        <v>154</v>
      </c>
      <c r="J95" s="385">
        <v>148.6</v>
      </c>
      <c r="K95" s="385">
        <v>149.80000000000001</v>
      </c>
      <c r="L95" s="385">
        <v>146.19999999999999</v>
      </c>
      <c r="M95" s="385">
        <v>10.199999999999999</v>
      </c>
      <c r="N95" s="385">
        <v>11.3</v>
      </c>
      <c r="O95" s="385">
        <v>7.8</v>
      </c>
    </row>
    <row r="96" spans="2:15" ht="16.5" customHeight="1" x14ac:dyDescent="0.2">
      <c r="B96" s="326" t="s">
        <v>124</v>
      </c>
      <c r="C96" s="341" t="s">
        <v>231</v>
      </c>
      <c r="D96" s="387">
        <v>17.7</v>
      </c>
      <c r="E96" s="387">
        <v>18.2</v>
      </c>
      <c r="F96" s="387">
        <v>16.100000000000001</v>
      </c>
      <c r="G96" s="387">
        <v>146.4</v>
      </c>
      <c r="H96" s="387">
        <v>151.80000000000001</v>
      </c>
      <c r="I96" s="387">
        <v>129.80000000000001</v>
      </c>
      <c r="J96" s="387">
        <v>134.1</v>
      </c>
      <c r="K96" s="387">
        <v>137.30000000000001</v>
      </c>
      <c r="L96" s="387">
        <v>124.4</v>
      </c>
      <c r="M96" s="387">
        <v>12.3</v>
      </c>
      <c r="N96" s="387">
        <v>14.5</v>
      </c>
      <c r="O96" s="387">
        <v>5.4</v>
      </c>
    </row>
    <row r="97" spans="2:15" ht="16.5" customHeight="1" x14ac:dyDescent="0.2">
      <c r="B97" s="330" t="s">
        <v>257</v>
      </c>
      <c r="C97" s="342" t="s">
        <v>443</v>
      </c>
      <c r="D97" s="388">
        <v>18.8</v>
      </c>
      <c r="E97" s="388">
        <v>19.3</v>
      </c>
      <c r="F97" s="388">
        <v>18.5</v>
      </c>
      <c r="G97" s="388">
        <v>125.8</v>
      </c>
      <c r="H97" s="388">
        <v>146.69999999999999</v>
      </c>
      <c r="I97" s="388">
        <v>116.7</v>
      </c>
      <c r="J97" s="388">
        <v>121.4</v>
      </c>
      <c r="K97" s="388">
        <v>137.19999999999999</v>
      </c>
      <c r="L97" s="388">
        <v>114.5</v>
      </c>
      <c r="M97" s="388">
        <v>4.4000000000000004</v>
      </c>
      <c r="N97" s="388">
        <v>9.5</v>
      </c>
      <c r="O97" s="388">
        <v>2.2000000000000002</v>
      </c>
    </row>
    <row r="98" spans="2:15" ht="16.5" customHeight="1" x14ac:dyDescent="0.2">
      <c r="B98" s="328" t="s">
        <v>419</v>
      </c>
      <c r="C98" s="338" t="s">
        <v>310</v>
      </c>
      <c r="D98" s="379">
        <v>16.2</v>
      </c>
      <c r="E98" s="379">
        <v>16</v>
      </c>
      <c r="F98" s="379">
        <v>16.3</v>
      </c>
      <c r="G98" s="379">
        <v>109.2</v>
      </c>
      <c r="H98" s="379">
        <v>121.6</v>
      </c>
      <c r="I98" s="379">
        <v>99.5</v>
      </c>
      <c r="J98" s="379">
        <v>102.9</v>
      </c>
      <c r="K98" s="379">
        <v>113.3</v>
      </c>
      <c r="L98" s="379">
        <v>94.7</v>
      </c>
      <c r="M98" s="379">
        <v>6.3</v>
      </c>
      <c r="N98" s="379">
        <v>8.3000000000000007</v>
      </c>
      <c r="O98" s="379">
        <v>4.8</v>
      </c>
    </row>
    <row r="99" spans="2:15" ht="16.5" customHeight="1" x14ac:dyDescent="0.2">
      <c r="B99" s="329" t="s">
        <v>508</v>
      </c>
      <c r="C99" s="339" t="s">
        <v>509</v>
      </c>
      <c r="D99" s="385">
        <v>12.2</v>
      </c>
      <c r="E99" s="385">
        <v>12.7</v>
      </c>
      <c r="F99" s="385">
        <v>12</v>
      </c>
      <c r="G99" s="385">
        <v>75.5</v>
      </c>
      <c r="H99" s="385">
        <v>82.8</v>
      </c>
      <c r="I99" s="385">
        <v>72.099999999999994</v>
      </c>
      <c r="J99" s="385">
        <v>72.099999999999994</v>
      </c>
      <c r="K99" s="385">
        <v>77.3</v>
      </c>
      <c r="L99" s="385">
        <v>69.7</v>
      </c>
      <c r="M99" s="385">
        <v>3.4</v>
      </c>
      <c r="N99" s="385">
        <v>5.5</v>
      </c>
      <c r="O99" s="385">
        <v>2.4</v>
      </c>
    </row>
    <row r="100" spans="2:15" ht="16.5" customHeight="1" x14ac:dyDescent="0.2">
      <c r="B100" s="326" t="s">
        <v>165</v>
      </c>
      <c r="C100" s="337" t="s">
        <v>510</v>
      </c>
      <c r="D100" s="387">
        <v>18.7</v>
      </c>
      <c r="E100" s="387">
        <v>19.100000000000001</v>
      </c>
      <c r="F100" s="387">
        <v>18.5</v>
      </c>
      <c r="G100" s="387">
        <v>150.1</v>
      </c>
      <c r="H100" s="387">
        <v>156.69999999999999</v>
      </c>
      <c r="I100" s="387">
        <v>147</v>
      </c>
      <c r="J100" s="387">
        <v>140.5</v>
      </c>
      <c r="K100" s="387">
        <v>144</v>
      </c>
      <c r="L100" s="387">
        <v>138.80000000000001</v>
      </c>
      <c r="M100" s="387">
        <v>9.6</v>
      </c>
      <c r="N100" s="387">
        <v>12.7</v>
      </c>
      <c r="O100" s="387">
        <v>8.1999999999999993</v>
      </c>
    </row>
    <row r="101" spans="2:15" ht="16.5" customHeight="1" x14ac:dyDescent="0.2">
      <c r="B101" s="330" t="s">
        <v>127</v>
      </c>
      <c r="C101" s="336" t="s">
        <v>25</v>
      </c>
      <c r="D101" s="388">
        <v>17.3</v>
      </c>
      <c r="E101" s="388">
        <v>18.5</v>
      </c>
      <c r="F101" s="388">
        <v>16.8</v>
      </c>
      <c r="G101" s="388">
        <v>124.4</v>
      </c>
      <c r="H101" s="388">
        <v>140.69999999999999</v>
      </c>
      <c r="I101" s="388">
        <v>117.9</v>
      </c>
      <c r="J101" s="388">
        <v>121.5</v>
      </c>
      <c r="K101" s="388">
        <v>136.30000000000001</v>
      </c>
      <c r="L101" s="388">
        <v>115.6</v>
      </c>
      <c r="M101" s="388">
        <v>2.9</v>
      </c>
      <c r="N101" s="388">
        <v>4.4000000000000004</v>
      </c>
      <c r="O101" s="388">
        <v>2.2999999999999998</v>
      </c>
    </row>
    <row r="102" spans="2:15" ht="16.5" customHeight="1" x14ac:dyDescent="0.2">
      <c r="B102" s="328" t="s">
        <v>30</v>
      </c>
      <c r="C102" s="338" t="s">
        <v>174</v>
      </c>
      <c r="D102" s="387">
        <v>16.899999999999999</v>
      </c>
      <c r="E102" s="387">
        <v>17.3</v>
      </c>
      <c r="F102" s="387">
        <v>16.600000000000001</v>
      </c>
      <c r="G102" s="387">
        <v>140.6</v>
      </c>
      <c r="H102" s="387">
        <v>150.69999999999999</v>
      </c>
      <c r="I102" s="387">
        <v>133.30000000000001</v>
      </c>
      <c r="J102" s="387">
        <v>127.7</v>
      </c>
      <c r="K102" s="387">
        <v>132.6</v>
      </c>
      <c r="L102" s="387">
        <v>124.2</v>
      </c>
      <c r="M102" s="387">
        <v>12.9</v>
      </c>
      <c r="N102" s="387">
        <v>18.100000000000001</v>
      </c>
      <c r="O102" s="387">
        <v>9.1</v>
      </c>
    </row>
    <row r="103" spans="2:15" ht="16.5" customHeight="1" x14ac:dyDescent="0.2">
      <c r="B103" s="329" t="s">
        <v>382</v>
      </c>
      <c r="C103" s="339" t="s">
        <v>511</v>
      </c>
      <c r="D103" s="385">
        <v>17.8</v>
      </c>
      <c r="E103" s="385">
        <v>18.399999999999999</v>
      </c>
      <c r="F103" s="385">
        <v>16.5</v>
      </c>
      <c r="G103" s="385">
        <v>140.6</v>
      </c>
      <c r="H103" s="385">
        <v>159.80000000000001</v>
      </c>
      <c r="I103" s="385">
        <v>98.5</v>
      </c>
      <c r="J103" s="385">
        <v>122.6</v>
      </c>
      <c r="K103" s="385">
        <v>135.30000000000001</v>
      </c>
      <c r="L103" s="385">
        <v>94.7</v>
      </c>
      <c r="M103" s="385">
        <v>18</v>
      </c>
      <c r="N103" s="385">
        <v>24.5</v>
      </c>
      <c r="O103" s="385">
        <v>3.8</v>
      </c>
    </row>
    <row r="104" spans="2:15" ht="16.5" customHeight="1" x14ac:dyDescent="0.2">
      <c r="B104" s="330" t="s">
        <v>470</v>
      </c>
      <c r="C104" s="336" t="s">
        <v>512</v>
      </c>
      <c r="D104" s="391">
        <v>19.399999999999999</v>
      </c>
      <c r="E104" s="391">
        <v>19.8</v>
      </c>
      <c r="F104" s="391">
        <v>17.5</v>
      </c>
      <c r="G104" s="391">
        <v>145.1</v>
      </c>
      <c r="H104" s="391">
        <v>149.6</v>
      </c>
      <c r="I104" s="391">
        <v>123.5</v>
      </c>
      <c r="J104" s="391">
        <v>132.69999999999999</v>
      </c>
      <c r="K104" s="391">
        <v>135.9</v>
      </c>
      <c r="L104" s="391">
        <v>117.6</v>
      </c>
      <c r="M104" s="391">
        <v>12.4</v>
      </c>
      <c r="N104" s="391">
        <v>13.7</v>
      </c>
      <c r="O104" s="391">
        <v>5.9</v>
      </c>
    </row>
  </sheetData>
  <mergeCells count="10">
    <mergeCell ref="J4:L4"/>
    <mergeCell ref="M4:O4"/>
    <mergeCell ref="J56:L56"/>
    <mergeCell ref="M56:O56"/>
    <mergeCell ref="B3:C5"/>
    <mergeCell ref="D3:F4"/>
    <mergeCell ref="G3:I4"/>
    <mergeCell ref="B55:C57"/>
    <mergeCell ref="D55:F56"/>
    <mergeCell ref="G55:I56"/>
  </mergeCells>
  <phoneticPr fontId="5"/>
  <dataValidations count="1">
    <dataValidation type="whole" allowBlank="1" showInputMessage="1" showErrorMessage="1" errorTitle="入力エラー" error="入力した値に誤りがあります" sqref="D7:IV52 C98:C104 A31:A52 A7:A26 C7:C43 A59:A82 C46:C52 A87:A104 D96:IV104 C59:IV95">
      <formula1>-999999999999</formula1>
      <formula2>999999999999</formula2>
    </dataValidation>
  </dataValidations>
  <printOptions horizontalCentered="1"/>
  <pageMargins left="0.39370078740157483" right="0.23622047244094491" top="0.43307086614173229" bottom="0.39370078740157483" header="0" footer="0"/>
  <pageSetup paperSize="9" scale="65" orientation="landscape" r:id="rId1"/>
  <headerFooter alignWithMargins="0"/>
  <rowBreaks count="1" manualBreakCount="1">
    <brk id="52"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indexed="53"/>
  </sheetPr>
  <dimension ref="B1:R102"/>
  <sheetViews>
    <sheetView zoomScale="70" zoomScaleNormal="70" workbookViewId="0">
      <selection activeCell="L4" sqref="L4"/>
    </sheetView>
  </sheetViews>
  <sheetFormatPr defaultColWidth="9" defaultRowHeight="13" x14ac:dyDescent="0.2"/>
  <cols>
    <col min="1" max="1" width="9" style="1" bestFit="1"/>
    <col min="2" max="2" width="6.453125" style="1" customWidth="1"/>
    <col min="3" max="3" width="38.6328125" style="192" customWidth="1"/>
    <col min="4" max="18" width="10.36328125" style="1" customWidth="1"/>
    <col min="19" max="19" width="9" style="1" bestFit="1"/>
    <col min="20" max="16384" width="9" style="1"/>
  </cols>
  <sheetData>
    <row r="1" spans="2:18" ht="21.75" customHeight="1" x14ac:dyDescent="0.3">
      <c r="B1" s="8"/>
      <c r="C1" s="331">
        <v>45505</v>
      </c>
      <c r="D1" s="343" t="s">
        <v>91</v>
      </c>
      <c r="E1" s="8"/>
      <c r="F1" s="8"/>
      <c r="H1" s="8"/>
      <c r="I1" s="8"/>
      <c r="J1" s="8"/>
      <c r="K1" s="8"/>
      <c r="L1" s="8"/>
      <c r="M1" s="8"/>
      <c r="N1" s="8"/>
      <c r="O1" s="8"/>
      <c r="P1" s="8"/>
      <c r="Q1" s="8"/>
      <c r="R1" s="8"/>
    </row>
    <row r="2" spans="2:18" ht="18" customHeight="1" x14ac:dyDescent="0.2">
      <c r="B2" s="123"/>
      <c r="C2" s="332" t="s">
        <v>216</v>
      </c>
      <c r="E2" s="123"/>
      <c r="F2" s="123"/>
      <c r="G2" s="123"/>
      <c r="H2" s="123"/>
      <c r="I2" s="123"/>
      <c r="J2" s="123"/>
      <c r="K2" s="123"/>
      <c r="L2" s="369"/>
      <c r="M2" s="123"/>
      <c r="N2" s="123"/>
      <c r="O2" s="123"/>
      <c r="P2" s="123"/>
      <c r="Q2" s="123"/>
      <c r="R2" s="123"/>
    </row>
    <row r="3" spans="2:18" s="320" customFormat="1" ht="18" customHeight="1" x14ac:dyDescent="0.2">
      <c r="B3" s="627" t="s">
        <v>514</v>
      </c>
      <c r="C3" s="628"/>
      <c r="D3" s="633" t="s">
        <v>515</v>
      </c>
      <c r="E3" s="633"/>
      <c r="F3" s="633"/>
      <c r="G3" s="627" t="s">
        <v>215</v>
      </c>
      <c r="H3" s="644"/>
      <c r="I3" s="644"/>
      <c r="J3" s="627" t="s">
        <v>182</v>
      </c>
      <c r="K3" s="644"/>
      <c r="L3" s="644"/>
      <c r="M3" s="640" t="s">
        <v>2</v>
      </c>
      <c r="N3" s="642"/>
      <c r="O3" s="642"/>
      <c r="P3" s="640" t="s">
        <v>451</v>
      </c>
      <c r="Q3" s="642"/>
      <c r="R3" s="643"/>
    </row>
    <row r="4" spans="2:18" s="320" customFormat="1" ht="18" customHeight="1" x14ac:dyDescent="0.2">
      <c r="B4" s="631"/>
      <c r="C4" s="632"/>
      <c r="D4" s="372" t="s">
        <v>492</v>
      </c>
      <c r="E4" s="356" t="s">
        <v>493</v>
      </c>
      <c r="F4" s="356" t="s">
        <v>67</v>
      </c>
      <c r="G4" s="344" t="s">
        <v>492</v>
      </c>
      <c r="H4" s="356" t="s">
        <v>493</v>
      </c>
      <c r="I4" s="356" t="s">
        <v>67</v>
      </c>
      <c r="J4" s="344" t="s">
        <v>492</v>
      </c>
      <c r="K4" s="356" t="s">
        <v>493</v>
      </c>
      <c r="L4" s="356" t="s">
        <v>67</v>
      </c>
      <c r="M4" s="356" t="s">
        <v>492</v>
      </c>
      <c r="N4" s="344" t="s">
        <v>493</v>
      </c>
      <c r="O4" s="356" t="s">
        <v>67</v>
      </c>
      <c r="P4" s="344" t="s">
        <v>492</v>
      </c>
      <c r="Q4" s="344" t="s">
        <v>493</v>
      </c>
      <c r="R4" s="372" t="s">
        <v>67</v>
      </c>
    </row>
    <row r="5" spans="2:18" s="320" customFormat="1" ht="9.75" customHeight="1" x14ac:dyDescent="0.2">
      <c r="B5" s="374"/>
      <c r="C5" s="376"/>
      <c r="D5" s="396" t="s">
        <v>406</v>
      </c>
      <c r="E5" s="409" t="s">
        <v>406</v>
      </c>
      <c r="F5" s="409" t="s">
        <v>406</v>
      </c>
      <c r="G5" s="409" t="s">
        <v>406</v>
      </c>
      <c r="H5" s="409" t="s">
        <v>406</v>
      </c>
      <c r="I5" s="409" t="s">
        <v>406</v>
      </c>
      <c r="J5" s="409" t="s">
        <v>406</v>
      </c>
      <c r="K5" s="409" t="s">
        <v>406</v>
      </c>
      <c r="L5" s="409" t="s">
        <v>406</v>
      </c>
      <c r="M5" s="409" t="s">
        <v>406</v>
      </c>
      <c r="N5" s="409" t="s">
        <v>406</v>
      </c>
      <c r="O5" s="409" t="s">
        <v>406</v>
      </c>
      <c r="P5" s="412" t="s">
        <v>139</v>
      </c>
      <c r="Q5" s="412" t="s">
        <v>139</v>
      </c>
      <c r="R5" s="412" t="s">
        <v>139</v>
      </c>
    </row>
    <row r="6" spans="2:18" ht="16.5" customHeight="1" x14ac:dyDescent="0.2">
      <c r="B6" s="375" t="s">
        <v>321</v>
      </c>
      <c r="C6" s="377" t="s">
        <v>63</v>
      </c>
      <c r="D6" s="397">
        <v>1445816</v>
      </c>
      <c r="E6" s="397">
        <v>774622</v>
      </c>
      <c r="F6" s="397">
        <v>671194</v>
      </c>
      <c r="G6" s="397">
        <v>24819</v>
      </c>
      <c r="H6" s="397">
        <v>11236</v>
      </c>
      <c r="I6" s="397">
        <v>13583</v>
      </c>
      <c r="J6" s="397">
        <v>28267</v>
      </c>
      <c r="K6" s="397">
        <v>14303</v>
      </c>
      <c r="L6" s="397">
        <v>13964</v>
      </c>
      <c r="M6" s="397">
        <v>1442368</v>
      </c>
      <c r="N6" s="397">
        <v>771555</v>
      </c>
      <c r="O6" s="397">
        <v>670813</v>
      </c>
      <c r="P6" s="379">
        <v>30</v>
      </c>
      <c r="Q6" s="379">
        <v>14.6</v>
      </c>
      <c r="R6" s="379">
        <v>47.6</v>
      </c>
    </row>
    <row r="7" spans="2:18" ht="16.5" customHeight="1" x14ac:dyDescent="0.2">
      <c r="B7" s="322" t="s">
        <v>239</v>
      </c>
      <c r="C7" s="334" t="s">
        <v>494</v>
      </c>
      <c r="D7" s="398">
        <v>60967</v>
      </c>
      <c r="E7" s="400">
        <v>48224</v>
      </c>
      <c r="F7" s="400">
        <v>12743</v>
      </c>
      <c r="G7" s="400">
        <v>330</v>
      </c>
      <c r="H7" s="400">
        <v>207</v>
      </c>
      <c r="I7" s="400">
        <v>123</v>
      </c>
      <c r="J7" s="400">
        <v>607</v>
      </c>
      <c r="K7" s="400">
        <v>555</v>
      </c>
      <c r="L7" s="400">
        <v>52</v>
      </c>
      <c r="M7" s="400">
        <v>60690</v>
      </c>
      <c r="N7" s="400">
        <v>47876</v>
      </c>
      <c r="O7" s="400">
        <v>12814</v>
      </c>
      <c r="P7" s="387">
        <v>6.3</v>
      </c>
      <c r="Q7" s="387">
        <v>2.6</v>
      </c>
      <c r="R7" s="387">
        <v>20.100000000000001</v>
      </c>
    </row>
    <row r="8" spans="2:18" ht="16.5" customHeight="1" x14ac:dyDescent="0.2">
      <c r="B8" s="323" t="s">
        <v>270</v>
      </c>
      <c r="C8" s="335" t="s">
        <v>77</v>
      </c>
      <c r="D8" s="399">
        <v>384186</v>
      </c>
      <c r="E8" s="402">
        <v>272837</v>
      </c>
      <c r="F8" s="402">
        <v>111349</v>
      </c>
      <c r="G8" s="402">
        <v>3389</v>
      </c>
      <c r="H8" s="402">
        <v>1788</v>
      </c>
      <c r="I8" s="402">
        <v>1601</v>
      </c>
      <c r="J8" s="402">
        <v>4750</v>
      </c>
      <c r="K8" s="402">
        <v>3292</v>
      </c>
      <c r="L8" s="402">
        <v>1458</v>
      </c>
      <c r="M8" s="402">
        <v>382825</v>
      </c>
      <c r="N8" s="402">
        <v>271333</v>
      </c>
      <c r="O8" s="402">
        <v>111492</v>
      </c>
      <c r="P8" s="385">
        <v>11.1</v>
      </c>
      <c r="Q8" s="385">
        <v>4</v>
      </c>
      <c r="R8" s="385">
        <v>28.4</v>
      </c>
    </row>
    <row r="9" spans="2:18" ht="16.5" customHeight="1" x14ac:dyDescent="0.2">
      <c r="B9" s="324" t="s">
        <v>170</v>
      </c>
      <c r="C9" s="335" t="s">
        <v>303</v>
      </c>
      <c r="D9" s="399">
        <v>6203</v>
      </c>
      <c r="E9" s="402">
        <v>5118</v>
      </c>
      <c r="F9" s="402">
        <v>1085</v>
      </c>
      <c r="G9" s="402">
        <v>95</v>
      </c>
      <c r="H9" s="402">
        <v>70</v>
      </c>
      <c r="I9" s="402">
        <v>25</v>
      </c>
      <c r="J9" s="402">
        <v>150</v>
      </c>
      <c r="K9" s="402">
        <v>101</v>
      </c>
      <c r="L9" s="402">
        <v>49</v>
      </c>
      <c r="M9" s="402">
        <v>6148</v>
      </c>
      <c r="N9" s="402">
        <v>5087</v>
      </c>
      <c r="O9" s="402">
        <v>1061</v>
      </c>
      <c r="P9" s="385">
        <v>3.8</v>
      </c>
      <c r="Q9" s="385">
        <v>1.3</v>
      </c>
      <c r="R9" s="385">
        <v>15.6</v>
      </c>
    </row>
    <row r="10" spans="2:18" ht="16.5" customHeight="1" x14ac:dyDescent="0.2">
      <c r="B10" s="323" t="s">
        <v>347</v>
      </c>
      <c r="C10" s="335" t="s">
        <v>412</v>
      </c>
      <c r="D10" s="399">
        <v>15622</v>
      </c>
      <c r="E10" s="402">
        <v>10525</v>
      </c>
      <c r="F10" s="402">
        <v>5097</v>
      </c>
      <c r="G10" s="402">
        <v>32</v>
      </c>
      <c r="H10" s="402">
        <v>11</v>
      </c>
      <c r="I10" s="402">
        <v>21</v>
      </c>
      <c r="J10" s="402">
        <v>133</v>
      </c>
      <c r="K10" s="402">
        <v>83</v>
      </c>
      <c r="L10" s="402">
        <v>50</v>
      </c>
      <c r="M10" s="402">
        <v>15521</v>
      </c>
      <c r="N10" s="402">
        <v>10453</v>
      </c>
      <c r="O10" s="402">
        <v>5068</v>
      </c>
      <c r="P10" s="385">
        <v>9.8000000000000007</v>
      </c>
      <c r="Q10" s="385">
        <v>2.2000000000000002</v>
      </c>
      <c r="R10" s="385">
        <v>25.6</v>
      </c>
    </row>
    <row r="11" spans="2:18" ht="16.5" customHeight="1" x14ac:dyDescent="0.2">
      <c r="B11" s="323" t="s">
        <v>10</v>
      </c>
      <c r="C11" s="335" t="s">
        <v>496</v>
      </c>
      <c r="D11" s="399">
        <v>88019</v>
      </c>
      <c r="E11" s="402">
        <v>62432</v>
      </c>
      <c r="F11" s="402">
        <v>25587</v>
      </c>
      <c r="G11" s="402">
        <v>1101</v>
      </c>
      <c r="H11" s="402">
        <v>565</v>
      </c>
      <c r="I11" s="402">
        <v>536</v>
      </c>
      <c r="J11" s="402">
        <v>2711</v>
      </c>
      <c r="K11" s="402">
        <v>2073</v>
      </c>
      <c r="L11" s="402">
        <v>638</v>
      </c>
      <c r="M11" s="402">
        <v>86409</v>
      </c>
      <c r="N11" s="402">
        <v>60924</v>
      </c>
      <c r="O11" s="402">
        <v>25485</v>
      </c>
      <c r="P11" s="385">
        <v>20.8</v>
      </c>
      <c r="Q11" s="385">
        <v>8.1</v>
      </c>
      <c r="R11" s="385">
        <v>51.4</v>
      </c>
    </row>
    <row r="12" spans="2:18" ht="16.5" customHeight="1" x14ac:dyDescent="0.2">
      <c r="B12" s="323" t="s">
        <v>57</v>
      </c>
      <c r="C12" s="335" t="s">
        <v>268</v>
      </c>
      <c r="D12" s="399">
        <v>227811</v>
      </c>
      <c r="E12" s="402">
        <v>102198</v>
      </c>
      <c r="F12" s="402">
        <v>125613</v>
      </c>
      <c r="G12" s="402">
        <v>3520</v>
      </c>
      <c r="H12" s="402">
        <v>1613</v>
      </c>
      <c r="I12" s="402">
        <v>1907</v>
      </c>
      <c r="J12" s="402">
        <v>3359</v>
      </c>
      <c r="K12" s="402">
        <v>1547</v>
      </c>
      <c r="L12" s="402">
        <v>1812</v>
      </c>
      <c r="M12" s="402">
        <v>227972</v>
      </c>
      <c r="N12" s="402">
        <v>102264</v>
      </c>
      <c r="O12" s="402">
        <v>125708</v>
      </c>
      <c r="P12" s="385">
        <v>46.6</v>
      </c>
      <c r="Q12" s="385">
        <v>24</v>
      </c>
      <c r="R12" s="385">
        <v>64.900000000000006</v>
      </c>
    </row>
    <row r="13" spans="2:18" ht="16.5" customHeight="1" x14ac:dyDescent="0.2">
      <c r="B13" s="323" t="s">
        <v>202</v>
      </c>
      <c r="C13" s="335" t="s">
        <v>497</v>
      </c>
      <c r="D13" s="399">
        <v>31538</v>
      </c>
      <c r="E13" s="402">
        <v>11777</v>
      </c>
      <c r="F13" s="402">
        <v>19761</v>
      </c>
      <c r="G13" s="402">
        <v>27</v>
      </c>
      <c r="H13" s="402">
        <v>10</v>
      </c>
      <c r="I13" s="402">
        <v>17</v>
      </c>
      <c r="J13" s="402">
        <v>66</v>
      </c>
      <c r="K13" s="402">
        <v>10</v>
      </c>
      <c r="L13" s="402">
        <v>56</v>
      </c>
      <c r="M13" s="402">
        <v>31499</v>
      </c>
      <c r="N13" s="402">
        <v>11777</v>
      </c>
      <c r="O13" s="402">
        <v>19722</v>
      </c>
      <c r="P13" s="385">
        <v>15.4</v>
      </c>
      <c r="Q13" s="385">
        <v>1.2</v>
      </c>
      <c r="R13" s="385">
        <v>23.8</v>
      </c>
    </row>
    <row r="14" spans="2:18" ht="16.5" customHeight="1" x14ac:dyDescent="0.2">
      <c r="B14" s="323" t="s">
        <v>435</v>
      </c>
      <c r="C14" s="335" t="s">
        <v>398</v>
      </c>
      <c r="D14" s="399">
        <v>16061</v>
      </c>
      <c r="E14" s="402">
        <v>8417</v>
      </c>
      <c r="F14" s="402">
        <v>7644</v>
      </c>
      <c r="G14" s="402">
        <v>2825</v>
      </c>
      <c r="H14" s="402">
        <v>1391</v>
      </c>
      <c r="I14" s="402">
        <v>1434</v>
      </c>
      <c r="J14" s="402">
        <v>304</v>
      </c>
      <c r="K14" s="402">
        <v>253</v>
      </c>
      <c r="L14" s="402">
        <v>51</v>
      </c>
      <c r="M14" s="402">
        <v>18582</v>
      </c>
      <c r="N14" s="402">
        <v>9555</v>
      </c>
      <c r="O14" s="402">
        <v>9027</v>
      </c>
      <c r="P14" s="385">
        <v>52.2</v>
      </c>
      <c r="Q14" s="385">
        <v>35.6</v>
      </c>
      <c r="R14" s="385">
        <v>69.8</v>
      </c>
    </row>
    <row r="15" spans="2:18" ht="16.5" customHeight="1" x14ac:dyDescent="0.2">
      <c r="B15" s="323" t="s">
        <v>172</v>
      </c>
      <c r="C15" s="335" t="s">
        <v>498</v>
      </c>
      <c r="D15" s="399">
        <v>34260</v>
      </c>
      <c r="E15" s="402">
        <v>23054</v>
      </c>
      <c r="F15" s="402">
        <v>11206</v>
      </c>
      <c r="G15" s="402">
        <v>366</v>
      </c>
      <c r="H15" s="402">
        <v>148</v>
      </c>
      <c r="I15" s="402">
        <v>218</v>
      </c>
      <c r="J15" s="402">
        <v>315</v>
      </c>
      <c r="K15" s="402">
        <v>244</v>
      </c>
      <c r="L15" s="402">
        <v>71</v>
      </c>
      <c r="M15" s="402">
        <v>34311</v>
      </c>
      <c r="N15" s="402">
        <v>22958</v>
      </c>
      <c r="O15" s="402">
        <v>11353</v>
      </c>
      <c r="P15" s="385">
        <v>12.3</v>
      </c>
      <c r="Q15" s="385">
        <v>5</v>
      </c>
      <c r="R15" s="385">
        <v>27.2</v>
      </c>
    </row>
    <row r="16" spans="2:18" ht="16.5" customHeight="1" x14ac:dyDescent="0.2">
      <c r="B16" s="323" t="s">
        <v>43</v>
      </c>
      <c r="C16" s="335" t="s">
        <v>325</v>
      </c>
      <c r="D16" s="399">
        <v>112038</v>
      </c>
      <c r="E16" s="402">
        <v>39308</v>
      </c>
      <c r="F16" s="402">
        <v>72730</v>
      </c>
      <c r="G16" s="402">
        <v>4958</v>
      </c>
      <c r="H16" s="402">
        <v>1614</v>
      </c>
      <c r="I16" s="402">
        <v>3344</v>
      </c>
      <c r="J16" s="402">
        <v>4222</v>
      </c>
      <c r="K16" s="402">
        <v>2151</v>
      </c>
      <c r="L16" s="402">
        <v>2071</v>
      </c>
      <c r="M16" s="402">
        <v>112774</v>
      </c>
      <c r="N16" s="402">
        <v>38771</v>
      </c>
      <c r="O16" s="402">
        <v>74003</v>
      </c>
      <c r="P16" s="385">
        <v>82.2</v>
      </c>
      <c r="Q16" s="385">
        <v>72.5</v>
      </c>
      <c r="R16" s="385">
        <v>87.2</v>
      </c>
    </row>
    <row r="17" spans="2:18" ht="16.5" customHeight="1" x14ac:dyDescent="0.2">
      <c r="B17" s="323" t="s">
        <v>245</v>
      </c>
      <c r="C17" s="335" t="s">
        <v>499</v>
      </c>
      <c r="D17" s="399">
        <v>39293</v>
      </c>
      <c r="E17" s="402">
        <v>16623</v>
      </c>
      <c r="F17" s="402">
        <v>22670</v>
      </c>
      <c r="G17" s="402">
        <v>1185</v>
      </c>
      <c r="H17" s="402">
        <v>331</v>
      </c>
      <c r="I17" s="402">
        <v>854</v>
      </c>
      <c r="J17" s="402">
        <v>973</v>
      </c>
      <c r="K17" s="402">
        <v>584</v>
      </c>
      <c r="L17" s="402">
        <v>389</v>
      </c>
      <c r="M17" s="402">
        <v>39505</v>
      </c>
      <c r="N17" s="402">
        <v>16370</v>
      </c>
      <c r="O17" s="402">
        <v>23135</v>
      </c>
      <c r="P17" s="385">
        <v>55.9</v>
      </c>
      <c r="Q17" s="385">
        <v>41.9</v>
      </c>
      <c r="R17" s="385">
        <v>65.8</v>
      </c>
    </row>
    <row r="18" spans="2:18" ht="16.5" customHeight="1" x14ac:dyDescent="0.2">
      <c r="B18" s="323" t="s">
        <v>371</v>
      </c>
      <c r="C18" s="335" t="s">
        <v>285</v>
      </c>
      <c r="D18" s="399">
        <v>87997</v>
      </c>
      <c r="E18" s="402">
        <v>37708</v>
      </c>
      <c r="F18" s="402">
        <v>50289</v>
      </c>
      <c r="G18" s="402">
        <v>876</v>
      </c>
      <c r="H18" s="402">
        <v>164</v>
      </c>
      <c r="I18" s="402">
        <v>712</v>
      </c>
      <c r="J18" s="402">
        <v>86</v>
      </c>
      <c r="K18" s="402">
        <v>56</v>
      </c>
      <c r="L18" s="402">
        <v>30</v>
      </c>
      <c r="M18" s="402">
        <v>88787</v>
      </c>
      <c r="N18" s="402">
        <v>37816</v>
      </c>
      <c r="O18" s="402">
        <v>50971</v>
      </c>
      <c r="P18" s="385">
        <v>27.2</v>
      </c>
      <c r="Q18" s="385">
        <v>16.399999999999999</v>
      </c>
      <c r="R18" s="385">
        <v>35.299999999999997</v>
      </c>
    </row>
    <row r="19" spans="2:18" ht="16.5" customHeight="1" x14ac:dyDescent="0.2">
      <c r="B19" s="323" t="s">
        <v>101</v>
      </c>
      <c r="C19" s="335" t="s">
        <v>157</v>
      </c>
      <c r="D19" s="399">
        <v>208101</v>
      </c>
      <c r="E19" s="402">
        <v>51623</v>
      </c>
      <c r="F19" s="402">
        <v>156478</v>
      </c>
      <c r="G19" s="402">
        <v>3386</v>
      </c>
      <c r="H19" s="402">
        <v>1600</v>
      </c>
      <c r="I19" s="402">
        <v>1786</v>
      </c>
      <c r="J19" s="402">
        <v>3679</v>
      </c>
      <c r="K19" s="402">
        <v>779</v>
      </c>
      <c r="L19" s="402">
        <v>2900</v>
      </c>
      <c r="M19" s="402">
        <v>207808</v>
      </c>
      <c r="N19" s="402">
        <v>52444</v>
      </c>
      <c r="O19" s="402">
        <v>155364</v>
      </c>
      <c r="P19" s="385">
        <v>35.700000000000003</v>
      </c>
      <c r="Q19" s="385">
        <v>21.6</v>
      </c>
      <c r="R19" s="385">
        <v>40.5</v>
      </c>
    </row>
    <row r="20" spans="2:18" ht="16.5" customHeight="1" x14ac:dyDescent="0.2">
      <c r="B20" s="323" t="s">
        <v>107</v>
      </c>
      <c r="C20" s="335" t="s">
        <v>452</v>
      </c>
      <c r="D20" s="399">
        <v>11636</v>
      </c>
      <c r="E20" s="402">
        <v>8250</v>
      </c>
      <c r="F20" s="402">
        <v>3386</v>
      </c>
      <c r="G20" s="402">
        <v>15</v>
      </c>
      <c r="H20" s="402">
        <v>15</v>
      </c>
      <c r="I20" s="402">
        <v>0</v>
      </c>
      <c r="J20" s="402">
        <v>118</v>
      </c>
      <c r="K20" s="402">
        <v>51</v>
      </c>
      <c r="L20" s="402">
        <v>67</v>
      </c>
      <c r="M20" s="402">
        <v>11533</v>
      </c>
      <c r="N20" s="402">
        <v>8214</v>
      </c>
      <c r="O20" s="402">
        <v>3319</v>
      </c>
      <c r="P20" s="385">
        <v>7.4</v>
      </c>
      <c r="Q20" s="385">
        <v>5.0999999999999996</v>
      </c>
      <c r="R20" s="385">
        <v>13.1</v>
      </c>
    </row>
    <row r="21" spans="2:18" ht="16.5" customHeight="1" x14ac:dyDescent="0.2">
      <c r="B21" s="325" t="s">
        <v>8</v>
      </c>
      <c r="C21" s="336" t="s">
        <v>377</v>
      </c>
      <c r="D21" s="399">
        <v>121784</v>
      </c>
      <c r="E21" s="405">
        <v>76258</v>
      </c>
      <c r="F21" s="405">
        <v>45526</v>
      </c>
      <c r="G21" s="405">
        <v>2714</v>
      </c>
      <c r="H21" s="405">
        <v>1709</v>
      </c>
      <c r="I21" s="405">
        <v>1005</v>
      </c>
      <c r="J21" s="405">
        <v>6794</v>
      </c>
      <c r="K21" s="405">
        <v>2524</v>
      </c>
      <c r="L21" s="405">
        <v>4270</v>
      </c>
      <c r="M21" s="405">
        <v>117704</v>
      </c>
      <c r="N21" s="405">
        <v>75443</v>
      </c>
      <c r="O21" s="405">
        <v>42261</v>
      </c>
      <c r="P21" s="388">
        <v>23.4</v>
      </c>
      <c r="Q21" s="388">
        <v>18.100000000000001</v>
      </c>
      <c r="R21" s="388">
        <v>33</v>
      </c>
    </row>
    <row r="22" spans="2:18" ht="16.5" customHeight="1" x14ac:dyDescent="0.2">
      <c r="B22" s="326" t="s">
        <v>114</v>
      </c>
      <c r="C22" s="337" t="s">
        <v>260</v>
      </c>
      <c r="D22" s="400">
        <v>51157</v>
      </c>
      <c r="E22" s="400">
        <v>24160</v>
      </c>
      <c r="F22" s="400">
        <v>26997</v>
      </c>
      <c r="G22" s="400">
        <v>615</v>
      </c>
      <c r="H22" s="400">
        <v>218</v>
      </c>
      <c r="I22" s="400">
        <v>397</v>
      </c>
      <c r="J22" s="400">
        <v>884</v>
      </c>
      <c r="K22" s="400">
        <v>414</v>
      </c>
      <c r="L22" s="400">
        <v>470</v>
      </c>
      <c r="M22" s="400">
        <v>50888</v>
      </c>
      <c r="N22" s="400">
        <v>23964</v>
      </c>
      <c r="O22" s="400">
        <v>26924</v>
      </c>
      <c r="P22" s="387">
        <v>30</v>
      </c>
      <c r="Q22" s="387">
        <v>12.2</v>
      </c>
      <c r="R22" s="387">
        <v>45.9</v>
      </c>
    </row>
    <row r="23" spans="2:18" ht="16.5" customHeight="1" x14ac:dyDescent="0.2">
      <c r="B23" s="327" t="s">
        <v>354</v>
      </c>
      <c r="C23" s="335" t="s">
        <v>225</v>
      </c>
      <c r="D23" s="401">
        <v>6154</v>
      </c>
      <c r="E23" s="401">
        <v>3345</v>
      </c>
      <c r="F23" s="403">
        <v>2809</v>
      </c>
      <c r="G23" s="403">
        <v>60</v>
      </c>
      <c r="H23" s="403">
        <v>38</v>
      </c>
      <c r="I23" s="403">
        <v>22</v>
      </c>
      <c r="J23" s="403">
        <v>58</v>
      </c>
      <c r="K23" s="403">
        <v>24</v>
      </c>
      <c r="L23" s="403">
        <v>34</v>
      </c>
      <c r="M23" s="403">
        <v>6156</v>
      </c>
      <c r="N23" s="403">
        <v>3359</v>
      </c>
      <c r="O23" s="403">
        <v>2797</v>
      </c>
      <c r="P23" s="384">
        <v>28.9</v>
      </c>
      <c r="Q23" s="384">
        <v>7.1</v>
      </c>
      <c r="R23" s="384">
        <v>55.1</v>
      </c>
    </row>
    <row r="24" spans="2:18" ht="16.5" customHeight="1" x14ac:dyDescent="0.2">
      <c r="B24" s="328" t="s">
        <v>4</v>
      </c>
      <c r="C24" s="338" t="s">
        <v>142</v>
      </c>
      <c r="D24" s="397">
        <v>2058</v>
      </c>
      <c r="E24" s="397">
        <v>1600</v>
      </c>
      <c r="F24" s="397">
        <v>458</v>
      </c>
      <c r="G24" s="397">
        <v>0</v>
      </c>
      <c r="H24" s="397">
        <v>0</v>
      </c>
      <c r="I24" s="397">
        <v>0</v>
      </c>
      <c r="J24" s="397">
        <v>52</v>
      </c>
      <c r="K24" s="397">
        <v>26</v>
      </c>
      <c r="L24" s="397">
        <v>26</v>
      </c>
      <c r="M24" s="397">
        <v>2006</v>
      </c>
      <c r="N24" s="397">
        <v>1574</v>
      </c>
      <c r="O24" s="397">
        <v>432</v>
      </c>
      <c r="P24" s="379">
        <v>1</v>
      </c>
      <c r="Q24" s="379">
        <v>1</v>
      </c>
      <c r="R24" s="379">
        <v>1.2</v>
      </c>
    </row>
    <row r="25" spans="2:18" ht="16.5" customHeight="1" x14ac:dyDescent="0.2">
      <c r="B25" s="329" t="s">
        <v>192</v>
      </c>
      <c r="C25" s="339" t="s">
        <v>400</v>
      </c>
      <c r="D25" s="402">
        <v>3174</v>
      </c>
      <c r="E25" s="402">
        <v>2274</v>
      </c>
      <c r="F25" s="402">
        <v>900</v>
      </c>
      <c r="G25" s="402">
        <v>36</v>
      </c>
      <c r="H25" s="402">
        <v>0</v>
      </c>
      <c r="I25" s="402">
        <v>36</v>
      </c>
      <c r="J25" s="402">
        <v>14</v>
      </c>
      <c r="K25" s="402">
        <v>5</v>
      </c>
      <c r="L25" s="402">
        <v>9</v>
      </c>
      <c r="M25" s="402">
        <v>3196</v>
      </c>
      <c r="N25" s="402">
        <v>2269</v>
      </c>
      <c r="O25" s="402">
        <v>927</v>
      </c>
      <c r="P25" s="385">
        <v>19.5</v>
      </c>
      <c r="Q25" s="385">
        <v>11.6</v>
      </c>
      <c r="R25" s="385">
        <v>38.9</v>
      </c>
    </row>
    <row r="26" spans="2:18" ht="16.5" customHeight="1" x14ac:dyDescent="0.2">
      <c r="B26" s="329" t="s">
        <v>500</v>
      </c>
      <c r="C26" s="339" t="s">
        <v>405</v>
      </c>
      <c r="D26" s="402">
        <v>17691</v>
      </c>
      <c r="E26" s="402">
        <v>13309</v>
      </c>
      <c r="F26" s="402">
        <v>4382</v>
      </c>
      <c r="G26" s="402">
        <v>320</v>
      </c>
      <c r="H26" s="402">
        <v>117</v>
      </c>
      <c r="I26" s="402">
        <v>203</v>
      </c>
      <c r="J26" s="402">
        <v>64</v>
      </c>
      <c r="K26" s="402">
        <v>27</v>
      </c>
      <c r="L26" s="402">
        <v>37</v>
      </c>
      <c r="M26" s="402">
        <v>17947</v>
      </c>
      <c r="N26" s="402">
        <v>13399</v>
      </c>
      <c r="O26" s="402">
        <v>4548</v>
      </c>
      <c r="P26" s="385">
        <v>6.8</v>
      </c>
      <c r="Q26" s="385">
        <v>0.9</v>
      </c>
      <c r="R26" s="385">
        <v>24.2</v>
      </c>
    </row>
    <row r="27" spans="2:18" ht="16.5" customHeight="1" x14ac:dyDescent="0.2">
      <c r="B27" s="327" t="s">
        <v>501</v>
      </c>
      <c r="C27" s="335" t="s">
        <v>502</v>
      </c>
      <c r="D27" s="403">
        <v>6162</v>
      </c>
      <c r="E27" s="403">
        <v>4165</v>
      </c>
      <c r="F27" s="403">
        <v>1997</v>
      </c>
      <c r="G27" s="403">
        <v>12</v>
      </c>
      <c r="H27" s="403">
        <v>12</v>
      </c>
      <c r="I27" s="403">
        <v>0</v>
      </c>
      <c r="J27" s="403">
        <v>47</v>
      </c>
      <c r="K27" s="403">
        <v>27</v>
      </c>
      <c r="L27" s="403">
        <v>20</v>
      </c>
      <c r="M27" s="403">
        <v>6127</v>
      </c>
      <c r="N27" s="403">
        <v>4150</v>
      </c>
      <c r="O27" s="403">
        <v>1977</v>
      </c>
      <c r="P27" s="384">
        <v>11</v>
      </c>
      <c r="Q27" s="384">
        <v>2.9</v>
      </c>
      <c r="R27" s="384">
        <v>28</v>
      </c>
    </row>
    <row r="28" spans="2:18" ht="16.5" customHeight="1" x14ac:dyDescent="0.2">
      <c r="B28" s="329" t="s">
        <v>397</v>
      </c>
      <c r="C28" s="339" t="s">
        <v>227</v>
      </c>
      <c r="D28" s="402">
        <v>21738</v>
      </c>
      <c r="E28" s="402">
        <v>15844</v>
      </c>
      <c r="F28" s="402">
        <v>5894</v>
      </c>
      <c r="G28" s="402">
        <v>109</v>
      </c>
      <c r="H28" s="402">
        <v>80</v>
      </c>
      <c r="I28" s="402">
        <v>29</v>
      </c>
      <c r="J28" s="402">
        <v>78</v>
      </c>
      <c r="K28" s="402">
        <v>72</v>
      </c>
      <c r="L28" s="402">
        <v>6</v>
      </c>
      <c r="M28" s="402">
        <v>21769</v>
      </c>
      <c r="N28" s="402">
        <v>15852</v>
      </c>
      <c r="O28" s="402">
        <v>5917</v>
      </c>
      <c r="P28" s="385">
        <v>5.4</v>
      </c>
      <c r="Q28" s="385">
        <v>3.3</v>
      </c>
      <c r="R28" s="385">
        <v>11</v>
      </c>
    </row>
    <row r="29" spans="2:18" ht="16.5" customHeight="1" x14ac:dyDescent="0.2">
      <c r="B29" s="329" t="s">
        <v>503</v>
      </c>
      <c r="C29" s="339" t="s">
        <v>179</v>
      </c>
      <c r="D29" s="402">
        <v>26532</v>
      </c>
      <c r="E29" s="402">
        <v>19239</v>
      </c>
      <c r="F29" s="402">
        <v>7293</v>
      </c>
      <c r="G29" s="402">
        <v>506</v>
      </c>
      <c r="H29" s="402">
        <v>105</v>
      </c>
      <c r="I29" s="402">
        <v>401</v>
      </c>
      <c r="J29" s="402">
        <v>299</v>
      </c>
      <c r="K29" s="402">
        <v>246</v>
      </c>
      <c r="L29" s="402">
        <v>53</v>
      </c>
      <c r="M29" s="402">
        <v>26739</v>
      </c>
      <c r="N29" s="402">
        <v>19098</v>
      </c>
      <c r="O29" s="402">
        <v>7641</v>
      </c>
      <c r="P29" s="385">
        <v>12.4</v>
      </c>
      <c r="Q29" s="385">
        <v>4.0999999999999996</v>
      </c>
      <c r="R29" s="385">
        <v>33.1</v>
      </c>
    </row>
    <row r="30" spans="2:18" ht="16.5" customHeight="1" x14ac:dyDescent="0.2">
      <c r="B30" s="329" t="s">
        <v>155</v>
      </c>
      <c r="C30" s="339" t="s">
        <v>379</v>
      </c>
      <c r="D30" s="402">
        <v>5204</v>
      </c>
      <c r="E30" s="402">
        <v>4161</v>
      </c>
      <c r="F30" s="402">
        <v>1043</v>
      </c>
      <c r="G30" s="402">
        <v>29</v>
      </c>
      <c r="H30" s="402">
        <v>24</v>
      </c>
      <c r="I30" s="402">
        <v>5</v>
      </c>
      <c r="J30" s="402">
        <v>23</v>
      </c>
      <c r="K30" s="402">
        <v>22</v>
      </c>
      <c r="L30" s="402">
        <v>1</v>
      </c>
      <c r="M30" s="402">
        <v>5210</v>
      </c>
      <c r="N30" s="402">
        <v>4163</v>
      </c>
      <c r="O30" s="402">
        <v>1047</v>
      </c>
      <c r="P30" s="385">
        <v>2.4</v>
      </c>
      <c r="Q30" s="385">
        <v>1.1000000000000001</v>
      </c>
      <c r="R30" s="385">
        <v>7.3</v>
      </c>
    </row>
    <row r="31" spans="2:18" ht="16.5" customHeight="1" x14ac:dyDescent="0.2">
      <c r="B31" s="329" t="s">
        <v>222</v>
      </c>
      <c r="C31" s="339" t="s">
        <v>490</v>
      </c>
      <c r="D31" s="402">
        <v>5023</v>
      </c>
      <c r="E31" s="402">
        <v>4218</v>
      </c>
      <c r="F31" s="402">
        <v>805</v>
      </c>
      <c r="G31" s="402">
        <v>50</v>
      </c>
      <c r="H31" s="402">
        <v>41</v>
      </c>
      <c r="I31" s="402">
        <v>9</v>
      </c>
      <c r="J31" s="402">
        <v>50</v>
      </c>
      <c r="K31" s="402">
        <v>50</v>
      </c>
      <c r="L31" s="402">
        <v>0</v>
      </c>
      <c r="M31" s="402">
        <v>5023</v>
      </c>
      <c r="N31" s="402">
        <v>4209</v>
      </c>
      <c r="O31" s="402">
        <v>814</v>
      </c>
      <c r="P31" s="385">
        <v>7.5</v>
      </c>
      <c r="Q31" s="385">
        <v>5.6</v>
      </c>
      <c r="R31" s="385">
        <v>17.399999999999999</v>
      </c>
    </row>
    <row r="32" spans="2:18" ht="16.5" customHeight="1" x14ac:dyDescent="0.2">
      <c r="B32" s="329" t="s">
        <v>504</v>
      </c>
      <c r="C32" s="339" t="s">
        <v>328</v>
      </c>
      <c r="D32" s="404">
        <v>3543</v>
      </c>
      <c r="E32" s="404">
        <v>3063</v>
      </c>
      <c r="F32" s="404">
        <v>480</v>
      </c>
      <c r="G32" s="404">
        <v>75</v>
      </c>
      <c r="H32" s="404">
        <v>75</v>
      </c>
      <c r="I32" s="404">
        <v>0</v>
      </c>
      <c r="J32" s="404">
        <v>0</v>
      </c>
      <c r="K32" s="404">
        <v>0</v>
      </c>
      <c r="L32" s="404">
        <v>0</v>
      </c>
      <c r="M32" s="404">
        <v>3618</v>
      </c>
      <c r="N32" s="404">
        <v>3138</v>
      </c>
      <c r="O32" s="404">
        <v>480</v>
      </c>
      <c r="P32" s="386">
        <v>3</v>
      </c>
      <c r="Q32" s="386">
        <v>0.7</v>
      </c>
      <c r="R32" s="386">
        <v>18.100000000000001</v>
      </c>
    </row>
    <row r="33" spans="2:18" ht="16.5" customHeight="1" x14ac:dyDescent="0.2">
      <c r="B33" s="329" t="s">
        <v>203</v>
      </c>
      <c r="C33" s="339" t="s">
        <v>505</v>
      </c>
      <c r="D33" s="402">
        <v>7554</v>
      </c>
      <c r="E33" s="402">
        <v>6530</v>
      </c>
      <c r="F33" s="402">
        <v>1024</v>
      </c>
      <c r="G33" s="402">
        <v>36</v>
      </c>
      <c r="H33" s="402">
        <v>35</v>
      </c>
      <c r="I33" s="402">
        <v>1</v>
      </c>
      <c r="J33" s="402">
        <v>36</v>
      </c>
      <c r="K33" s="402">
        <v>35</v>
      </c>
      <c r="L33" s="402">
        <v>1</v>
      </c>
      <c r="M33" s="402">
        <v>7554</v>
      </c>
      <c r="N33" s="402">
        <v>6530</v>
      </c>
      <c r="O33" s="402">
        <v>1024</v>
      </c>
      <c r="P33" s="385">
        <v>5.4</v>
      </c>
      <c r="Q33" s="385">
        <v>3.4</v>
      </c>
      <c r="R33" s="385">
        <v>18</v>
      </c>
    </row>
    <row r="34" spans="2:18" ht="16.5" customHeight="1" x14ac:dyDescent="0.2">
      <c r="B34" s="329" t="s">
        <v>252</v>
      </c>
      <c r="C34" s="339" t="s">
        <v>254</v>
      </c>
      <c r="D34" s="402">
        <v>21588</v>
      </c>
      <c r="E34" s="402">
        <v>15554</v>
      </c>
      <c r="F34" s="402">
        <v>6034</v>
      </c>
      <c r="G34" s="402">
        <v>0</v>
      </c>
      <c r="H34" s="402">
        <v>0</v>
      </c>
      <c r="I34" s="402">
        <v>0</v>
      </c>
      <c r="J34" s="402">
        <v>158</v>
      </c>
      <c r="K34" s="402">
        <v>97</v>
      </c>
      <c r="L34" s="402">
        <v>61</v>
      </c>
      <c r="M34" s="402">
        <v>21430</v>
      </c>
      <c r="N34" s="402">
        <v>15457</v>
      </c>
      <c r="O34" s="402">
        <v>5973</v>
      </c>
      <c r="P34" s="385">
        <v>15.7</v>
      </c>
      <c r="Q34" s="385">
        <v>8.6999999999999993</v>
      </c>
      <c r="R34" s="385">
        <v>33.799999999999997</v>
      </c>
    </row>
    <row r="35" spans="2:18" ht="16.5" customHeight="1" x14ac:dyDescent="0.2">
      <c r="B35" s="329" t="s">
        <v>19</v>
      </c>
      <c r="C35" s="339" t="s">
        <v>391</v>
      </c>
      <c r="D35" s="402">
        <v>9459</v>
      </c>
      <c r="E35" s="402">
        <v>7966</v>
      </c>
      <c r="F35" s="402">
        <v>1493</v>
      </c>
      <c r="G35" s="402">
        <v>24</v>
      </c>
      <c r="H35" s="402">
        <v>7</v>
      </c>
      <c r="I35" s="402">
        <v>17</v>
      </c>
      <c r="J35" s="402">
        <v>24</v>
      </c>
      <c r="K35" s="402">
        <v>15</v>
      </c>
      <c r="L35" s="402">
        <v>9</v>
      </c>
      <c r="M35" s="402">
        <v>9459</v>
      </c>
      <c r="N35" s="402">
        <v>7958</v>
      </c>
      <c r="O35" s="402">
        <v>1501</v>
      </c>
      <c r="P35" s="385">
        <v>2.2000000000000002</v>
      </c>
      <c r="Q35" s="385">
        <v>2.4</v>
      </c>
      <c r="R35" s="385">
        <v>1.5</v>
      </c>
    </row>
    <row r="36" spans="2:18" ht="16.5" customHeight="1" x14ac:dyDescent="0.2">
      <c r="B36" s="329" t="s">
        <v>469</v>
      </c>
      <c r="C36" s="339" t="s">
        <v>394</v>
      </c>
      <c r="D36" s="402">
        <v>26127</v>
      </c>
      <c r="E36" s="402">
        <v>22577</v>
      </c>
      <c r="F36" s="402">
        <v>3550</v>
      </c>
      <c r="G36" s="402">
        <v>120</v>
      </c>
      <c r="H36" s="402">
        <v>98</v>
      </c>
      <c r="I36" s="402">
        <v>22</v>
      </c>
      <c r="J36" s="402">
        <v>308</v>
      </c>
      <c r="K36" s="402">
        <v>279</v>
      </c>
      <c r="L36" s="402">
        <v>29</v>
      </c>
      <c r="M36" s="402">
        <v>25939</v>
      </c>
      <c r="N36" s="402">
        <v>22396</v>
      </c>
      <c r="O36" s="402">
        <v>3543</v>
      </c>
      <c r="P36" s="385">
        <v>5</v>
      </c>
      <c r="Q36" s="385">
        <v>3.8</v>
      </c>
      <c r="R36" s="385">
        <v>12.7</v>
      </c>
    </row>
    <row r="37" spans="2:18" ht="16.5" customHeight="1" x14ac:dyDescent="0.2">
      <c r="B37" s="329" t="s">
        <v>96</v>
      </c>
      <c r="C37" s="339" t="s">
        <v>395</v>
      </c>
      <c r="D37" s="402">
        <v>10697</v>
      </c>
      <c r="E37" s="402">
        <v>7098</v>
      </c>
      <c r="F37" s="402">
        <v>3599</v>
      </c>
      <c r="G37" s="402">
        <v>228</v>
      </c>
      <c r="H37" s="402">
        <v>149</v>
      </c>
      <c r="I37" s="402">
        <v>79</v>
      </c>
      <c r="J37" s="402">
        <v>288</v>
      </c>
      <c r="K37" s="402">
        <v>208</v>
      </c>
      <c r="L37" s="402">
        <v>80</v>
      </c>
      <c r="M37" s="402">
        <v>10637</v>
      </c>
      <c r="N37" s="402">
        <v>7039</v>
      </c>
      <c r="O37" s="402">
        <v>3598</v>
      </c>
      <c r="P37" s="385">
        <v>14.8</v>
      </c>
      <c r="Q37" s="385">
        <v>8.9</v>
      </c>
      <c r="R37" s="385">
        <v>26.2</v>
      </c>
    </row>
    <row r="38" spans="2:18" ht="16.5" customHeight="1" x14ac:dyDescent="0.2">
      <c r="B38" s="329" t="s">
        <v>488</v>
      </c>
      <c r="C38" s="339" t="s">
        <v>73</v>
      </c>
      <c r="D38" s="402">
        <v>9280</v>
      </c>
      <c r="E38" s="402">
        <v>5749</v>
      </c>
      <c r="F38" s="402">
        <v>3531</v>
      </c>
      <c r="G38" s="402">
        <v>17</v>
      </c>
      <c r="H38" s="402">
        <v>12</v>
      </c>
      <c r="I38" s="402">
        <v>5</v>
      </c>
      <c r="J38" s="402">
        <v>128</v>
      </c>
      <c r="K38" s="402">
        <v>86</v>
      </c>
      <c r="L38" s="402">
        <v>42</v>
      </c>
      <c r="M38" s="402">
        <v>9169</v>
      </c>
      <c r="N38" s="402">
        <v>5675</v>
      </c>
      <c r="O38" s="402">
        <v>3494</v>
      </c>
      <c r="P38" s="385">
        <v>13.4</v>
      </c>
      <c r="Q38" s="385">
        <v>2</v>
      </c>
      <c r="R38" s="385">
        <v>32</v>
      </c>
    </row>
    <row r="39" spans="2:18" ht="16.5" customHeight="1" x14ac:dyDescent="0.2">
      <c r="B39" s="329" t="s">
        <v>199</v>
      </c>
      <c r="C39" s="339" t="s">
        <v>407</v>
      </c>
      <c r="D39" s="402">
        <v>41063</v>
      </c>
      <c r="E39" s="402">
        <v>26168</v>
      </c>
      <c r="F39" s="402">
        <v>14895</v>
      </c>
      <c r="G39" s="402">
        <v>154</v>
      </c>
      <c r="H39" s="402">
        <v>110</v>
      </c>
      <c r="I39" s="402">
        <v>44</v>
      </c>
      <c r="J39" s="402">
        <v>365</v>
      </c>
      <c r="K39" s="402">
        <v>220</v>
      </c>
      <c r="L39" s="402">
        <v>145</v>
      </c>
      <c r="M39" s="402">
        <v>40852</v>
      </c>
      <c r="N39" s="402">
        <v>26058</v>
      </c>
      <c r="O39" s="402">
        <v>14794</v>
      </c>
      <c r="P39" s="385">
        <v>15.5</v>
      </c>
      <c r="Q39" s="385">
        <v>3.6</v>
      </c>
      <c r="R39" s="385">
        <v>36.4</v>
      </c>
    </row>
    <row r="40" spans="2:18" ht="16.5" customHeight="1" x14ac:dyDescent="0.2">
      <c r="B40" s="329" t="s">
        <v>280</v>
      </c>
      <c r="C40" s="339" t="s">
        <v>408</v>
      </c>
      <c r="D40" s="402">
        <v>2085</v>
      </c>
      <c r="E40" s="402">
        <v>1589</v>
      </c>
      <c r="F40" s="402">
        <v>496</v>
      </c>
      <c r="G40" s="402">
        <v>29</v>
      </c>
      <c r="H40" s="402">
        <v>4</v>
      </c>
      <c r="I40" s="402">
        <v>25</v>
      </c>
      <c r="J40" s="402">
        <v>16</v>
      </c>
      <c r="K40" s="402">
        <v>12</v>
      </c>
      <c r="L40" s="402">
        <v>4</v>
      </c>
      <c r="M40" s="402">
        <v>2098</v>
      </c>
      <c r="N40" s="402">
        <v>1581</v>
      </c>
      <c r="O40" s="402">
        <v>517</v>
      </c>
      <c r="P40" s="385">
        <v>3</v>
      </c>
      <c r="Q40" s="385">
        <v>1.7</v>
      </c>
      <c r="R40" s="385">
        <v>6.8</v>
      </c>
    </row>
    <row r="41" spans="2:18" ht="16.5" customHeight="1" x14ac:dyDescent="0.2">
      <c r="B41" s="329" t="s">
        <v>125</v>
      </c>
      <c r="C41" s="339" t="s">
        <v>133</v>
      </c>
      <c r="D41" s="402">
        <v>98309</v>
      </c>
      <c r="E41" s="402">
        <v>78238</v>
      </c>
      <c r="F41" s="402">
        <v>20071</v>
      </c>
      <c r="G41" s="402">
        <v>963</v>
      </c>
      <c r="H41" s="402">
        <v>661</v>
      </c>
      <c r="I41" s="402">
        <v>302</v>
      </c>
      <c r="J41" s="402">
        <v>1802</v>
      </c>
      <c r="K41" s="402">
        <v>1382</v>
      </c>
      <c r="L41" s="402">
        <v>420</v>
      </c>
      <c r="M41" s="402">
        <v>97470</v>
      </c>
      <c r="N41" s="402">
        <v>77517</v>
      </c>
      <c r="O41" s="402">
        <v>19953</v>
      </c>
      <c r="P41" s="385">
        <v>2.2000000000000002</v>
      </c>
      <c r="Q41" s="385">
        <v>1.3</v>
      </c>
      <c r="R41" s="385">
        <v>5.7</v>
      </c>
    </row>
    <row r="42" spans="2:18" ht="16.5" customHeight="1" x14ac:dyDescent="0.2">
      <c r="B42" s="329" t="s">
        <v>276</v>
      </c>
      <c r="C42" s="340" t="s">
        <v>173</v>
      </c>
      <c r="D42" s="402">
        <v>9588</v>
      </c>
      <c r="E42" s="402">
        <v>5990</v>
      </c>
      <c r="F42" s="402">
        <v>3598</v>
      </c>
      <c r="G42" s="402">
        <v>6</v>
      </c>
      <c r="H42" s="402">
        <v>2</v>
      </c>
      <c r="I42" s="402">
        <v>4</v>
      </c>
      <c r="J42" s="402">
        <v>56</v>
      </c>
      <c r="K42" s="402">
        <v>45</v>
      </c>
      <c r="L42" s="402">
        <v>11</v>
      </c>
      <c r="M42" s="402">
        <v>9538</v>
      </c>
      <c r="N42" s="402">
        <v>5947</v>
      </c>
      <c r="O42" s="402">
        <v>3591</v>
      </c>
      <c r="P42" s="385">
        <v>12.5</v>
      </c>
      <c r="Q42" s="385">
        <v>3.6</v>
      </c>
      <c r="R42" s="385">
        <v>27.1</v>
      </c>
    </row>
    <row r="43" spans="2:18" ht="16.5" customHeight="1" x14ac:dyDescent="0.2">
      <c r="B43" s="326" t="s">
        <v>124</v>
      </c>
      <c r="C43" s="341" t="s">
        <v>231</v>
      </c>
      <c r="D43" s="400">
        <v>63347</v>
      </c>
      <c r="E43" s="400">
        <v>45759</v>
      </c>
      <c r="F43" s="400">
        <v>17588</v>
      </c>
      <c r="G43" s="400">
        <v>632</v>
      </c>
      <c r="H43" s="400">
        <v>337</v>
      </c>
      <c r="I43" s="400">
        <v>295</v>
      </c>
      <c r="J43" s="400">
        <v>656</v>
      </c>
      <c r="K43" s="400">
        <v>552</v>
      </c>
      <c r="L43" s="400">
        <v>104</v>
      </c>
      <c r="M43" s="400">
        <v>63323</v>
      </c>
      <c r="N43" s="400">
        <v>45544</v>
      </c>
      <c r="O43" s="400">
        <v>17779</v>
      </c>
      <c r="P43" s="387">
        <v>13.6</v>
      </c>
      <c r="Q43" s="387">
        <v>12</v>
      </c>
      <c r="R43" s="387">
        <v>17.600000000000001</v>
      </c>
    </row>
    <row r="44" spans="2:18" ht="16.5" customHeight="1" x14ac:dyDescent="0.2">
      <c r="B44" s="330" t="s">
        <v>257</v>
      </c>
      <c r="C44" s="342" t="s">
        <v>443</v>
      </c>
      <c r="D44" s="405">
        <v>164464</v>
      </c>
      <c r="E44" s="405">
        <v>56439</v>
      </c>
      <c r="F44" s="405">
        <v>108025</v>
      </c>
      <c r="G44" s="405">
        <v>2888</v>
      </c>
      <c r="H44" s="405">
        <v>1276</v>
      </c>
      <c r="I44" s="405">
        <v>1612</v>
      </c>
      <c r="J44" s="405">
        <v>2703</v>
      </c>
      <c r="K44" s="405">
        <v>995</v>
      </c>
      <c r="L44" s="405">
        <v>1708</v>
      </c>
      <c r="M44" s="405">
        <v>164649</v>
      </c>
      <c r="N44" s="405">
        <v>56720</v>
      </c>
      <c r="O44" s="405">
        <v>107929</v>
      </c>
      <c r="P44" s="388">
        <v>59.3</v>
      </c>
      <c r="Q44" s="388">
        <v>33.700000000000003</v>
      </c>
      <c r="R44" s="388">
        <v>72.7</v>
      </c>
    </row>
    <row r="45" spans="2:18" ht="16.5" customHeight="1" x14ac:dyDescent="0.2">
      <c r="B45" s="328" t="s">
        <v>419</v>
      </c>
      <c r="C45" s="338" t="s">
        <v>310</v>
      </c>
      <c r="D45" s="397">
        <v>27881</v>
      </c>
      <c r="E45" s="397">
        <v>11562</v>
      </c>
      <c r="F45" s="397">
        <v>16319</v>
      </c>
      <c r="G45" s="397">
        <v>949</v>
      </c>
      <c r="H45" s="397">
        <v>381</v>
      </c>
      <c r="I45" s="397">
        <v>568</v>
      </c>
      <c r="J45" s="397">
        <v>1151</v>
      </c>
      <c r="K45" s="397">
        <v>718</v>
      </c>
      <c r="L45" s="397">
        <v>433</v>
      </c>
      <c r="M45" s="397">
        <v>27679</v>
      </c>
      <c r="N45" s="397">
        <v>11225</v>
      </c>
      <c r="O45" s="397">
        <v>16454</v>
      </c>
      <c r="P45" s="379">
        <v>63</v>
      </c>
      <c r="Q45" s="379">
        <v>43.7</v>
      </c>
      <c r="R45" s="379">
        <v>76.2</v>
      </c>
    </row>
    <row r="46" spans="2:18" ht="16.5" customHeight="1" x14ac:dyDescent="0.2">
      <c r="B46" s="329" t="s">
        <v>508</v>
      </c>
      <c r="C46" s="339" t="s">
        <v>509</v>
      </c>
      <c r="D46" s="402">
        <v>84157</v>
      </c>
      <c r="E46" s="402">
        <v>27746</v>
      </c>
      <c r="F46" s="402">
        <v>56411</v>
      </c>
      <c r="G46" s="402">
        <v>4009</v>
      </c>
      <c r="H46" s="402">
        <v>1233</v>
      </c>
      <c r="I46" s="402">
        <v>2776</v>
      </c>
      <c r="J46" s="402">
        <v>3071</v>
      </c>
      <c r="K46" s="402">
        <v>1433</v>
      </c>
      <c r="L46" s="402">
        <v>1638</v>
      </c>
      <c r="M46" s="402">
        <v>85095</v>
      </c>
      <c r="N46" s="402">
        <v>27546</v>
      </c>
      <c r="O46" s="402">
        <v>57549</v>
      </c>
      <c r="P46" s="385">
        <v>88.4</v>
      </c>
      <c r="Q46" s="385">
        <v>84.2</v>
      </c>
      <c r="R46" s="385">
        <v>90.4</v>
      </c>
    </row>
    <row r="47" spans="2:18" ht="16.5" customHeight="1" x14ac:dyDescent="0.2">
      <c r="B47" s="326" t="s">
        <v>165</v>
      </c>
      <c r="C47" s="337" t="s">
        <v>510</v>
      </c>
      <c r="D47" s="400">
        <v>89676</v>
      </c>
      <c r="E47" s="400">
        <v>23045</v>
      </c>
      <c r="F47" s="400">
        <v>66631</v>
      </c>
      <c r="G47" s="400">
        <v>1261</v>
      </c>
      <c r="H47" s="400">
        <v>254</v>
      </c>
      <c r="I47" s="400">
        <v>1007</v>
      </c>
      <c r="J47" s="400">
        <v>1876</v>
      </c>
      <c r="K47" s="400">
        <v>316</v>
      </c>
      <c r="L47" s="400">
        <v>1560</v>
      </c>
      <c r="M47" s="400">
        <v>89061</v>
      </c>
      <c r="N47" s="400">
        <v>22983</v>
      </c>
      <c r="O47" s="400">
        <v>66078</v>
      </c>
      <c r="P47" s="387">
        <v>19.399999999999999</v>
      </c>
      <c r="Q47" s="387">
        <v>11</v>
      </c>
      <c r="R47" s="387">
        <v>22.3</v>
      </c>
    </row>
    <row r="48" spans="2:18" ht="16.5" customHeight="1" x14ac:dyDescent="0.2">
      <c r="B48" s="330" t="s">
        <v>127</v>
      </c>
      <c r="C48" s="336" t="s">
        <v>25</v>
      </c>
      <c r="D48" s="405">
        <v>118425</v>
      </c>
      <c r="E48" s="405">
        <v>28578</v>
      </c>
      <c r="F48" s="405">
        <v>89847</v>
      </c>
      <c r="G48" s="405">
        <v>2125</v>
      </c>
      <c r="H48" s="405">
        <v>1346</v>
      </c>
      <c r="I48" s="405">
        <v>779</v>
      </c>
      <c r="J48" s="405">
        <v>1803</v>
      </c>
      <c r="K48" s="405">
        <v>463</v>
      </c>
      <c r="L48" s="405">
        <v>1340</v>
      </c>
      <c r="M48" s="405">
        <v>118747</v>
      </c>
      <c r="N48" s="405">
        <v>29461</v>
      </c>
      <c r="O48" s="405">
        <v>89286</v>
      </c>
      <c r="P48" s="388">
        <v>48</v>
      </c>
      <c r="Q48" s="388">
        <v>29.8</v>
      </c>
      <c r="R48" s="388">
        <v>53.9</v>
      </c>
    </row>
    <row r="49" spans="2:18" ht="16.5" customHeight="1" x14ac:dyDescent="0.2">
      <c r="B49" s="328" t="s">
        <v>30</v>
      </c>
      <c r="C49" s="338" t="s">
        <v>174</v>
      </c>
      <c r="D49" s="400">
        <v>41877</v>
      </c>
      <c r="E49" s="400">
        <v>18070</v>
      </c>
      <c r="F49" s="400">
        <v>23807</v>
      </c>
      <c r="G49" s="400">
        <v>1182</v>
      </c>
      <c r="H49" s="400">
        <v>590</v>
      </c>
      <c r="I49" s="400">
        <v>592</v>
      </c>
      <c r="J49" s="400">
        <v>4725</v>
      </c>
      <c r="K49" s="400">
        <v>1011</v>
      </c>
      <c r="L49" s="400">
        <v>3714</v>
      </c>
      <c r="M49" s="400">
        <v>38334</v>
      </c>
      <c r="N49" s="400">
        <v>17649</v>
      </c>
      <c r="O49" s="400">
        <v>20685</v>
      </c>
      <c r="P49" s="387">
        <v>11.1</v>
      </c>
      <c r="Q49" s="387">
        <v>6.6</v>
      </c>
      <c r="R49" s="387">
        <v>15</v>
      </c>
    </row>
    <row r="50" spans="2:18" ht="16.5" customHeight="1" x14ac:dyDescent="0.2">
      <c r="B50" s="329" t="s">
        <v>382</v>
      </c>
      <c r="C50" s="339" t="s">
        <v>511</v>
      </c>
      <c r="D50" s="402">
        <v>57507</v>
      </c>
      <c r="E50" s="402">
        <v>40873</v>
      </c>
      <c r="F50" s="402">
        <v>16634</v>
      </c>
      <c r="G50" s="402">
        <v>1172</v>
      </c>
      <c r="H50" s="402">
        <v>894</v>
      </c>
      <c r="I50" s="402">
        <v>278</v>
      </c>
      <c r="J50" s="402">
        <v>1830</v>
      </c>
      <c r="K50" s="402">
        <v>1429</v>
      </c>
      <c r="L50" s="402">
        <v>401</v>
      </c>
      <c r="M50" s="402">
        <v>56849</v>
      </c>
      <c r="N50" s="402">
        <v>40338</v>
      </c>
      <c r="O50" s="402">
        <v>16511</v>
      </c>
      <c r="P50" s="385">
        <v>33.5</v>
      </c>
      <c r="Q50" s="385">
        <v>22.6</v>
      </c>
      <c r="R50" s="385">
        <v>60.1</v>
      </c>
    </row>
    <row r="51" spans="2:18" ht="16.5" customHeight="1" x14ac:dyDescent="0.2">
      <c r="B51" s="330" t="s">
        <v>470</v>
      </c>
      <c r="C51" s="336" t="s">
        <v>512</v>
      </c>
      <c r="D51" s="405">
        <v>22400</v>
      </c>
      <c r="E51" s="405">
        <v>17315</v>
      </c>
      <c r="F51" s="405">
        <v>5085</v>
      </c>
      <c r="G51" s="405">
        <v>360</v>
      </c>
      <c r="H51" s="405">
        <v>225</v>
      </c>
      <c r="I51" s="405">
        <v>135</v>
      </c>
      <c r="J51" s="405">
        <v>239</v>
      </c>
      <c r="K51" s="405">
        <v>84</v>
      </c>
      <c r="L51" s="405">
        <v>155</v>
      </c>
      <c r="M51" s="405">
        <v>22521</v>
      </c>
      <c r="N51" s="405">
        <v>17456</v>
      </c>
      <c r="O51" s="405">
        <v>5065</v>
      </c>
      <c r="P51" s="388">
        <v>19</v>
      </c>
      <c r="Q51" s="388">
        <v>19.100000000000001</v>
      </c>
      <c r="R51" s="388">
        <v>18.5</v>
      </c>
    </row>
    <row r="52" spans="2:18" ht="19" x14ac:dyDescent="0.3">
      <c r="B52" s="8"/>
      <c r="C52" s="331">
        <v>45505</v>
      </c>
      <c r="D52" s="343" t="s">
        <v>517</v>
      </c>
      <c r="E52" s="8"/>
      <c r="F52" s="366"/>
      <c r="H52" s="8"/>
      <c r="I52" s="8"/>
      <c r="J52" s="8"/>
      <c r="K52" s="8"/>
      <c r="L52" s="8"/>
      <c r="M52" s="8"/>
      <c r="N52" s="8"/>
      <c r="O52" s="8"/>
      <c r="P52" s="8"/>
      <c r="Q52" s="8"/>
      <c r="R52" s="8"/>
    </row>
    <row r="53" spans="2:18" ht="18" customHeight="1" x14ac:dyDescent="0.2">
      <c r="B53" s="123"/>
      <c r="C53" s="332" t="s">
        <v>49</v>
      </c>
      <c r="E53" s="123"/>
      <c r="F53" s="123"/>
      <c r="G53" s="123"/>
      <c r="H53" s="123"/>
      <c r="I53" s="123"/>
      <c r="J53" s="123"/>
      <c r="K53" s="123"/>
      <c r="L53" s="369"/>
      <c r="M53" s="123"/>
      <c r="N53" s="123"/>
      <c r="O53" s="123"/>
      <c r="P53" s="123"/>
      <c r="Q53" s="123"/>
      <c r="R53" s="123"/>
    </row>
    <row r="54" spans="2:18" s="320" customFormat="1" ht="18" customHeight="1" x14ac:dyDescent="0.2">
      <c r="B54" s="627" t="s">
        <v>514</v>
      </c>
      <c r="C54" s="628"/>
      <c r="D54" s="633" t="s">
        <v>48</v>
      </c>
      <c r="E54" s="633"/>
      <c r="F54" s="633"/>
      <c r="G54" s="627" t="s">
        <v>230</v>
      </c>
      <c r="H54" s="644"/>
      <c r="I54" s="644"/>
      <c r="J54" s="627" t="s">
        <v>518</v>
      </c>
      <c r="K54" s="644"/>
      <c r="L54" s="644"/>
      <c r="M54" s="640" t="s">
        <v>520</v>
      </c>
      <c r="N54" s="642"/>
      <c r="O54" s="642"/>
      <c r="P54" s="640" t="s">
        <v>102</v>
      </c>
      <c r="Q54" s="642"/>
      <c r="R54" s="643"/>
    </row>
    <row r="55" spans="2:18" s="320" customFormat="1" ht="18" customHeight="1" x14ac:dyDescent="0.2">
      <c r="B55" s="631"/>
      <c r="C55" s="632"/>
      <c r="D55" s="372" t="s">
        <v>417</v>
      </c>
      <c r="E55" s="356" t="s">
        <v>471</v>
      </c>
      <c r="F55" s="356" t="s">
        <v>495</v>
      </c>
      <c r="G55" s="344" t="s">
        <v>417</v>
      </c>
      <c r="H55" s="356" t="s">
        <v>471</v>
      </c>
      <c r="I55" s="356" t="s">
        <v>495</v>
      </c>
      <c r="J55" s="344" t="s">
        <v>417</v>
      </c>
      <c r="K55" s="356" t="s">
        <v>471</v>
      </c>
      <c r="L55" s="356" t="s">
        <v>495</v>
      </c>
      <c r="M55" s="356" t="s">
        <v>417</v>
      </c>
      <c r="N55" s="344" t="s">
        <v>471</v>
      </c>
      <c r="O55" s="411" t="s">
        <v>495</v>
      </c>
      <c r="P55" s="344" t="s">
        <v>417</v>
      </c>
      <c r="Q55" s="344" t="s">
        <v>471</v>
      </c>
      <c r="R55" s="372" t="s">
        <v>495</v>
      </c>
    </row>
    <row r="56" spans="2:18" s="320" customFormat="1" ht="9.75" customHeight="1" x14ac:dyDescent="0.2">
      <c r="B56" s="374"/>
      <c r="C56" s="376"/>
      <c r="D56" s="396" t="s">
        <v>11</v>
      </c>
      <c r="E56" s="409" t="s">
        <v>11</v>
      </c>
      <c r="F56" s="409" t="s">
        <v>11</v>
      </c>
      <c r="G56" s="409" t="s">
        <v>11</v>
      </c>
      <c r="H56" s="409" t="s">
        <v>11</v>
      </c>
      <c r="I56" s="409" t="s">
        <v>11</v>
      </c>
      <c r="J56" s="409" t="s">
        <v>11</v>
      </c>
      <c r="K56" s="409" t="s">
        <v>11</v>
      </c>
      <c r="L56" s="409" t="s">
        <v>11</v>
      </c>
      <c r="M56" s="409" t="s">
        <v>11</v>
      </c>
      <c r="N56" s="409" t="s">
        <v>11</v>
      </c>
      <c r="O56" s="409" t="s">
        <v>11</v>
      </c>
      <c r="P56" s="412" t="s">
        <v>139</v>
      </c>
      <c r="Q56" s="412" t="s">
        <v>139</v>
      </c>
      <c r="R56" s="412" t="s">
        <v>139</v>
      </c>
    </row>
    <row r="57" spans="2:18" ht="16.5" customHeight="1" x14ac:dyDescent="0.2">
      <c r="B57" s="375" t="s">
        <v>321</v>
      </c>
      <c r="C57" s="377" t="s">
        <v>63</v>
      </c>
      <c r="D57" s="397">
        <v>898198</v>
      </c>
      <c r="E57" s="397">
        <v>515579</v>
      </c>
      <c r="F57" s="397">
        <v>382619</v>
      </c>
      <c r="G57" s="397">
        <v>11364</v>
      </c>
      <c r="H57" s="397">
        <v>6044</v>
      </c>
      <c r="I57" s="397">
        <v>5320</v>
      </c>
      <c r="J57" s="397">
        <v>19333</v>
      </c>
      <c r="K57" s="397">
        <v>8923</v>
      </c>
      <c r="L57" s="397">
        <v>10410</v>
      </c>
      <c r="M57" s="397">
        <v>890229</v>
      </c>
      <c r="N57" s="397">
        <v>512700</v>
      </c>
      <c r="O57" s="397">
        <v>377529</v>
      </c>
      <c r="P57" s="379">
        <v>24</v>
      </c>
      <c r="Q57" s="379">
        <v>11.6</v>
      </c>
      <c r="R57" s="379">
        <v>40.9</v>
      </c>
    </row>
    <row r="58" spans="2:18" ht="16.5" customHeight="1" x14ac:dyDescent="0.2">
      <c r="B58" s="322" t="s">
        <v>239</v>
      </c>
      <c r="C58" s="334" t="s">
        <v>494</v>
      </c>
      <c r="D58" s="398">
        <v>16610</v>
      </c>
      <c r="E58" s="400">
        <v>14207</v>
      </c>
      <c r="F58" s="400">
        <v>2403</v>
      </c>
      <c r="G58" s="400">
        <v>85</v>
      </c>
      <c r="H58" s="400">
        <v>61</v>
      </c>
      <c r="I58" s="400">
        <v>24</v>
      </c>
      <c r="J58" s="400">
        <v>101</v>
      </c>
      <c r="K58" s="400">
        <v>49</v>
      </c>
      <c r="L58" s="400">
        <v>52</v>
      </c>
      <c r="M58" s="400">
        <v>16594</v>
      </c>
      <c r="N58" s="400">
        <v>14219</v>
      </c>
      <c r="O58" s="400">
        <v>2375</v>
      </c>
      <c r="P58" s="387">
        <v>2.1</v>
      </c>
      <c r="Q58" s="387">
        <v>1.3</v>
      </c>
      <c r="R58" s="387">
        <v>7.2</v>
      </c>
    </row>
    <row r="59" spans="2:18" ht="16.5" customHeight="1" x14ac:dyDescent="0.2">
      <c r="B59" s="323" t="s">
        <v>270</v>
      </c>
      <c r="C59" s="335" t="s">
        <v>77</v>
      </c>
      <c r="D59" s="399">
        <v>313184</v>
      </c>
      <c r="E59" s="402">
        <v>228387</v>
      </c>
      <c r="F59" s="402">
        <v>84797</v>
      </c>
      <c r="G59" s="402">
        <v>2380</v>
      </c>
      <c r="H59" s="402">
        <v>1532</v>
      </c>
      <c r="I59" s="402">
        <v>848</v>
      </c>
      <c r="J59" s="402">
        <v>4330</v>
      </c>
      <c r="K59" s="402">
        <v>3023</v>
      </c>
      <c r="L59" s="402">
        <v>1307</v>
      </c>
      <c r="M59" s="402">
        <v>311234</v>
      </c>
      <c r="N59" s="402">
        <v>226896</v>
      </c>
      <c r="O59" s="402">
        <v>84338</v>
      </c>
      <c r="P59" s="385">
        <v>7.1</v>
      </c>
      <c r="Q59" s="385">
        <v>2.4</v>
      </c>
      <c r="R59" s="385">
        <v>19.8</v>
      </c>
    </row>
    <row r="60" spans="2:18" ht="16.5" customHeight="1" x14ac:dyDescent="0.2">
      <c r="B60" s="324" t="s">
        <v>170</v>
      </c>
      <c r="C60" s="335" t="s">
        <v>303</v>
      </c>
      <c r="D60" s="399">
        <v>4535</v>
      </c>
      <c r="E60" s="402">
        <v>3600</v>
      </c>
      <c r="F60" s="402">
        <v>935</v>
      </c>
      <c r="G60" s="402">
        <v>57</v>
      </c>
      <c r="H60" s="402">
        <v>32</v>
      </c>
      <c r="I60" s="402">
        <v>25</v>
      </c>
      <c r="J60" s="402">
        <v>36</v>
      </c>
      <c r="K60" s="402">
        <v>25</v>
      </c>
      <c r="L60" s="402">
        <v>11</v>
      </c>
      <c r="M60" s="402">
        <v>4556</v>
      </c>
      <c r="N60" s="402">
        <v>3607</v>
      </c>
      <c r="O60" s="402">
        <v>949</v>
      </c>
      <c r="P60" s="385">
        <v>5.0999999999999996</v>
      </c>
      <c r="Q60" s="385">
        <v>1.8</v>
      </c>
      <c r="R60" s="385">
        <v>17.5</v>
      </c>
    </row>
    <row r="61" spans="2:18" ht="16.5" customHeight="1" x14ac:dyDescent="0.2">
      <c r="B61" s="323" t="s">
        <v>347</v>
      </c>
      <c r="C61" s="335" t="s">
        <v>412</v>
      </c>
      <c r="D61" s="399">
        <v>11225</v>
      </c>
      <c r="E61" s="402">
        <v>7675</v>
      </c>
      <c r="F61" s="402">
        <v>3550</v>
      </c>
      <c r="G61" s="402">
        <v>32</v>
      </c>
      <c r="H61" s="402">
        <v>11</v>
      </c>
      <c r="I61" s="402">
        <v>21</v>
      </c>
      <c r="J61" s="402">
        <v>107</v>
      </c>
      <c r="K61" s="402">
        <v>57</v>
      </c>
      <c r="L61" s="402">
        <v>50</v>
      </c>
      <c r="M61" s="402">
        <v>11150</v>
      </c>
      <c r="N61" s="402">
        <v>7629</v>
      </c>
      <c r="O61" s="402">
        <v>3521</v>
      </c>
      <c r="P61" s="385">
        <v>11.7</v>
      </c>
      <c r="Q61" s="385">
        <v>2.2000000000000002</v>
      </c>
      <c r="R61" s="385">
        <v>32.1</v>
      </c>
    </row>
    <row r="62" spans="2:18" ht="16.5" customHeight="1" x14ac:dyDescent="0.2">
      <c r="B62" s="323" t="s">
        <v>10</v>
      </c>
      <c r="C62" s="335" t="s">
        <v>496</v>
      </c>
      <c r="D62" s="399">
        <v>59783</v>
      </c>
      <c r="E62" s="402">
        <v>40138</v>
      </c>
      <c r="F62" s="402">
        <v>19645</v>
      </c>
      <c r="G62" s="402">
        <v>1101</v>
      </c>
      <c r="H62" s="402">
        <v>565</v>
      </c>
      <c r="I62" s="402">
        <v>536</v>
      </c>
      <c r="J62" s="402">
        <v>2181</v>
      </c>
      <c r="K62" s="402">
        <v>1543</v>
      </c>
      <c r="L62" s="402">
        <v>638</v>
      </c>
      <c r="M62" s="402">
        <v>58703</v>
      </c>
      <c r="N62" s="402">
        <v>39160</v>
      </c>
      <c r="O62" s="402">
        <v>19543</v>
      </c>
      <c r="P62" s="385">
        <v>24.4</v>
      </c>
      <c r="Q62" s="385">
        <v>11</v>
      </c>
      <c r="R62" s="385">
        <v>51.3</v>
      </c>
    </row>
    <row r="63" spans="2:18" ht="16.5" customHeight="1" x14ac:dyDescent="0.2">
      <c r="B63" s="323" t="s">
        <v>57</v>
      </c>
      <c r="C63" s="335" t="s">
        <v>268</v>
      </c>
      <c r="D63" s="399">
        <v>92896</v>
      </c>
      <c r="E63" s="402">
        <v>39282</v>
      </c>
      <c r="F63" s="402">
        <v>53614</v>
      </c>
      <c r="G63" s="402">
        <v>839</v>
      </c>
      <c r="H63" s="402">
        <v>520</v>
      </c>
      <c r="I63" s="402">
        <v>319</v>
      </c>
      <c r="J63" s="402">
        <v>1264</v>
      </c>
      <c r="K63" s="402">
        <v>561</v>
      </c>
      <c r="L63" s="402">
        <v>703</v>
      </c>
      <c r="M63" s="402">
        <v>92471</v>
      </c>
      <c r="N63" s="402">
        <v>39241</v>
      </c>
      <c r="O63" s="402">
        <v>53230</v>
      </c>
      <c r="P63" s="385">
        <v>52.5</v>
      </c>
      <c r="Q63" s="385">
        <v>28.5</v>
      </c>
      <c r="R63" s="385">
        <v>70.2</v>
      </c>
    </row>
    <row r="64" spans="2:18" ht="16.5" customHeight="1" x14ac:dyDescent="0.2">
      <c r="B64" s="323" t="s">
        <v>202</v>
      </c>
      <c r="C64" s="335" t="s">
        <v>497</v>
      </c>
      <c r="D64" s="399">
        <v>16142</v>
      </c>
      <c r="E64" s="402">
        <v>5193</v>
      </c>
      <c r="F64" s="402">
        <v>10949</v>
      </c>
      <c r="G64" s="402">
        <v>27</v>
      </c>
      <c r="H64" s="402">
        <v>10</v>
      </c>
      <c r="I64" s="402">
        <v>17</v>
      </c>
      <c r="J64" s="402">
        <v>66</v>
      </c>
      <c r="K64" s="402">
        <v>10</v>
      </c>
      <c r="L64" s="402">
        <v>56</v>
      </c>
      <c r="M64" s="402">
        <v>16103</v>
      </c>
      <c r="N64" s="402">
        <v>5193</v>
      </c>
      <c r="O64" s="402">
        <v>10910</v>
      </c>
      <c r="P64" s="385">
        <v>17.3</v>
      </c>
      <c r="Q64" s="385">
        <v>1.4</v>
      </c>
      <c r="R64" s="385">
        <v>24.8</v>
      </c>
    </row>
    <row r="65" spans="2:18" ht="16.5" customHeight="1" x14ac:dyDescent="0.2">
      <c r="B65" s="323" t="s">
        <v>435</v>
      </c>
      <c r="C65" s="335" t="s">
        <v>398</v>
      </c>
      <c r="D65" s="399">
        <v>5445</v>
      </c>
      <c r="E65" s="402">
        <v>2233</v>
      </c>
      <c r="F65" s="402">
        <v>3212</v>
      </c>
      <c r="G65" s="402">
        <v>191</v>
      </c>
      <c r="H65" s="402">
        <v>55</v>
      </c>
      <c r="I65" s="402">
        <v>136</v>
      </c>
      <c r="J65" s="402">
        <v>89</v>
      </c>
      <c r="K65" s="402">
        <v>38</v>
      </c>
      <c r="L65" s="402">
        <v>51</v>
      </c>
      <c r="M65" s="402">
        <v>5547</v>
      </c>
      <c r="N65" s="402">
        <v>2250</v>
      </c>
      <c r="O65" s="402">
        <v>3297</v>
      </c>
      <c r="P65" s="385">
        <v>45.3</v>
      </c>
      <c r="Q65" s="385">
        <v>23.2</v>
      </c>
      <c r="R65" s="385">
        <v>60.4</v>
      </c>
    </row>
    <row r="66" spans="2:18" ht="16.5" customHeight="1" x14ac:dyDescent="0.2">
      <c r="B66" s="323" t="s">
        <v>172</v>
      </c>
      <c r="C66" s="335" t="s">
        <v>498</v>
      </c>
      <c r="D66" s="399">
        <v>21920</v>
      </c>
      <c r="E66" s="402">
        <v>17585</v>
      </c>
      <c r="F66" s="402">
        <v>4335</v>
      </c>
      <c r="G66" s="402">
        <v>90</v>
      </c>
      <c r="H66" s="402">
        <v>75</v>
      </c>
      <c r="I66" s="402">
        <v>15</v>
      </c>
      <c r="J66" s="402">
        <v>67</v>
      </c>
      <c r="K66" s="402">
        <v>64</v>
      </c>
      <c r="L66" s="402">
        <v>3</v>
      </c>
      <c r="M66" s="402">
        <v>21943</v>
      </c>
      <c r="N66" s="402">
        <v>17596</v>
      </c>
      <c r="O66" s="402">
        <v>4347</v>
      </c>
      <c r="P66" s="385">
        <v>3.8</v>
      </c>
      <c r="Q66" s="385">
        <v>2.6</v>
      </c>
      <c r="R66" s="385">
        <v>8.8000000000000007</v>
      </c>
    </row>
    <row r="67" spans="2:18" ht="16.5" customHeight="1" x14ac:dyDescent="0.2">
      <c r="B67" s="323" t="s">
        <v>43</v>
      </c>
      <c r="C67" s="335" t="s">
        <v>325</v>
      </c>
      <c r="D67" s="399">
        <v>44602</v>
      </c>
      <c r="E67" s="402">
        <v>16494</v>
      </c>
      <c r="F67" s="402">
        <v>28108</v>
      </c>
      <c r="G67" s="402">
        <v>1768</v>
      </c>
      <c r="H67" s="402">
        <v>760</v>
      </c>
      <c r="I67" s="402">
        <v>1008</v>
      </c>
      <c r="J67" s="402">
        <v>2300</v>
      </c>
      <c r="K67" s="402">
        <v>980</v>
      </c>
      <c r="L67" s="402">
        <v>1320</v>
      </c>
      <c r="M67" s="402">
        <v>44070</v>
      </c>
      <c r="N67" s="402">
        <v>16274</v>
      </c>
      <c r="O67" s="402">
        <v>27796</v>
      </c>
      <c r="P67" s="385">
        <v>73</v>
      </c>
      <c r="Q67" s="385">
        <v>57.6</v>
      </c>
      <c r="R67" s="385">
        <v>82</v>
      </c>
    </row>
    <row r="68" spans="2:18" ht="16.5" customHeight="1" x14ac:dyDescent="0.2">
      <c r="B68" s="323" t="s">
        <v>245</v>
      </c>
      <c r="C68" s="335" t="s">
        <v>499</v>
      </c>
      <c r="D68" s="399">
        <v>19390</v>
      </c>
      <c r="E68" s="402">
        <v>8820</v>
      </c>
      <c r="F68" s="402">
        <v>10570</v>
      </c>
      <c r="G68" s="402">
        <v>874</v>
      </c>
      <c r="H68" s="402">
        <v>331</v>
      </c>
      <c r="I68" s="402">
        <v>543</v>
      </c>
      <c r="J68" s="402">
        <v>724</v>
      </c>
      <c r="K68" s="402">
        <v>485</v>
      </c>
      <c r="L68" s="402">
        <v>239</v>
      </c>
      <c r="M68" s="402">
        <v>19540</v>
      </c>
      <c r="N68" s="402">
        <v>8666</v>
      </c>
      <c r="O68" s="402">
        <v>10874</v>
      </c>
      <c r="P68" s="385">
        <v>54.2</v>
      </c>
      <c r="Q68" s="385">
        <v>39.6</v>
      </c>
      <c r="R68" s="385">
        <v>65.900000000000006</v>
      </c>
    </row>
    <row r="69" spans="2:18" ht="16.5" customHeight="1" x14ac:dyDescent="0.2">
      <c r="B69" s="323" t="s">
        <v>371</v>
      </c>
      <c r="C69" s="335" t="s">
        <v>285</v>
      </c>
      <c r="D69" s="399">
        <v>62536</v>
      </c>
      <c r="E69" s="402">
        <v>33008</v>
      </c>
      <c r="F69" s="402">
        <v>29528</v>
      </c>
      <c r="G69" s="402">
        <v>230</v>
      </c>
      <c r="H69" s="402">
        <v>164</v>
      </c>
      <c r="I69" s="402">
        <v>66</v>
      </c>
      <c r="J69" s="402">
        <v>86</v>
      </c>
      <c r="K69" s="402">
        <v>56</v>
      </c>
      <c r="L69" s="402">
        <v>30</v>
      </c>
      <c r="M69" s="402">
        <v>62680</v>
      </c>
      <c r="N69" s="402">
        <v>33116</v>
      </c>
      <c r="O69" s="402">
        <v>29564</v>
      </c>
      <c r="P69" s="385">
        <v>19.3</v>
      </c>
      <c r="Q69" s="385">
        <v>11.5</v>
      </c>
      <c r="R69" s="385">
        <v>28</v>
      </c>
    </row>
    <row r="70" spans="2:18" ht="16.5" customHeight="1" x14ac:dyDescent="0.2">
      <c r="B70" s="323" t="s">
        <v>101</v>
      </c>
      <c r="C70" s="335" t="s">
        <v>157</v>
      </c>
      <c r="D70" s="399">
        <v>130056</v>
      </c>
      <c r="E70" s="402">
        <v>39230</v>
      </c>
      <c r="F70" s="402">
        <v>90826</v>
      </c>
      <c r="G70" s="402">
        <v>1377</v>
      </c>
      <c r="H70" s="402">
        <v>485</v>
      </c>
      <c r="I70" s="402">
        <v>892</v>
      </c>
      <c r="J70" s="402">
        <v>2263</v>
      </c>
      <c r="K70" s="402">
        <v>373</v>
      </c>
      <c r="L70" s="402">
        <v>1890</v>
      </c>
      <c r="M70" s="402">
        <v>129170</v>
      </c>
      <c r="N70" s="402">
        <v>39342</v>
      </c>
      <c r="O70" s="402">
        <v>89828</v>
      </c>
      <c r="P70" s="385">
        <v>31.7</v>
      </c>
      <c r="Q70" s="385">
        <v>23.2</v>
      </c>
      <c r="R70" s="385">
        <v>35.4</v>
      </c>
    </row>
    <row r="71" spans="2:18" ht="16.5" customHeight="1" x14ac:dyDescent="0.2">
      <c r="B71" s="323" t="s">
        <v>107</v>
      </c>
      <c r="C71" s="335" t="s">
        <v>452</v>
      </c>
      <c r="D71" s="399">
        <v>6428</v>
      </c>
      <c r="E71" s="402">
        <v>5382</v>
      </c>
      <c r="F71" s="402">
        <v>1046</v>
      </c>
      <c r="G71" s="402">
        <v>15</v>
      </c>
      <c r="H71" s="402">
        <v>15</v>
      </c>
      <c r="I71" s="402">
        <v>0</v>
      </c>
      <c r="J71" s="402">
        <v>65</v>
      </c>
      <c r="K71" s="402">
        <v>51</v>
      </c>
      <c r="L71" s="402">
        <v>14</v>
      </c>
      <c r="M71" s="402">
        <v>6378</v>
      </c>
      <c r="N71" s="402">
        <v>5346</v>
      </c>
      <c r="O71" s="402">
        <v>1032</v>
      </c>
      <c r="P71" s="385">
        <v>9.1999999999999993</v>
      </c>
      <c r="Q71" s="385">
        <v>4.8</v>
      </c>
      <c r="R71" s="385">
        <v>32.200000000000003</v>
      </c>
    </row>
    <row r="72" spans="2:18" ht="16.5" customHeight="1" x14ac:dyDescent="0.2">
      <c r="B72" s="325" t="s">
        <v>8</v>
      </c>
      <c r="C72" s="336" t="s">
        <v>377</v>
      </c>
      <c r="D72" s="406">
        <v>93446</v>
      </c>
      <c r="E72" s="405">
        <v>54345</v>
      </c>
      <c r="F72" s="405">
        <v>39101</v>
      </c>
      <c r="G72" s="405">
        <v>2298</v>
      </c>
      <c r="H72" s="405">
        <v>1428</v>
      </c>
      <c r="I72" s="405">
        <v>870</v>
      </c>
      <c r="J72" s="405">
        <v>5654</v>
      </c>
      <c r="K72" s="405">
        <v>1608</v>
      </c>
      <c r="L72" s="405">
        <v>4046</v>
      </c>
      <c r="M72" s="405">
        <v>90090</v>
      </c>
      <c r="N72" s="405">
        <v>54165</v>
      </c>
      <c r="O72" s="405">
        <v>35925</v>
      </c>
      <c r="P72" s="388">
        <v>27</v>
      </c>
      <c r="Q72" s="388">
        <v>20.3</v>
      </c>
      <c r="R72" s="388">
        <v>37</v>
      </c>
    </row>
    <row r="73" spans="2:18" ht="16.5" customHeight="1" x14ac:dyDescent="0.2">
      <c r="B73" s="326" t="s">
        <v>114</v>
      </c>
      <c r="C73" s="337" t="s">
        <v>260</v>
      </c>
      <c r="D73" s="400">
        <v>40913</v>
      </c>
      <c r="E73" s="400">
        <v>20178</v>
      </c>
      <c r="F73" s="400">
        <v>20735</v>
      </c>
      <c r="G73" s="400">
        <v>523</v>
      </c>
      <c r="H73" s="400">
        <v>218</v>
      </c>
      <c r="I73" s="400">
        <v>305</v>
      </c>
      <c r="J73" s="400">
        <v>730</v>
      </c>
      <c r="K73" s="400">
        <v>352</v>
      </c>
      <c r="L73" s="400">
        <v>378</v>
      </c>
      <c r="M73" s="400">
        <v>40706</v>
      </c>
      <c r="N73" s="400">
        <v>20044</v>
      </c>
      <c r="O73" s="400">
        <v>20662</v>
      </c>
      <c r="P73" s="387">
        <v>24.6</v>
      </c>
      <c r="Q73" s="387">
        <v>12</v>
      </c>
      <c r="R73" s="387">
        <v>36.799999999999997</v>
      </c>
    </row>
    <row r="74" spans="2:18" ht="16.5" customHeight="1" x14ac:dyDescent="0.2">
      <c r="B74" s="327" t="s">
        <v>354</v>
      </c>
      <c r="C74" s="335" t="s">
        <v>225</v>
      </c>
      <c r="D74" s="403">
        <v>4056</v>
      </c>
      <c r="E74" s="403">
        <v>2539</v>
      </c>
      <c r="F74" s="403">
        <v>1517</v>
      </c>
      <c r="G74" s="403">
        <v>44</v>
      </c>
      <c r="H74" s="403">
        <v>38</v>
      </c>
      <c r="I74" s="403">
        <v>6</v>
      </c>
      <c r="J74" s="403">
        <v>58</v>
      </c>
      <c r="K74" s="403">
        <v>24</v>
      </c>
      <c r="L74" s="403">
        <v>34</v>
      </c>
      <c r="M74" s="403">
        <v>4042</v>
      </c>
      <c r="N74" s="403">
        <v>2553</v>
      </c>
      <c r="O74" s="403">
        <v>1489</v>
      </c>
      <c r="P74" s="384">
        <v>9.8000000000000007</v>
      </c>
      <c r="Q74" s="384">
        <v>1.2</v>
      </c>
      <c r="R74" s="384">
        <v>24.6</v>
      </c>
    </row>
    <row r="75" spans="2:18" ht="16.5" customHeight="1" x14ac:dyDescent="0.2">
      <c r="B75" s="328" t="s">
        <v>4</v>
      </c>
      <c r="C75" s="338" t="s">
        <v>142</v>
      </c>
      <c r="D75" s="407">
        <v>2058</v>
      </c>
      <c r="E75" s="407">
        <v>1600</v>
      </c>
      <c r="F75" s="407">
        <v>458</v>
      </c>
      <c r="G75" s="407">
        <v>0</v>
      </c>
      <c r="H75" s="407">
        <v>0</v>
      </c>
      <c r="I75" s="407">
        <v>0</v>
      </c>
      <c r="J75" s="407">
        <v>52</v>
      </c>
      <c r="K75" s="407">
        <v>26</v>
      </c>
      <c r="L75" s="407">
        <v>26</v>
      </c>
      <c r="M75" s="407">
        <v>2006</v>
      </c>
      <c r="N75" s="407">
        <v>1574</v>
      </c>
      <c r="O75" s="407">
        <v>432</v>
      </c>
      <c r="P75" s="390">
        <v>1</v>
      </c>
      <c r="Q75" s="390">
        <v>1</v>
      </c>
      <c r="R75" s="390">
        <v>1.2</v>
      </c>
    </row>
    <row r="76" spans="2:18" ht="16.5" customHeight="1" x14ac:dyDescent="0.2">
      <c r="B76" s="329" t="s">
        <v>192</v>
      </c>
      <c r="C76" s="339" t="s">
        <v>400</v>
      </c>
      <c r="D76" s="404">
        <v>2090</v>
      </c>
      <c r="E76" s="404">
        <v>1515</v>
      </c>
      <c r="F76" s="404">
        <v>575</v>
      </c>
      <c r="G76" s="404">
        <v>6</v>
      </c>
      <c r="H76" s="404">
        <v>0</v>
      </c>
      <c r="I76" s="404">
        <v>6</v>
      </c>
      <c r="J76" s="404">
        <v>14</v>
      </c>
      <c r="K76" s="404">
        <v>5</v>
      </c>
      <c r="L76" s="404">
        <v>9</v>
      </c>
      <c r="M76" s="404">
        <v>2082</v>
      </c>
      <c r="N76" s="404">
        <v>1510</v>
      </c>
      <c r="O76" s="404">
        <v>572</v>
      </c>
      <c r="P76" s="386">
        <v>11.7</v>
      </c>
      <c r="Q76" s="386">
        <v>5.4</v>
      </c>
      <c r="R76" s="386">
        <v>28.3</v>
      </c>
    </row>
    <row r="77" spans="2:18" ht="16.5" customHeight="1" x14ac:dyDescent="0.2">
      <c r="B77" s="329" t="s">
        <v>500</v>
      </c>
      <c r="C77" s="339" t="s">
        <v>405</v>
      </c>
      <c r="D77" s="402">
        <v>12991</v>
      </c>
      <c r="E77" s="402">
        <v>9949</v>
      </c>
      <c r="F77" s="402">
        <v>3042</v>
      </c>
      <c r="G77" s="402">
        <v>41</v>
      </c>
      <c r="H77" s="402">
        <v>24</v>
      </c>
      <c r="I77" s="402">
        <v>17</v>
      </c>
      <c r="J77" s="402">
        <v>64</v>
      </c>
      <c r="K77" s="402">
        <v>27</v>
      </c>
      <c r="L77" s="402">
        <v>37</v>
      </c>
      <c r="M77" s="402">
        <v>12968</v>
      </c>
      <c r="N77" s="402">
        <v>9946</v>
      </c>
      <c r="O77" s="402">
        <v>3022</v>
      </c>
      <c r="P77" s="385">
        <v>4.0999999999999996</v>
      </c>
      <c r="Q77" s="385">
        <v>1.2</v>
      </c>
      <c r="R77" s="385">
        <v>13.6</v>
      </c>
    </row>
    <row r="78" spans="2:18" ht="16.5" customHeight="1" x14ac:dyDescent="0.2">
      <c r="B78" s="327" t="s">
        <v>501</v>
      </c>
      <c r="C78" s="335" t="s">
        <v>502</v>
      </c>
      <c r="D78" s="403">
        <v>4133</v>
      </c>
      <c r="E78" s="403">
        <v>2892</v>
      </c>
      <c r="F78" s="403">
        <v>1241</v>
      </c>
      <c r="G78" s="403">
        <v>12</v>
      </c>
      <c r="H78" s="403">
        <v>12</v>
      </c>
      <c r="I78" s="403">
        <v>0</v>
      </c>
      <c r="J78" s="403">
        <v>47</v>
      </c>
      <c r="K78" s="403">
        <v>27</v>
      </c>
      <c r="L78" s="403">
        <v>20</v>
      </c>
      <c r="M78" s="403">
        <v>4098</v>
      </c>
      <c r="N78" s="403">
        <v>2877</v>
      </c>
      <c r="O78" s="403">
        <v>1221</v>
      </c>
      <c r="P78" s="384">
        <v>8.8000000000000007</v>
      </c>
      <c r="Q78" s="384">
        <v>1</v>
      </c>
      <c r="R78" s="384">
        <v>27.2</v>
      </c>
    </row>
    <row r="79" spans="2:18" ht="16.5" customHeight="1" x14ac:dyDescent="0.2">
      <c r="B79" s="329" t="s">
        <v>397</v>
      </c>
      <c r="C79" s="339" t="s">
        <v>227</v>
      </c>
      <c r="D79" s="402">
        <v>18875</v>
      </c>
      <c r="E79" s="402">
        <v>13347</v>
      </c>
      <c r="F79" s="402">
        <v>5528</v>
      </c>
      <c r="G79" s="402">
        <v>42</v>
      </c>
      <c r="H79" s="402">
        <v>13</v>
      </c>
      <c r="I79" s="402">
        <v>29</v>
      </c>
      <c r="J79" s="402">
        <v>78</v>
      </c>
      <c r="K79" s="402">
        <v>72</v>
      </c>
      <c r="L79" s="402">
        <v>6</v>
      </c>
      <c r="M79" s="402">
        <v>18839</v>
      </c>
      <c r="N79" s="402">
        <v>13288</v>
      </c>
      <c r="O79" s="402">
        <v>5551</v>
      </c>
      <c r="P79" s="385">
        <v>3.1</v>
      </c>
      <c r="Q79" s="385">
        <v>0.7</v>
      </c>
      <c r="R79" s="385">
        <v>8.6</v>
      </c>
    </row>
    <row r="80" spans="2:18" ht="16.5" customHeight="1" x14ac:dyDescent="0.2">
      <c r="B80" s="329" t="s">
        <v>503</v>
      </c>
      <c r="C80" s="339" t="s">
        <v>179</v>
      </c>
      <c r="D80" s="402">
        <v>21014</v>
      </c>
      <c r="E80" s="402">
        <v>16097</v>
      </c>
      <c r="F80" s="402">
        <v>4917</v>
      </c>
      <c r="G80" s="402">
        <v>160</v>
      </c>
      <c r="H80" s="402">
        <v>105</v>
      </c>
      <c r="I80" s="402">
        <v>55</v>
      </c>
      <c r="J80" s="402">
        <v>229</v>
      </c>
      <c r="K80" s="402">
        <v>176</v>
      </c>
      <c r="L80" s="402">
        <v>53</v>
      </c>
      <c r="M80" s="402">
        <v>20945</v>
      </c>
      <c r="N80" s="402">
        <v>16026</v>
      </c>
      <c r="O80" s="402">
        <v>4919</v>
      </c>
      <c r="P80" s="385">
        <v>5.0999999999999996</v>
      </c>
      <c r="Q80" s="385">
        <v>1.4</v>
      </c>
      <c r="R80" s="385">
        <v>17.3</v>
      </c>
    </row>
    <row r="81" spans="2:18" ht="16.5" customHeight="1" x14ac:dyDescent="0.2">
      <c r="B81" s="329" t="s">
        <v>155</v>
      </c>
      <c r="C81" s="339" t="s">
        <v>379</v>
      </c>
      <c r="D81" s="402">
        <v>5204</v>
      </c>
      <c r="E81" s="402">
        <v>4161</v>
      </c>
      <c r="F81" s="402">
        <v>1043</v>
      </c>
      <c r="G81" s="402">
        <v>29</v>
      </c>
      <c r="H81" s="402">
        <v>24</v>
      </c>
      <c r="I81" s="402">
        <v>5</v>
      </c>
      <c r="J81" s="402">
        <v>23</v>
      </c>
      <c r="K81" s="402">
        <v>22</v>
      </c>
      <c r="L81" s="402">
        <v>1</v>
      </c>
      <c r="M81" s="402">
        <v>5210</v>
      </c>
      <c r="N81" s="402">
        <v>4163</v>
      </c>
      <c r="O81" s="402">
        <v>1047</v>
      </c>
      <c r="P81" s="385">
        <v>2.4</v>
      </c>
      <c r="Q81" s="385">
        <v>1.1000000000000001</v>
      </c>
      <c r="R81" s="385">
        <v>7.3</v>
      </c>
    </row>
    <row r="82" spans="2:18" ht="16.5" customHeight="1" x14ac:dyDescent="0.2">
      <c r="B82" s="329" t="s">
        <v>222</v>
      </c>
      <c r="C82" s="339" t="s">
        <v>490</v>
      </c>
      <c r="D82" s="402">
        <v>3114</v>
      </c>
      <c r="E82" s="402">
        <v>2673</v>
      </c>
      <c r="F82" s="402">
        <v>441</v>
      </c>
      <c r="G82" s="402">
        <v>9</v>
      </c>
      <c r="H82" s="402">
        <v>0</v>
      </c>
      <c r="I82" s="402">
        <v>9</v>
      </c>
      <c r="J82" s="402">
        <v>50</v>
      </c>
      <c r="K82" s="402">
        <v>50</v>
      </c>
      <c r="L82" s="402">
        <v>0</v>
      </c>
      <c r="M82" s="402">
        <v>3073</v>
      </c>
      <c r="N82" s="402">
        <v>2623</v>
      </c>
      <c r="O82" s="402">
        <v>450</v>
      </c>
      <c r="P82" s="385">
        <v>6.5</v>
      </c>
      <c r="Q82" s="385">
        <v>4</v>
      </c>
      <c r="R82" s="385">
        <v>21.3</v>
      </c>
    </row>
    <row r="83" spans="2:18" ht="16.5" customHeight="1" x14ac:dyDescent="0.2">
      <c r="B83" s="329" t="s">
        <v>504</v>
      </c>
      <c r="C83" s="339" t="s">
        <v>328</v>
      </c>
      <c r="D83" s="404">
        <v>2169</v>
      </c>
      <c r="E83" s="404">
        <v>1854</v>
      </c>
      <c r="F83" s="404">
        <v>315</v>
      </c>
      <c r="G83" s="404">
        <v>20</v>
      </c>
      <c r="H83" s="404">
        <v>20</v>
      </c>
      <c r="I83" s="404">
        <v>0</v>
      </c>
      <c r="J83" s="404">
        <v>0</v>
      </c>
      <c r="K83" s="404">
        <v>0</v>
      </c>
      <c r="L83" s="404">
        <v>0</v>
      </c>
      <c r="M83" s="404">
        <v>2189</v>
      </c>
      <c r="N83" s="404">
        <v>1874</v>
      </c>
      <c r="O83" s="404">
        <v>315</v>
      </c>
      <c r="P83" s="386">
        <v>2.5</v>
      </c>
      <c r="Q83" s="386">
        <v>1.2</v>
      </c>
      <c r="R83" s="386">
        <v>10.199999999999999</v>
      </c>
    </row>
    <row r="84" spans="2:18" ht="16.5" customHeight="1" x14ac:dyDescent="0.2">
      <c r="B84" s="329" t="s">
        <v>203</v>
      </c>
      <c r="C84" s="339" t="s">
        <v>505</v>
      </c>
      <c r="D84" s="402">
        <v>6555</v>
      </c>
      <c r="E84" s="402">
        <v>5674</v>
      </c>
      <c r="F84" s="402">
        <v>881</v>
      </c>
      <c r="G84" s="402">
        <v>36</v>
      </c>
      <c r="H84" s="402">
        <v>35</v>
      </c>
      <c r="I84" s="402">
        <v>1</v>
      </c>
      <c r="J84" s="402">
        <v>36</v>
      </c>
      <c r="K84" s="402">
        <v>35</v>
      </c>
      <c r="L84" s="402">
        <v>1</v>
      </c>
      <c r="M84" s="402">
        <v>6555</v>
      </c>
      <c r="N84" s="402">
        <v>5674</v>
      </c>
      <c r="O84" s="402">
        <v>881</v>
      </c>
      <c r="P84" s="385">
        <v>6.2</v>
      </c>
      <c r="Q84" s="385">
        <v>3.9</v>
      </c>
      <c r="R84" s="385">
        <v>20.9</v>
      </c>
    </row>
    <row r="85" spans="2:18" ht="16.5" customHeight="1" x14ac:dyDescent="0.2">
      <c r="B85" s="329" t="s">
        <v>252</v>
      </c>
      <c r="C85" s="339" t="s">
        <v>254</v>
      </c>
      <c r="D85" s="402">
        <v>12141</v>
      </c>
      <c r="E85" s="402">
        <v>9511</v>
      </c>
      <c r="F85" s="402">
        <v>2630</v>
      </c>
      <c r="G85" s="402">
        <v>0</v>
      </c>
      <c r="H85" s="402">
        <v>0</v>
      </c>
      <c r="I85" s="402">
        <v>0</v>
      </c>
      <c r="J85" s="402">
        <v>158</v>
      </c>
      <c r="K85" s="402">
        <v>97</v>
      </c>
      <c r="L85" s="402">
        <v>61</v>
      </c>
      <c r="M85" s="402">
        <v>11983</v>
      </c>
      <c r="N85" s="402">
        <v>9414</v>
      </c>
      <c r="O85" s="402">
        <v>2569</v>
      </c>
      <c r="P85" s="385">
        <v>5.3</v>
      </c>
      <c r="Q85" s="385">
        <v>2.7</v>
      </c>
      <c r="R85" s="385">
        <v>14.8</v>
      </c>
    </row>
    <row r="86" spans="2:18" ht="16.5" customHeight="1" x14ac:dyDescent="0.2">
      <c r="B86" s="329" t="s">
        <v>19</v>
      </c>
      <c r="C86" s="339" t="s">
        <v>391</v>
      </c>
      <c r="D86" s="402">
        <v>7479</v>
      </c>
      <c r="E86" s="402">
        <v>6248</v>
      </c>
      <c r="F86" s="402">
        <v>1231</v>
      </c>
      <c r="G86" s="402">
        <v>24</v>
      </c>
      <c r="H86" s="402">
        <v>7</v>
      </c>
      <c r="I86" s="402">
        <v>17</v>
      </c>
      <c r="J86" s="402">
        <v>24</v>
      </c>
      <c r="K86" s="402">
        <v>15</v>
      </c>
      <c r="L86" s="402">
        <v>9</v>
      </c>
      <c r="M86" s="402">
        <v>7479</v>
      </c>
      <c r="N86" s="402">
        <v>6240</v>
      </c>
      <c r="O86" s="402">
        <v>1239</v>
      </c>
      <c r="P86" s="385">
        <v>2</v>
      </c>
      <c r="Q86" s="385">
        <v>2.1</v>
      </c>
      <c r="R86" s="385">
        <v>1.8</v>
      </c>
    </row>
    <row r="87" spans="2:18" ht="16.5" customHeight="1" x14ac:dyDescent="0.2">
      <c r="B87" s="329" t="s">
        <v>469</v>
      </c>
      <c r="C87" s="339" t="s">
        <v>394</v>
      </c>
      <c r="D87" s="402">
        <v>17659</v>
      </c>
      <c r="E87" s="402">
        <v>15594</v>
      </c>
      <c r="F87" s="402">
        <v>2065</v>
      </c>
      <c r="G87" s="402">
        <v>120</v>
      </c>
      <c r="H87" s="402">
        <v>98</v>
      </c>
      <c r="I87" s="402">
        <v>22</v>
      </c>
      <c r="J87" s="402">
        <v>308</v>
      </c>
      <c r="K87" s="402">
        <v>279</v>
      </c>
      <c r="L87" s="402">
        <v>29</v>
      </c>
      <c r="M87" s="402">
        <v>17471</v>
      </c>
      <c r="N87" s="402">
        <v>15413</v>
      </c>
      <c r="O87" s="402">
        <v>2058</v>
      </c>
      <c r="P87" s="385">
        <v>2.7</v>
      </c>
      <c r="Q87" s="385">
        <v>1.4</v>
      </c>
      <c r="R87" s="385">
        <v>11.8</v>
      </c>
    </row>
    <row r="88" spans="2:18" ht="16.5" customHeight="1" x14ac:dyDescent="0.2">
      <c r="B88" s="329" t="s">
        <v>96</v>
      </c>
      <c r="C88" s="339" t="s">
        <v>395</v>
      </c>
      <c r="D88" s="402">
        <v>9318</v>
      </c>
      <c r="E88" s="402">
        <v>6148</v>
      </c>
      <c r="F88" s="402">
        <v>3170</v>
      </c>
      <c r="G88" s="402">
        <v>228</v>
      </c>
      <c r="H88" s="402">
        <v>149</v>
      </c>
      <c r="I88" s="402">
        <v>79</v>
      </c>
      <c r="J88" s="402">
        <v>288</v>
      </c>
      <c r="K88" s="402">
        <v>208</v>
      </c>
      <c r="L88" s="402">
        <v>80</v>
      </c>
      <c r="M88" s="402">
        <v>9258</v>
      </c>
      <c r="N88" s="402">
        <v>6089</v>
      </c>
      <c r="O88" s="402">
        <v>3169</v>
      </c>
      <c r="P88" s="385">
        <v>8.1999999999999993</v>
      </c>
      <c r="Q88" s="385">
        <v>2.5</v>
      </c>
      <c r="R88" s="385">
        <v>19.2</v>
      </c>
    </row>
    <row r="89" spans="2:18" ht="16.5" customHeight="1" x14ac:dyDescent="0.2">
      <c r="B89" s="329" t="s">
        <v>488</v>
      </c>
      <c r="C89" s="339" t="s">
        <v>73</v>
      </c>
      <c r="D89" s="402">
        <v>8230</v>
      </c>
      <c r="E89" s="402">
        <v>5455</v>
      </c>
      <c r="F89" s="402">
        <v>2775</v>
      </c>
      <c r="G89" s="402">
        <v>17</v>
      </c>
      <c r="H89" s="402">
        <v>12</v>
      </c>
      <c r="I89" s="402">
        <v>5</v>
      </c>
      <c r="J89" s="402">
        <v>128</v>
      </c>
      <c r="K89" s="402">
        <v>86</v>
      </c>
      <c r="L89" s="402">
        <v>42</v>
      </c>
      <c r="M89" s="402">
        <v>8119</v>
      </c>
      <c r="N89" s="402">
        <v>5381</v>
      </c>
      <c r="O89" s="402">
        <v>2738</v>
      </c>
      <c r="P89" s="385">
        <v>7.4</v>
      </c>
      <c r="Q89" s="385">
        <v>0.5</v>
      </c>
      <c r="R89" s="385">
        <v>20.9</v>
      </c>
    </row>
    <row r="90" spans="2:18" ht="16.5" customHeight="1" x14ac:dyDescent="0.2">
      <c r="B90" s="329" t="s">
        <v>199</v>
      </c>
      <c r="C90" s="339" t="s">
        <v>407</v>
      </c>
      <c r="D90" s="402">
        <v>37061</v>
      </c>
      <c r="E90" s="402">
        <v>24544</v>
      </c>
      <c r="F90" s="402">
        <v>12517</v>
      </c>
      <c r="G90" s="402">
        <v>154</v>
      </c>
      <c r="H90" s="402">
        <v>110</v>
      </c>
      <c r="I90" s="402">
        <v>44</v>
      </c>
      <c r="J90" s="402">
        <v>306</v>
      </c>
      <c r="K90" s="402">
        <v>202</v>
      </c>
      <c r="L90" s="402">
        <v>104</v>
      </c>
      <c r="M90" s="402">
        <v>36909</v>
      </c>
      <c r="N90" s="402">
        <v>24452</v>
      </c>
      <c r="O90" s="402">
        <v>12457</v>
      </c>
      <c r="P90" s="385">
        <v>11.5</v>
      </c>
      <c r="Q90" s="385">
        <v>2.9</v>
      </c>
      <c r="R90" s="385">
        <v>28.3</v>
      </c>
    </row>
    <row r="91" spans="2:18" ht="16.5" customHeight="1" x14ac:dyDescent="0.2">
      <c r="B91" s="329" t="s">
        <v>280</v>
      </c>
      <c r="C91" s="339" t="s">
        <v>408</v>
      </c>
      <c r="D91" s="402">
        <v>2085</v>
      </c>
      <c r="E91" s="402">
        <v>1589</v>
      </c>
      <c r="F91" s="402">
        <v>496</v>
      </c>
      <c r="G91" s="402">
        <v>29</v>
      </c>
      <c r="H91" s="402">
        <v>4</v>
      </c>
      <c r="I91" s="402">
        <v>25</v>
      </c>
      <c r="J91" s="402">
        <v>16</v>
      </c>
      <c r="K91" s="402">
        <v>12</v>
      </c>
      <c r="L91" s="402">
        <v>4</v>
      </c>
      <c r="M91" s="402">
        <v>2098</v>
      </c>
      <c r="N91" s="402">
        <v>1581</v>
      </c>
      <c r="O91" s="402">
        <v>517</v>
      </c>
      <c r="P91" s="385">
        <v>3</v>
      </c>
      <c r="Q91" s="385">
        <v>1.7</v>
      </c>
      <c r="R91" s="385">
        <v>6.8</v>
      </c>
    </row>
    <row r="92" spans="2:18" ht="16.5" customHeight="1" x14ac:dyDescent="0.2">
      <c r="B92" s="329" t="s">
        <v>125</v>
      </c>
      <c r="C92" s="339" t="s">
        <v>133</v>
      </c>
      <c r="D92" s="402">
        <v>89311</v>
      </c>
      <c r="E92" s="402">
        <v>72325</v>
      </c>
      <c r="F92" s="402">
        <v>16986</v>
      </c>
      <c r="G92" s="402">
        <v>880</v>
      </c>
      <c r="H92" s="402">
        <v>661</v>
      </c>
      <c r="I92" s="402">
        <v>219</v>
      </c>
      <c r="J92" s="402">
        <v>1683</v>
      </c>
      <c r="K92" s="402">
        <v>1281</v>
      </c>
      <c r="L92" s="402">
        <v>402</v>
      </c>
      <c r="M92" s="402">
        <v>88508</v>
      </c>
      <c r="N92" s="402">
        <v>71705</v>
      </c>
      <c r="O92" s="402">
        <v>16803</v>
      </c>
      <c r="P92" s="385">
        <v>1.2</v>
      </c>
      <c r="Q92" s="385">
        <v>0.7</v>
      </c>
      <c r="R92" s="385">
        <v>2.9</v>
      </c>
    </row>
    <row r="93" spans="2:18" ht="16.5" customHeight="1" x14ac:dyDescent="0.2">
      <c r="B93" s="329" t="s">
        <v>276</v>
      </c>
      <c r="C93" s="340" t="s">
        <v>173</v>
      </c>
      <c r="D93" s="402">
        <v>6728</v>
      </c>
      <c r="E93" s="402">
        <v>4494</v>
      </c>
      <c r="F93" s="402">
        <v>2234</v>
      </c>
      <c r="G93" s="402">
        <v>6</v>
      </c>
      <c r="H93" s="402">
        <v>2</v>
      </c>
      <c r="I93" s="402">
        <v>4</v>
      </c>
      <c r="J93" s="402">
        <v>38</v>
      </c>
      <c r="K93" s="402">
        <v>27</v>
      </c>
      <c r="L93" s="402">
        <v>11</v>
      </c>
      <c r="M93" s="402">
        <v>6696</v>
      </c>
      <c r="N93" s="402">
        <v>4469</v>
      </c>
      <c r="O93" s="402">
        <v>2227</v>
      </c>
      <c r="P93" s="385">
        <v>4.8</v>
      </c>
      <c r="Q93" s="385">
        <v>2.6</v>
      </c>
      <c r="R93" s="385">
        <v>9.4</v>
      </c>
    </row>
    <row r="94" spans="2:18" ht="16.5" customHeight="1" x14ac:dyDescent="0.2">
      <c r="B94" s="326" t="s">
        <v>124</v>
      </c>
      <c r="C94" s="341" t="s">
        <v>231</v>
      </c>
      <c r="D94" s="400">
        <v>25026</v>
      </c>
      <c r="E94" s="400">
        <v>18796</v>
      </c>
      <c r="F94" s="400">
        <v>6230</v>
      </c>
      <c r="G94" s="400">
        <v>38</v>
      </c>
      <c r="H94" s="400">
        <v>27</v>
      </c>
      <c r="I94" s="400">
        <v>11</v>
      </c>
      <c r="J94" s="400">
        <v>116</v>
      </c>
      <c r="K94" s="400">
        <v>114</v>
      </c>
      <c r="L94" s="400">
        <v>2</v>
      </c>
      <c r="M94" s="400">
        <v>24948</v>
      </c>
      <c r="N94" s="400">
        <v>18709</v>
      </c>
      <c r="O94" s="400">
        <v>6239</v>
      </c>
      <c r="P94" s="387">
        <v>17.399999999999999</v>
      </c>
      <c r="Q94" s="387">
        <v>16.8</v>
      </c>
      <c r="R94" s="387">
        <v>19</v>
      </c>
    </row>
    <row r="95" spans="2:18" ht="16.5" customHeight="1" x14ac:dyDescent="0.2">
      <c r="B95" s="330" t="s">
        <v>257</v>
      </c>
      <c r="C95" s="342" t="s">
        <v>443</v>
      </c>
      <c r="D95" s="405">
        <v>67870</v>
      </c>
      <c r="E95" s="405">
        <v>20486</v>
      </c>
      <c r="F95" s="405">
        <v>47384</v>
      </c>
      <c r="G95" s="405">
        <v>801</v>
      </c>
      <c r="H95" s="405">
        <v>493</v>
      </c>
      <c r="I95" s="405">
        <v>308</v>
      </c>
      <c r="J95" s="405">
        <v>1148</v>
      </c>
      <c r="K95" s="405">
        <v>447</v>
      </c>
      <c r="L95" s="405">
        <v>701</v>
      </c>
      <c r="M95" s="405">
        <v>67523</v>
      </c>
      <c r="N95" s="405">
        <v>20532</v>
      </c>
      <c r="O95" s="405">
        <v>46991</v>
      </c>
      <c r="P95" s="388">
        <v>65.5</v>
      </c>
      <c r="Q95" s="388">
        <v>39.1</v>
      </c>
      <c r="R95" s="388">
        <v>77</v>
      </c>
    </row>
    <row r="96" spans="2:18" ht="16.5" customHeight="1" x14ac:dyDescent="0.2">
      <c r="B96" s="328" t="s">
        <v>419</v>
      </c>
      <c r="C96" s="338" t="s">
        <v>310</v>
      </c>
      <c r="D96" s="397">
        <v>17891</v>
      </c>
      <c r="E96" s="397">
        <v>7983</v>
      </c>
      <c r="F96" s="397">
        <v>9908</v>
      </c>
      <c r="G96" s="397">
        <v>819</v>
      </c>
      <c r="H96" s="397">
        <v>381</v>
      </c>
      <c r="I96" s="397">
        <v>438</v>
      </c>
      <c r="J96" s="397">
        <v>1021</v>
      </c>
      <c r="K96" s="397">
        <v>588</v>
      </c>
      <c r="L96" s="397">
        <v>433</v>
      </c>
      <c r="M96" s="397">
        <v>17689</v>
      </c>
      <c r="N96" s="397">
        <v>7776</v>
      </c>
      <c r="O96" s="397">
        <v>9913</v>
      </c>
      <c r="P96" s="379">
        <v>56.4</v>
      </c>
      <c r="Q96" s="379">
        <v>35.9</v>
      </c>
      <c r="R96" s="379">
        <v>72.400000000000006</v>
      </c>
    </row>
    <row r="97" spans="2:18" ht="16.5" customHeight="1" x14ac:dyDescent="0.2">
      <c r="B97" s="329" t="s">
        <v>508</v>
      </c>
      <c r="C97" s="339" t="s">
        <v>509</v>
      </c>
      <c r="D97" s="402">
        <v>26711</v>
      </c>
      <c r="E97" s="402">
        <v>8511</v>
      </c>
      <c r="F97" s="402">
        <v>18200</v>
      </c>
      <c r="G97" s="402">
        <v>949</v>
      </c>
      <c r="H97" s="402">
        <v>379</v>
      </c>
      <c r="I97" s="402">
        <v>570</v>
      </c>
      <c r="J97" s="402">
        <v>1279</v>
      </c>
      <c r="K97" s="402">
        <v>392</v>
      </c>
      <c r="L97" s="402">
        <v>887</v>
      </c>
      <c r="M97" s="402">
        <v>26381</v>
      </c>
      <c r="N97" s="402">
        <v>8498</v>
      </c>
      <c r="O97" s="402">
        <v>17883</v>
      </c>
      <c r="P97" s="385">
        <v>84.2</v>
      </c>
      <c r="Q97" s="385">
        <v>77.5</v>
      </c>
      <c r="R97" s="385">
        <v>87.4</v>
      </c>
    </row>
    <row r="98" spans="2:18" ht="16.5" customHeight="1" x14ac:dyDescent="0.2">
      <c r="B98" s="326" t="s">
        <v>165</v>
      </c>
      <c r="C98" s="337" t="s">
        <v>510</v>
      </c>
      <c r="D98" s="400">
        <v>65588</v>
      </c>
      <c r="E98" s="400">
        <v>20823</v>
      </c>
      <c r="F98" s="400">
        <v>44765</v>
      </c>
      <c r="G98" s="400">
        <v>754</v>
      </c>
      <c r="H98" s="400">
        <v>254</v>
      </c>
      <c r="I98" s="400">
        <v>500</v>
      </c>
      <c r="J98" s="400">
        <v>1876</v>
      </c>
      <c r="K98" s="400">
        <v>316</v>
      </c>
      <c r="L98" s="400">
        <v>1560</v>
      </c>
      <c r="M98" s="400">
        <v>64466</v>
      </c>
      <c r="N98" s="400">
        <v>20761</v>
      </c>
      <c r="O98" s="400">
        <v>43705</v>
      </c>
      <c r="P98" s="387">
        <v>13.5</v>
      </c>
      <c r="Q98" s="387">
        <v>11.1</v>
      </c>
      <c r="R98" s="387">
        <v>14.6</v>
      </c>
    </row>
    <row r="99" spans="2:18" ht="16.5" customHeight="1" x14ac:dyDescent="0.2">
      <c r="B99" s="330" t="s">
        <v>127</v>
      </c>
      <c r="C99" s="336" t="s">
        <v>25</v>
      </c>
      <c r="D99" s="405">
        <v>64468</v>
      </c>
      <c r="E99" s="405">
        <v>18407</v>
      </c>
      <c r="F99" s="405">
        <v>46061</v>
      </c>
      <c r="G99" s="405">
        <v>623</v>
      </c>
      <c r="H99" s="405">
        <v>231</v>
      </c>
      <c r="I99" s="405">
        <v>392</v>
      </c>
      <c r="J99" s="405">
        <v>387</v>
      </c>
      <c r="K99" s="405">
        <v>57</v>
      </c>
      <c r="L99" s="405">
        <v>330</v>
      </c>
      <c r="M99" s="405">
        <v>64704</v>
      </c>
      <c r="N99" s="405">
        <v>18581</v>
      </c>
      <c r="O99" s="405">
        <v>46123</v>
      </c>
      <c r="P99" s="388">
        <v>49.8</v>
      </c>
      <c r="Q99" s="388">
        <v>36.799999999999997</v>
      </c>
      <c r="R99" s="388">
        <v>55</v>
      </c>
    </row>
    <row r="100" spans="2:18" ht="16.5" customHeight="1" x14ac:dyDescent="0.2">
      <c r="B100" s="328" t="s">
        <v>30</v>
      </c>
      <c r="C100" s="338" t="s">
        <v>174</v>
      </c>
      <c r="D100" s="400">
        <v>39335</v>
      </c>
      <c r="E100" s="400">
        <v>15996</v>
      </c>
      <c r="F100" s="400">
        <v>23339</v>
      </c>
      <c r="G100" s="400">
        <v>1129</v>
      </c>
      <c r="H100" s="400">
        <v>537</v>
      </c>
      <c r="I100" s="400">
        <v>592</v>
      </c>
      <c r="J100" s="400">
        <v>4725</v>
      </c>
      <c r="K100" s="400">
        <v>1011</v>
      </c>
      <c r="L100" s="400">
        <v>3714</v>
      </c>
      <c r="M100" s="400">
        <v>35739</v>
      </c>
      <c r="N100" s="400">
        <v>15522</v>
      </c>
      <c r="O100" s="400">
        <v>20217</v>
      </c>
      <c r="P100" s="387">
        <v>11.7</v>
      </c>
      <c r="Q100" s="387">
        <v>6.9</v>
      </c>
      <c r="R100" s="387">
        <v>15.3</v>
      </c>
    </row>
    <row r="101" spans="2:18" ht="16.5" customHeight="1" x14ac:dyDescent="0.2">
      <c r="B101" s="329" t="s">
        <v>382</v>
      </c>
      <c r="C101" s="339" t="s">
        <v>511</v>
      </c>
      <c r="D101" s="402">
        <v>45309</v>
      </c>
      <c r="E101" s="402">
        <v>31088</v>
      </c>
      <c r="F101" s="402">
        <v>14221</v>
      </c>
      <c r="G101" s="402">
        <v>1066</v>
      </c>
      <c r="H101" s="402">
        <v>788</v>
      </c>
      <c r="I101" s="402">
        <v>278</v>
      </c>
      <c r="J101" s="402">
        <v>812</v>
      </c>
      <c r="K101" s="402">
        <v>513</v>
      </c>
      <c r="L101" s="402">
        <v>299</v>
      </c>
      <c r="M101" s="402">
        <v>45563</v>
      </c>
      <c r="N101" s="402">
        <v>31363</v>
      </c>
      <c r="O101" s="402">
        <v>14200</v>
      </c>
      <c r="P101" s="385">
        <v>41.2</v>
      </c>
      <c r="Q101" s="385">
        <v>28.5</v>
      </c>
      <c r="R101" s="385">
        <v>69.2</v>
      </c>
    </row>
    <row r="102" spans="2:18" ht="16.5" customHeight="1" x14ac:dyDescent="0.2">
      <c r="B102" s="330" t="s">
        <v>470</v>
      </c>
      <c r="C102" s="336" t="s">
        <v>512</v>
      </c>
      <c r="D102" s="408">
        <v>8802</v>
      </c>
      <c r="E102" s="408">
        <v>7261</v>
      </c>
      <c r="F102" s="408">
        <v>1541</v>
      </c>
      <c r="G102" s="408">
        <v>103</v>
      </c>
      <c r="H102" s="408">
        <v>103</v>
      </c>
      <c r="I102" s="408">
        <v>0</v>
      </c>
      <c r="J102" s="408">
        <v>117</v>
      </c>
      <c r="K102" s="408">
        <v>84</v>
      </c>
      <c r="L102" s="408">
        <v>33</v>
      </c>
      <c r="M102" s="408">
        <v>8788</v>
      </c>
      <c r="N102" s="408">
        <v>7280</v>
      </c>
      <c r="O102" s="408">
        <v>1508</v>
      </c>
      <c r="P102" s="391">
        <v>15.8</v>
      </c>
      <c r="Q102" s="391">
        <v>14</v>
      </c>
      <c r="R102" s="391">
        <v>24.7</v>
      </c>
    </row>
  </sheetData>
  <mergeCells count="12">
    <mergeCell ref="B3:C4"/>
    <mergeCell ref="B54:C55"/>
    <mergeCell ref="D54:F54"/>
    <mergeCell ref="G54:I54"/>
    <mergeCell ref="J54:L54"/>
    <mergeCell ref="M54:O54"/>
    <mergeCell ref="P54:R54"/>
    <mergeCell ref="D3:F3"/>
    <mergeCell ref="G3:I3"/>
    <mergeCell ref="J3:L3"/>
    <mergeCell ref="M3:O3"/>
    <mergeCell ref="P3:R3"/>
  </mergeCells>
  <phoneticPr fontId="5"/>
  <dataValidations count="1">
    <dataValidation type="whole" allowBlank="1" showInputMessage="1" showErrorMessage="1" errorTitle="入力エラー" error="入力した値に誤りがあります" sqref="C6:C42 C96:C102 D6:IV51 A30:A51 A6:A25 C45:C51 A57:A80 A85:A102 D94:IV102 C57:IV93">
      <formula1>-999999999999</formula1>
      <formula2>999999999999</formula2>
    </dataValidation>
  </dataValidations>
  <printOptions horizontalCentered="1"/>
  <pageMargins left="0.19685039370078741" right="0.19685039370078741" top="0.59055118110236227" bottom="0.19685039370078741" header="0" footer="0"/>
  <pageSetup paperSize="9" scale="65" orientation="landscape" r:id="rId1"/>
  <headerFooter alignWithMargins="0"/>
  <rowBreaks count="1" manualBreakCount="1">
    <brk id="5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8"/>
  </sheetPr>
  <dimension ref="B2:T52"/>
  <sheetViews>
    <sheetView zoomScale="130" zoomScaleNormal="130" workbookViewId="0">
      <selection activeCell="L4" sqref="L4"/>
    </sheetView>
  </sheetViews>
  <sheetFormatPr defaultColWidth="9" defaultRowHeight="13" x14ac:dyDescent="0.2"/>
  <cols>
    <col min="1" max="1" width="1.453125" style="19" customWidth="1"/>
    <col min="2" max="2" width="2.90625" style="19" customWidth="1"/>
    <col min="3" max="3" width="2.6328125" style="19" customWidth="1"/>
    <col min="4" max="4" width="6.6328125" style="19" customWidth="1"/>
    <col min="5" max="5" width="4.36328125" style="19" customWidth="1"/>
    <col min="6" max="6" width="31.90625" style="19" customWidth="1"/>
    <col min="7" max="11" width="7.6328125" style="19" customWidth="1"/>
    <col min="12" max="12" width="8.6328125" style="19" customWidth="1"/>
    <col min="13" max="13" width="2.6328125" style="19" customWidth="1"/>
    <col min="14" max="14" width="1.26953125" style="19" customWidth="1"/>
    <col min="15" max="15" width="2.6328125" style="20" customWidth="1"/>
    <col min="16" max="17" width="2.6328125" style="19" customWidth="1"/>
    <col min="18" max="20" width="9" style="19" hidden="1" customWidth="1"/>
    <col min="21" max="16384" width="9" style="19"/>
  </cols>
  <sheetData>
    <row r="2" spans="2:20" s="21" customFormat="1" ht="24.75" customHeight="1" x14ac:dyDescent="0.2">
      <c r="B2" s="494" t="s">
        <v>237</v>
      </c>
      <c r="C2" s="494"/>
      <c r="D2" s="494"/>
      <c r="E2" s="494"/>
      <c r="F2" s="494"/>
      <c r="G2" s="494"/>
      <c r="H2" s="494"/>
      <c r="I2" s="494"/>
      <c r="J2" s="494"/>
      <c r="K2" s="494"/>
      <c r="L2" s="494"/>
      <c r="M2" s="494"/>
      <c r="N2" s="494"/>
      <c r="O2" s="494"/>
    </row>
    <row r="3" spans="2:20" s="21" customFormat="1" ht="15" customHeight="1" x14ac:dyDescent="0.2">
      <c r="B3" s="22"/>
      <c r="C3" s="22"/>
      <c r="D3" s="22"/>
      <c r="E3" s="22"/>
      <c r="F3" s="28"/>
      <c r="G3" s="28"/>
      <c r="H3" s="28"/>
      <c r="I3" s="28"/>
      <c r="J3" s="28"/>
      <c r="K3" s="28"/>
      <c r="L3" s="28"/>
      <c r="M3" s="22"/>
      <c r="N3" s="22"/>
      <c r="O3" s="20"/>
    </row>
    <row r="4" spans="2:20" ht="15.75" customHeight="1" x14ac:dyDescent="0.2">
      <c r="B4" s="19" t="s">
        <v>176</v>
      </c>
      <c r="C4" s="24"/>
      <c r="D4" s="23"/>
      <c r="E4" s="23"/>
      <c r="F4" s="23"/>
      <c r="G4" s="31"/>
      <c r="H4" s="23"/>
      <c r="I4" s="23"/>
      <c r="J4" s="23"/>
      <c r="K4" s="23"/>
      <c r="L4" s="23"/>
      <c r="M4" s="25" t="str">
        <f>REPT("-",R4-LEN(D4))</f>
        <v/>
      </c>
      <c r="N4" s="25"/>
      <c r="O4" s="35"/>
    </row>
    <row r="5" spans="2:20" ht="15.75" customHeight="1" x14ac:dyDescent="0.2">
      <c r="C5" s="23"/>
      <c r="D5" s="23"/>
      <c r="E5" s="23"/>
      <c r="F5" s="23"/>
      <c r="G5" s="23"/>
      <c r="H5" s="23"/>
      <c r="I5" s="23"/>
      <c r="J5" s="23"/>
      <c r="K5" s="23"/>
      <c r="L5" s="23"/>
      <c r="M5" s="23"/>
      <c r="N5" s="23"/>
    </row>
    <row r="6" spans="2:20" ht="18.75" customHeight="1" x14ac:dyDescent="0.2">
      <c r="B6" s="19" t="s">
        <v>7</v>
      </c>
      <c r="C6" s="23"/>
      <c r="D6" s="23"/>
      <c r="E6" s="23"/>
      <c r="F6" s="23"/>
      <c r="G6" s="32"/>
      <c r="H6" s="23"/>
      <c r="I6" s="23"/>
      <c r="J6" s="23"/>
      <c r="K6" s="23"/>
      <c r="L6" s="23"/>
      <c r="M6" s="23"/>
      <c r="N6" s="23"/>
      <c r="O6" s="36"/>
    </row>
    <row r="7" spans="2:20" ht="18.75" customHeight="1" x14ac:dyDescent="0.2">
      <c r="B7" s="23"/>
      <c r="C7" s="24" t="s">
        <v>99</v>
      </c>
      <c r="D7" s="23" t="s">
        <v>286</v>
      </c>
      <c r="E7" s="23"/>
      <c r="F7" s="23"/>
      <c r="G7" s="32"/>
      <c r="H7" s="23"/>
      <c r="I7" s="23"/>
      <c r="J7" s="23"/>
      <c r="K7" s="23"/>
      <c r="L7" s="23"/>
      <c r="M7" s="23"/>
      <c r="N7" s="23"/>
      <c r="O7" s="36"/>
    </row>
    <row r="8" spans="2:20" ht="18.75" customHeight="1" x14ac:dyDescent="0.2">
      <c r="B8" s="23"/>
      <c r="C8" s="24"/>
      <c r="D8" s="23" t="s">
        <v>71</v>
      </c>
      <c r="E8" s="23"/>
      <c r="F8" s="23"/>
      <c r="G8" s="31"/>
      <c r="H8" s="23"/>
      <c r="I8" s="23"/>
      <c r="J8" s="23"/>
      <c r="K8" s="23"/>
      <c r="L8" s="23"/>
      <c r="M8" s="25" t="str">
        <f>REPT("-",R8-LEN(D8))</f>
        <v>------------------------------------------------------------------</v>
      </c>
      <c r="N8" s="25"/>
      <c r="O8" s="35" t="str">
        <f>HYPERLINK("#"&amp;T8&amp;"!A1","1")</f>
        <v>1</v>
      </c>
      <c r="R8" s="19">
        <v>78</v>
      </c>
      <c r="T8" s="19" t="s">
        <v>287</v>
      </c>
    </row>
    <row r="9" spans="2:20" ht="18.75" customHeight="1" x14ac:dyDescent="0.2">
      <c r="B9" s="23"/>
      <c r="C9" s="24"/>
      <c r="D9" s="23" t="s">
        <v>229</v>
      </c>
      <c r="E9" s="23"/>
      <c r="F9" s="23"/>
      <c r="G9" s="31"/>
      <c r="H9" s="23"/>
      <c r="I9" s="23"/>
      <c r="J9" s="23"/>
      <c r="K9" s="23"/>
      <c r="L9" s="23"/>
      <c r="M9" s="25" t="str">
        <f>REPT("-",R9-LEN(D9))</f>
        <v>-----------------------------------------------------------------</v>
      </c>
      <c r="N9" s="25"/>
      <c r="O9" s="35" t="str">
        <f>HYPERLINK("#"&amp;T9&amp;"!A1","1")</f>
        <v>1</v>
      </c>
      <c r="R9" s="19">
        <v>78</v>
      </c>
      <c r="T9" s="19" t="s">
        <v>183</v>
      </c>
    </row>
    <row r="10" spans="2:20" ht="18.75" customHeight="1" x14ac:dyDescent="0.2">
      <c r="B10" s="23"/>
      <c r="C10" s="24" t="s">
        <v>244</v>
      </c>
      <c r="D10" s="23" t="s">
        <v>111</v>
      </c>
      <c r="E10" s="23"/>
      <c r="F10" s="23"/>
      <c r="G10" s="31"/>
      <c r="H10" s="23"/>
      <c r="I10" s="23"/>
      <c r="J10" s="23"/>
      <c r="K10" s="23"/>
      <c r="L10" s="23"/>
      <c r="M10" s="25"/>
      <c r="N10" s="25"/>
      <c r="O10" s="35"/>
      <c r="R10" s="19" t="s">
        <v>83</v>
      </c>
      <c r="T10" s="19" t="s">
        <v>83</v>
      </c>
    </row>
    <row r="11" spans="2:20" ht="18.75" customHeight="1" x14ac:dyDescent="0.2">
      <c r="B11" s="23"/>
      <c r="C11" s="24" t="s">
        <v>83</v>
      </c>
      <c r="D11" s="23" t="s">
        <v>71</v>
      </c>
      <c r="E11" s="23"/>
      <c r="F11" s="23"/>
      <c r="G11" s="32"/>
      <c r="H11" s="23"/>
      <c r="I11" s="23"/>
      <c r="J11" s="23"/>
      <c r="K11" s="23"/>
      <c r="L11" s="23"/>
      <c r="M11" s="25" t="str">
        <f>REPT("-",R11-LEN(D11))</f>
        <v>------------------------------------------------------------------</v>
      </c>
      <c r="N11" s="23"/>
      <c r="O11" s="35" t="str">
        <f>HYPERLINK("#"&amp;T11&amp;"!A1","2")</f>
        <v>2</v>
      </c>
      <c r="R11" s="19">
        <v>78</v>
      </c>
      <c r="T11" s="19" t="s">
        <v>185</v>
      </c>
    </row>
    <row r="12" spans="2:20" ht="18.75" customHeight="1" x14ac:dyDescent="0.2">
      <c r="B12" s="23"/>
      <c r="C12" s="24"/>
      <c r="D12" s="23" t="s">
        <v>229</v>
      </c>
      <c r="E12" s="23"/>
      <c r="F12" s="23"/>
      <c r="G12" s="31"/>
      <c r="H12" s="23"/>
      <c r="I12" s="23"/>
      <c r="J12" s="23"/>
      <c r="K12" s="23"/>
      <c r="L12" s="23"/>
      <c r="M12" s="25" t="str">
        <f>REPT("-",R12-LEN(D12))</f>
        <v>-----------------------------------------------------------------</v>
      </c>
      <c r="N12" s="25"/>
      <c r="O12" s="35" t="str">
        <f>HYPERLINK("#"&amp;T12&amp;"!A1","2")</f>
        <v>2</v>
      </c>
      <c r="R12" s="19">
        <v>78</v>
      </c>
      <c r="T12" s="19" t="s">
        <v>185</v>
      </c>
    </row>
    <row r="13" spans="2:20" ht="18.75" customHeight="1" x14ac:dyDescent="0.2">
      <c r="B13" s="23"/>
      <c r="C13" s="24" t="s">
        <v>153</v>
      </c>
      <c r="D13" s="23" t="s">
        <v>294</v>
      </c>
      <c r="E13" s="23"/>
      <c r="F13" s="23"/>
      <c r="G13" s="31"/>
      <c r="H13" s="23"/>
      <c r="I13" s="23"/>
      <c r="J13" s="23"/>
      <c r="K13" s="23"/>
      <c r="L13" s="23"/>
      <c r="M13" s="25"/>
      <c r="N13" s="25"/>
      <c r="O13" s="35"/>
      <c r="R13" s="19" t="s">
        <v>83</v>
      </c>
    </row>
    <row r="14" spans="2:20" ht="18.75" customHeight="1" x14ac:dyDescent="0.2">
      <c r="B14" s="23"/>
      <c r="C14" s="23"/>
      <c r="D14" s="23" t="s">
        <v>71</v>
      </c>
      <c r="E14" s="23"/>
      <c r="F14" s="23"/>
      <c r="G14" s="31"/>
      <c r="H14" s="23"/>
      <c r="I14" s="23"/>
      <c r="J14" s="23"/>
      <c r="K14" s="23"/>
      <c r="L14" s="23"/>
      <c r="M14" s="25" t="str">
        <f>REPT("-",R14-LEN(D14))</f>
        <v>------------------------------------------------------------------</v>
      </c>
      <c r="N14" s="25"/>
      <c r="O14" s="35" t="str">
        <f>HYPERLINK("#"&amp;T14&amp;"!A1","3")</f>
        <v>3</v>
      </c>
      <c r="R14" s="19">
        <v>78</v>
      </c>
      <c r="T14" s="19" t="s">
        <v>68</v>
      </c>
    </row>
    <row r="15" spans="2:20" ht="18.75" customHeight="1" x14ac:dyDescent="0.2">
      <c r="B15" s="23"/>
      <c r="C15" s="23"/>
      <c r="D15" s="23" t="s">
        <v>229</v>
      </c>
      <c r="E15" s="23"/>
      <c r="F15" s="23"/>
      <c r="G15" s="31"/>
      <c r="H15" s="23"/>
      <c r="I15" s="23"/>
      <c r="J15" s="23"/>
      <c r="K15" s="23"/>
      <c r="L15" s="23"/>
      <c r="M15" s="25" t="str">
        <f>REPT("-",R15-LEN(D15))</f>
        <v>-----------------------------------------------------------------</v>
      </c>
      <c r="N15" s="25"/>
      <c r="O15" s="35" t="str">
        <f>HYPERLINK("#"&amp;T15&amp;"!A1","3")</f>
        <v>3</v>
      </c>
      <c r="R15" s="19">
        <v>78</v>
      </c>
      <c r="T15" s="19" t="s">
        <v>68</v>
      </c>
    </row>
    <row r="16" spans="2:20" ht="10.5" customHeight="1" x14ac:dyDescent="0.2">
      <c r="B16" s="23"/>
      <c r="C16" s="23"/>
      <c r="D16" s="23"/>
      <c r="E16" s="23"/>
      <c r="F16" s="23"/>
      <c r="G16" s="23"/>
      <c r="H16" s="23"/>
      <c r="I16" s="23"/>
      <c r="J16" s="23"/>
      <c r="K16" s="23"/>
      <c r="L16" s="23"/>
      <c r="M16" s="23"/>
      <c r="N16" s="23"/>
      <c r="O16" s="36"/>
    </row>
    <row r="17" spans="2:20" ht="18.75" customHeight="1" x14ac:dyDescent="0.2">
      <c r="B17" s="19" t="s">
        <v>219</v>
      </c>
      <c r="C17" s="23"/>
      <c r="D17" s="23"/>
      <c r="E17" s="23"/>
      <c r="F17" s="23"/>
      <c r="G17" s="23"/>
      <c r="H17" s="23"/>
      <c r="I17" s="23"/>
      <c r="J17" s="23"/>
      <c r="K17" s="23"/>
      <c r="L17" s="23"/>
      <c r="M17" s="23"/>
      <c r="N17" s="23"/>
      <c r="O17" s="36"/>
    </row>
    <row r="18" spans="2:20" ht="18.75" customHeight="1" x14ac:dyDescent="0.2">
      <c r="B18" s="23"/>
      <c r="C18" s="19" t="s">
        <v>296</v>
      </c>
      <c r="D18" s="23"/>
      <c r="E18" s="23"/>
      <c r="F18" s="29"/>
      <c r="G18" s="23"/>
      <c r="H18" s="23"/>
      <c r="I18" s="23"/>
      <c r="J18" s="23"/>
      <c r="K18" s="23"/>
      <c r="L18" s="23"/>
      <c r="M18" s="23"/>
      <c r="N18" s="23"/>
      <c r="O18" s="36"/>
    </row>
    <row r="19" spans="2:20" ht="18.75" customHeight="1" x14ac:dyDescent="0.2">
      <c r="B19" s="23"/>
      <c r="C19" s="23"/>
      <c r="D19" s="24" t="s">
        <v>41</v>
      </c>
      <c r="E19" s="27" t="s">
        <v>298</v>
      </c>
      <c r="F19" s="23"/>
      <c r="G19" s="27"/>
      <c r="H19" s="23"/>
      <c r="I19" s="23"/>
      <c r="J19" s="23"/>
      <c r="K19" s="23"/>
      <c r="L19" s="23"/>
      <c r="M19" s="25" t="str">
        <f t="shared" ref="M19:M28" si="0">REPT("-",R19-LEN(E19))</f>
        <v>---------------------------</v>
      </c>
      <c r="N19" s="25"/>
      <c r="O19" s="35" t="str">
        <f>HYPERLINK("#"&amp;T19&amp;"!A1","4")</f>
        <v>4</v>
      </c>
      <c r="R19" s="19">
        <v>58</v>
      </c>
      <c r="T19" s="19" t="s">
        <v>37</v>
      </c>
    </row>
    <row r="20" spans="2:20" ht="18.75" customHeight="1" x14ac:dyDescent="0.2">
      <c r="B20" s="23"/>
      <c r="C20" s="23"/>
      <c r="D20" s="24" t="s">
        <v>301</v>
      </c>
      <c r="E20" s="23" t="s">
        <v>140</v>
      </c>
      <c r="F20" s="23"/>
      <c r="G20" s="23"/>
      <c r="H20" s="23"/>
      <c r="I20" s="23"/>
      <c r="J20" s="23"/>
      <c r="K20" s="23"/>
      <c r="L20" s="23"/>
      <c r="M20" s="25" t="str">
        <f t="shared" si="0"/>
        <v>---------------------------</v>
      </c>
      <c r="N20" s="25"/>
      <c r="O20" s="35" t="str">
        <f>HYPERLINK("#"&amp;T20&amp;"!A1","5")</f>
        <v>5</v>
      </c>
      <c r="R20" s="19">
        <v>58</v>
      </c>
      <c r="T20" s="19" t="s">
        <v>302</v>
      </c>
    </row>
    <row r="21" spans="2:20" ht="18.75" customHeight="1" x14ac:dyDescent="0.2">
      <c r="B21" s="23"/>
      <c r="C21" s="23"/>
      <c r="D21" s="24" t="s">
        <v>305</v>
      </c>
      <c r="E21" s="23" t="s">
        <v>255</v>
      </c>
      <c r="F21" s="23"/>
      <c r="G21" s="23"/>
      <c r="H21" s="23"/>
      <c r="I21" s="23"/>
      <c r="J21" s="23"/>
      <c r="K21" s="23"/>
      <c r="L21" s="23"/>
      <c r="M21" s="25" t="str">
        <f t="shared" si="0"/>
        <v>-------------------------------</v>
      </c>
      <c r="N21" s="25"/>
      <c r="O21" s="35" t="str">
        <f>HYPERLINK("#"&amp;T21&amp;"!A1","6")</f>
        <v>6</v>
      </c>
      <c r="R21" s="19">
        <v>60</v>
      </c>
      <c r="T21" s="19" t="s">
        <v>66</v>
      </c>
    </row>
    <row r="22" spans="2:20" ht="18.75" customHeight="1" x14ac:dyDescent="0.2">
      <c r="B22" s="23"/>
      <c r="C22" s="23"/>
      <c r="D22" s="24" t="s">
        <v>117</v>
      </c>
      <c r="E22" s="23" t="s">
        <v>28</v>
      </c>
      <c r="F22" s="23"/>
      <c r="G22" s="23"/>
      <c r="H22" s="23"/>
      <c r="I22" s="23"/>
      <c r="J22" s="23"/>
      <c r="K22" s="23"/>
      <c r="L22" s="23"/>
      <c r="M22" s="25" t="str">
        <f t="shared" si="0"/>
        <v>-------------------------------</v>
      </c>
      <c r="N22" s="25"/>
      <c r="O22" s="35" t="str">
        <f>HYPERLINK("#"&amp;T22&amp;"!A1","7")</f>
        <v>7</v>
      </c>
      <c r="R22" s="19">
        <v>60</v>
      </c>
      <c r="T22" s="19" t="s">
        <v>308</v>
      </c>
    </row>
    <row r="23" spans="2:20" ht="18.75" customHeight="1" x14ac:dyDescent="0.2">
      <c r="B23" s="23"/>
      <c r="C23" s="23"/>
      <c r="D23" s="24" t="s">
        <v>309</v>
      </c>
      <c r="E23" s="23" t="s">
        <v>288</v>
      </c>
      <c r="F23" s="23"/>
      <c r="G23" s="23"/>
      <c r="H23" s="23"/>
      <c r="I23" s="23"/>
      <c r="J23" s="23"/>
      <c r="K23" s="23"/>
      <c r="L23" s="23"/>
      <c r="M23" s="25" t="str">
        <f t="shared" si="0"/>
        <v>----------------------------</v>
      </c>
      <c r="N23" s="25"/>
      <c r="O23" s="35" t="str">
        <f>HYPERLINK("#"&amp;T23&amp;"!A1","8")</f>
        <v>8</v>
      </c>
      <c r="R23" s="19">
        <v>58</v>
      </c>
      <c r="T23" s="19" t="s">
        <v>314</v>
      </c>
    </row>
    <row r="24" spans="2:20" ht="18.75" customHeight="1" x14ac:dyDescent="0.2">
      <c r="B24" s="23"/>
      <c r="C24" s="23"/>
      <c r="D24" s="24" t="s">
        <v>315</v>
      </c>
      <c r="E24" s="23" t="s">
        <v>292</v>
      </c>
      <c r="F24" s="23"/>
      <c r="G24" s="23"/>
      <c r="H24" s="23"/>
      <c r="I24" s="23"/>
      <c r="J24" s="23"/>
      <c r="K24" s="23"/>
      <c r="L24" s="23"/>
      <c r="M24" s="25" t="str">
        <f t="shared" si="0"/>
        <v>--------------------------</v>
      </c>
      <c r="N24" s="25"/>
      <c r="O24" s="35" t="str">
        <f>HYPERLINK("#"&amp;T24&amp;"!A1","9")</f>
        <v>9</v>
      </c>
      <c r="R24" s="19">
        <v>57</v>
      </c>
      <c r="T24" s="19" t="s">
        <v>261</v>
      </c>
    </row>
    <row r="25" spans="2:20" ht="18.75" customHeight="1" x14ac:dyDescent="0.2">
      <c r="B25" s="23"/>
      <c r="C25" s="23"/>
      <c r="D25" s="24" t="s">
        <v>319</v>
      </c>
      <c r="E25" s="23" t="s">
        <v>322</v>
      </c>
      <c r="F25" s="23"/>
      <c r="G25" s="23"/>
      <c r="H25" s="23"/>
      <c r="I25" s="23"/>
      <c r="J25" s="23"/>
      <c r="K25" s="23"/>
      <c r="L25" s="23"/>
      <c r="M25" s="25" t="str">
        <f t="shared" si="0"/>
        <v>-------------------------</v>
      </c>
      <c r="N25" s="25"/>
      <c r="O25" s="35" t="str">
        <f>HYPERLINK("#"&amp;T25&amp;"!A1","10")</f>
        <v>10</v>
      </c>
      <c r="R25" s="19">
        <v>57</v>
      </c>
      <c r="T25" s="19" t="s">
        <v>79</v>
      </c>
    </row>
    <row r="26" spans="2:20" ht="18.75" customHeight="1" x14ac:dyDescent="0.2">
      <c r="B26" s="23"/>
      <c r="C26" s="23"/>
      <c r="D26" s="24" t="s">
        <v>263</v>
      </c>
      <c r="E26" s="23" t="s">
        <v>211</v>
      </c>
      <c r="F26" s="23"/>
      <c r="G26" s="23"/>
      <c r="H26" s="23"/>
      <c r="I26" s="23"/>
      <c r="J26" s="23"/>
      <c r="K26" s="23"/>
      <c r="L26" s="23"/>
      <c r="M26" s="25" t="str">
        <f t="shared" si="0"/>
        <v>-------------------------</v>
      </c>
      <c r="N26" s="25"/>
      <c r="O26" s="35" t="str">
        <f>HYPERLINK("#"&amp;T26&amp;"!A1","11")</f>
        <v>11</v>
      </c>
      <c r="R26" s="19">
        <v>57</v>
      </c>
      <c r="T26" s="19" t="s">
        <v>110</v>
      </c>
    </row>
    <row r="27" spans="2:20" ht="18.75" customHeight="1" x14ac:dyDescent="0.2">
      <c r="B27" s="23"/>
      <c r="C27" s="23"/>
      <c r="D27" s="24" t="s">
        <v>1</v>
      </c>
      <c r="E27" s="23" t="s">
        <v>78</v>
      </c>
      <c r="F27" s="23"/>
      <c r="G27" s="23"/>
      <c r="H27" s="23"/>
      <c r="I27" s="23"/>
      <c r="J27" s="23"/>
      <c r="K27" s="23"/>
      <c r="L27" s="23"/>
      <c r="M27" s="25" t="str">
        <f t="shared" si="0"/>
        <v>---------------------------------------</v>
      </c>
      <c r="N27" s="25"/>
      <c r="O27" s="35" t="str">
        <f>HYPERLINK("#"&amp;T27&amp;"!A1","12")</f>
        <v>12</v>
      </c>
      <c r="R27" s="19">
        <v>62</v>
      </c>
      <c r="T27" s="19" t="s">
        <v>115</v>
      </c>
    </row>
    <row r="28" spans="2:20" ht="18.75" customHeight="1" x14ac:dyDescent="0.2">
      <c r="B28" s="23"/>
      <c r="C28" s="23"/>
      <c r="D28" s="24" t="s">
        <v>250</v>
      </c>
      <c r="E28" s="23" t="s">
        <v>92</v>
      </c>
      <c r="F28" s="23"/>
      <c r="G28" s="23"/>
      <c r="H28" s="23"/>
      <c r="I28" s="23"/>
      <c r="J28" s="23"/>
      <c r="K28" s="23"/>
      <c r="L28" s="23"/>
      <c r="M28" s="25" t="str">
        <f t="shared" si="0"/>
        <v>-----------------------------------------------</v>
      </c>
      <c r="N28" s="25"/>
      <c r="O28" s="35" t="str">
        <f>HYPERLINK("#"&amp;T28&amp;"!A1","13")</f>
        <v>13</v>
      </c>
      <c r="R28" s="19">
        <v>66</v>
      </c>
      <c r="T28" s="19" t="s">
        <v>324</v>
      </c>
    </row>
    <row r="29" spans="2:20" ht="18.75" customHeight="1" x14ac:dyDescent="0.2">
      <c r="B29" s="23"/>
      <c r="C29" s="23"/>
      <c r="D29" s="25"/>
      <c r="E29" s="25"/>
      <c r="F29" s="23"/>
      <c r="G29" s="23"/>
      <c r="H29" s="23"/>
      <c r="I29" s="23"/>
      <c r="J29" s="23"/>
      <c r="K29" s="23"/>
      <c r="L29" s="23"/>
      <c r="M29" s="23"/>
      <c r="N29" s="23"/>
      <c r="O29" s="36"/>
    </row>
    <row r="30" spans="2:20" ht="18.75" customHeight="1" x14ac:dyDescent="0.2">
      <c r="C30" s="19" t="s">
        <v>221</v>
      </c>
      <c r="D30" s="23"/>
      <c r="E30" s="23"/>
      <c r="F30" s="23"/>
      <c r="G30" s="23"/>
      <c r="H30" s="23"/>
      <c r="I30" s="23"/>
      <c r="J30" s="23"/>
      <c r="K30" s="23"/>
      <c r="L30" s="23"/>
      <c r="M30" s="23"/>
      <c r="N30" s="23"/>
      <c r="O30" s="36"/>
    </row>
    <row r="31" spans="2:20" ht="18.75" customHeight="1" x14ac:dyDescent="0.2">
      <c r="B31" s="23"/>
      <c r="C31" s="23"/>
      <c r="D31" s="24" t="s">
        <v>41</v>
      </c>
      <c r="E31" s="23" t="s">
        <v>186</v>
      </c>
      <c r="G31" s="23"/>
      <c r="H31" s="23"/>
      <c r="I31" s="23"/>
      <c r="J31" s="23"/>
      <c r="K31" s="23"/>
      <c r="L31" s="23"/>
      <c r="M31" s="25" t="str">
        <f t="shared" ref="M31:M44" si="1">REPT("-",R31-LEN(E31))</f>
        <v>-----------------------</v>
      </c>
      <c r="N31" s="33"/>
      <c r="O31" s="35" t="str">
        <f>HYPERLINK("#"&amp;T31&amp;"!A1","14")</f>
        <v>14</v>
      </c>
      <c r="R31" s="19">
        <v>55</v>
      </c>
      <c r="T31" s="19" t="s">
        <v>26</v>
      </c>
    </row>
    <row r="32" spans="2:20" ht="18.75" customHeight="1" x14ac:dyDescent="0.2">
      <c r="B32" s="23"/>
      <c r="C32" s="23"/>
      <c r="D32" s="24" t="s">
        <v>301</v>
      </c>
      <c r="E32" s="23" t="s">
        <v>35</v>
      </c>
      <c r="G32" s="23"/>
      <c r="H32" s="23"/>
      <c r="I32" s="23"/>
      <c r="J32" s="23"/>
      <c r="K32" s="23"/>
      <c r="L32" s="23"/>
      <c r="M32" s="25" t="str">
        <f t="shared" si="1"/>
        <v>----------------------</v>
      </c>
      <c r="N32" s="34"/>
      <c r="O32" s="35" t="str">
        <f>HYPERLINK("#"&amp;T32&amp;"!A1","15")</f>
        <v>15</v>
      </c>
      <c r="R32" s="19">
        <v>55</v>
      </c>
      <c r="T32" s="19" t="s">
        <v>26</v>
      </c>
    </row>
    <row r="33" spans="2:20" ht="18.75" customHeight="1" x14ac:dyDescent="0.2">
      <c r="B33" s="23"/>
      <c r="C33" s="23" t="s">
        <v>299</v>
      </c>
      <c r="D33" s="24" t="s">
        <v>305</v>
      </c>
      <c r="E33" s="23" t="s">
        <v>326</v>
      </c>
      <c r="G33" s="23"/>
      <c r="H33" s="23"/>
      <c r="I33" s="23"/>
      <c r="J33" s="23"/>
      <c r="K33" s="23"/>
      <c r="L33" s="23"/>
      <c r="M33" s="25" t="str">
        <f t="shared" si="1"/>
        <v>------------</v>
      </c>
      <c r="N33" s="34"/>
      <c r="O33" s="35" t="str">
        <f>HYPERLINK("#"&amp;T33&amp;"!A1","16")</f>
        <v>16</v>
      </c>
      <c r="R33" s="19">
        <v>50</v>
      </c>
      <c r="T33" s="19" t="s">
        <v>39</v>
      </c>
    </row>
    <row r="34" spans="2:20" ht="18.75" customHeight="1" x14ac:dyDescent="0.2">
      <c r="B34" s="23"/>
      <c r="C34" s="23" t="s">
        <v>42</v>
      </c>
      <c r="D34" s="24" t="s">
        <v>117</v>
      </c>
      <c r="E34" s="23" t="s">
        <v>240</v>
      </c>
      <c r="G34" s="23"/>
      <c r="H34" s="23"/>
      <c r="I34" s="23"/>
      <c r="J34" s="23"/>
      <c r="K34" s="23"/>
      <c r="L34" s="23"/>
      <c r="M34" s="25" t="str">
        <f t="shared" si="1"/>
        <v>-----------</v>
      </c>
      <c r="N34" s="34"/>
      <c r="O34" s="35" t="str">
        <f>HYPERLINK("#"&amp;T34&amp;"!A1","17")</f>
        <v>17</v>
      </c>
      <c r="R34" s="19">
        <v>50</v>
      </c>
      <c r="T34" s="19" t="s">
        <v>39</v>
      </c>
    </row>
    <row r="35" spans="2:20" ht="18.75" customHeight="1" x14ac:dyDescent="0.2">
      <c r="B35" s="23"/>
      <c r="C35" s="23" t="s">
        <v>327</v>
      </c>
      <c r="D35" s="24" t="s">
        <v>309</v>
      </c>
      <c r="E35" s="23" t="s">
        <v>329</v>
      </c>
      <c r="G35" s="23"/>
      <c r="H35" s="23"/>
      <c r="I35" s="23"/>
      <c r="J35" s="23"/>
      <c r="K35" s="23"/>
      <c r="L35" s="23"/>
      <c r="M35" s="25" t="str">
        <f t="shared" si="1"/>
        <v>--------------------</v>
      </c>
      <c r="N35" s="34"/>
      <c r="O35" s="35" t="str">
        <f>HYPERLINK("#"&amp;T35&amp;"!A1","18")</f>
        <v>18</v>
      </c>
      <c r="R35" s="19">
        <v>55</v>
      </c>
      <c r="T35" s="19" t="s">
        <v>331</v>
      </c>
    </row>
    <row r="36" spans="2:20" ht="18.75" customHeight="1" x14ac:dyDescent="0.2">
      <c r="B36" s="23"/>
      <c r="C36" s="23" t="s">
        <v>332</v>
      </c>
      <c r="D36" s="24" t="s">
        <v>315</v>
      </c>
      <c r="E36" s="23" t="s">
        <v>116</v>
      </c>
      <c r="G36" s="23"/>
      <c r="H36" s="23"/>
      <c r="I36" s="23"/>
      <c r="J36" s="23"/>
      <c r="K36" s="23"/>
      <c r="L36" s="23"/>
      <c r="M36" s="25" t="str">
        <f t="shared" si="1"/>
        <v>-------------------</v>
      </c>
      <c r="N36" s="34"/>
      <c r="O36" s="35" t="str">
        <f>HYPERLINK("#"&amp;T36&amp;"!A1","19")</f>
        <v>19</v>
      </c>
      <c r="R36" s="19">
        <v>55</v>
      </c>
      <c r="T36" s="19" t="s">
        <v>331</v>
      </c>
    </row>
    <row r="37" spans="2:20" ht="18.75" customHeight="1" x14ac:dyDescent="0.2">
      <c r="B37" s="23"/>
      <c r="C37" s="23" t="s">
        <v>337</v>
      </c>
      <c r="D37" s="24" t="s">
        <v>319</v>
      </c>
      <c r="E37" s="23" t="s">
        <v>341</v>
      </c>
      <c r="G37" s="23"/>
      <c r="H37" s="23"/>
      <c r="I37" s="23"/>
      <c r="J37" s="23"/>
      <c r="K37" s="23"/>
      <c r="L37" s="23"/>
      <c r="M37" s="25" t="str">
        <f t="shared" si="1"/>
        <v>---------------------------------</v>
      </c>
      <c r="N37" s="34"/>
      <c r="O37" s="35" t="str">
        <f>HYPERLINK("#"&amp;T37&amp;"!A1","20")</f>
        <v>20</v>
      </c>
      <c r="R37" s="19">
        <v>58</v>
      </c>
      <c r="T37" s="19" t="s">
        <v>223</v>
      </c>
    </row>
    <row r="38" spans="2:20" ht="18.75" customHeight="1" x14ac:dyDescent="0.2">
      <c r="B38" s="23"/>
      <c r="C38" s="23" t="s">
        <v>343</v>
      </c>
      <c r="D38" s="24" t="s">
        <v>263</v>
      </c>
      <c r="E38" s="23" t="s">
        <v>195</v>
      </c>
      <c r="G38" s="23"/>
      <c r="H38" s="23"/>
      <c r="I38" s="23"/>
      <c r="J38" s="23"/>
      <c r="K38" s="23"/>
      <c r="L38" s="23"/>
      <c r="M38" s="25" t="str">
        <f t="shared" si="1"/>
        <v>---------------------</v>
      </c>
      <c r="N38" s="34"/>
      <c r="O38" s="35" t="str">
        <f>HYPERLINK("#"&amp;T38&amp;"!A1","21")</f>
        <v>21</v>
      </c>
      <c r="R38" s="19">
        <v>52</v>
      </c>
      <c r="T38" s="19" t="s">
        <v>190</v>
      </c>
    </row>
    <row r="39" spans="2:20" ht="18.75" customHeight="1" x14ac:dyDescent="0.2">
      <c r="B39" s="23"/>
      <c r="C39" s="23"/>
      <c r="D39" s="24" t="s">
        <v>1</v>
      </c>
      <c r="E39" s="23" t="s">
        <v>344</v>
      </c>
      <c r="G39" s="23"/>
      <c r="H39" s="23"/>
      <c r="I39" s="23"/>
      <c r="J39" s="23"/>
      <c r="K39" s="23"/>
      <c r="L39" s="23"/>
      <c r="M39" s="25" t="str">
        <f t="shared" si="1"/>
        <v>------------------</v>
      </c>
      <c r="N39" s="34"/>
      <c r="O39" s="35" t="str">
        <f>HYPERLINK("#"&amp;T39&amp;"!A1","22")</f>
        <v>22</v>
      </c>
      <c r="R39" s="19">
        <v>53</v>
      </c>
      <c r="T39" s="19" t="s">
        <v>345</v>
      </c>
    </row>
    <row r="40" spans="2:20" ht="18.75" customHeight="1" x14ac:dyDescent="0.2">
      <c r="B40" s="23"/>
      <c r="C40" s="23"/>
      <c r="D40" s="24" t="s">
        <v>250</v>
      </c>
      <c r="E40" s="23" t="s">
        <v>253</v>
      </c>
      <c r="G40" s="23"/>
      <c r="H40" s="23"/>
      <c r="I40" s="23"/>
      <c r="J40" s="23"/>
      <c r="K40" s="23"/>
      <c r="L40" s="23"/>
      <c r="M40" s="25" t="str">
        <f t="shared" si="1"/>
        <v>-----------------</v>
      </c>
      <c r="N40" s="34"/>
      <c r="O40" s="35" t="str">
        <f>HYPERLINK("#"&amp;T40&amp;"!A1","23")</f>
        <v>23</v>
      </c>
      <c r="R40" s="19">
        <v>53</v>
      </c>
      <c r="T40" s="19" t="s">
        <v>345</v>
      </c>
    </row>
    <row r="41" spans="2:20" ht="18.75" customHeight="1" x14ac:dyDescent="0.2">
      <c r="B41" s="23"/>
      <c r="C41" s="23"/>
      <c r="D41" s="24" t="s">
        <v>349</v>
      </c>
      <c r="E41" s="23" t="s">
        <v>54</v>
      </c>
      <c r="G41" s="23"/>
      <c r="H41" s="23"/>
      <c r="I41" s="23"/>
      <c r="J41" s="23"/>
      <c r="K41" s="23"/>
      <c r="L41" s="23"/>
      <c r="M41" s="25" t="str">
        <f t="shared" si="1"/>
        <v>----</v>
      </c>
      <c r="N41" s="34"/>
      <c r="O41" s="35" t="str">
        <f>HYPERLINK("#"&amp;T41&amp;"!A1","24")</f>
        <v>24</v>
      </c>
      <c r="R41" s="19">
        <v>46</v>
      </c>
      <c r="T41" s="19" t="s">
        <v>187</v>
      </c>
    </row>
    <row r="42" spans="2:20" ht="18.75" customHeight="1" x14ac:dyDescent="0.2">
      <c r="B42" s="23"/>
      <c r="C42" s="23"/>
      <c r="D42" s="24" t="s">
        <v>271</v>
      </c>
      <c r="E42" s="23" t="s">
        <v>352</v>
      </c>
      <c r="G42" s="23"/>
      <c r="H42" s="23"/>
      <c r="I42" s="23"/>
      <c r="J42" s="23"/>
      <c r="K42" s="23"/>
      <c r="L42" s="23"/>
      <c r="M42" s="25" t="str">
        <f t="shared" si="1"/>
        <v>----</v>
      </c>
      <c r="N42" s="34"/>
      <c r="O42" s="35" t="str">
        <f>HYPERLINK("#"&amp;T42&amp;"!A1","25")</f>
        <v>25</v>
      </c>
      <c r="R42" s="19">
        <v>46</v>
      </c>
      <c r="T42" s="19" t="s">
        <v>187</v>
      </c>
    </row>
    <row r="43" spans="2:20" ht="18.75" customHeight="1" x14ac:dyDescent="0.2">
      <c r="B43" s="23" t="s">
        <v>355</v>
      </c>
      <c r="C43" s="23"/>
      <c r="D43" s="24" t="s">
        <v>295</v>
      </c>
      <c r="E43" s="23" t="s">
        <v>317</v>
      </c>
      <c r="G43" s="23"/>
      <c r="H43" s="23"/>
      <c r="I43" s="23"/>
      <c r="J43" s="23"/>
      <c r="K43" s="23"/>
      <c r="L43" s="23"/>
      <c r="M43" s="25" t="str">
        <f t="shared" si="1"/>
        <v>---------------------------------</v>
      </c>
      <c r="N43" s="34"/>
      <c r="O43" s="35" t="str">
        <f>HYPERLINK("#"&amp;T43&amp;"!A1","26")</f>
        <v>26</v>
      </c>
      <c r="R43" s="19">
        <v>58</v>
      </c>
      <c r="T43" s="19" t="s">
        <v>242</v>
      </c>
    </row>
    <row r="44" spans="2:20" ht="18.75" customHeight="1" x14ac:dyDescent="0.2">
      <c r="B44" s="23"/>
      <c r="C44" s="23"/>
      <c r="D44" s="24" t="s">
        <v>358</v>
      </c>
      <c r="E44" s="23" t="s">
        <v>360</v>
      </c>
      <c r="G44" s="23"/>
      <c r="H44" s="23"/>
      <c r="I44" s="23"/>
      <c r="J44" s="23"/>
      <c r="K44" s="23"/>
      <c r="L44" s="23"/>
      <c r="M44" s="25" t="str">
        <f t="shared" si="1"/>
        <v>--------------------------------</v>
      </c>
      <c r="N44" s="34"/>
      <c r="O44" s="35" t="str">
        <f>HYPERLINK("#"&amp;T44&amp;"!A1","27")</f>
        <v>27</v>
      </c>
      <c r="R44" s="19">
        <v>58</v>
      </c>
      <c r="T44" s="19" t="s">
        <v>242</v>
      </c>
    </row>
    <row r="45" spans="2:20" ht="18.75" customHeight="1" x14ac:dyDescent="0.2">
      <c r="B45" s="23"/>
      <c r="C45" s="23"/>
      <c r="D45" s="26"/>
      <c r="E45" s="23"/>
      <c r="G45" s="23"/>
      <c r="H45" s="23"/>
      <c r="I45" s="23"/>
      <c r="J45" s="23"/>
      <c r="K45" s="23"/>
      <c r="L45" s="23"/>
      <c r="M45" s="25"/>
      <c r="N45" s="34"/>
      <c r="O45" s="35"/>
    </row>
    <row r="46" spans="2:20" ht="18.75" customHeight="1" x14ac:dyDescent="0.2">
      <c r="B46" s="23" t="s">
        <v>74</v>
      </c>
      <c r="C46" s="23"/>
      <c r="D46" s="23"/>
      <c r="E46" s="23"/>
      <c r="F46" s="23"/>
      <c r="G46" s="31"/>
      <c r="H46" s="23"/>
      <c r="I46" s="23"/>
      <c r="J46" s="23"/>
      <c r="K46" s="23"/>
      <c r="L46" s="23"/>
      <c r="M46" s="25" t="str">
        <f>REPT("-",R46-LEN(E46))</f>
        <v>--------------------------------------------------------------------</v>
      </c>
      <c r="N46" s="25"/>
      <c r="O46" s="35" t="str">
        <f>HYPERLINK("#"&amp;T46&amp;"!A1","28")</f>
        <v>28</v>
      </c>
      <c r="R46" s="19">
        <v>68</v>
      </c>
      <c r="T46" s="19" t="s">
        <v>363</v>
      </c>
    </row>
    <row r="47" spans="2:20" ht="18.75" customHeight="1" x14ac:dyDescent="0.2">
      <c r="B47" s="23"/>
      <c r="C47" s="23"/>
      <c r="D47" s="23"/>
      <c r="E47" s="23"/>
      <c r="F47" s="23"/>
      <c r="G47" s="31"/>
      <c r="H47" s="23"/>
      <c r="I47" s="23"/>
      <c r="J47" s="23"/>
      <c r="K47" s="23"/>
      <c r="L47" s="23"/>
      <c r="M47" s="25"/>
      <c r="N47" s="25"/>
      <c r="O47" s="35"/>
    </row>
    <row r="48" spans="2:20" ht="18.75" customHeight="1" x14ac:dyDescent="0.2">
      <c r="B48" s="23"/>
      <c r="C48" s="23"/>
      <c r="D48" s="23"/>
      <c r="E48" s="23"/>
      <c r="F48" s="30"/>
      <c r="G48" s="23"/>
      <c r="H48" s="23"/>
      <c r="I48" s="23"/>
      <c r="J48" s="23"/>
      <c r="K48" s="23"/>
      <c r="L48" s="23"/>
      <c r="M48" s="23"/>
      <c r="N48" s="23"/>
    </row>
    <row r="49" spans="3:3" ht="18.75" customHeight="1" x14ac:dyDescent="0.2"/>
    <row r="52" spans="3:3" ht="16.5" x14ac:dyDescent="0.2">
      <c r="C52" s="21"/>
    </row>
  </sheetData>
  <sheetProtection password="CC23" sheet="1" objects="1" scenarios="1"/>
  <mergeCells count="1">
    <mergeCell ref="B2:O2"/>
  </mergeCells>
  <phoneticPr fontId="5"/>
  <pageMargins left="0.47" right="0.55118110236220474" top="0.47244094488188981" bottom="0.51181102362204722" header="0.31496062992125984" footer="0.43307086614173229"/>
  <pageSetup paperSize="9" scale="9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indexed="53"/>
  </sheetPr>
  <dimension ref="A4:W53"/>
  <sheetViews>
    <sheetView view="pageBreakPreview" zoomScaleSheetLayoutView="100" workbookViewId="0">
      <selection activeCell="L4" sqref="L4"/>
    </sheetView>
  </sheetViews>
  <sheetFormatPr defaultColWidth="9" defaultRowHeight="11" x14ac:dyDescent="0.2"/>
  <cols>
    <col min="1" max="1" width="7" style="413" customWidth="1"/>
    <col min="2" max="2" width="3.90625" style="413" customWidth="1"/>
    <col min="3" max="3" width="16.6328125" style="123" customWidth="1"/>
    <col min="4" max="4" width="10" style="123" customWidth="1"/>
    <col min="5" max="6" width="9.90625" style="123" customWidth="1"/>
    <col min="7" max="7" width="10" style="123" customWidth="1"/>
    <col min="8" max="9" width="9.90625" style="123" customWidth="1"/>
    <col min="10" max="10" width="10" style="123" customWidth="1"/>
    <col min="11" max="12" width="9.90625" style="123" customWidth="1"/>
    <col min="13" max="13" width="10" style="123" customWidth="1"/>
    <col min="14" max="15" width="9.90625" style="123" customWidth="1"/>
    <col min="16" max="16" width="9" style="123" bestFit="1"/>
    <col min="17" max="16384" width="9" style="123"/>
  </cols>
  <sheetData>
    <row r="4" spans="1:23" x14ac:dyDescent="0.2">
      <c r="F4" s="431"/>
    </row>
    <row r="6" spans="1:23" ht="16.5" customHeight="1" x14ac:dyDescent="0.2">
      <c r="C6" s="1"/>
      <c r="E6" s="425" t="s">
        <v>416</v>
      </c>
    </row>
    <row r="7" spans="1:23" ht="16" customHeight="1" x14ac:dyDescent="0.2"/>
    <row r="8" spans="1:23" ht="17.149999999999999" customHeight="1" x14ac:dyDescent="0.2">
      <c r="C8" s="331">
        <v>45505</v>
      </c>
      <c r="O8" s="438" t="s">
        <v>449</v>
      </c>
    </row>
    <row r="9" spans="1:23" ht="17.149999999999999" customHeight="1" x14ac:dyDescent="0.2">
      <c r="B9" s="645" t="s">
        <v>146</v>
      </c>
      <c r="C9" s="646"/>
      <c r="D9" s="422"/>
      <c r="E9" s="426" t="s">
        <v>521</v>
      </c>
      <c r="F9" s="432"/>
      <c r="G9" s="426"/>
      <c r="H9" s="426" t="s">
        <v>522</v>
      </c>
      <c r="I9" s="432"/>
      <c r="J9" s="426"/>
      <c r="K9" s="426" t="s">
        <v>160</v>
      </c>
      <c r="L9" s="432"/>
      <c r="M9" s="426"/>
      <c r="N9" s="426" t="s">
        <v>483</v>
      </c>
      <c r="O9" s="432"/>
    </row>
    <row r="10" spans="1:23" ht="9" customHeight="1" x14ac:dyDescent="0.2">
      <c r="B10" s="647"/>
      <c r="C10" s="648"/>
      <c r="D10" s="651" t="s">
        <v>197</v>
      </c>
      <c r="E10" s="427"/>
      <c r="F10" s="433"/>
      <c r="G10" s="651" t="s">
        <v>197</v>
      </c>
      <c r="H10" s="427"/>
      <c r="I10" s="433"/>
      <c r="J10" s="651" t="s">
        <v>197</v>
      </c>
      <c r="K10" s="427"/>
      <c r="L10" s="433"/>
      <c r="M10" s="651" t="s">
        <v>197</v>
      </c>
      <c r="N10" s="427"/>
      <c r="O10" s="433"/>
    </row>
    <row r="11" spans="1:23" ht="17.149999999999999" customHeight="1" x14ac:dyDescent="0.2">
      <c r="B11" s="649"/>
      <c r="C11" s="650"/>
      <c r="D11" s="652"/>
      <c r="E11" s="428" t="s">
        <v>12</v>
      </c>
      <c r="F11" s="434" t="s">
        <v>148</v>
      </c>
      <c r="G11" s="652"/>
      <c r="H11" s="428" t="s">
        <v>12</v>
      </c>
      <c r="I11" s="434" t="s">
        <v>148</v>
      </c>
      <c r="J11" s="652"/>
      <c r="K11" s="428" t="s">
        <v>12</v>
      </c>
      <c r="L11" s="434" t="s">
        <v>148</v>
      </c>
      <c r="M11" s="652"/>
      <c r="N11" s="428" t="s">
        <v>12</v>
      </c>
      <c r="O11" s="434" t="s">
        <v>148</v>
      </c>
      <c r="Q11" s="439"/>
      <c r="R11" s="439"/>
      <c r="S11" s="439"/>
      <c r="T11" s="439"/>
      <c r="U11" s="439"/>
      <c r="V11" s="439"/>
      <c r="W11" s="439"/>
    </row>
    <row r="12" spans="1:23" ht="17.149999999999999" customHeight="1" x14ac:dyDescent="0.2">
      <c r="B12" s="262" t="s">
        <v>321</v>
      </c>
      <c r="C12" s="418" t="s">
        <v>147</v>
      </c>
      <c r="D12" s="423">
        <v>385522</v>
      </c>
      <c r="E12" s="429">
        <v>385249</v>
      </c>
      <c r="F12" s="435">
        <v>273</v>
      </c>
      <c r="G12" s="423">
        <v>315062</v>
      </c>
      <c r="H12" s="429">
        <v>291374</v>
      </c>
      <c r="I12" s="435">
        <v>23688</v>
      </c>
      <c r="J12" s="429">
        <v>252136</v>
      </c>
      <c r="K12" s="429">
        <v>246139</v>
      </c>
      <c r="L12" s="435">
        <v>5997</v>
      </c>
      <c r="M12" s="429">
        <v>254709</v>
      </c>
      <c r="N12" s="429">
        <v>232349</v>
      </c>
      <c r="O12" s="435">
        <v>22360</v>
      </c>
      <c r="Q12" s="439"/>
      <c r="R12" s="439"/>
      <c r="S12" s="439"/>
      <c r="T12" s="439"/>
      <c r="U12" s="439"/>
      <c r="V12" s="439"/>
      <c r="W12" s="439"/>
    </row>
    <row r="13" spans="1:23" ht="17.149999999999999" customHeight="1" x14ac:dyDescent="0.2">
      <c r="A13" s="7"/>
      <c r="B13" s="262" t="s">
        <v>239</v>
      </c>
      <c r="C13" s="419" t="s">
        <v>16</v>
      </c>
      <c r="D13" s="423" t="s">
        <v>526</v>
      </c>
      <c r="E13" s="429" t="s">
        <v>526</v>
      </c>
      <c r="F13" s="435" t="s">
        <v>526</v>
      </c>
      <c r="G13" s="423" t="s">
        <v>47</v>
      </c>
      <c r="H13" s="429" t="s">
        <v>47</v>
      </c>
      <c r="I13" s="435" t="s">
        <v>47</v>
      </c>
      <c r="J13" s="429">
        <v>377148</v>
      </c>
      <c r="K13" s="429">
        <v>348966</v>
      </c>
      <c r="L13" s="435">
        <v>28182</v>
      </c>
      <c r="M13" s="429">
        <v>478595</v>
      </c>
      <c r="N13" s="429">
        <v>350814</v>
      </c>
      <c r="O13" s="435">
        <v>127781</v>
      </c>
      <c r="Q13" s="439"/>
      <c r="R13" s="439"/>
      <c r="S13" s="439"/>
      <c r="T13" s="439"/>
      <c r="U13" s="439"/>
      <c r="V13" s="439"/>
      <c r="W13" s="439"/>
    </row>
    <row r="14" spans="1:23" ht="17.149999999999999" customHeight="1" x14ac:dyDescent="0.2">
      <c r="B14" s="262" t="s">
        <v>270</v>
      </c>
      <c r="C14" s="419" t="s">
        <v>123</v>
      </c>
      <c r="D14" s="423">
        <v>409357</v>
      </c>
      <c r="E14" s="429">
        <v>409017</v>
      </c>
      <c r="F14" s="435">
        <v>340</v>
      </c>
      <c r="G14" s="423">
        <v>354567</v>
      </c>
      <c r="H14" s="429">
        <v>319621</v>
      </c>
      <c r="I14" s="435">
        <v>34946</v>
      </c>
      <c r="J14" s="429">
        <v>306832</v>
      </c>
      <c r="K14" s="429">
        <v>298432</v>
      </c>
      <c r="L14" s="435">
        <v>8400</v>
      </c>
      <c r="M14" s="429">
        <v>270941</v>
      </c>
      <c r="N14" s="429">
        <v>249191</v>
      </c>
      <c r="O14" s="435">
        <v>21750</v>
      </c>
      <c r="Q14" s="439"/>
      <c r="R14" s="439"/>
      <c r="S14" s="439"/>
      <c r="T14" s="439"/>
      <c r="U14" s="439"/>
      <c r="V14" s="439"/>
      <c r="W14" s="439"/>
    </row>
    <row r="15" spans="1:23" ht="17.149999999999999" customHeight="1" x14ac:dyDescent="0.2">
      <c r="B15" s="262" t="s">
        <v>170</v>
      </c>
      <c r="C15" s="420" t="s">
        <v>433</v>
      </c>
      <c r="D15" s="423" t="s">
        <v>47</v>
      </c>
      <c r="E15" s="429" t="s">
        <v>47</v>
      </c>
      <c r="F15" s="435" t="s">
        <v>47</v>
      </c>
      <c r="G15" s="423" t="s">
        <v>47</v>
      </c>
      <c r="H15" s="429" t="s">
        <v>47</v>
      </c>
      <c r="I15" s="435" t="s">
        <v>47</v>
      </c>
      <c r="J15" s="429">
        <v>504885</v>
      </c>
      <c r="K15" s="429">
        <v>490969</v>
      </c>
      <c r="L15" s="435">
        <v>13916</v>
      </c>
      <c r="M15" s="429">
        <v>405146</v>
      </c>
      <c r="N15" s="429">
        <v>405146</v>
      </c>
      <c r="O15" s="435">
        <v>0</v>
      </c>
      <c r="Q15" s="439"/>
      <c r="R15" s="439"/>
      <c r="S15" s="439"/>
      <c r="T15" s="439"/>
      <c r="U15" s="439"/>
      <c r="V15" s="439"/>
      <c r="W15" s="439"/>
    </row>
    <row r="16" spans="1:23" ht="17.149999999999999" customHeight="1" x14ac:dyDescent="0.2">
      <c r="B16" s="262" t="s">
        <v>347</v>
      </c>
      <c r="C16" s="419" t="s">
        <v>434</v>
      </c>
      <c r="D16" s="423" t="s">
        <v>526</v>
      </c>
      <c r="E16" s="429" t="s">
        <v>526</v>
      </c>
      <c r="F16" s="435" t="s">
        <v>526</v>
      </c>
      <c r="G16" s="423">
        <v>330636</v>
      </c>
      <c r="H16" s="429">
        <v>330581</v>
      </c>
      <c r="I16" s="435">
        <v>55</v>
      </c>
      <c r="J16" s="429">
        <v>452938</v>
      </c>
      <c r="K16" s="429">
        <v>344036</v>
      </c>
      <c r="L16" s="435">
        <v>108902</v>
      </c>
      <c r="M16" s="429">
        <v>399339</v>
      </c>
      <c r="N16" s="429">
        <v>321421</v>
      </c>
      <c r="O16" s="435">
        <v>77918</v>
      </c>
      <c r="Q16" s="439"/>
      <c r="R16" s="439"/>
      <c r="S16" s="439"/>
      <c r="T16" s="439"/>
      <c r="U16" s="439"/>
      <c r="V16" s="439"/>
      <c r="W16" s="439"/>
    </row>
    <row r="17" spans="1:23" ht="17.149999999999999" customHeight="1" x14ac:dyDescent="0.2">
      <c r="A17" s="7" t="s">
        <v>486</v>
      </c>
      <c r="B17" s="262" t="s">
        <v>10</v>
      </c>
      <c r="C17" s="419" t="s">
        <v>112</v>
      </c>
      <c r="D17" s="423" t="s">
        <v>47</v>
      </c>
      <c r="E17" s="429" t="s">
        <v>47</v>
      </c>
      <c r="F17" s="435" t="s">
        <v>47</v>
      </c>
      <c r="G17" s="423">
        <v>256281</v>
      </c>
      <c r="H17" s="429">
        <v>227271</v>
      </c>
      <c r="I17" s="435">
        <v>29010</v>
      </c>
      <c r="J17" s="429">
        <v>234743</v>
      </c>
      <c r="K17" s="429">
        <v>229648</v>
      </c>
      <c r="L17" s="435">
        <v>5095</v>
      </c>
      <c r="M17" s="429">
        <v>301934</v>
      </c>
      <c r="N17" s="429">
        <v>301934</v>
      </c>
      <c r="O17" s="435">
        <v>0</v>
      </c>
      <c r="Q17" s="439"/>
      <c r="R17" s="439"/>
      <c r="S17" s="439"/>
      <c r="T17" s="439"/>
      <c r="U17" s="439"/>
      <c r="V17" s="439"/>
      <c r="W17" s="439"/>
    </row>
    <row r="18" spans="1:23" ht="17.149999999999999" customHeight="1" x14ac:dyDescent="0.2">
      <c r="A18" s="414">
        <v>20</v>
      </c>
      <c r="B18" s="262" t="s">
        <v>57</v>
      </c>
      <c r="C18" s="419" t="s">
        <v>150</v>
      </c>
      <c r="D18" s="423">
        <v>367457</v>
      </c>
      <c r="E18" s="429">
        <v>367430</v>
      </c>
      <c r="F18" s="435">
        <v>27</v>
      </c>
      <c r="G18" s="423">
        <v>344403</v>
      </c>
      <c r="H18" s="429">
        <v>258802</v>
      </c>
      <c r="I18" s="435">
        <v>85601</v>
      </c>
      <c r="J18" s="429">
        <v>203335</v>
      </c>
      <c r="K18" s="429">
        <v>199729</v>
      </c>
      <c r="L18" s="435">
        <v>3606</v>
      </c>
      <c r="M18" s="429">
        <v>240680</v>
      </c>
      <c r="N18" s="429">
        <v>227068</v>
      </c>
      <c r="O18" s="435">
        <v>13612</v>
      </c>
      <c r="Q18" s="439"/>
      <c r="R18" s="439"/>
      <c r="S18" s="439"/>
      <c r="T18" s="439"/>
      <c r="U18" s="439"/>
      <c r="V18" s="439"/>
      <c r="W18" s="439"/>
    </row>
    <row r="19" spans="1:23" ht="17.149999999999999" customHeight="1" x14ac:dyDescent="0.2">
      <c r="A19" s="415" t="s">
        <v>486</v>
      </c>
      <c r="B19" s="262" t="s">
        <v>202</v>
      </c>
      <c r="C19" s="419" t="s">
        <v>64</v>
      </c>
      <c r="D19" s="423" t="s">
        <v>47</v>
      </c>
      <c r="E19" s="429" t="s">
        <v>47</v>
      </c>
      <c r="F19" s="435" t="s">
        <v>47</v>
      </c>
      <c r="G19" s="423">
        <v>366654</v>
      </c>
      <c r="H19" s="429">
        <v>366053</v>
      </c>
      <c r="I19" s="435">
        <v>601</v>
      </c>
      <c r="J19" s="429">
        <v>308739</v>
      </c>
      <c r="K19" s="429">
        <v>308739</v>
      </c>
      <c r="L19" s="435">
        <v>0</v>
      </c>
      <c r="M19" s="429">
        <v>344262</v>
      </c>
      <c r="N19" s="429">
        <v>344262</v>
      </c>
      <c r="O19" s="435">
        <v>0</v>
      </c>
      <c r="Q19" s="439"/>
      <c r="R19" s="439"/>
      <c r="S19" s="439"/>
      <c r="T19" s="439"/>
      <c r="U19" s="439"/>
      <c r="V19" s="439"/>
      <c r="W19" s="439"/>
    </row>
    <row r="20" spans="1:23" ht="17.149999999999999" customHeight="1" x14ac:dyDescent="0.2">
      <c r="B20" s="262" t="s">
        <v>435</v>
      </c>
      <c r="C20" s="420" t="s">
        <v>342</v>
      </c>
      <c r="D20" s="423" t="s">
        <v>526</v>
      </c>
      <c r="E20" s="429" t="s">
        <v>526</v>
      </c>
      <c r="F20" s="435" t="s">
        <v>526</v>
      </c>
      <c r="G20" s="423">
        <v>299909</v>
      </c>
      <c r="H20" s="429">
        <v>299909</v>
      </c>
      <c r="I20" s="435">
        <v>0</v>
      </c>
      <c r="J20" s="429">
        <v>186374</v>
      </c>
      <c r="K20" s="429">
        <v>185676</v>
      </c>
      <c r="L20" s="435">
        <v>698</v>
      </c>
      <c r="M20" s="429">
        <v>237690</v>
      </c>
      <c r="N20" s="429">
        <v>234628</v>
      </c>
      <c r="O20" s="435">
        <v>3062</v>
      </c>
      <c r="Q20" s="439"/>
      <c r="R20" s="439"/>
      <c r="S20" s="439"/>
      <c r="T20" s="439"/>
      <c r="U20" s="439"/>
      <c r="V20" s="439"/>
      <c r="W20" s="439"/>
    </row>
    <row r="21" spans="1:23" ht="17.149999999999999" customHeight="1" x14ac:dyDescent="0.2">
      <c r="B21" s="262" t="s">
        <v>172</v>
      </c>
      <c r="C21" s="420" t="s">
        <v>274</v>
      </c>
      <c r="D21" s="423" t="s">
        <v>47</v>
      </c>
      <c r="E21" s="429" t="s">
        <v>47</v>
      </c>
      <c r="F21" s="435" t="s">
        <v>47</v>
      </c>
      <c r="G21" s="423">
        <v>389783</v>
      </c>
      <c r="H21" s="429">
        <v>389783</v>
      </c>
      <c r="I21" s="435">
        <v>0</v>
      </c>
      <c r="J21" s="429">
        <v>433071</v>
      </c>
      <c r="K21" s="429">
        <v>431022</v>
      </c>
      <c r="L21" s="435">
        <v>2049</v>
      </c>
      <c r="M21" s="429">
        <v>307676</v>
      </c>
      <c r="N21" s="429">
        <v>288190</v>
      </c>
      <c r="O21" s="435">
        <v>19486</v>
      </c>
      <c r="Q21" s="439"/>
      <c r="R21" s="439"/>
      <c r="S21" s="439"/>
      <c r="T21" s="439"/>
      <c r="U21" s="439"/>
      <c r="V21" s="439"/>
      <c r="W21" s="439"/>
    </row>
    <row r="22" spans="1:23" ht="17.149999999999999" customHeight="1" x14ac:dyDescent="0.2">
      <c r="B22" s="262" t="s">
        <v>43</v>
      </c>
      <c r="C22" s="420" t="s">
        <v>235</v>
      </c>
      <c r="D22" s="423" t="s">
        <v>526</v>
      </c>
      <c r="E22" s="429" t="s">
        <v>526</v>
      </c>
      <c r="F22" s="435" t="s">
        <v>526</v>
      </c>
      <c r="G22" s="423">
        <v>195986</v>
      </c>
      <c r="H22" s="429">
        <v>195603</v>
      </c>
      <c r="I22" s="435">
        <v>383</v>
      </c>
      <c r="J22" s="429">
        <v>127563</v>
      </c>
      <c r="K22" s="429">
        <v>126035</v>
      </c>
      <c r="L22" s="435">
        <v>1528</v>
      </c>
      <c r="M22" s="429">
        <v>102706</v>
      </c>
      <c r="N22" s="429">
        <v>98299</v>
      </c>
      <c r="O22" s="435">
        <v>4407</v>
      </c>
      <c r="Q22" s="439"/>
      <c r="R22" s="439"/>
      <c r="S22" s="439"/>
      <c r="T22" s="439"/>
      <c r="U22" s="439"/>
      <c r="V22" s="439"/>
      <c r="W22" s="439"/>
    </row>
    <row r="23" spans="1:23" ht="17.149999999999999" customHeight="1" x14ac:dyDescent="0.2">
      <c r="B23" s="262" t="s">
        <v>245</v>
      </c>
      <c r="C23" s="420" t="s">
        <v>193</v>
      </c>
      <c r="D23" s="423" t="s">
        <v>526</v>
      </c>
      <c r="E23" s="429" t="s">
        <v>526</v>
      </c>
      <c r="F23" s="435" t="s">
        <v>526</v>
      </c>
      <c r="G23" s="423">
        <v>219822</v>
      </c>
      <c r="H23" s="429">
        <v>219822</v>
      </c>
      <c r="I23" s="435">
        <v>0</v>
      </c>
      <c r="J23" s="429">
        <v>164682</v>
      </c>
      <c r="K23" s="429">
        <v>157697</v>
      </c>
      <c r="L23" s="435">
        <v>6985</v>
      </c>
      <c r="M23" s="429">
        <v>195209</v>
      </c>
      <c r="N23" s="429">
        <v>169038</v>
      </c>
      <c r="O23" s="435">
        <v>26171</v>
      </c>
      <c r="Q23" s="439"/>
      <c r="R23" s="439"/>
      <c r="S23" s="439"/>
      <c r="T23" s="439"/>
      <c r="U23" s="439"/>
      <c r="V23" s="439"/>
      <c r="W23" s="439"/>
    </row>
    <row r="24" spans="1:23" ht="17.149999999999999" customHeight="1" x14ac:dyDescent="0.2">
      <c r="B24" s="262" t="s">
        <v>371</v>
      </c>
      <c r="C24" s="419" t="s">
        <v>436</v>
      </c>
      <c r="D24" s="423">
        <v>294264</v>
      </c>
      <c r="E24" s="429">
        <v>294171</v>
      </c>
      <c r="F24" s="435">
        <v>93</v>
      </c>
      <c r="G24" s="423">
        <v>361072</v>
      </c>
      <c r="H24" s="429">
        <v>361072</v>
      </c>
      <c r="I24" s="435">
        <v>0</v>
      </c>
      <c r="J24" s="429">
        <v>320655</v>
      </c>
      <c r="K24" s="429">
        <v>320655</v>
      </c>
      <c r="L24" s="435">
        <v>0</v>
      </c>
      <c r="M24" s="429">
        <v>203867</v>
      </c>
      <c r="N24" s="429">
        <v>203867</v>
      </c>
      <c r="O24" s="435">
        <v>0</v>
      </c>
      <c r="Q24" s="439"/>
      <c r="R24" s="439"/>
      <c r="S24" s="439"/>
      <c r="T24" s="439"/>
      <c r="U24" s="439"/>
      <c r="V24" s="439"/>
      <c r="W24" s="439"/>
    </row>
    <row r="25" spans="1:23" ht="17.149999999999999" customHeight="1" x14ac:dyDescent="0.2">
      <c r="B25" s="262" t="s">
        <v>101</v>
      </c>
      <c r="C25" s="419" t="s">
        <v>151</v>
      </c>
      <c r="D25" s="423">
        <v>394759</v>
      </c>
      <c r="E25" s="429">
        <v>394481</v>
      </c>
      <c r="F25" s="435">
        <v>278</v>
      </c>
      <c r="G25" s="423">
        <v>287808</v>
      </c>
      <c r="H25" s="429">
        <v>287268</v>
      </c>
      <c r="I25" s="435">
        <v>540</v>
      </c>
      <c r="J25" s="429">
        <v>196706</v>
      </c>
      <c r="K25" s="429">
        <v>196706</v>
      </c>
      <c r="L25" s="435">
        <v>0</v>
      </c>
      <c r="M25" s="429">
        <v>228840</v>
      </c>
      <c r="N25" s="429">
        <v>213462</v>
      </c>
      <c r="O25" s="435">
        <v>15378</v>
      </c>
      <c r="Q25" s="439"/>
      <c r="R25" s="439"/>
      <c r="S25" s="439"/>
      <c r="T25" s="439"/>
      <c r="U25" s="439"/>
      <c r="V25" s="439"/>
      <c r="W25" s="439"/>
    </row>
    <row r="26" spans="1:23" ht="17.149999999999999" customHeight="1" x14ac:dyDescent="0.2">
      <c r="B26" s="262" t="s">
        <v>107</v>
      </c>
      <c r="C26" s="419" t="s">
        <v>424</v>
      </c>
      <c r="D26" s="423" t="s">
        <v>47</v>
      </c>
      <c r="E26" s="429" t="s">
        <v>47</v>
      </c>
      <c r="F26" s="435" t="s">
        <v>47</v>
      </c>
      <c r="G26" s="423" t="s">
        <v>47</v>
      </c>
      <c r="H26" s="429" t="s">
        <v>47</v>
      </c>
      <c r="I26" s="435" t="s">
        <v>47</v>
      </c>
      <c r="J26" s="429">
        <v>302697</v>
      </c>
      <c r="K26" s="429">
        <v>299372</v>
      </c>
      <c r="L26" s="435">
        <v>3325</v>
      </c>
      <c r="M26" s="429">
        <v>293552</v>
      </c>
      <c r="N26" s="429">
        <v>292592</v>
      </c>
      <c r="O26" s="435">
        <v>960</v>
      </c>
      <c r="Q26" s="439"/>
      <c r="R26" s="439"/>
      <c r="S26" s="439"/>
      <c r="T26" s="439"/>
      <c r="U26" s="439"/>
      <c r="V26" s="439"/>
      <c r="W26" s="439"/>
    </row>
    <row r="27" spans="1:23" ht="17.149999999999999" customHeight="1" x14ac:dyDescent="0.2">
      <c r="A27" s="413" t="s">
        <v>83</v>
      </c>
      <c r="B27" s="416" t="s">
        <v>8</v>
      </c>
      <c r="C27" s="421" t="s">
        <v>437</v>
      </c>
      <c r="D27" s="424">
        <v>165207</v>
      </c>
      <c r="E27" s="430">
        <v>165195</v>
      </c>
      <c r="F27" s="436">
        <v>12</v>
      </c>
      <c r="G27" s="424">
        <v>226002</v>
      </c>
      <c r="H27" s="430">
        <v>219097</v>
      </c>
      <c r="I27" s="436">
        <v>6905</v>
      </c>
      <c r="J27" s="430">
        <v>225625</v>
      </c>
      <c r="K27" s="430">
        <v>218793</v>
      </c>
      <c r="L27" s="436">
        <v>6832</v>
      </c>
      <c r="M27" s="430">
        <v>305709</v>
      </c>
      <c r="N27" s="430">
        <v>285430</v>
      </c>
      <c r="O27" s="436">
        <v>20279</v>
      </c>
    </row>
    <row r="28" spans="1:23" ht="16" customHeight="1" x14ac:dyDescent="0.2"/>
    <row r="29" spans="1:23" ht="16" customHeight="1" x14ac:dyDescent="0.2"/>
    <row r="30" spans="1:23" ht="16" customHeight="1" x14ac:dyDescent="0.2"/>
    <row r="31" spans="1:23" ht="16" customHeight="1" x14ac:dyDescent="0.2"/>
    <row r="32" spans="1:23" ht="16" customHeight="1" x14ac:dyDescent="0.2"/>
    <row r="33" ht="16" customHeight="1" x14ac:dyDescent="0.2"/>
    <row r="34" ht="16" customHeight="1" x14ac:dyDescent="0.2"/>
    <row r="35" ht="16" customHeight="1" x14ac:dyDescent="0.2"/>
    <row r="36" ht="16" customHeight="1" x14ac:dyDescent="0.2"/>
    <row r="37" ht="16"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52" spans="3:7" ht="16.5" x14ac:dyDescent="0.25">
      <c r="C52" s="270"/>
    </row>
    <row r="53" spans="3:7" x14ac:dyDescent="0.2">
      <c r="G53" s="437"/>
    </row>
  </sheetData>
  <mergeCells count="5">
    <mergeCell ref="B9:C11"/>
    <mergeCell ref="D10:D11"/>
    <mergeCell ref="G10:G11"/>
    <mergeCell ref="J10:J11"/>
    <mergeCell ref="M10:M11"/>
  </mergeCells>
  <phoneticPr fontId="5"/>
  <pageMargins left="0.19685039370078741" right="0.19685039370078741" top="0.98425196850393704" bottom="0.98425196850393704" header="0.51181102362204722" footer="0.51181102362204722"/>
  <pageSetup paperSize="9" scale="9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indexed="53"/>
  </sheetPr>
  <dimension ref="A6:T53"/>
  <sheetViews>
    <sheetView topLeftCell="A4" workbookViewId="0">
      <selection activeCell="L4" sqref="L4"/>
    </sheetView>
  </sheetViews>
  <sheetFormatPr defaultColWidth="9" defaultRowHeight="11" x14ac:dyDescent="0.2"/>
  <cols>
    <col min="1" max="1" width="7" style="123" customWidth="1"/>
    <col min="2" max="2" width="3.90625" style="123" customWidth="1"/>
    <col min="3" max="3" width="16.6328125" style="123" customWidth="1"/>
    <col min="4" max="4" width="7.08984375" style="123" customWidth="1"/>
    <col min="5" max="5" width="7.6328125" style="123" customWidth="1"/>
    <col min="6" max="8" width="7.26953125" style="123" customWidth="1"/>
    <col min="9" max="9" width="7.6328125" style="123" customWidth="1"/>
    <col min="10" max="12" width="7.26953125" style="123" customWidth="1"/>
    <col min="13" max="13" width="7.6328125" style="123" customWidth="1"/>
    <col min="14" max="15" width="7.26953125" style="123" customWidth="1"/>
    <col min="16" max="16" width="7.08984375" style="123" customWidth="1"/>
    <col min="17" max="17" width="7.6328125" style="123" customWidth="1"/>
    <col min="18" max="19" width="7.26953125" style="123" customWidth="1"/>
    <col min="20" max="20" width="9" style="123" bestFit="1"/>
    <col min="21" max="16384" width="9" style="123"/>
  </cols>
  <sheetData>
    <row r="6" spans="1:20" ht="16.5" customHeight="1" x14ac:dyDescent="0.2">
      <c r="C6" s="1"/>
      <c r="E6" s="425" t="s">
        <v>523</v>
      </c>
    </row>
    <row r="7" spans="1:20" ht="15.75" customHeight="1" x14ac:dyDescent="0.2"/>
    <row r="8" spans="1:20" ht="17.149999999999999" customHeight="1" x14ac:dyDescent="0.2">
      <c r="C8" s="331">
        <v>45505</v>
      </c>
    </row>
    <row r="9" spans="1:20" ht="17.149999999999999" customHeight="1" x14ac:dyDescent="0.2">
      <c r="B9" s="645" t="s">
        <v>146</v>
      </c>
      <c r="C9" s="646"/>
      <c r="D9" s="442"/>
      <c r="E9" s="653" t="s">
        <v>521</v>
      </c>
      <c r="F9" s="653"/>
      <c r="G9" s="453"/>
      <c r="H9" s="447"/>
      <c r="I9" s="653" t="s">
        <v>522</v>
      </c>
      <c r="J9" s="653"/>
      <c r="K9" s="453"/>
      <c r="L9" s="447"/>
      <c r="M9" s="653" t="s">
        <v>160</v>
      </c>
      <c r="N9" s="653"/>
      <c r="O9" s="453"/>
      <c r="P9" s="447"/>
      <c r="Q9" s="653" t="s">
        <v>483</v>
      </c>
      <c r="R9" s="653"/>
      <c r="S9" s="453"/>
    </row>
    <row r="10" spans="1:20" ht="9" customHeight="1" x14ac:dyDescent="0.2">
      <c r="B10" s="647"/>
      <c r="C10" s="648"/>
      <c r="D10" s="654" t="s">
        <v>22</v>
      </c>
      <c r="E10" s="654" t="s">
        <v>262</v>
      </c>
      <c r="F10" s="451"/>
      <c r="G10" s="417"/>
      <c r="H10" s="654" t="s">
        <v>22</v>
      </c>
      <c r="I10" s="654" t="s">
        <v>262</v>
      </c>
      <c r="J10" s="451"/>
      <c r="K10" s="417"/>
      <c r="L10" s="654" t="s">
        <v>22</v>
      </c>
      <c r="M10" s="654" t="s">
        <v>262</v>
      </c>
      <c r="N10" s="451"/>
      <c r="O10" s="417"/>
      <c r="P10" s="654" t="s">
        <v>22</v>
      </c>
      <c r="Q10" s="654" t="s">
        <v>262</v>
      </c>
      <c r="R10" s="451"/>
      <c r="S10" s="417"/>
    </row>
    <row r="11" spans="1:20" ht="17.149999999999999" customHeight="1" x14ac:dyDescent="0.2">
      <c r="B11" s="649"/>
      <c r="C11" s="650"/>
      <c r="D11" s="655"/>
      <c r="E11" s="655"/>
      <c r="F11" s="452" t="s">
        <v>524</v>
      </c>
      <c r="G11" s="454" t="s">
        <v>265</v>
      </c>
      <c r="H11" s="655"/>
      <c r="I11" s="655"/>
      <c r="J11" s="443" t="s">
        <v>524</v>
      </c>
      <c r="K11" s="458" t="s">
        <v>265</v>
      </c>
      <c r="L11" s="655"/>
      <c r="M11" s="655"/>
      <c r="N11" s="443" t="s">
        <v>524</v>
      </c>
      <c r="O11" s="458" t="s">
        <v>265</v>
      </c>
      <c r="P11" s="655"/>
      <c r="Q11" s="655"/>
      <c r="R11" s="443" t="s">
        <v>524</v>
      </c>
      <c r="S11" s="458" t="s">
        <v>265</v>
      </c>
      <c r="T11" s="438"/>
    </row>
    <row r="12" spans="1:20" s="74" customFormat="1" ht="10.5" customHeight="1" x14ac:dyDescent="0.15">
      <c r="B12" s="440"/>
      <c r="C12" s="441"/>
      <c r="D12" s="444" t="s">
        <v>178</v>
      </c>
      <c r="E12" s="448" t="s">
        <v>188</v>
      </c>
      <c r="F12" s="448" t="s">
        <v>188</v>
      </c>
      <c r="G12" s="455" t="s">
        <v>188</v>
      </c>
      <c r="H12" s="279" t="s">
        <v>178</v>
      </c>
      <c r="I12" s="448" t="s">
        <v>188</v>
      </c>
      <c r="J12" s="448" t="s">
        <v>188</v>
      </c>
      <c r="K12" s="455" t="s">
        <v>188</v>
      </c>
      <c r="L12" s="279" t="s">
        <v>178</v>
      </c>
      <c r="M12" s="448" t="s">
        <v>188</v>
      </c>
      <c r="N12" s="448" t="s">
        <v>188</v>
      </c>
      <c r="O12" s="455" t="s">
        <v>188</v>
      </c>
      <c r="P12" s="279" t="s">
        <v>178</v>
      </c>
      <c r="Q12" s="448" t="s">
        <v>188</v>
      </c>
      <c r="R12" s="448" t="s">
        <v>188</v>
      </c>
      <c r="S12" s="455" t="s">
        <v>188</v>
      </c>
    </row>
    <row r="13" spans="1:20" ht="17.149999999999999" customHeight="1" x14ac:dyDescent="0.2">
      <c r="A13" s="1"/>
      <c r="B13" s="262" t="s">
        <v>321</v>
      </c>
      <c r="C13" s="418" t="s">
        <v>147</v>
      </c>
      <c r="D13" s="445">
        <v>17.8</v>
      </c>
      <c r="E13" s="449">
        <v>149.30000000000001</v>
      </c>
      <c r="F13" s="449">
        <v>136.6</v>
      </c>
      <c r="G13" s="456">
        <v>12.7</v>
      </c>
      <c r="H13" s="449">
        <v>18.399999999999999</v>
      </c>
      <c r="I13" s="449">
        <v>152.19999999999999</v>
      </c>
      <c r="J13" s="449">
        <v>138</v>
      </c>
      <c r="K13" s="456">
        <v>14.2</v>
      </c>
      <c r="L13" s="449">
        <v>16.899999999999999</v>
      </c>
      <c r="M13" s="449">
        <v>128</v>
      </c>
      <c r="N13" s="449">
        <v>118.5</v>
      </c>
      <c r="O13" s="456">
        <v>9.5</v>
      </c>
      <c r="P13" s="449">
        <v>16.8</v>
      </c>
      <c r="Q13" s="449">
        <v>125.4</v>
      </c>
      <c r="R13" s="449">
        <v>117.5</v>
      </c>
      <c r="S13" s="456">
        <v>7.9</v>
      </c>
    </row>
    <row r="14" spans="1:20" ht="17.149999999999999" customHeight="1" x14ac:dyDescent="0.2">
      <c r="A14" s="1"/>
      <c r="B14" s="262" t="s">
        <v>239</v>
      </c>
      <c r="C14" s="419" t="s">
        <v>16</v>
      </c>
      <c r="D14" s="445" t="s">
        <v>526</v>
      </c>
      <c r="E14" s="449" t="s">
        <v>526</v>
      </c>
      <c r="F14" s="449" t="s">
        <v>526</v>
      </c>
      <c r="G14" s="456" t="s">
        <v>526</v>
      </c>
      <c r="H14" s="449" t="s">
        <v>47</v>
      </c>
      <c r="I14" s="449" t="s">
        <v>47</v>
      </c>
      <c r="J14" s="449" t="s">
        <v>47</v>
      </c>
      <c r="K14" s="456" t="s">
        <v>47</v>
      </c>
      <c r="L14" s="445">
        <v>17.5</v>
      </c>
      <c r="M14" s="449">
        <v>147</v>
      </c>
      <c r="N14" s="449">
        <v>135.9</v>
      </c>
      <c r="O14" s="456">
        <v>11.1</v>
      </c>
      <c r="P14" s="449">
        <v>17.600000000000001</v>
      </c>
      <c r="Q14" s="449">
        <v>141.6</v>
      </c>
      <c r="R14" s="449">
        <v>132.80000000000001</v>
      </c>
      <c r="S14" s="456">
        <v>8.8000000000000007</v>
      </c>
    </row>
    <row r="15" spans="1:20" ht="17.149999999999999" customHeight="1" x14ac:dyDescent="0.2">
      <c r="B15" s="262" t="s">
        <v>270</v>
      </c>
      <c r="C15" s="419" t="s">
        <v>123</v>
      </c>
      <c r="D15" s="445">
        <v>17.5</v>
      </c>
      <c r="E15" s="449">
        <v>150.69999999999999</v>
      </c>
      <c r="F15" s="449">
        <v>136.5</v>
      </c>
      <c r="G15" s="456">
        <v>14.2</v>
      </c>
      <c r="H15" s="449">
        <v>18.7</v>
      </c>
      <c r="I15" s="449">
        <v>163.9</v>
      </c>
      <c r="J15" s="449">
        <v>147</v>
      </c>
      <c r="K15" s="456">
        <v>16.899999999999999</v>
      </c>
      <c r="L15" s="449">
        <v>17.8</v>
      </c>
      <c r="M15" s="449">
        <v>146.1</v>
      </c>
      <c r="N15" s="449">
        <v>135.4</v>
      </c>
      <c r="O15" s="456">
        <v>10.7</v>
      </c>
      <c r="P15" s="449">
        <v>17.7</v>
      </c>
      <c r="Q15" s="449">
        <v>136.4</v>
      </c>
      <c r="R15" s="449">
        <v>126.9</v>
      </c>
      <c r="S15" s="456">
        <v>9.5</v>
      </c>
    </row>
    <row r="16" spans="1:20" ht="17.149999999999999" customHeight="1" x14ac:dyDescent="0.2">
      <c r="B16" s="262" t="s">
        <v>170</v>
      </c>
      <c r="C16" s="420" t="s">
        <v>433</v>
      </c>
      <c r="D16" s="445" t="s">
        <v>47</v>
      </c>
      <c r="E16" s="449" t="s">
        <v>47</v>
      </c>
      <c r="F16" s="449" t="s">
        <v>47</v>
      </c>
      <c r="G16" s="456" t="s">
        <v>47</v>
      </c>
      <c r="H16" s="449" t="s">
        <v>47</v>
      </c>
      <c r="I16" s="449" t="s">
        <v>47</v>
      </c>
      <c r="J16" s="449" t="s">
        <v>47</v>
      </c>
      <c r="K16" s="456" t="s">
        <v>47</v>
      </c>
      <c r="L16" s="445">
        <v>19.899999999999999</v>
      </c>
      <c r="M16" s="449">
        <v>160.19999999999999</v>
      </c>
      <c r="N16" s="449">
        <v>149.9</v>
      </c>
      <c r="O16" s="456">
        <v>10.3</v>
      </c>
      <c r="P16" s="445">
        <v>17.2</v>
      </c>
      <c r="Q16" s="449">
        <v>159.4</v>
      </c>
      <c r="R16" s="449">
        <v>140.6</v>
      </c>
      <c r="S16" s="456">
        <v>18.8</v>
      </c>
    </row>
    <row r="17" spans="1:19" ht="17.149999999999999" customHeight="1" x14ac:dyDescent="0.2">
      <c r="A17" s="1" t="s">
        <v>486</v>
      </c>
      <c r="B17" s="262" t="s">
        <v>347</v>
      </c>
      <c r="C17" s="419" t="s">
        <v>434</v>
      </c>
      <c r="D17" s="445" t="s">
        <v>526</v>
      </c>
      <c r="E17" s="449" t="s">
        <v>526</v>
      </c>
      <c r="F17" s="449" t="s">
        <v>526</v>
      </c>
      <c r="G17" s="456" t="s">
        <v>526</v>
      </c>
      <c r="H17" s="449">
        <v>20</v>
      </c>
      <c r="I17" s="449">
        <v>159.4</v>
      </c>
      <c r="J17" s="449">
        <v>151.69999999999999</v>
      </c>
      <c r="K17" s="456">
        <v>7.7</v>
      </c>
      <c r="L17" s="445">
        <v>19.100000000000001</v>
      </c>
      <c r="M17" s="449">
        <v>163.4</v>
      </c>
      <c r="N17" s="449">
        <v>155.19999999999999</v>
      </c>
      <c r="O17" s="456">
        <v>8.1999999999999993</v>
      </c>
      <c r="P17" s="449">
        <v>17.7</v>
      </c>
      <c r="Q17" s="449">
        <v>146.80000000000001</v>
      </c>
      <c r="R17" s="449">
        <v>136.69999999999999</v>
      </c>
      <c r="S17" s="456">
        <v>10.1</v>
      </c>
    </row>
    <row r="18" spans="1:19" ht="17.149999999999999" customHeight="1" x14ac:dyDescent="0.2">
      <c r="A18" s="414">
        <v>21</v>
      </c>
      <c r="B18" s="262" t="s">
        <v>10</v>
      </c>
      <c r="C18" s="419" t="s">
        <v>112</v>
      </c>
      <c r="D18" s="445" t="s">
        <v>47</v>
      </c>
      <c r="E18" s="449" t="s">
        <v>47</v>
      </c>
      <c r="F18" s="449" t="s">
        <v>47</v>
      </c>
      <c r="G18" s="456" t="s">
        <v>47</v>
      </c>
      <c r="H18" s="449">
        <v>18</v>
      </c>
      <c r="I18" s="449">
        <v>150.30000000000001</v>
      </c>
      <c r="J18" s="449">
        <v>129.1</v>
      </c>
      <c r="K18" s="456">
        <v>21.2</v>
      </c>
      <c r="L18" s="449">
        <v>18.100000000000001</v>
      </c>
      <c r="M18" s="449">
        <v>146.5</v>
      </c>
      <c r="N18" s="449">
        <v>129.4</v>
      </c>
      <c r="O18" s="456">
        <v>17.100000000000001</v>
      </c>
      <c r="P18" s="449">
        <v>19</v>
      </c>
      <c r="Q18" s="449">
        <v>172.9</v>
      </c>
      <c r="R18" s="449">
        <v>143.80000000000001</v>
      </c>
      <c r="S18" s="456">
        <v>29.1</v>
      </c>
    </row>
    <row r="19" spans="1:19" ht="17.149999999999999" customHeight="1" x14ac:dyDescent="0.2">
      <c r="A19" s="415" t="s">
        <v>486</v>
      </c>
      <c r="B19" s="262" t="s">
        <v>57</v>
      </c>
      <c r="C19" s="419" t="s">
        <v>150</v>
      </c>
      <c r="D19" s="445">
        <v>18.100000000000001</v>
      </c>
      <c r="E19" s="449">
        <v>149.1</v>
      </c>
      <c r="F19" s="449">
        <v>141.6</v>
      </c>
      <c r="G19" s="456">
        <v>7.5</v>
      </c>
      <c r="H19" s="449">
        <v>19.100000000000001</v>
      </c>
      <c r="I19" s="449">
        <v>152.19999999999999</v>
      </c>
      <c r="J19" s="449">
        <v>143.69999999999999</v>
      </c>
      <c r="K19" s="456">
        <v>8.5</v>
      </c>
      <c r="L19" s="449">
        <v>18.2</v>
      </c>
      <c r="M19" s="449">
        <v>120.8</v>
      </c>
      <c r="N19" s="449">
        <v>115.2</v>
      </c>
      <c r="O19" s="456">
        <v>5.6</v>
      </c>
      <c r="P19" s="449">
        <v>17.399999999999999</v>
      </c>
      <c r="Q19" s="449">
        <v>127.4</v>
      </c>
      <c r="R19" s="449">
        <v>119.9</v>
      </c>
      <c r="S19" s="456">
        <v>7.5</v>
      </c>
    </row>
    <row r="20" spans="1:19" ht="17.149999999999999" customHeight="1" x14ac:dyDescent="0.2">
      <c r="B20" s="262" t="s">
        <v>202</v>
      </c>
      <c r="C20" s="419" t="s">
        <v>64</v>
      </c>
      <c r="D20" s="445" t="s">
        <v>47</v>
      </c>
      <c r="E20" s="449" t="s">
        <v>47</v>
      </c>
      <c r="F20" s="449" t="s">
        <v>47</v>
      </c>
      <c r="G20" s="456" t="s">
        <v>47</v>
      </c>
      <c r="H20" s="445">
        <v>19.5</v>
      </c>
      <c r="I20" s="449">
        <v>150.4</v>
      </c>
      <c r="J20" s="449">
        <v>142.9</v>
      </c>
      <c r="K20" s="456">
        <v>7.5</v>
      </c>
      <c r="L20" s="449">
        <v>18</v>
      </c>
      <c r="M20" s="449">
        <v>136.80000000000001</v>
      </c>
      <c r="N20" s="449">
        <v>129.9</v>
      </c>
      <c r="O20" s="456">
        <v>6.9</v>
      </c>
      <c r="P20" s="449">
        <v>18.399999999999999</v>
      </c>
      <c r="Q20" s="449">
        <v>151.30000000000001</v>
      </c>
      <c r="R20" s="449">
        <v>141.30000000000001</v>
      </c>
      <c r="S20" s="456">
        <v>10</v>
      </c>
    </row>
    <row r="21" spans="1:19" ht="17.149999999999999" customHeight="1" x14ac:dyDescent="0.2">
      <c r="B21" s="262" t="s">
        <v>435</v>
      </c>
      <c r="C21" s="420" t="s">
        <v>342</v>
      </c>
      <c r="D21" s="445" t="s">
        <v>526</v>
      </c>
      <c r="E21" s="449" t="s">
        <v>526</v>
      </c>
      <c r="F21" s="449" t="s">
        <v>526</v>
      </c>
      <c r="G21" s="456" t="s">
        <v>526</v>
      </c>
      <c r="H21" s="445">
        <v>17.899999999999999</v>
      </c>
      <c r="I21" s="449">
        <v>148.5</v>
      </c>
      <c r="J21" s="449">
        <v>138.9</v>
      </c>
      <c r="K21" s="456">
        <v>9.6</v>
      </c>
      <c r="L21" s="449">
        <v>15.9</v>
      </c>
      <c r="M21" s="449">
        <v>116.2</v>
      </c>
      <c r="N21" s="449">
        <v>111.1</v>
      </c>
      <c r="O21" s="456">
        <v>5.0999999999999996</v>
      </c>
      <c r="P21" s="449">
        <v>15.4</v>
      </c>
      <c r="Q21" s="449">
        <v>125.3</v>
      </c>
      <c r="R21" s="449">
        <v>117.6</v>
      </c>
      <c r="S21" s="456">
        <v>7.7</v>
      </c>
    </row>
    <row r="22" spans="1:19" ht="17.149999999999999" customHeight="1" x14ac:dyDescent="0.2">
      <c r="B22" s="262" t="s">
        <v>172</v>
      </c>
      <c r="C22" s="420" t="s">
        <v>274</v>
      </c>
      <c r="D22" s="445" t="s">
        <v>47</v>
      </c>
      <c r="E22" s="449" t="s">
        <v>47</v>
      </c>
      <c r="F22" s="449" t="s">
        <v>47</v>
      </c>
      <c r="G22" s="456" t="s">
        <v>47</v>
      </c>
      <c r="H22" s="445">
        <v>18.600000000000001</v>
      </c>
      <c r="I22" s="449">
        <v>162.9</v>
      </c>
      <c r="J22" s="449">
        <v>145.19999999999999</v>
      </c>
      <c r="K22" s="456">
        <v>17.7</v>
      </c>
      <c r="L22" s="449">
        <v>17.7</v>
      </c>
      <c r="M22" s="449">
        <v>147.1</v>
      </c>
      <c r="N22" s="449">
        <v>133.69999999999999</v>
      </c>
      <c r="O22" s="456">
        <v>13.4</v>
      </c>
      <c r="P22" s="449">
        <v>17.100000000000001</v>
      </c>
      <c r="Q22" s="449">
        <v>136.80000000000001</v>
      </c>
      <c r="R22" s="449">
        <v>127.7</v>
      </c>
      <c r="S22" s="456">
        <v>9.1</v>
      </c>
    </row>
    <row r="23" spans="1:19" ht="17.149999999999999" customHeight="1" x14ac:dyDescent="0.2">
      <c r="B23" s="262" t="s">
        <v>43</v>
      </c>
      <c r="C23" s="420" t="s">
        <v>235</v>
      </c>
      <c r="D23" s="445" t="s">
        <v>526</v>
      </c>
      <c r="E23" s="449" t="s">
        <v>526</v>
      </c>
      <c r="F23" s="449" t="s">
        <v>526</v>
      </c>
      <c r="G23" s="456" t="s">
        <v>526</v>
      </c>
      <c r="H23" s="445">
        <v>19.2</v>
      </c>
      <c r="I23" s="449">
        <v>131.80000000000001</v>
      </c>
      <c r="J23" s="449">
        <v>118.3</v>
      </c>
      <c r="K23" s="456">
        <v>13.5</v>
      </c>
      <c r="L23" s="449">
        <v>12.5</v>
      </c>
      <c r="M23" s="449">
        <v>78.8</v>
      </c>
      <c r="N23" s="449">
        <v>76.400000000000006</v>
      </c>
      <c r="O23" s="456">
        <v>2.4</v>
      </c>
      <c r="P23" s="449">
        <v>12.7</v>
      </c>
      <c r="Q23" s="449">
        <v>74.900000000000006</v>
      </c>
      <c r="R23" s="449">
        <v>71.599999999999994</v>
      </c>
      <c r="S23" s="456">
        <v>3.3</v>
      </c>
    </row>
    <row r="24" spans="1:19" ht="17.149999999999999" customHeight="1" x14ac:dyDescent="0.2">
      <c r="B24" s="262" t="s">
        <v>245</v>
      </c>
      <c r="C24" s="420" t="s">
        <v>193</v>
      </c>
      <c r="D24" s="445" t="s">
        <v>526</v>
      </c>
      <c r="E24" s="449" t="s">
        <v>526</v>
      </c>
      <c r="F24" s="449" t="s">
        <v>526</v>
      </c>
      <c r="G24" s="456" t="s">
        <v>526</v>
      </c>
      <c r="H24" s="449">
        <v>24.7</v>
      </c>
      <c r="I24" s="449">
        <v>165.5</v>
      </c>
      <c r="J24" s="449">
        <v>134.4</v>
      </c>
      <c r="K24" s="456">
        <v>31.1</v>
      </c>
      <c r="L24" s="449">
        <v>14.9</v>
      </c>
      <c r="M24" s="449">
        <v>108.2</v>
      </c>
      <c r="N24" s="449">
        <v>102.4</v>
      </c>
      <c r="O24" s="456">
        <v>5.8</v>
      </c>
      <c r="P24" s="449">
        <v>17.100000000000001</v>
      </c>
      <c r="Q24" s="449">
        <v>116</v>
      </c>
      <c r="R24" s="449">
        <v>114</v>
      </c>
      <c r="S24" s="456">
        <v>2</v>
      </c>
    </row>
    <row r="25" spans="1:19" ht="17.149999999999999" customHeight="1" x14ac:dyDescent="0.2">
      <c r="B25" s="262" t="s">
        <v>371</v>
      </c>
      <c r="C25" s="419" t="s">
        <v>436</v>
      </c>
      <c r="D25" s="445">
        <v>14.2</v>
      </c>
      <c r="E25" s="449">
        <v>108.6</v>
      </c>
      <c r="F25" s="449">
        <v>105.4</v>
      </c>
      <c r="G25" s="456">
        <v>3.2</v>
      </c>
      <c r="H25" s="449">
        <v>12.5</v>
      </c>
      <c r="I25" s="449">
        <v>90.7</v>
      </c>
      <c r="J25" s="449">
        <v>87.9</v>
      </c>
      <c r="K25" s="456">
        <v>2.8</v>
      </c>
      <c r="L25" s="445">
        <v>14.9</v>
      </c>
      <c r="M25" s="449">
        <v>117.3</v>
      </c>
      <c r="N25" s="449">
        <v>100.7</v>
      </c>
      <c r="O25" s="456">
        <v>16.600000000000001</v>
      </c>
      <c r="P25" s="449">
        <v>13.4</v>
      </c>
      <c r="Q25" s="449">
        <v>90.8</v>
      </c>
      <c r="R25" s="449">
        <v>88</v>
      </c>
      <c r="S25" s="456">
        <v>2.8</v>
      </c>
    </row>
    <row r="26" spans="1:19" ht="17.149999999999999" customHeight="1" x14ac:dyDescent="0.2">
      <c r="B26" s="262" t="s">
        <v>101</v>
      </c>
      <c r="C26" s="419" t="s">
        <v>151</v>
      </c>
      <c r="D26" s="445">
        <v>19.5</v>
      </c>
      <c r="E26" s="449">
        <v>160.5</v>
      </c>
      <c r="F26" s="449">
        <v>147.9</v>
      </c>
      <c r="G26" s="456">
        <v>12.6</v>
      </c>
      <c r="H26" s="449">
        <v>18.600000000000001</v>
      </c>
      <c r="I26" s="449">
        <v>143.19999999999999</v>
      </c>
      <c r="J26" s="449">
        <v>137.4</v>
      </c>
      <c r="K26" s="449">
        <v>5.8</v>
      </c>
      <c r="L26" s="445">
        <v>16.5</v>
      </c>
      <c r="M26" s="449">
        <v>117</v>
      </c>
      <c r="N26" s="449">
        <v>114.3</v>
      </c>
      <c r="O26" s="456">
        <v>2.7</v>
      </c>
      <c r="P26" s="449">
        <v>16.899999999999999</v>
      </c>
      <c r="Q26" s="449">
        <v>120.7</v>
      </c>
      <c r="R26" s="449">
        <v>117.2</v>
      </c>
      <c r="S26" s="456">
        <v>3.5</v>
      </c>
    </row>
    <row r="27" spans="1:19" ht="17.149999999999999" customHeight="1" x14ac:dyDescent="0.2">
      <c r="B27" s="262" t="s">
        <v>107</v>
      </c>
      <c r="C27" s="419" t="s">
        <v>424</v>
      </c>
      <c r="D27" s="445" t="s">
        <v>47</v>
      </c>
      <c r="E27" s="449" t="s">
        <v>47</v>
      </c>
      <c r="F27" s="449" t="s">
        <v>47</v>
      </c>
      <c r="G27" s="456" t="s">
        <v>47</v>
      </c>
      <c r="H27" s="449" t="s">
        <v>47</v>
      </c>
      <c r="I27" s="449" t="s">
        <v>47</v>
      </c>
      <c r="J27" s="449" t="s">
        <v>47</v>
      </c>
      <c r="K27" s="449" t="s">
        <v>47</v>
      </c>
      <c r="L27" s="445">
        <v>19.100000000000001</v>
      </c>
      <c r="M27" s="449">
        <v>159.1</v>
      </c>
      <c r="N27" s="449">
        <v>144.69999999999999</v>
      </c>
      <c r="O27" s="456">
        <v>14.4</v>
      </c>
      <c r="P27" s="449">
        <v>19.2</v>
      </c>
      <c r="Q27" s="449">
        <v>151.9</v>
      </c>
      <c r="R27" s="449">
        <v>146.30000000000001</v>
      </c>
      <c r="S27" s="456">
        <v>5.6</v>
      </c>
    </row>
    <row r="28" spans="1:19" ht="17.149999999999999" customHeight="1" x14ac:dyDescent="0.2">
      <c r="A28" s="123" t="s">
        <v>83</v>
      </c>
      <c r="B28" s="416" t="s">
        <v>8</v>
      </c>
      <c r="C28" s="421" t="s">
        <v>437</v>
      </c>
      <c r="D28" s="446">
        <v>17.2</v>
      </c>
      <c r="E28" s="450">
        <v>121.2</v>
      </c>
      <c r="F28" s="450">
        <v>113.3</v>
      </c>
      <c r="G28" s="457">
        <v>7.9</v>
      </c>
      <c r="H28" s="450">
        <v>17.600000000000001</v>
      </c>
      <c r="I28" s="450">
        <v>145.30000000000001</v>
      </c>
      <c r="J28" s="450">
        <v>127.7</v>
      </c>
      <c r="K28" s="457">
        <v>17.600000000000001</v>
      </c>
      <c r="L28" s="450">
        <v>17.7</v>
      </c>
      <c r="M28" s="450">
        <v>141.30000000000001</v>
      </c>
      <c r="N28" s="450">
        <v>126.6</v>
      </c>
      <c r="O28" s="457">
        <v>14.7</v>
      </c>
      <c r="P28" s="450">
        <v>19.100000000000001</v>
      </c>
      <c r="Q28" s="450">
        <v>158.1</v>
      </c>
      <c r="R28" s="450">
        <v>145.69999999999999</v>
      </c>
      <c r="S28" s="457">
        <v>12.4</v>
      </c>
    </row>
    <row r="29" spans="1:19" ht="16" customHeight="1" x14ac:dyDescent="0.2"/>
    <row r="30" spans="1:19" ht="16" customHeight="1" x14ac:dyDescent="0.2"/>
    <row r="31" spans="1:19" ht="16" customHeight="1" x14ac:dyDescent="0.2"/>
    <row r="32" spans="1:19" ht="16" customHeight="1" x14ac:dyDescent="0.2"/>
    <row r="33" ht="16" customHeight="1" x14ac:dyDescent="0.2"/>
    <row r="34" ht="16" customHeight="1" x14ac:dyDescent="0.2"/>
    <row r="35" ht="16" customHeight="1" x14ac:dyDescent="0.2"/>
    <row r="36" ht="16" customHeight="1" x14ac:dyDescent="0.2"/>
    <row r="37" ht="16" customHeight="1" x14ac:dyDescent="0.2"/>
    <row r="38" ht="16"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52" spans="3:7" ht="16.5" x14ac:dyDescent="0.25">
      <c r="C52" s="270"/>
    </row>
    <row r="53" spans="3:7" x14ac:dyDescent="0.2">
      <c r="G53" s="437"/>
    </row>
  </sheetData>
  <mergeCells count="13">
    <mergeCell ref="E9:F9"/>
    <mergeCell ref="I9:J9"/>
    <mergeCell ref="M9:N9"/>
    <mergeCell ref="Q9:R9"/>
    <mergeCell ref="B9:C11"/>
    <mergeCell ref="D10:D11"/>
    <mergeCell ref="E10:E11"/>
    <mergeCell ref="H10:H11"/>
    <mergeCell ref="I10:I11"/>
    <mergeCell ref="L10:L11"/>
    <mergeCell ref="M10:M11"/>
    <mergeCell ref="P10:P11"/>
    <mergeCell ref="Q10:Q11"/>
  </mergeCells>
  <phoneticPr fontId="5"/>
  <pageMargins left="0.19685039370078741" right="0.19685039370078741"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indexed="53"/>
  </sheetPr>
  <dimension ref="B1:M106"/>
  <sheetViews>
    <sheetView topLeftCell="A10" zoomScale="85" zoomScaleNormal="85" workbookViewId="0">
      <selection activeCell="L4" sqref="L4"/>
    </sheetView>
  </sheetViews>
  <sheetFormatPr defaultColWidth="9" defaultRowHeight="13" x14ac:dyDescent="0.2"/>
  <cols>
    <col min="1" max="1" width="4" style="1" customWidth="1"/>
    <col min="2" max="2" width="6.453125" style="1" customWidth="1"/>
    <col min="3" max="3" width="35" style="192" customWidth="1"/>
    <col min="4" max="13" width="10.36328125" style="1" customWidth="1"/>
    <col min="14" max="14" width="9" style="1" bestFit="1"/>
    <col min="15" max="16384" width="9" style="1"/>
  </cols>
  <sheetData>
    <row r="1" spans="2:13" ht="24.75" customHeight="1" x14ac:dyDescent="0.3">
      <c r="B1" s="8"/>
      <c r="C1" s="459"/>
      <c r="D1" s="343" t="s">
        <v>282</v>
      </c>
      <c r="E1" s="460"/>
      <c r="G1" s="8"/>
      <c r="I1" s="8"/>
      <c r="J1" s="8"/>
      <c r="K1" s="8"/>
      <c r="L1" s="8"/>
      <c r="M1" s="8"/>
    </row>
    <row r="2" spans="2:13" ht="24.75" customHeight="1" x14ac:dyDescent="0.3">
      <c r="B2" s="8"/>
      <c r="C2" s="331">
        <v>45505</v>
      </c>
      <c r="D2" s="343"/>
      <c r="E2" s="460"/>
      <c r="G2" s="8"/>
      <c r="I2" s="8"/>
      <c r="J2" s="8"/>
      <c r="K2" s="8"/>
      <c r="L2" s="8"/>
      <c r="M2" s="8"/>
    </row>
    <row r="3" spans="2:13" ht="18" customHeight="1" x14ac:dyDescent="0.2">
      <c r="B3" s="123"/>
      <c r="C3" s="332" t="s">
        <v>216</v>
      </c>
      <c r="D3" s="332"/>
      <c r="E3" s="123"/>
      <c r="F3" s="123"/>
      <c r="G3" s="123"/>
      <c r="H3" s="123"/>
      <c r="I3" s="123"/>
      <c r="J3" s="123"/>
      <c r="K3" s="123"/>
      <c r="L3" s="123"/>
      <c r="M3" s="1" t="s">
        <v>449</v>
      </c>
    </row>
    <row r="4" spans="2:13" s="320" customFormat="1" ht="18" customHeight="1" x14ac:dyDescent="0.2">
      <c r="B4" s="627" t="s">
        <v>514</v>
      </c>
      <c r="C4" s="628"/>
      <c r="D4" s="642" t="s">
        <v>525</v>
      </c>
      <c r="E4" s="642"/>
      <c r="F4" s="642"/>
      <c r="G4" s="641"/>
      <c r="H4" s="656"/>
      <c r="I4" s="640" t="s">
        <v>247</v>
      </c>
      <c r="J4" s="641"/>
      <c r="K4" s="641"/>
      <c r="L4" s="641"/>
      <c r="M4" s="656"/>
    </row>
    <row r="5" spans="2:13" s="320" customFormat="1" ht="9.75" customHeight="1" x14ac:dyDescent="0.2">
      <c r="B5" s="629"/>
      <c r="C5" s="630"/>
      <c r="D5" s="657" t="s">
        <v>184</v>
      </c>
      <c r="E5" s="355"/>
      <c r="F5" s="355"/>
      <c r="G5" s="410"/>
      <c r="H5" s="410"/>
      <c r="I5" s="657" t="s">
        <v>184</v>
      </c>
      <c r="J5" s="355"/>
      <c r="K5" s="355"/>
      <c r="L5" s="410"/>
      <c r="M5" s="463"/>
    </row>
    <row r="6" spans="2:13" s="320" customFormat="1" ht="9.75" customHeight="1" x14ac:dyDescent="0.2">
      <c r="B6" s="629"/>
      <c r="C6" s="630"/>
      <c r="D6" s="658"/>
      <c r="E6" s="657" t="s">
        <v>455</v>
      </c>
      <c r="F6" s="355"/>
      <c r="G6" s="463"/>
      <c r="H6" s="660" t="s">
        <v>506</v>
      </c>
      <c r="I6" s="658"/>
      <c r="J6" s="657" t="s">
        <v>455</v>
      </c>
      <c r="K6" s="355"/>
      <c r="L6" s="463"/>
      <c r="M6" s="660" t="s">
        <v>506</v>
      </c>
    </row>
    <row r="7" spans="2:13" s="320" customFormat="1" ht="36" customHeight="1" x14ac:dyDescent="0.2">
      <c r="B7" s="631"/>
      <c r="C7" s="632"/>
      <c r="D7" s="659"/>
      <c r="E7" s="659"/>
      <c r="F7" s="461" t="s">
        <v>527</v>
      </c>
      <c r="G7" s="464" t="s">
        <v>528</v>
      </c>
      <c r="H7" s="661"/>
      <c r="I7" s="659"/>
      <c r="J7" s="662"/>
      <c r="K7" s="462" t="s">
        <v>527</v>
      </c>
      <c r="L7" s="465" t="s">
        <v>528</v>
      </c>
      <c r="M7" s="661"/>
    </row>
    <row r="8" spans="2:13" ht="20.149999999999999" customHeight="1" x14ac:dyDescent="0.2">
      <c r="B8" s="321" t="s">
        <v>321</v>
      </c>
      <c r="C8" s="333" t="s">
        <v>63</v>
      </c>
      <c r="D8" s="357">
        <v>355816</v>
      </c>
      <c r="E8" s="362">
        <v>334234</v>
      </c>
      <c r="F8" s="362">
        <v>305916</v>
      </c>
      <c r="G8" s="362">
        <v>28318</v>
      </c>
      <c r="H8" s="357">
        <v>21582</v>
      </c>
      <c r="I8" s="357">
        <v>108554</v>
      </c>
      <c r="J8" s="357">
        <v>106956</v>
      </c>
      <c r="K8" s="357">
        <v>104293</v>
      </c>
      <c r="L8" s="357">
        <v>2663</v>
      </c>
      <c r="M8" s="357">
        <v>1598</v>
      </c>
    </row>
    <row r="9" spans="2:13" ht="20.149999999999999" customHeight="1" x14ac:dyDescent="0.2">
      <c r="B9" s="322" t="s">
        <v>239</v>
      </c>
      <c r="C9" s="334" t="s">
        <v>494</v>
      </c>
      <c r="D9" s="346">
        <v>475138</v>
      </c>
      <c r="E9" s="358">
        <v>371213</v>
      </c>
      <c r="F9" s="358">
        <v>353664</v>
      </c>
      <c r="G9" s="358">
        <v>17549</v>
      </c>
      <c r="H9" s="358">
        <v>103925</v>
      </c>
      <c r="I9" s="358">
        <v>107728</v>
      </c>
      <c r="J9" s="358">
        <v>95714</v>
      </c>
      <c r="K9" s="358">
        <v>94690</v>
      </c>
      <c r="L9" s="358">
        <v>1024</v>
      </c>
      <c r="M9" s="358">
        <v>12014</v>
      </c>
    </row>
    <row r="10" spans="2:13" ht="20.149999999999999" customHeight="1" x14ac:dyDescent="0.2">
      <c r="B10" s="323" t="s">
        <v>270</v>
      </c>
      <c r="C10" s="335" t="s">
        <v>77</v>
      </c>
      <c r="D10" s="347">
        <v>368416</v>
      </c>
      <c r="E10" s="359">
        <v>349327</v>
      </c>
      <c r="F10" s="359">
        <v>315668</v>
      </c>
      <c r="G10" s="359">
        <v>33659</v>
      </c>
      <c r="H10" s="359">
        <v>19089</v>
      </c>
      <c r="I10" s="359">
        <v>123057</v>
      </c>
      <c r="J10" s="359">
        <v>120683</v>
      </c>
      <c r="K10" s="359">
        <v>116727</v>
      </c>
      <c r="L10" s="359">
        <v>3956</v>
      </c>
      <c r="M10" s="359">
        <v>2374</v>
      </c>
    </row>
    <row r="11" spans="2:13" ht="20.149999999999999" customHeight="1" x14ac:dyDescent="0.2">
      <c r="B11" s="324" t="s">
        <v>170</v>
      </c>
      <c r="C11" s="335" t="s">
        <v>303</v>
      </c>
      <c r="D11" s="347">
        <v>517136</v>
      </c>
      <c r="E11" s="359">
        <v>510597</v>
      </c>
      <c r="F11" s="359">
        <v>446255</v>
      </c>
      <c r="G11" s="359">
        <v>64342</v>
      </c>
      <c r="H11" s="359">
        <v>6539</v>
      </c>
      <c r="I11" s="359">
        <v>186604</v>
      </c>
      <c r="J11" s="359">
        <v>185300</v>
      </c>
      <c r="K11" s="359">
        <v>182836</v>
      </c>
      <c r="L11" s="359">
        <v>2464</v>
      </c>
      <c r="M11" s="359">
        <v>1304</v>
      </c>
    </row>
    <row r="12" spans="2:13" ht="20.149999999999999" customHeight="1" x14ac:dyDescent="0.2">
      <c r="B12" s="323" t="s">
        <v>347</v>
      </c>
      <c r="C12" s="335" t="s">
        <v>412</v>
      </c>
      <c r="D12" s="347">
        <v>411434</v>
      </c>
      <c r="E12" s="359">
        <v>352768</v>
      </c>
      <c r="F12" s="359">
        <v>337605</v>
      </c>
      <c r="G12" s="359">
        <v>15163</v>
      </c>
      <c r="H12" s="359">
        <v>58666</v>
      </c>
      <c r="I12" s="359">
        <v>165461</v>
      </c>
      <c r="J12" s="359">
        <v>141561</v>
      </c>
      <c r="K12" s="359">
        <v>139292</v>
      </c>
      <c r="L12" s="359">
        <v>2269</v>
      </c>
      <c r="M12" s="359">
        <v>23900</v>
      </c>
    </row>
    <row r="13" spans="2:13" ht="20.149999999999999" customHeight="1" x14ac:dyDescent="0.2">
      <c r="B13" s="323" t="s">
        <v>10</v>
      </c>
      <c r="C13" s="335" t="s">
        <v>496</v>
      </c>
      <c r="D13" s="347">
        <v>303274</v>
      </c>
      <c r="E13" s="359">
        <v>291023</v>
      </c>
      <c r="F13" s="359">
        <v>238961</v>
      </c>
      <c r="G13" s="359">
        <v>52062</v>
      </c>
      <c r="H13" s="359">
        <v>12251</v>
      </c>
      <c r="I13" s="359">
        <v>107959</v>
      </c>
      <c r="J13" s="359">
        <v>107914</v>
      </c>
      <c r="K13" s="359">
        <v>104390</v>
      </c>
      <c r="L13" s="359">
        <v>3524</v>
      </c>
      <c r="M13" s="359">
        <v>45</v>
      </c>
    </row>
    <row r="14" spans="2:13" ht="20.149999999999999" customHeight="1" x14ac:dyDescent="0.2">
      <c r="B14" s="323" t="s">
        <v>57</v>
      </c>
      <c r="C14" s="335" t="s">
        <v>268</v>
      </c>
      <c r="D14" s="347">
        <v>357684</v>
      </c>
      <c r="E14" s="359">
        <v>321216</v>
      </c>
      <c r="F14" s="359">
        <v>300207</v>
      </c>
      <c r="G14" s="359">
        <v>21009</v>
      </c>
      <c r="H14" s="359">
        <v>36468</v>
      </c>
      <c r="I14" s="359">
        <v>116338</v>
      </c>
      <c r="J14" s="359">
        <v>115438</v>
      </c>
      <c r="K14" s="359">
        <v>113124</v>
      </c>
      <c r="L14" s="359">
        <v>2314</v>
      </c>
      <c r="M14" s="359">
        <v>900</v>
      </c>
    </row>
    <row r="15" spans="2:13" ht="20.149999999999999" customHeight="1" x14ac:dyDescent="0.2">
      <c r="B15" s="323" t="s">
        <v>202</v>
      </c>
      <c r="C15" s="335" t="s">
        <v>497</v>
      </c>
      <c r="D15" s="347">
        <v>366034</v>
      </c>
      <c r="E15" s="359">
        <v>365978</v>
      </c>
      <c r="F15" s="359">
        <v>339823</v>
      </c>
      <c r="G15" s="359">
        <v>26155</v>
      </c>
      <c r="H15" s="359">
        <v>56</v>
      </c>
      <c r="I15" s="359">
        <v>177719</v>
      </c>
      <c r="J15" s="359">
        <v>177503</v>
      </c>
      <c r="K15" s="359">
        <v>175399</v>
      </c>
      <c r="L15" s="359">
        <v>2104</v>
      </c>
      <c r="M15" s="359">
        <v>216</v>
      </c>
    </row>
    <row r="16" spans="2:13" ht="20.149999999999999" customHeight="1" x14ac:dyDescent="0.2">
      <c r="B16" s="323" t="s">
        <v>435</v>
      </c>
      <c r="C16" s="335" t="s">
        <v>398</v>
      </c>
      <c r="D16" s="347">
        <v>366314</v>
      </c>
      <c r="E16" s="359">
        <v>362150</v>
      </c>
      <c r="F16" s="359">
        <v>338524</v>
      </c>
      <c r="G16" s="359">
        <v>23626</v>
      </c>
      <c r="H16" s="359">
        <v>4164</v>
      </c>
      <c r="I16" s="359">
        <v>95810</v>
      </c>
      <c r="J16" s="359">
        <v>95563</v>
      </c>
      <c r="K16" s="359">
        <v>85623</v>
      </c>
      <c r="L16" s="359">
        <v>9940</v>
      </c>
      <c r="M16" s="359">
        <v>247</v>
      </c>
    </row>
    <row r="17" spans="2:13" ht="20.149999999999999" customHeight="1" x14ac:dyDescent="0.2">
      <c r="B17" s="323" t="s">
        <v>172</v>
      </c>
      <c r="C17" s="335" t="s">
        <v>498</v>
      </c>
      <c r="D17" s="347">
        <v>426367</v>
      </c>
      <c r="E17" s="359">
        <v>418028</v>
      </c>
      <c r="F17" s="359">
        <v>383802</v>
      </c>
      <c r="G17" s="359">
        <v>34226</v>
      </c>
      <c r="H17" s="359">
        <v>8339</v>
      </c>
      <c r="I17" s="359">
        <v>123709</v>
      </c>
      <c r="J17" s="359">
        <v>121998</v>
      </c>
      <c r="K17" s="359">
        <v>118803</v>
      </c>
      <c r="L17" s="359">
        <v>3195</v>
      </c>
      <c r="M17" s="359">
        <v>1711</v>
      </c>
    </row>
    <row r="18" spans="2:13" ht="20.149999999999999" customHeight="1" x14ac:dyDescent="0.2">
      <c r="B18" s="323" t="s">
        <v>43</v>
      </c>
      <c r="C18" s="335" t="s">
        <v>325</v>
      </c>
      <c r="D18" s="347">
        <v>299271</v>
      </c>
      <c r="E18" s="359">
        <v>283606</v>
      </c>
      <c r="F18" s="359">
        <v>269170</v>
      </c>
      <c r="G18" s="359">
        <v>14436</v>
      </c>
      <c r="H18" s="359">
        <v>15665</v>
      </c>
      <c r="I18" s="359">
        <v>77770</v>
      </c>
      <c r="J18" s="359">
        <v>77332</v>
      </c>
      <c r="K18" s="359">
        <v>75290</v>
      </c>
      <c r="L18" s="359">
        <v>2042</v>
      </c>
      <c r="M18" s="359">
        <v>438</v>
      </c>
    </row>
    <row r="19" spans="2:13" ht="20.149999999999999" customHeight="1" x14ac:dyDescent="0.2">
      <c r="B19" s="323" t="s">
        <v>245</v>
      </c>
      <c r="C19" s="335" t="s">
        <v>499</v>
      </c>
      <c r="D19" s="347">
        <v>303021</v>
      </c>
      <c r="E19" s="359">
        <v>276984</v>
      </c>
      <c r="F19" s="359">
        <v>255466</v>
      </c>
      <c r="G19" s="359">
        <v>21518</v>
      </c>
      <c r="H19" s="359">
        <v>26037</v>
      </c>
      <c r="I19" s="359">
        <v>98944</v>
      </c>
      <c r="J19" s="359">
        <v>91557</v>
      </c>
      <c r="K19" s="359">
        <v>89668</v>
      </c>
      <c r="L19" s="359">
        <v>1889</v>
      </c>
      <c r="M19" s="359">
        <v>7387</v>
      </c>
    </row>
    <row r="20" spans="2:13" ht="20.149999999999999" customHeight="1" x14ac:dyDescent="0.2">
      <c r="B20" s="323" t="s">
        <v>371</v>
      </c>
      <c r="C20" s="335" t="s">
        <v>285</v>
      </c>
      <c r="D20" s="347">
        <v>368546</v>
      </c>
      <c r="E20" s="359">
        <v>368535</v>
      </c>
      <c r="F20" s="359">
        <v>364798</v>
      </c>
      <c r="G20" s="359">
        <v>3737</v>
      </c>
      <c r="H20" s="359">
        <v>11</v>
      </c>
      <c r="I20" s="359">
        <v>78837</v>
      </c>
      <c r="J20" s="359">
        <v>78836</v>
      </c>
      <c r="K20" s="359">
        <v>78603</v>
      </c>
      <c r="L20" s="359">
        <v>233</v>
      </c>
      <c r="M20" s="359">
        <v>1</v>
      </c>
    </row>
    <row r="21" spans="2:13" ht="20.149999999999999" customHeight="1" x14ac:dyDescent="0.2">
      <c r="B21" s="323" t="s">
        <v>101</v>
      </c>
      <c r="C21" s="335" t="s">
        <v>157</v>
      </c>
      <c r="D21" s="347">
        <v>329150</v>
      </c>
      <c r="E21" s="359">
        <v>321091</v>
      </c>
      <c r="F21" s="359">
        <v>296591</v>
      </c>
      <c r="G21" s="359">
        <v>24500</v>
      </c>
      <c r="H21" s="359">
        <v>8059</v>
      </c>
      <c r="I21" s="359">
        <v>135455</v>
      </c>
      <c r="J21" s="359">
        <v>133262</v>
      </c>
      <c r="K21" s="359">
        <v>130638</v>
      </c>
      <c r="L21" s="359">
        <v>2624</v>
      </c>
      <c r="M21" s="359">
        <v>2193</v>
      </c>
    </row>
    <row r="22" spans="2:13" ht="20.149999999999999" customHeight="1" x14ac:dyDescent="0.2">
      <c r="B22" s="323" t="s">
        <v>107</v>
      </c>
      <c r="C22" s="335" t="s">
        <v>452</v>
      </c>
      <c r="D22" s="347">
        <v>341470</v>
      </c>
      <c r="E22" s="359">
        <v>340597</v>
      </c>
      <c r="F22" s="359">
        <v>309730</v>
      </c>
      <c r="G22" s="359">
        <v>30867</v>
      </c>
      <c r="H22" s="359">
        <v>873</v>
      </c>
      <c r="I22" s="359">
        <v>160199</v>
      </c>
      <c r="J22" s="359">
        <v>160199</v>
      </c>
      <c r="K22" s="359">
        <v>149514</v>
      </c>
      <c r="L22" s="359">
        <v>10685</v>
      </c>
      <c r="M22" s="359">
        <v>0</v>
      </c>
    </row>
    <row r="23" spans="2:13" ht="20.149999999999999" customHeight="1" x14ac:dyDescent="0.2">
      <c r="B23" s="325" t="s">
        <v>8</v>
      </c>
      <c r="C23" s="336" t="s">
        <v>377</v>
      </c>
      <c r="D23" s="347">
        <v>279705</v>
      </c>
      <c r="E23" s="360">
        <v>267824</v>
      </c>
      <c r="F23" s="360">
        <v>235214</v>
      </c>
      <c r="G23" s="360">
        <v>32610</v>
      </c>
      <c r="H23" s="360">
        <v>11881</v>
      </c>
      <c r="I23" s="360">
        <v>104851</v>
      </c>
      <c r="J23" s="360">
        <v>103669</v>
      </c>
      <c r="K23" s="360">
        <v>99533</v>
      </c>
      <c r="L23" s="360">
        <v>4136</v>
      </c>
      <c r="M23" s="360">
        <v>1182</v>
      </c>
    </row>
    <row r="24" spans="2:13" ht="20.149999999999999" customHeight="1" x14ac:dyDescent="0.2">
      <c r="B24" s="326" t="s">
        <v>114</v>
      </c>
      <c r="C24" s="337" t="s">
        <v>260</v>
      </c>
      <c r="D24" s="358">
        <v>293778</v>
      </c>
      <c r="E24" s="358">
        <v>289972</v>
      </c>
      <c r="F24" s="358">
        <v>259618</v>
      </c>
      <c r="G24" s="358">
        <v>30354</v>
      </c>
      <c r="H24" s="358">
        <v>3806</v>
      </c>
      <c r="I24" s="358">
        <v>120788</v>
      </c>
      <c r="J24" s="358">
        <v>120200</v>
      </c>
      <c r="K24" s="358">
        <v>115060</v>
      </c>
      <c r="L24" s="358">
        <v>5140</v>
      </c>
      <c r="M24" s="358">
        <v>588</v>
      </c>
    </row>
    <row r="25" spans="2:13" ht="20.149999999999999" customHeight="1" x14ac:dyDescent="0.2">
      <c r="B25" s="327" t="s">
        <v>354</v>
      </c>
      <c r="C25" s="335" t="s">
        <v>225</v>
      </c>
      <c r="D25" s="361">
        <v>322321</v>
      </c>
      <c r="E25" s="361">
        <v>322283</v>
      </c>
      <c r="F25" s="361">
        <v>298711</v>
      </c>
      <c r="G25" s="361">
        <v>23572</v>
      </c>
      <c r="H25" s="361">
        <v>38</v>
      </c>
      <c r="I25" s="361">
        <v>99727</v>
      </c>
      <c r="J25" s="361">
        <v>99727</v>
      </c>
      <c r="K25" s="361">
        <v>96620</v>
      </c>
      <c r="L25" s="361">
        <v>3107</v>
      </c>
      <c r="M25" s="361">
        <v>0</v>
      </c>
    </row>
    <row r="26" spans="2:13" ht="20.149999999999999" customHeight="1" x14ac:dyDescent="0.2">
      <c r="B26" s="328" t="s">
        <v>4</v>
      </c>
      <c r="C26" s="338" t="s">
        <v>142</v>
      </c>
      <c r="D26" s="362">
        <v>327417</v>
      </c>
      <c r="E26" s="362">
        <v>314669</v>
      </c>
      <c r="F26" s="362">
        <v>282981</v>
      </c>
      <c r="G26" s="362">
        <v>31688</v>
      </c>
      <c r="H26" s="362">
        <v>12748</v>
      </c>
      <c r="I26" s="362">
        <v>87658</v>
      </c>
      <c r="J26" s="362">
        <v>83024</v>
      </c>
      <c r="K26" s="362">
        <v>83024</v>
      </c>
      <c r="L26" s="362">
        <v>0</v>
      </c>
      <c r="M26" s="362">
        <v>4634</v>
      </c>
    </row>
    <row r="27" spans="2:13" ht="20.149999999999999" customHeight="1" x14ac:dyDescent="0.2">
      <c r="B27" s="329" t="s">
        <v>192</v>
      </c>
      <c r="C27" s="339" t="s">
        <v>400</v>
      </c>
      <c r="D27" s="359">
        <v>286715</v>
      </c>
      <c r="E27" s="359">
        <v>277907</v>
      </c>
      <c r="F27" s="359">
        <v>259424</v>
      </c>
      <c r="G27" s="359">
        <v>18483</v>
      </c>
      <c r="H27" s="359">
        <v>8808</v>
      </c>
      <c r="I27" s="359">
        <v>117435</v>
      </c>
      <c r="J27" s="359">
        <v>112495</v>
      </c>
      <c r="K27" s="359">
        <v>100196</v>
      </c>
      <c r="L27" s="359">
        <v>12299</v>
      </c>
      <c r="M27" s="359">
        <v>4940</v>
      </c>
    </row>
    <row r="28" spans="2:13" ht="20.149999999999999" customHeight="1" x14ac:dyDescent="0.2">
      <c r="B28" s="329" t="s">
        <v>500</v>
      </c>
      <c r="C28" s="339" t="s">
        <v>405</v>
      </c>
      <c r="D28" s="359">
        <v>343721</v>
      </c>
      <c r="E28" s="359">
        <v>338217</v>
      </c>
      <c r="F28" s="359">
        <v>301830</v>
      </c>
      <c r="G28" s="359">
        <v>36387</v>
      </c>
      <c r="H28" s="359">
        <v>5504</v>
      </c>
      <c r="I28" s="359">
        <v>120024</v>
      </c>
      <c r="J28" s="359">
        <v>120024</v>
      </c>
      <c r="K28" s="359">
        <v>118649</v>
      </c>
      <c r="L28" s="359">
        <v>1375</v>
      </c>
      <c r="M28" s="359">
        <v>0</v>
      </c>
    </row>
    <row r="29" spans="2:13" ht="20.149999999999999" customHeight="1" x14ac:dyDescent="0.2">
      <c r="B29" s="329" t="s">
        <v>501</v>
      </c>
      <c r="C29" s="339" t="s">
        <v>502</v>
      </c>
      <c r="D29" s="359">
        <v>341508</v>
      </c>
      <c r="E29" s="359">
        <v>341347</v>
      </c>
      <c r="F29" s="359">
        <v>325405</v>
      </c>
      <c r="G29" s="359">
        <v>15942</v>
      </c>
      <c r="H29" s="359">
        <v>161</v>
      </c>
      <c r="I29" s="359">
        <v>114163</v>
      </c>
      <c r="J29" s="359">
        <v>113965</v>
      </c>
      <c r="K29" s="359">
        <v>113317</v>
      </c>
      <c r="L29" s="359">
        <v>648</v>
      </c>
      <c r="M29" s="359">
        <v>198</v>
      </c>
    </row>
    <row r="30" spans="2:13" ht="20.149999999999999" customHeight="1" x14ac:dyDescent="0.2">
      <c r="B30" s="329" t="s">
        <v>397</v>
      </c>
      <c r="C30" s="339" t="s">
        <v>227</v>
      </c>
      <c r="D30" s="359">
        <v>383644</v>
      </c>
      <c r="E30" s="359">
        <v>381898</v>
      </c>
      <c r="F30" s="359">
        <v>342012</v>
      </c>
      <c r="G30" s="359">
        <v>39886</v>
      </c>
      <c r="H30" s="359">
        <v>1746</v>
      </c>
      <c r="I30" s="359">
        <v>161075</v>
      </c>
      <c r="J30" s="359">
        <v>160813</v>
      </c>
      <c r="K30" s="359">
        <v>152822</v>
      </c>
      <c r="L30" s="359">
        <v>7991</v>
      </c>
      <c r="M30" s="359">
        <v>262</v>
      </c>
    </row>
    <row r="31" spans="2:13" ht="20.149999999999999" customHeight="1" x14ac:dyDescent="0.2">
      <c r="B31" s="329" t="s">
        <v>503</v>
      </c>
      <c r="C31" s="339" t="s">
        <v>179</v>
      </c>
      <c r="D31" s="359">
        <v>371547</v>
      </c>
      <c r="E31" s="359">
        <v>348834</v>
      </c>
      <c r="F31" s="359">
        <v>315106</v>
      </c>
      <c r="G31" s="359">
        <v>33728</v>
      </c>
      <c r="H31" s="359">
        <v>22713</v>
      </c>
      <c r="I31" s="359">
        <v>128040</v>
      </c>
      <c r="J31" s="359">
        <v>119842</v>
      </c>
      <c r="K31" s="359">
        <v>118770</v>
      </c>
      <c r="L31" s="359">
        <v>1072</v>
      </c>
      <c r="M31" s="359">
        <v>8198</v>
      </c>
    </row>
    <row r="32" spans="2:13" ht="20.149999999999999" customHeight="1" x14ac:dyDescent="0.2">
      <c r="B32" s="329" t="s">
        <v>155</v>
      </c>
      <c r="C32" s="339" t="s">
        <v>379</v>
      </c>
      <c r="D32" s="359">
        <v>343484</v>
      </c>
      <c r="E32" s="359">
        <v>343336</v>
      </c>
      <c r="F32" s="359">
        <v>304155</v>
      </c>
      <c r="G32" s="359">
        <v>39181</v>
      </c>
      <c r="H32" s="359">
        <v>148</v>
      </c>
      <c r="I32" s="359">
        <v>132629</v>
      </c>
      <c r="J32" s="359">
        <v>132629</v>
      </c>
      <c r="K32" s="359">
        <v>123862</v>
      </c>
      <c r="L32" s="359">
        <v>8767</v>
      </c>
      <c r="M32" s="359">
        <v>0</v>
      </c>
    </row>
    <row r="33" spans="2:13" ht="20.149999999999999" customHeight="1" x14ac:dyDescent="0.2">
      <c r="B33" s="329" t="s">
        <v>222</v>
      </c>
      <c r="C33" s="339" t="s">
        <v>490</v>
      </c>
      <c r="D33" s="359">
        <v>324183</v>
      </c>
      <c r="E33" s="359">
        <v>284223</v>
      </c>
      <c r="F33" s="359">
        <v>260626</v>
      </c>
      <c r="G33" s="359">
        <v>23597</v>
      </c>
      <c r="H33" s="359">
        <v>39960</v>
      </c>
      <c r="I33" s="359">
        <v>74650</v>
      </c>
      <c r="J33" s="359">
        <v>60169</v>
      </c>
      <c r="K33" s="359">
        <v>60072</v>
      </c>
      <c r="L33" s="359">
        <v>97</v>
      </c>
      <c r="M33" s="359">
        <v>14481</v>
      </c>
    </row>
    <row r="34" spans="2:13" ht="20.149999999999999" customHeight="1" x14ac:dyDescent="0.2">
      <c r="B34" s="329" t="s">
        <v>504</v>
      </c>
      <c r="C34" s="339" t="s">
        <v>328</v>
      </c>
      <c r="D34" s="363">
        <v>330149</v>
      </c>
      <c r="E34" s="363">
        <v>330149</v>
      </c>
      <c r="F34" s="363">
        <v>303747</v>
      </c>
      <c r="G34" s="363">
        <v>26402</v>
      </c>
      <c r="H34" s="363">
        <v>0</v>
      </c>
      <c r="I34" s="363">
        <v>82464</v>
      </c>
      <c r="J34" s="363">
        <v>82464</v>
      </c>
      <c r="K34" s="363">
        <v>79182</v>
      </c>
      <c r="L34" s="363">
        <v>3282</v>
      </c>
      <c r="M34" s="363">
        <v>0</v>
      </c>
    </row>
    <row r="35" spans="2:13" ht="20.149999999999999" customHeight="1" x14ac:dyDescent="0.2">
      <c r="B35" s="329" t="s">
        <v>203</v>
      </c>
      <c r="C35" s="339" t="s">
        <v>505</v>
      </c>
      <c r="D35" s="359">
        <v>333038</v>
      </c>
      <c r="E35" s="359">
        <v>333038</v>
      </c>
      <c r="F35" s="359">
        <v>291707</v>
      </c>
      <c r="G35" s="359">
        <v>41331</v>
      </c>
      <c r="H35" s="359">
        <v>0</v>
      </c>
      <c r="I35" s="359">
        <v>162938</v>
      </c>
      <c r="J35" s="359">
        <v>162938</v>
      </c>
      <c r="K35" s="359">
        <v>155879</v>
      </c>
      <c r="L35" s="359">
        <v>7059</v>
      </c>
      <c r="M35" s="359">
        <v>0</v>
      </c>
    </row>
    <row r="36" spans="2:13" ht="20.149999999999999" customHeight="1" x14ac:dyDescent="0.2">
      <c r="B36" s="329" t="s">
        <v>252</v>
      </c>
      <c r="C36" s="339" t="s">
        <v>254</v>
      </c>
      <c r="D36" s="359">
        <v>318971</v>
      </c>
      <c r="E36" s="359">
        <v>315237</v>
      </c>
      <c r="F36" s="359">
        <v>284929</v>
      </c>
      <c r="G36" s="359">
        <v>30308</v>
      </c>
      <c r="H36" s="359">
        <v>3734</v>
      </c>
      <c r="I36" s="359">
        <v>117222</v>
      </c>
      <c r="J36" s="359">
        <v>111793</v>
      </c>
      <c r="K36" s="359">
        <v>108329</v>
      </c>
      <c r="L36" s="359">
        <v>3464</v>
      </c>
      <c r="M36" s="359">
        <v>5429</v>
      </c>
    </row>
    <row r="37" spans="2:13" ht="20.149999999999999" customHeight="1" x14ac:dyDescent="0.2">
      <c r="B37" s="329" t="s">
        <v>19</v>
      </c>
      <c r="C37" s="339" t="s">
        <v>391</v>
      </c>
      <c r="D37" s="359">
        <v>382625</v>
      </c>
      <c r="E37" s="359">
        <v>366289</v>
      </c>
      <c r="F37" s="359">
        <v>342634</v>
      </c>
      <c r="G37" s="359">
        <v>23655</v>
      </c>
      <c r="H37" s="359">
        <v>16336</v>
      </c>
      <c r="I37" s="359">
        <v>141450</v>
      </c>
      <c r="J37" s="359">
        <v>141450</v>
      </c>
      <c r="K37" s="359">
        <v>139021</v>
      </c>
      <c r="L37" s="359">
        <v>2429</v>
      </c>
      <c r="M37" s="359">
        <v>0</v>
      </c>
    </row>
    <row r="38" spans="2:13" ht="20.149999999999999" customHeight="1" x14ac:dyDescent="0.2">
      <c r="B38" s="329" t="s">
        <v>469</v>
      </c>
      <c r="C38" s="339" t="s">
        <v>394</v>
      </c>
      <c r="D38" s="359">
        <v>499756</v>
      </c>
      <c r="E38" s="359">
        <v>381214</v>
      </c>
      <c r="F38" s="359">
        <v>343766</v>
      </c>
      <c r="G38" s="359">
        <v>37448</v>
      </c>
      <c r="H38" s="359">
        <v>118542</v>
      </c>
      <c r="I38" s="359">
        <v>96067</v>
      </c>
      <c r="J38" s="359">
        <v>96067</v>
      </c>
      <c r="K38" s="359">
        <v>95542</v>
      </c>
      <c r="L38" s="359">
        <v>525</v>
      </c>
      <c r="M38" s="359">
        <v>0</v>
      </c>
    </row>
    <row r="39" spans="2:13" ht="20.149999999999999" customHeight="1" x14ac:dyDescent="0.2">
      <c r="B39" s="329" t="s">
        <v>96</v>
      </c>
      <c r="C39" s="339" t="s">
        <v>395</v>
      </c>
      <c r="D39" s="359">
        <v>326109</v>
      </c>
      <c r="E39" s="359">
        <v>321669</v>
      </c>
      <c r="F39" s="359">
        <v>288034</v>
      </c>
      <c r="G39" s="359">
        <v>33635</v>
      </c>
      <c r="H39" s="359">
        <v>4440</v>
      </c>
      <c r="I39" s="359">
        <v>198114</v>
      </c>
      <c r="J39" s="359">
        <v>194427</v>
      </c>
      <c r="K39" s="359">
        <v>182643</v>
      </c>
      <c r="L39" s="359">
        <v>11784</v>
      </c>
      <c r="M39" s="359">
        <v>3687</v>
      </c>
    </row>
    <row r="40" spans="2:13" ht="20.149999999999999" customHeight="1" x14ac:dyDescent="0.2">
      <c r="B40" s="329" t="s">
        <v>488</v>
      </c>
      <c r="C40" s="339" t="s">
        <v>73</v>
      </c>
      <c r="D40" s="359">
        <v>334712</v>
      </c>
      <c r="E40" s="359">
        <v>333624</v>
      </c>
      <c r="F40" s="359">
        <v>319562</v>
      </c>
      <c r="G40" s="359">
        <v>14062</v>
      </c>
      <c r="H40" s="359">
        <v>1088</v>
      </c>
      <c r="I40" s="359">
        <v>126341</v>
      </c>
      <c r="J40" s="359">
        <v>126341</v>
      </c>
      <c r="K40" s="359">
        <v>126007</v>
      </c>
      <c r="L40" s="359">
        <v>334</v>
      </c>
      <c r="M40" s="359">
        <v>0</v>
      </c>
    </row>
    <row r="41" spans="2:13" ht="20.149999999999999" customHeight="1" x14ac:dyDescent="0.2">
      <c r="B41" s="329" t="s">
        <v>199</v>
      </c>
      <c r="C41" s="339" t="s">
        <v>407</v>
      </c>
      <c r="D41" s="359">
        <v>352459</v>
      </c>
      <c r="E41" s="359">
        <v>352407</v>
      </c>
      <c r="F41" s="359">
        <v>315491</v>
      </c>
      <c r="G41" s="359">
        <v>36916</v>
      </c>
      <c r="H41" s="359">
        <v>52</v>
      </c>
      <c r="I41" s="359">
        <v>125886</v>
      </c>
      <c r="J41" s="359">
        <v>125886</v>
      </c>
      <c r="K41" s="359">
        <v>122749</v>
      </c>
      <c r="L41" s="359">
        <v>3137</v>
      </c>
      <c r="M41" s="359">
        <v>0</v>
      </c>
    </row>
    <row r="42" spans="2:13" ht="20.149999999999999" customHeight="1" x14ac:dyDescent="0.2">
      <c r="B42" s="329" t="s">
        <v>280</v>
      </c>
      <c r="C42" s="339" t="s">
        <v>408</v>
      </c>
      <c r="D42" s="359">
        <v>400362</v>
      </c>
      <c r="E42" s="359">
        <v>397110</v>
      </c>
      <c r="F42" s="359">
        <v>363635</v>
      </c>
      <c r="G42" s="359">
        <v>33475</v>
      </c>
      <c r="H42" s="359">
        <v>3252</v>
      </c>
      <c r="I42" s="359">
        <v>150760</v>
      </c>
      <c r="J42" s="359">
        <v>149355</v>
      </c>
      <c r="K42" s="359">
        <v>147752</v>
      </c>
      <c r="L42" s="359">
        <v>1603</v>
      </c>
      <c r="M42" s="359">
        <v>1405</v>
      </c>
    </row>
    <row r="43" spans="2:13" ht="20.149999999999999" customHeight="1" x14ac:dyDescent="0.2">
      <c r="B43" s="329" t="s">
        <v>125</v>
      </c>
      <c r="C43" s="339" t="s">
        <v>133</v>
      </c>
      <c r="D43" s="359">
        <v>399259</v>
      </c>
      <c r="E43" s="359">
        <v>375571</v>
      </c>
      <c r="F43" s="359">
        <v>339241</v>
      </c>
      <c r="G43" s="359">
        <v>36330</v>
      </c>
      <c r="H43" s="359">
        <v>23688</v>
      </c>
      <c r="I43" s="359">
        <v>113294</v>
      </c>
      <c r="J43" s="359">
        <v>98329</v>
      </c>
      <c r="K43" s="359">
        <v>96388</v>
      </c>
      <c r="L43" s="359">
        <v>1941</v>
      </c>
      <c r="M43" s="359">
        <v>14965</v>
      </c>
    </row>
    <row r="44" spans="2:13" ht="20.149999999999999" customHeight="1" x14ac:dyDescent="0.2">
      <c r="B44" s="329" t="s">
        <v>276</v>
      </c>
      <c r="C44" s="340" t="s">
        <v>173</v>
      </c>
      <c r="D44" s="359">
        <v>337967</v>
      </c>
      <c r="E44" s="359">
        <v>337648</v>
      </c>
      <c r="F44" s="359">
        <v>308391</v>
      </c>
      <c r="G44" s="359">
        <v>29257</v>
      </c>
      <c r="H44" s="359">
        <v>319</v>
      </c>
      <c r="I44" s="359">
        <v>93879</v>
      </c>
      <c r="J44" s="359">
        <v>93879</v>
      </c>
      <c r="K44" s="359">
        <v>93073</v>
      </c>
      <c r="L44" s="359">
        <v>806</v>
      </c>
      <c r="M44" s="359">
        <v>0</v>
      </c>
    </row>
    <row r="45" spans="2:13" ht="20.149999999999999" customHeight="1" x14ac:dyDescent="0.2">
      <c r="B45" s="326" t="s">
        <v>124</v>
      </c>
      <c r="C45" s="341" t="s">
        <v>231</v>
      </c>
      <c r="D45" s="358">
        <v>402213</v>
      </c>
      <c r="E45" s="358">
        <v>360941</v>
      </c>
      <c r="F45" s="358">
        <v>338107</v>
      </c>
      <c r="G45" s="358">
        <v>22834</v>
      </c>
      <c r="H45" s="358">
        <v>41272</v>
      </c>
      <c r="I45" s="358">
        <v>143717</v>
      </c>
      <c r="J45" s="358">
        <v>140008</v>
      </c>
      <c r="K45" s="358">
        <v>132587</v>
      </c>
      <c r="L45" s="358">
        <v>7421</v>
      </c>
      <c r="M45" s="358">
        <v>3709</v>
      </c>
    </row>
    <row r="46" spans="2:13" ht="20.149999999999999" customHeight="1" x14ac:dyDescent="0.2">
      <c r="B46" s="330" t="s">
        <v>257</v>
      </c>
      <c r="C46" s="342" t="s">
        <v>443</v>
      </c>
      <c r="D46" s="360">
        <v>321190</v>
      </c>
      <c r="E46" s="360">
        <v>288660</v>
      </c>
      <c r="F46" s="360">
        <v>269148</v>
      </c>
      <c r="G46" s="360">
        <v>19512</v>
      </c>
      <c r="H46" s="360">
        <v>32530</v>
      </c>
      <c r="I46" s="360">
        <v>113962</v>
      </c>
      <c r="J46" s="360">
        <v>113306</v>
      </c>
      <c r="K46" s="360">
        <v>111435</v>
      </c>
      <c r="L46" s="360">
        <v>1871</v>
      </c>
      <c r="M46" s="360">
        <v>656</v>
      </c>
    </row>
    <row r="47" spans="2:13" ht="20.149999999999999" customHeight="1" x14ac:dyDescent="0.2">
      <c r="B47" s="328" t="s">
        <v>419</v>
      </c>
      <c r="C47" s="338" t="s">
        <v>310</v>
      </c>
      <c r="D47" s="362">
        <v>309030</v>
      </c>
      <c r="E47" s="362">
        <v>280124</v>
      </c>
      <c r="F47" s="362">
        <v>264652</v>
      </c>
      <c r="G47" s="362">
        <v>15472</v>
      </c>
      <c r="H47" s="362">
        <v>28906</v>
      </c>
      <c r="I47" s="362">
        <v>98638</v>
      </c>
      <c r="J47" s="362">
        <v>98638</v>
      </c>
      <c r="K47" s="362">
        <v>94386</v>
      </c>
      <c r="L47" s="362">
        <v>4252</v>
      </c>
      <c r="M47" s="362">
        <v>0</v>
      </c>
    </row>
    <row r="48" spans="2:13" ht="20.149999999999999" customHeight="1" x14ac:dyDescent="0.2">
      <c r="B48" s="329" t="s">
        <v>508</v>
      </c>
      <c r="C48" s="339" t="s">
        <v>509</v>
      </c>
      <c r="D48" s="359">
        <v>288730</v>
      </c>
      <c r="E48" s="359">
        <v>287366</v>
      </c>
      <c r="F48" s="359">
        <v>274050</v>
      </c>
      <c r="G48" s="359">
        <v>13316</v>
      </c>
      <c r="H48" s="359">
        <v>1364</v>
      </c>
      <c r="I48" s="359">
        <v>72962</v>
      </c>
      <c r="J48" s="359">
        <v>72423</v>
      </c>
      <c r="K48" s="359">
        <v>70891</v>
      </c>
      <c r="L48" s="359">
        <v>1532</v>
      </c>
      <c r="M48" s="359">
        <v>539</v>
      </c>
    </row>
    <row r="49" spans="2:13" ht="20.149999999999999" customHeight="1" x14ac:dyDescent="0.2">
      <c r="B49" s="326" t="s">
        <v>165</v>
      </c>
      <c r="C49" s="337" t="s">
        <v>510</v>
      </c>
      <c r="D49" s="358">
        <v>366315</v>
      </c>
      <c r="E49" s="358">
        <v>364770</v>
      </c>
      <c r="F49" s="358">
        <v>330483</v>
      </c>
      <c r="G49" s="358">
        <v>34287</v>
      </c>
      <c r="H49" s="358">
        <v>1545</v>
      </c>
      <c r="I49" s="358">
        <v>154821</v>
      </c>
      <c r="J49" s="358">
        <v>154216</v>
      </c>
      <c r="K49" s="358">
        <v>149965</v>
      </c>
      <c r="L49" s="358">
        <v>4251</v>
      </c>
      <c r="M49" s="358">
        <v>605</v>
      </c>
    </row>
    <row r="50" spans="2:13" ht="20.149999999999999" customHeight="1" x14ac:dyDescent="0.2">
      <c r="B50" s="330" t="s">
        <v>127</v>
      </c>
      <c r="C50" s="336" t="s">
        <v>25</v>
      </c>
      <c r="D50" s="360">
        <v>285583</v>
      </c>
      <c r="E50" s="360">
        <v>269890</v>
      </c>
      <c r="F50" s="360">
        <v>256863</v>
      </c>
      <c r="G50" s="360">
        <v>13027</v>
      </c>
      <c r="H50" s="360">
        <v>15693</v>
      </c>
      <c r="I50" s="360">
        <v>129589</v>
      </c>
      <c r="J50" s="360">
        <v>126914</v>
      </c>
      <c r="K50" s="360">
        <v>124783</v>
      </c>
      <c r="L50" s="360">
        <v>2131</v>
      </c>
      <c r="M50" s="360">
        <v>2675</v>
      </c>
    </row>
    <row r="51" spans="2:13" ht="20.149999999999999" customHeight="1" x14ac:dyDescent="0.2">
      <c r="B51" s="328" t="s">
        <v>30</v>
      </c>
      <c r="C51" s="338" t="s">
        <v>174</v>
      </c>
      <c r="D51" s="358">
        <v>210558</v>
      </c>
      <c r="E51" s="358">
        <v>209163</v>
      </c>
      <c r="F51" s="358">
        <v>186889</v>
      </c>
      <c r="G51" s="358">
        <v>22274</v>
      </c>
      <c r="H51" s="358">
        <v>1395</v>
      </c>
      <c r="I51" s="358">
        <v>138673</v>
      </c>
      <c r="J51" s="358">
        <v>138673</v>
      </c>
      <c r="K51" s="358">
        <v>132280</v>
      </c>
      <c r="L51" s="358">
        <v>6393</v>
      </c>
      <c r="M51" s="358">
        <v>0</v>
      </c>
    </row>
    <row r="52" spans="2:13" ht="20.149999999999999" customHeight="1" x14ac:dyDescent="0.2">
      <c r="B52" s="329" t="s">
        <v>382</v>
      </c>
      <c r="C52" s="339" t="s">
        <v>511</v>
      </c>
      <c r="D52" s="359">
        <v>319554</v>
      </c>
      <c r="E52" s="359">
        <v>305463</v>
      </c>
      <c r="F52" s="359">
        <v>256142</v>
      </c>
      <c r="G52" s="359">
        <v>49321</v>
      </c>
      <c r="H52" s="359">
        <v>14091</v>
      </c>
      <c r="I52" s="359">
        <v>93748</v>
      </c>
      <c r="J52" s="359">
        <v>92078</v>
      </c>
      <c r="K52" s="359">
        <v>87906</v>
      </c>
      <c r="L52" s="359">
        <v>4172</v>
      </c>
      <c r="M52" s="359">
        <v>1670</v>
      </c>
    </row>
    <row r="53" spans="2:13" ht="20.149999999999999" customHeight="1" x14ac:dyDescent="0.2">
      <c r="B53" s="330" t="s">
        <v>470</v>
      </c>
      <c r="C53" s="336" t="s">
        <v>512</v>
      </c>
      <c r="D53" s="360">
        <v>331861</v>
      </c>
      <c r="E53" s="360">
        <v>304028</v>
      </c>
      <c r="F53" s="360">
        <v>286182</v>
      </c>
      <c r="G53" s="360">
        <v>17846</v>
      </c>
      <c r="H53" s="360">
        <v>27833</v>
      </c>
      <c r="I53" s="360">
        <v>119249</v>
      </c>
      <c r="J53" s="360">
        <v>119015</v>
      </c>
      <c r="K53" s="360">
        <v>117373</v>
      </c>
      <c r="L53" s="360">
        <v>1642</v>
      </c>
      <c r="M53" s="360">
        <v>234</v>
      </c>
    </row>
    <row r="54" spans="2:13" ht="23.25" customHeight="1" x14ac:dyDescent="0.3">
      <c r="B54" s="8"/>
      <c r="C54" s="459"/>
      <c r="D54" s="343" t="s">
        <v>177</v>
      </c>
      <c r="E54" s="460"/>
      <c r="F54" s="293"/>
      <c r="G54" s="8"/>
      <c r="I54" s="8"/>
      <c r="J54" s="8"/>
      <c r="K54" s="8"/>
      <c r="L54" s="8"/>
      <c r="M54" s="8"/>
    </row>
    <row r="55" spans="2:13" ht="23.25" customHeight="1" x14ac:dyDescent="0.3">
      <c r="B55" s="8"/>
      <c r="C55" s="331">
        <v>45505</v>
      </c>
      <c r="D55" s="343"/>
      <c r="E55" s="460"/>
      <c r="G55" s="8"/>
      <c r="I55" s="8"/>
      <c r="J55" s="8"/>
      <c r="K55" s="8"/>
      <c r="L55" s="8"/>
      <c r="M55" s="8"/>
    </row>
    <row r="56" spans="2:13" ht="18" customHeight="1" x14ac:dyDescent="0.2">
      <c r="B56" s="123"/>
      <c r="C56" s="332" t="s">
        <v>353</v>
      </c>
      <c r="D56" s="332"/>
      <c r="E56" s="123"/>
      <c r="F56" s="123"/>
      <c r="G56" s="123"/>
      <c r="H56" s="123"/>
      <c r="I56" s="123"/>
      <c r="J56" s="123"/>
      <c r="K56" s="123"/>
      <c r="L56" s="123"/>
      <c r="M56" s="1" t="s">
        <v>374</v>
      </c>
    </row>
    <row r="57" spans="2:13" s="320" customFormat="1" ht="18" customHeight="1" x14ac:dyDescent="0.2">
      <c r="B57" s="627" t="s">
        <v>514</v>
      </c>
      <c r="C57" s="628"/>
      <c r="D57" s="642" t="s">
        <v>281</v>
      </c>
      <c r="E57" s="642"/>
      <c r="F57" s="642"/>
      <c r="G57" s="641"/>
      <c r="H57" s="656"/>
      <c r="I57" s="640" t="s">
        <v>529</v>
      </c>
      <c r="J57" s="641"/>
      <c r="K57" s="641"/>
      <c r="L57" s="641"/>
      <c r="M57" s="656"/>
    </row>
    <row r="58" spans="2:13" s="320" customFormat="1" ht="9.75" customHeight="1" x14ac:dyDescent="0.2">
      <c r="B58" s="629"/>
      <c r="C58" s="630"/>
      <c r="D58" s="657" t="s">
        <v>184</v>
      </c>
      <c r="E58" s="355"/>
      <c r="F58" s="355"/>
      <c r="G58" s="410"/>
      <c r="H58" s="410"/>
      <c r="I58" s="657" t="s">
        <v>184</v>
      </c>
      <c r="J58" s="355"/>
      <c r="K58" s="355"/>
      <c r="L58" s="410"/>
      <c r="M58" s="463"/>
    </row>
    <row r="59" spans="2:13" s="320" customFormat="1" ht="9.75" customHeight="1" x14ac:dyDescent="0.2">
      <c r="B59" s="629"/>
      <c r="C59" s="630"/>
      <c r="D59" s="658"/>
      <c r="E59" s="657" t="s">
        <v>455</v>
      </c>
      <c r="F59" s="355"/>
      <c r="G59" s="463"/>
      <c r="H59" s="660" t="s">
        <v>506</v>
      </c>
      <c r="I59" s="658"/>
      <c r="J59" s="657" t="s">
        <v>455</v>
      </c>
      <c r="K59" s="355"/>
      <c r="L59" s="463"/>
      <c r="M59" s="660" t="s">
        <v>506</v>
      </c>
    </row>
    <row r="60" spans="2:13" s="320" customFormat="1" ht="36" customHeight="1" x14ac:dyDescent="0.2">
      <c r="B60" s="631"/>
      <c r="C60" s="632"/>
      <c r="D60" s="659"/>
      <c r="E60" s="662"/>
      <c r="F60" s="462" t="s">
        <v>527</v>
      </c>
      <c r="G60" s="465" t="s">
        <v>528</v>
      </c>
      <c r="H60" s="661"/>
      <c r="I60" s="659"/>
      <c r="J60" s="662"/>
      <c r="K60" s="462" t="s">
        <v>527</v>
      </c>
      <c r="L60" s="465" t="s">
        <v>528</v>
      </c>
      <c r="M60" s="661"/>
    </row>
    <row r="61" spans="2:13" ht="20.149999999999999" customHeight="1" x14ac:dyDescent="0.2">
      <c r="B61" s="321" t="s">
        <v>321</v>
      </c>
      <c r="C61" s="333" t="s">
        <v>63</v>
      </c>
      <c r="D61" s="357">
        <v>354873</v>
      </c>
      <c r="E61" s="357">
        <v>340009</v>
      </c>
      <c r="F61" s="357">
        <v>308660</v>
      </c>
      <c r="G61" s="357">
        <v>31349</v>
      </c>
      <c r="H61" s="357">
        <v>14864</v>
      </c>
      <c r="I61" s="357">
        <v>120555</v>
      </c>
      <c r="J61" s="357">
        <v>119877</v>
      </c>
      <c r="K61" s="357">
        <v>116549</v>
      </c>
      <c r="L61" s="357">
        <v>3328</v>
      </c>
      <c r="M61" s="357">
        <v>678</v>
      </c>
    </row>
    <row r="62" spans="2:13" ht="20.149999999999999" customHeight="1" x14ac:dyDescent="0.2">
      <c r="B62" s="322" t="s">
        <v>239</v>
      </c>
      <c r="C62" s="334" t="s">
        <v>494</v>
      </c>
      <c r="D62" s="346">
        <v>387582</v>
      </c>
      <c r="E62" s="358">
        <v>367753</v>
      </c>
      <c r="F62" s="358">
        <v>348235</v>
      </c>
      <c r="G62" s="358">
        <v>19518</v>
      </c>
      <c r="H62" s="358">
        <v>19829</v>
      </c>
      <c r="I62" s="358">
        <v>159579</v>
      </c>
      <c r="J62" s="358">
        <v>159579</v>
      </c>
      <c r="K62" s="358">
        <v>158365</v>
      </c>
      <c r="L62" s="358">
        <v>1214</v>
      </c>
      <c r="M62" s="358">
        <v>0</v>
      </c>
    </row>
    <row r="63" spans="2:13" ht="20.149999999999999" customHeight="1" x14ac:dyDescent="0.2">
      <c r="B63" s="323" t="s">
        <v>270</v>
      </c>
      <c r="C63" s="335" t="s">
        <v>77</v>
      </c>
      <c r="D63" s="347">
        <v>373958</v>
      </c>
      <c r="E63" s="359">
        <v>356601</v>
      </c>
      <c r="F63" s="359">
        <v>321395</v>
      </c>
      <c r="G63" s="359">
        <v>35206</v>
      </c>
      <c r="H63" s="359">
        <v>17357</v>
      </c>
      <c r="I63" s="359">
        <v>141215</v>
      </c>
      <c r="J63" s="359">
        <v>139904</v>
      </c>
      <c r="K63" s="359">
        <v>134535</v>
      </c>
      <c r="L63" s="359">
        <v>5369</v>
      </c>
      <c r="M63" s="359">
        <v>1311</v>
      </c>
    </row>
    <row r="64" spans="2:13" ht="20.149999999999999" customHeight="1" x14ac:dyDescent="0.2">
      <c r="B64" s="324" t="s">
        <v>170</v>
      </c>
      <c r="C64" s="335" t="s">
        <v>303</v>
      </c>
      <c r="D64" s="347">
        <v>559504</v>
      </c>
      <c r="E64" s="359">
        <v>550491</v>
      </c>
      <c r="F64" s="359">
        <v>480734</v>
      </c>
      <c r="G64" s="359">
        <v>69757</v>
      </c>
      <c r="H64" s="359">
        <v>9013</v>
      </c>
      <c r="I64" s="359">
        <v>186604</v>
      </c>
      <c r="J64" s="359">
        <v>185300</v>
      </c>
      <c r="K64" s="359">
        <v>182836</v>
      </c>
      <c r="L64" s="359">
        <v>2464</v>
      </c>
      <c r="M64" s="359">
        <v>1304</v>
      </c>
    </row>
    <row r="65" spans="2:13" ht="20.149999999999999" customHeight="1" x14ac:dyDescent="0.2">
      <c r="B65" s="323" t="s">
        <v>347</v>
      </c>
      <c r="C65" s="335" t="s">
        <v>412</v>
      </c>
      <c r="D65" s="347">
        <v>409435</v>
      </c>
      <c r="E65" s="359">
        <v>360630</v>
      </c>
      <c r="F65" s="359">
        <v>342743</v>
      </c>
      <c r="G65" s="359">
        <v>17887</v>
      </c>
      <c r="H65" s="359">
        <v>48805</v>
      </c>
      <c r="I65" s="359">
        <v>179181</v>
      </c>
      <c r="J65" s="359">
        <v>151169</v>
      </c>
      <c r="K65" s="359">
        <v>148613</v>
      </c>
      <c r="L65" s="359">
        <v>2556</v>
      </c>
      <c r="M65" s="359">
        <v>28012</v>
      </c>
    </row>
    <row r="66" spans="2:13" ht="20.149999999999999" customHeight="1" x14ac:dyDescent="0.2">
      <c r="B66" s="323" t="s">
        <v>10</v>
      </c>
      <c r="C66" s="335" t="s">
        <v>496</v>
      </c>
      <c r="D66" s="347">
        <v>286007</v>
      </c>
      <c r="E66" s="359">
        <v>267115</v>
      </c>
      <c r="F66" s="359">
        <v>221802</v>
      </c>
      <c r="G66" s="359">
        <v>45313</v>
      </c>
      <c r="H66" s="359">
        <v>18892</v>
      </c>
      <c r="I66" s="359">
        <v>114039</v>
      </c>
      <c r="J66" s="359">
        <v>113983</v>
      </c>
      <c r="K66" s="359">
        <v>109558</v>
      </c>
      <c r="L66" s="359">
        <v>4425</v>
      </c>
      <c r="M66" s="359">
        <v>56</v>
      </c>
    </row>
    <row r="67" spans="2:13" ht="20.149999999999999" customHeight="1" x14ac:dyDescent="0.2">
      <c r="B67" s="323" t="s">
        <v>57</v>
      </c>
      <c r="C67" s="335" t="s">
        <v>268</v>
      </c>
      <c r="D67" s="347">
        <v>388043</v>
      </c>
      <c r="E67" s="359">
        <v>327379</v>
      </c>
      <c r="F67" s="359">
        <v>302186</v>
      </c>
      <c r="G67" s="359">
        <v>25193</v>
      </c>
      <c r="H67" s="359">
        <v>60664</v>
      </c>
      <c r="I67" s="359">
        <v>129206</v>
      </c>
      <c r="J67" s="359">
        <v>128654</v>
      </c>
      <c r="K67" s="359">
        <v>125971</v>
      </c>
      <c r="L67" s="359">
        <v>2683</v>
      </c>
      <c r="M67" s="359">
        <v>552</v>
      </c>
    </row>
    <row r="68" spans="2:13" ht="20.149999999999999" customHeight="1" x14ac:dyDescent="0.2">
      <c r="B68" s="323" t="s">
        <v>202</v>
      </c>
      <c r="C68" s="335" t="s">
        <v>497</v>
      </c>
      <c r="D68" s="347">
        <v>363100</v>
      </c>
      <c r="E68" s="359">
        <v>362988</v>
      </c>
      <c r="F68" s="359">
        <v>338236</v>
      </c>
      <c r="G68" s="359">
        <v>24752</v>
      </c>
      <c r="H68" s="359">
        <v>112</v>
      </c>
      <c r="I68" s="359">
        <v>172771</v>
      </c>
      <c r="J68" s="359">
        <v>172394</v>
      </c>
      <c r="K68" s="359">
        <v>169374</v>
      </c>
      <c r="L68" s="359">
        <v>3020</v>
      </c>
      <c r="M68" s="359">
        <v>377</v>
      </c>
    </row>
    <row r="69" spans="2:13" ht="20.149999999999999" customHeight="1" x14ac:dyDescent="0.2">
      <c r="B69" s="323" t="s">
        <v>435</v>
      </c>
      <c r="C69" s="335" t="s">
        <v>398</v>
      </c>
      <c r="D69" s="347">
        <v>327796</v>
      </c>
      <c r="E69" s="359">
        <v>327561</v>
      </c>
      <c r="F69" s="359">
        <v>306983</v>
      </c>
      <c r="G69" s="359">
        <v>20578</v>
      </c>
      <c r="H69" s="359">
        <v>235</v>
      </c>
      <c r="I69" s="359">
        <v>95100</v>
      </c>
      <c r="J69" s="359">
        <v>94346</v>
      </c>
      <c r="K69" s="359">
        <v>75059</v>
      </c>
      <c r="L69" s="359">
        <v>19287</v>
      </c>
      <c r="M69" s="359">
        <v>754</v>
      </c>
    </row>
    <row r="70" spans="2:13" ht="20.149999999999999" customHeight="1" x14ac:dyDescent="0.2">
      <c r="B70" s="323" t="s">
        <v>172</v>
      </c>
      <c r="C70" s="335" t="s">
        <v>498</v>
      </c>
      <c r="D70" s="347">
        <v>447470</v>
      </c>
      <c r="E70" s="359">
        <v>446610</v>
      </c>
      <c r="F70" s="359">
        <v>409809</v>
      </c>
      <c r="G70" s="359">
        <v>36801</v>
      </c>
      <c r="H70" s="359">
        <v>860</v>
      </c>
      <c r="I70" s="359">
        <v>168864</v>
      </c>
      <c r="J70" s="359">
        <v>168864</v>
      </c>
      <c r="K70" s="359">
        <v>158765</v>
      </c>
      <c r="L70" s="359">
        <v>10099</v>
      </c>
      <c r="M70" s="359">
        <v>0</v>
      </c>
    </row>
    <row r="71" spans="2:13" ht="20.149999999999999" customHeight="1" x14ac:dyDescent="0.2">
      <c r="B71" s="323" t="s">
        <v>43</v>
      </c>
      <c r="C71" s="335" t="s">
        <v>325</v>
      </c>
      <c r="D71" s="347">
        <v>278759</v>
      </c>
      <c r="E71" s="359">
        <v>274855</v>
      </c>
      <c r="F71" s="359">
        <v>259322</v>
      </c>
      <c r="G71" s="359">
        <v>15533</v>
      </c>
      <c r="H71" s="359">
        <v>3904</v>
      </c>
      <c r="I71" s="359">
        <v>88576</v>
      </c>
      <c r="J71" s="359">
        <v>88251</v>
      </c>
      <c r="K71" s="359">
        <v>86000</v>
      </c>
      <c r="L71" s="359">
        <v>2251</v>
      </c>
      <c r="M71" s="359">
        <v>325</v>
      </c>
    </row>
    <row r="72" spans="2:13" ht="20.149999999999999" customHeight="1" x14ac:dyDescent="0.2">
      <c r="B72" s="323" t="s">
        <v>245</v>
      </c>
      <c r="C72" s="335" t="s">
        <v>499</v>
      </c>
      <c r="D72" s="347">
        <v>294002</v>
      </c>
      <c r="E72" s="359">
        <v>283940</v>
      </c>
      <c r="F72" s="359">
        <v>249317</v>
      </c>
      <c r="G72" s="359">
        <v>34623</v>
      </c>
      <c r="H72" s="359">
        <v>10062</v>
      </c>
      <c r="I72" s="359">
        <v>87673</v>
      </c>
      <c r="J72" s="359">
        <v>87382</v>
      </c>
      <c r="K72" s="359">
        <v>84689</v>
      </c>
      <c r="L72" s="359">
        <v>2693</v>
      </c>
      <c r="M72" s="359">
        <v>291</v>
      </c>
    </row>
    <row r="73" spans="2:13" ht="20.149999999999999" customHeight="1" x14ac:dyDescent="0.2">
      <c r="B73" s="323" t="s">
        <v>371</v>
      </c>
      <c r="C73" s="335" t="s">
        <v>285</v>
      </c>
      <c r="D73" s="347">
        <v>384175</v>
      </c>
      <c r="E73" s="359">
        <v>384161</v>
      </c>
      <c r="F73" s="359">
        <v>382362</v>
      </c>
      <c r="G73" s="359">
        <v>1799</v>
      </c>
      <c r="H73" s="359">
        <v>14</v>
      </c>
      <c r="I73" s="359">
        <v>75006</v>
      </c>
      <c r="J73" s="359">
        <v>75004</v>
      </c>
      <c r="K73" s="359">
        <v>74831</v>
      </c>
      <c r="L73" s="359">
        <v>173</v>
      </c>
      <c r="M73" s="359">
        <v>2</v>
      </c>
    </row>
    <row r="74" spans="2:13" ht="20.149999999999999" customHeight="1" x14ac:dyDescent="0.2">
      <c r="B74" s="323" t="s">
        <v>101</v>
      </c>
      <c r="C74" s="335" t="s">
        <v>157</v>
      </c>
      <c r="D74" s="347">
        <v>336379</v>
      </c>
      <c r="E74" s="359">
        <v>336036</v>
      </c>
      <c r="F74" s="359">
        <v>303960</v>
      </c>
      <c r="G74" s="359">
        <v>32076</v>
      </c>
      <c r="H74" s="359">
        <v>343</v>
      </c>
      <c r="I74" s="359">
        <v>152974</v>
      </c>
      <c r="J74" s="359">
        <v>152871</v>
      </c>
      <c r="K74" s="359">
        <v>150214</v>
      </c>
      <c r="L74" s="359">
        <v>2657</v>
      </c>
      <c r="M74" s="359">
        <v>103</v>
      </c>
    </row>
    <row r="75" spans="2:13" ht="20.149999999999999" customHeight="1" x14ac:dyDescent="0.2">
      <c r="B75" s="323" t="s">
        <v>107</v>
      </c>
      <c r="C75" s="335" t="s">
        <v>452</v>
      </c>
      <c r="D75" s="347">
        <v>377913</v>
      </c>
      <c r="E75" s="359">
        <v>377156</v>
      </c>
      <c r="F75" s="359">
        <v>331510</v>
      </c>
      <c r="G75" s="359">
        <v>45646</v>
      </c>
      <c r="H75" s="359">
        <v>757</v>
      </c>
      <c r="I75" s="359">
        <v>141784</v>
      </c>
      <c r="J75" s="359">
        <v>141784</v>
      </c>
      <c r="K75" s="359">
        <v>129142</v>
      </c>
      <c r="L75" s="359">
        <v>12642</v>
      </c>
      <c r="M75" s="359">
        <v>0</v>
      </c>
    </row>
    <row r="76" spans="2:13" ht="20.149999999999999" customHeight="1" x14ac:dyDescent="0.2">
      <c r="B76" s="325" t="s">
        <v>8</v>
      </c>
      <c r="C76" s="336" t="s">
        <v>377</v>
      </c>
      <c r="D76" s="351">
        <v>260781</v>
      </c>
      <c r="E76" s="360">
        <v>252958</v>
      </c>
      <c r="F76" s="360">
        <v>218620</v>
      </c>
      <c r="G76" s="360">
        <v>34338</v>
      </c>
      <c r="H76" s="360">
        <v>7823</v>
      </c>
      <c r="I76" s="360">
        <v>102814</v>
      </c>
      <c r="J76" s="360">
        <v>101549</v>
      </c>
      <c r="K76" s="360">
        <v>97023</v>
      </c>
      <c r="L76" s="360">
        <v>4526</v>
      </c>
      <c r="M76" s="360">
        <v>1265</v>
      </c>
    </row>
    <row r="77" spans="2:13" ht="20.149999999999999" customHeight="1" x14ac:dyDescent="0.2">
      <c r="B77" s="326" t="s">
        <v>114</v>
      </c>
      <c r="C77" s="337" t="s">
        <v>260</v>
      </c>
      <c r="D77" s="358">
        <v>295062</v>
      </c>
      <c r="E77" s="358">
        <v>295003</v>
      </c>
      <c r="F77" s="358">
        <v>260904</v>
      </c>
      <c r="G77" s="358">
        <v>34099</v>
      </c>
      <c r="H77" s="358">
        <v>59</v>
      </c>
      <c r="I77" s="358">
        <v>143104</v>
      </c>
      <c r="J77" s="358">
        <v>142803</v>
      </c>
      <c r="K77" s="358">
        <v>135245</v>
      </c>
      <c r="L77" s="358">
        <v>7558</v>
      </c>
      <c r="M77" s="358">
        <v>301</v>
      </c>
    </row>
    <row r="78" spans="2:13" ht="20.149999999999999" customHeight="1" x14ac:dyDescent="0.2">
      <c r="B78" s="327" t="s">
        <v>354</v>
      </c>
      <c r="C78" s="335" t="s">
        <v>225</v>
      </c>
      <c r="D78" s="361">
        <v>332092</v>
      </c>
      <c r="E78" s="361">
        <v>332046</v>
      </c>
      <c r="F78" s="361">
        <v>304424</v>
      </c>
      <c r="G78" s="361">
        <v>27622</v>
      </c>
      <c r="H78" s="361">
        <v>46</v>
      </c>
      <c r="I78" s="361">
        <v>149861</v>
      </c>
      <c r="J78" s="361">
        <v>149861</v>
      </c>
      <c r="K78" s="361">
        <v>136803</v>
      </c>
      <c r="L78" s="361">
        <v>13058</v>
      </c>
      <c r="M78" s="361">
        <v>0</v>
      </c>
    </row>
    <row r="79" spans="2:13" ht="20.149999999999999" customHeight="1" x14ac:dyDescent="0.2">
      <c r="B79" s="328" t="s">
        <v>4</v>
      </c>
      <c r="C79" s="338" t="s">
        <v>142</v>
      </c>
      <c r="D79" s="364">
        <v>327417</v>
      </c>
      <c r="E79" s="364">
        <v>314669</v>
      </c>
      <c r="F79" s="364">
        <v>282981</v>
      </c>
      <c r="G79" s="364">
        <v>31688</v>
      </c>
      <c r="H79" s="364">
        <v>12748</v>
      </c>
      <c r="I79" s="364">
        <v>87658</v>
      </c>
      <c r="J79" s="364">
        <v>83024</v>
      </c>
      <c r="K79" s="364">
        <v>83024</v>
      </c>
      <c r="L79" s="364">
        <v>0</v>
      </c>
      <c r="M79" s="364">
        <v>4634</v>
      </c>
    </row>
    <row r="80" spans="2:13" ht="20.149999999999999" customHeight="1" x14ac:dyDescent="0.2">
      <c r="B80" s="329" t="s">
        <v>192</v>
      </c>
      <c r="C80" s="339" t="s">
        <v>400</v>
      </c>
      <c r="D80" s="363">
        <v>297723</v>
      </c>
      <c r="E80" s="363">
        <v>296850</v>
      </c>
      <c r="F80" s="363">
        <v>280338</v>
      </c>
      <c r="G80" s="363">
        <v>16512</v>
      </c>
      <c r="H80" s="363">
        <v>873</v>
      </c>
      <c r="I80" s="363">
        <v>102416</v>
      </c>
      <c r="J80" s="363">
        <v>102416</v>
      </c>
      <c r="K80" s="363">
        <v>102175</v>
      </c>
      <c r="L80" s="363">
        <v>241</v>
      </c>
      <c r="M80" s="363">
        <v>0</v>
      </c>
    </row>
    <row r="81" spans="2:13" ht="20.149999999999999" customHeight="1" x14ac:dyDescent="0.2">
      <c r="B81" s="329" t="s">
        <v>500</v>
      </c>
      <c r="C81" s="339" t="s">
        <v>405</v>
      </c>
      <c r="D81" s="359">
        <v>347762</v>
      </c>
      <c r="E81" s="359">
        <v>340382</v>
      </c>
      <c r="F81" s="359">
        <v>298212</v>
      </c>
      <c r="G81" s="359">
        <v>42170</v>
      </c>
      <c r="H81" s="359">
        <v>7380</v>
      </c>
      <c r="I81" s="359">
        <v>111004</v>
      </c>
      <c r="J81" s="359">
        <v>111004</v>
      </c>
      <c r="K81" s="359">
        <v>108094</v>
      </c>
      <c r="L81" s="359">
        <v>2910</v>
      </c>
      <c r="M81" s="359">
        <v>0</v>
      </c>
    </row>
    <row r="82" spans="2:13" ht="20.149999999999999" customHeight="1" x14ac:dyDescent="0.2">
      <c r="B82" s="329" t="s">
        <v>501</v>
      </c>
      <c r="C82" s="339" t="s">
        <v>502</v>
      </c>
      <c r="D82" s="359">
        <v>359709</v>
      </c>
      <c r="E82" s="359">
        <v>359475</v>
      </c>
      <c r="F82" s="359">
        <v>336364</v>
      </c>
      <c r="G82" s="359">
        <v>23111</v>
      </c>
      <c r="H82" s="359">
        <v>234</v>
      </c>
      <c r="I82" s="359">
        <v>110126</v>
      </c>
      <c r="J82" s="359">
        <v>109756</v>
      </c>
      <c r="K82" s="359">
        <v>108548</v>
      </c>
      <c r="L82" s="359">
        <v>1208</v>
      </c>
      <c r="M82" s="359">
        <v>370</v>
      </c>
    </row>
    <row r="83" spans="2:13" ht="20.149999999999999" customHeight="1" x14ac:dyDescent="0.2">
      <c r="B83" s="329" t="s">
        <v>397</v>
      </c>
      <c r="C83" s="339" t="s">
        <v>227</v>
      </c>
      <c r="D83" s="359">
        <v>394641</v>
      </c>
      <c r="E83" s="359">
        <v>392675</v>
      </c>
      <c r="F83" s="359">
        <v>350099</v>
      </c>
      <c r="G83" s="359">
        <v>42576</v>
      </c>
      <c r="H83" s="359">
        <v>1966</v>
      </c>
      <c r="I83" s="359">
        <v>190873</v>
      </c>
      <c r="J83" s="359">
        <v>190342</v>
      </c>
      <c r="K83" s="359">
        <v>181611</v>
      </c>
      <c r="L83" s="359">
        <v>8731</v>
      </c>
      <c r="M83" s="359">
        <v>531</v>
      </c>
    </row>
    <row r="84" spans="2:13" ht="20.149999999999999" customHeight="1" x14ac:dyDescent="0.2">
      <c r="B84" s="329" t="s">
        <v>503</v>
      </c>
      <c r="C84" s="339" t="s">
        <v>179</v>
      </c>
      <c r="D84" s="359">
        <v>355579</v>
      </c>
      <c r="E84" s="359">
        <v>355579</v>
      </c>
      <c r="F84" s="359">
        <v>320270</v>
      </c>
      <c r="G84" s="359">
        <v>35309</v>
      </c>
      <c r="H84" s="359">
        <v>0</v>
      </c>
      <c r="I84" s="359">
        <v>114562</v>
      </c>
      <c r="J84" s="359">
        <v>114562</v>
      </c>
      <c r="K84" s="359">
        <v>114562</v>
      </c>
      <c r="L84" s="359">
        <v>0</v>
      </c>
      <c r="M84" s="359">
        <v>0</v>
      </c>
    </row>
    <row r="85" spans="2:13" ht="20.149999999999999" customHeight="1" x14ac:dyDescent="0.2">
      <c r="B85" s="329" t="s">
        <v>155</v>
      </c>
      <c r="C85" s="339" t="s">
        <v>379</v>
      </c>
      <c r="D85" s="359">
        <v>343484</v>
      </c>
      <c r="E85" s="359">
        <v>343336</v>
      </c>
      <c r="F85" s="359">
        <v>304155</v>
      </c>
      <c r="G85" s="359">
        <v>39181</v>
      </c>
      <c r="H85" s="359">
        <v>148</v>
      </c>
      <c r="I85" s="359">
        <v>132629</v>
      </c>
      <c r="J85" s="359">
        <v>132629</v>
      </c>
      <c r="K85" s="359">
        <v>123862</v>
      </c>
      <c r="L85" s="359">
        <v>8767</v>
      </c>
      <c r="M85" s="359">
        <v>0</v>
      </c>
    </row>
    <row r="86" spans="2:13" ht="20.149999999999999" customHeight="1" x14ac:dyDescent="0.2">
      <c r="B86" s="329" t="s">
        <v>222</v>
      </c>
      <c r="C86" s="339" t="s">
        <v>490</v>
      </c>
      <c r="D86" s="359">
        <v>323511</v>
      </c>
      <c r="E86" s="359">
        <v>280683</v>
      </c>
      <c r="F86" s="359">
        <v>251244</v>
      </c>
      <c r="G86" s="359">
        <v>29439</v>
      </c>
      <c r="H86" s="359">
        <v>42828</v>
      </c>
      <c r="I86" s="359">
        <v>125099</v>
      </c>
      <c r="J86" s="359">
        <v>97649</v>
      </c>
      <c r="K86" s="359">
        <v>97466</v>
      </c>
      <c r="L86" s="359">
        <v>183</v>
      </c>
      <c r="M86" s="359">
        <v>27450</v>
      </c>
    </row>
    <row r="87" spans="2:13" ht="20.149999999999999" customHeight="1" x14ac:dyDescent="0.2">
      <c r="B87" s="329" t="s">
        <v>504</v>
      </c>
      <c r="C87" s="339" t="s">
        <v>328</v>
      </c>
      <c r="D87" s="363">
        <v>344705</v>
      </c>
      <c r="E87" s="363">
        <v>344705</v>
      </c>
      <c r="F87" s="363">
        <v>313261</v>
      </c>
      <c r="G87" s="363">
        <v>31444</v>
      </c>
      <c r="H87" s="363">
        <v>0</v>
      </c>
      <c r="I87" s="363">
        <v>60000</v>
      </c>
      <c r="J87" s="363">
        <v>60000</v>
      </c>
      <c r="K87" s="363">
        <v>53436</v>
      </c>
      <c r="L87" s="363">
        <v>6564</v>
      </c>
      <c r="M87" s="363">
        <v>0</v>
      </c>
    </row>
    <row r="88" spans="2:13" ht="20.149999999999999" customHeight="1" x14ac:dyDescent="0.2">
      <c r="B88" s="329" t="s">
        <v>203</v>
      </c>
      <c r="C88" s="339" t="s">
        <v>505</v>
      </c>
      <c r="D88" s="359">
        <v>332603</v>
      </c>
      <c r="E88" s="359">
        <v>332603</v>
      </c>
      <c r="F88" s="359">
        <v>284558</v>
      </c>
      <c r="G88" s="359">
        <v>48045</v>
      </c>
      <c r="H88" s="359">
        <v>0</v>
      </c>
      <c r="I88" s="359">
        <v>162938</v>
      </c>
      <c r="J88" s="359">
        <v>162938</v>
      </c>
      <c r="K88" s="359">
        <v>155879</v>
      </c>
      <c r="L88" s="359">
        <v>7059</v>
      </c>
      <c r="M88" s="359">
        <v>0</v>
      </c>
    </row>
    <row r="89" spans="2:13" ht="20.149999999999999" customHeight="1" x14ac:dyDescent="0.2">
      <c r="B89" s="329" t="s">
        <v>252</v>
      </c>
      <c r="C89" s="339" t="s">
        <v>254</v>
      </c>
      <c r="D89" s="359">
        <v>324857</v>
      </c>
      <c r="E89" s="359">
        <v>323753</v>
      </c>
      <c r="F89" s="359">
        <v>291806</v>
      </c>
      <c r="G89" s="359">
        <v>31947</v>
      </c>
      <c r="H89" s="359">
        <v>1104</v>
      </c>
      <c r="I89" s="359">
        <v>133319</v>
      </c>
      <c r="J89" s="359">
        <v>133319</v>
      </c>
      <c r="K89" s="359">
        <v>126132</v>
      </c>
      <c r="L89" s="359">
        <v>7187</v>
      </c>
      <c r="M89" s="359">
        <v>0</v>
      </c>
    </row>
    <row r="90" spans="2:13" ht="20.149999999999999" customHeight="1" x14ac:dyDescent="0.2">
      <c r="B90" s="329" t="s">
        <v>19</v>
      </c>
      <c r="C90" s="339" t="s">
        <v>391</v>
      </c>
      <c r="D90" s="359">
        <v>385883</v>
      </c>
      <c r="E90" s="359">
        <v>377440</v>
      </c>
      <c r="F90" s="359">
        <v>354648</v>
      </c>
      <c r="G90" s="359">
        <v>22792</v>
      </c>
      <c r="H90" s="359">
        <v>8443</v>
      </c>
      <c r="I90" s="359">
        <v>142671</v>
      </c>
      <c r="J90" s="359">
        <v>142671</v>
      </c>
      <c r="K90" s="359">
        <v>140454</v>
      </c>
      <c r="L90" s="359">
        <v>2217</v>
      </c>
      <c r="M90" s="359">
        <v>0</v>
      </c>
    </row>
    <row r="91" spans="2:13" ht="20.149999999999999" customHeight="1" x14ac:dyDescent="0.2">
      <c r="B91" s="329" t="s">
        <v>469</v>
      </c>
      <c r="C91" s="339" t="s">
        <v>394</v>
      </c>
      <c r="D91" s="359">
        <v>542964</v>
      </c>
      <c r="E91" s="359">
        <v>389676</v>
      </c>
      <c r="F91" s="359">
        <v>347311</v>
      </c>
      <c r="G91" s="359">
        <v>42365</v>
      </c>
      <c r="H91" s="359">
        <v>153288</v>
      </c>
      <c r="I91" s="359">
        <v>137663</v>
      </c>
      <c r="J91" s="359">
        <v>137663</v>
      </c>
      <c r="K91" s="359">
        <v>136190</v>
      </c>
      <c r="L91" s="359">
        <v>1473</v>
      </c>
      <c r="M91" s="359">
        <v>0</v>
      </c>
    </row>
    <row r="92" spans="2:13" ht="20.149999999999999" customHeight="1" x14ac:dyDescent="0.2">
      <c r="B92" s="329" t="s">
        <v>96</v>
      </c>
      <c r="C92" s="339" t="s">
        <v>395</v>
      </c>
      <c r="D92" s="359">
        <v>317177</v>
      </c>
      <c r="E92" s="359">
        <v>316223</v>
      </c>
      <c r="F92" s="359">
        <v>281961</v>
      </c>
      <c r="G92" s="359">
        <v>34262</v>
      </c>
      <c r="H92" s="359">
        <v>954</v>
      </c>
      <c r="I92" s="359">
        <v>170109</v>
      </c>
      <c r="J92" s="359">
        <v>170109</v>
      </c>
      <c r="K92" s="359">
        <v>167967</v>
      </c>
      <c r="L92" s="359">
        <v>2142</v>
      </c>
      <c r="M92" s="359">
        <v>0</v>
      </c>
    </row>
    <row r="93" spans="2:13" ht="20.149999999999999" customHeight="1" x14ac:dyDescent="0.2">
      <c r="B93" s="329" t="s">
        <v>488</v>
      </c>
      <c r="C93" s="339" t="s">
        <v>73</v>
      </c>
      <c r="D93" s="359">
        <v>337997</v>
      </c>
      <c r="E93" s="359">
        <v>337387</v>
      </c>
      <c r="F93" s="359">
        <v>322944</v>
      </c>
      <c r="G93" s="359">
        <v>14443</v>
      </c>
      <c r="H93" s="359">
        <v>610</v>
      </c>
      <c r="I93" s="359">
        <v>154256</v>
      </c>
      <c r="J93" s="359">
        <v>154256</v>
      </c>
      <c r="K93" s="359">
        <v>153573</v>
      </c>
      <c r="L93" s="359">
        <v>683</v>
      </c>
      <c r="M93" s="359">
        <v>0</v>
      </c>
    </row>
    <row r="94" spans="2:13" ht="20.149999999999999" customHeight="1" x14ac:dyDescent="0.2">
      <c r="B94" s="329" t="s">
        <v>199</v>
      </c>
      <c r="C94" s="339" t="s">
        <v>407</v>
      </c>
      <c r="D94" s="359">
        <v>353932</v>
      </c>
      <c r="E94" s="359">
        <v>353932</v>
      </c>
      <c r="F94" s="359">
        <v>317492</v>
      </c>
      <c r="G94" s="359">
        <v>36440</v>
      </c>
      <c r="H94" s="359">
        <v>0</v>
      </c>
      <c r="I94" s="359">
        <v>135256</v>
      </c>
      <c r="J94" s="359">
        <v>135256</v>
      </c>
      <c r="K94" s="359">
        <v>131495</v>
      </c>
      <c r="L94" s="359">
        <v>3761</v>
      </c>
      <c r="M94" s="359">
        <v>0</v>
      </c>
    </row>
    <row r="95" spans="2:13" ht="20.149999999999999" customHeight="1" x14ac:dyDescent="0.2">
      <c r="B95" s="329" t="s">
        <v>280</v>
      </c>
      <c r="C95" s="339" t="s">
        <v>408</v>
      </c>
      <c r="D95" s="359">
        <v>400362</v>
      </c>
      <c r="E95" s="359">
        <v>397110</v>
      </c>
      <c r="F95" s="359">
        <v>363635</v>
      </c>
      <c r="G95" s="359">
        <v>33475</v>
      </c>
      <c r="H95" s="359">
        <v>3252</v>
      </c>
      <c r="I95" s="359">
        <v>150760</v>
      </c>
      <c r="J95" s="359">
        <v>149355</v>
      </c>
      <c r="K95" s="359">
        <v>147752</v>
      </c>
      <c r="L95" s="359">
        <v>1603</v>
      </c>
      <c r="M95" s="359">
        <v>1405</v>
      </c>
    </row>
    <row r="96" spans="2:13" ht="20.149999999999999" customHeight="1" x14ac:dyDescent="0.2">
      <c r="B96" s="329" t="s">
        <v>125</v>
      </c>
      <c r="C96" s="339" t="s">
        <v>133</v>
      </c>
      <c r="D96" s="359">
        <v>406891</v>
      </c>
      <c r="E96" s="359">
        <v>383814</v>
      </c>
      <c r="F96" s="359">
        <v>348262</v>
      </c>
      <c r="G96" s="359">
        <v>35552</v>
      </c>
      <c r="H96" s="359">
        <v>23077</v>
      </c>
      <c r="I96" s="359">
        <v>156464</v>
      </c>
      <c r="J96" s="359">
        <v>136306</v>
      </c>
      <c r="K96" s="359">
        <v>134027</v>
      </c>
      <c r="L96" s="359">
        <v>2279</v>
      </c>
      <c r="M96" s="359">
        <v>20158</v>
      </c>
    </row>
    <row r="97" spans="2:13" ht="20.149999999999999" customHeight="1" x14ac:dyDescent="0.2">
      <c r="B97" s="329" t="s">
        <v>276</v>
      </c>
      <c r="C97" s="340" t="s">
        <v>173</v>
      </c>
      <c r="D97" s="359">
        <v>348115</v>
      </c>
      <c r="E97" s="359">
        <v>347698</v>
      </c>
      <c r="F97" s="359">
        <v>319682</v>
      </c>
      <c r="G97" s="359">
        <v>28016</v>
      </c>
      <c r="H97" s="359">
        <v>417</v>
      </c>
      <c r="I97" s="359">
        <v>147182</v>
      </c>
      <c r="J97" s="359">
        <v>147182</v>
      </c>
      <c r="K97" s="359">
        <v>144480</v>
      </c>
      <c r="L97" s="359">
        <v>2702</v>
      </c>
      <c r="M97" s="359">
        <v>0</v>
      </c>
    </row>
    <row r="98" spans="2:13" ht="20.149999999999999" customHeight="1" x14ac:dyDescent="0.2">
      <c r="B98" s="326" t="s">
        <v>124</v>
      </c>
      <c r="C98" s="341" t="s">
        <v>231</v>
      </c>
      <c r="D98" s="358">
        <v>434433</v>
      </c>
      <c r="E98" s="358">
        <v>362474</v>
      </c>
      <c r="F98" s="358">
        <v>329428</v>
      </c>
      <c r="G98" s="358">
        <v>33046</v>
      </c>
      <c r="H98" s="358">
        <v>71959</v>
      </c>
      <c r="I98" s="358">
        <v>142271</v>
      </c>
      <c r="J98" s="358">
        <v>138633</v>
      </c>
      <c r="K98" s="358">
        <v>129239</v>
      </c>
      <c r="L98" s="358">
        <v>9394</v>
      </c>
      <c r="M98" s="358">
        <v>3638</v>
      </c>
    </row>
    <row r="99" spans="2:13" ht="20.149999999999999" customHeight="1" x14ac:dyDescent="0.2">
      <c r="B99" s="330" t="s">
        <v>257</v>
      </c>
      <c r="C99" s="342" t="s">
        <v>443</v>
      </c>
      <c r="D99" s="360">
        <v>347172</v>
      </c>
      <c r="E99" s="360">
        <v>296459</v>
      </c>
      <c r="F99" s="360">
        <v>278185</v>
      </c>
      <c r="G99" s="360">
        <v>18274</v>
      </c>
      <c r="H99" s="360">
        <v>50713</v>
      </c>
      <c r="I99" s="360">
        <v>127917</v>
      </c>
      <c r="J99" s="360">
        <v>127669</v>
      </c>
      <c r="K99" s="360">
        <v>125648</v>
      </c>
      <c r="L99" s="360">
        <v>2021</v>
      </c>
      <c r="M99" s="360">
        <v>248</v>
      </c>
    </row>
    <row r="100" spans="2:13" ht="20.149999999999999" customHeight="1" x14ac:dyDescent="0.2">
      <c r="B100" s="328" t="s">
        <v>419</v>
      </c>
      <c r="C100" s="338" t="s">
        <v>310</v>
      </c>
      <c r="D100" s="362">
        <v>285472</v>
      </c>
      <c r="E100" s="362">
        <v>280824</v>
      </c>
      <c r="F100" s="362">
        <v>265661</v>
      </c>
      <c r="G100" s="362">
        <v>15163</v>
      </c>
      <c r="H100" s="362">
        <v>4648</v>
      </c>
      <c r="I100" s="362">
        <v>105542</v>
      </c>
      <c r="J100" s="362">
        <v>105542</v>
      </c>
      <c r="K100" s="362">
        <v>104146</v>
      </c>
      <c r="L100" s="362">
        <v>1396</v>
      </c>
      <c r="M100" s="362">
        <v>0</v>
      </c>
    </row>
    <row r="101" spans="2:13" ht="20.149999999999999" customHeight="1" x14ac:dyDescent="0.2">
      <c r="B101" s="329" t="s">
        <v>508</v>
      </c>
      <c r="C101" s="339" t="s">
        <v>509</v>
      </c>
      <c r="D101" s="359">
        <v>265850</v>
      </c>
      <c r="E101" s="359">
        <v>263377</v>
      </c>
      <c r="F101" s="359">
        <v>247132</v>
      </c>
      <c r="G101" s="359">
        <v>16245</v>
      </c>
      <c r="H101" s="359">
        <v>2473</v>
      </c>
      <c r="I101" s="359">
        <v>81160</v>
      </c>
      <c r="J101" s="359">
        <v>80693</v>
      </c>
      <c r="K101" s="359">
        <v>78068</v>
      </c>
      <c r="L101" s="359">
        <v>2625</v>
      </c>
      <c r="M101" s="359">
        <v>467</v>
      </c>
    </row>
    <row r="102" spans="2:13" ht="20.149999999999999" customHeight="1" x14ac:dyDescent="0.2">
      <c r="B102" s="326" t="s">
        <v>165</v>
      </c>
      <c r="C102" s="337" t="s">
        <v>510</v>
      </c>
      <c r="D102" s="358">
        <v>377013</v>
      </c>
      <c r="E102" s="358">
        <v>376859</v>
      </c>
      <c r="F102" s="358">
        <v>334547</v>
      </c>
      <c r="G102" s="358">
        <v>42312</v>
      </c>
      <c r="H102" s="358">
        <v>154</v>
      </c>
      <c r="I102" s="358">
        <v>203922</v>
      </c>
      <c r="J102" s="358">
        <v>203909</v>
      </c>
      <c r="K102" s="358">
        <v>195480</v>
      </c>
      <c r="L102" s="358">
        <v>8429</v>
      </c>
      <c r="M102" s="358">
        <v>13</v>
      </c>
    </row>
    <row r="103" spans="2:13" ht="20.149999999999999" customHeight="1" x14ac:dyDescent="0.2">
      <c r="B103" s="330" t="s">
        <v>127</v>
      </c>
      <c r="C103" s="336" t="s">
        <v>25</v>
      </c>
      <c r="D103" s="360">
        <v>265845</v>
      </c>
      <c r="E103" s="360">
        <v>265173</v>
      </c>
      <c r="F103" s="360">
        <v>250864</v>
      </c>
      <c r="G103" s="360">
        <v>14309</v>
      </c>
      <c r="H103" s="360">
        <v>672</v>
      </c>
      <c r="I103" s="360">
        <v>139182</v>
      </c>
      <c r="J103" s="360">
        <v>139055</v>
      </c>
      <c r="K103" s="360">
        <v>137960</v>
      </c>
      <c r="L103" s="360">
        <v>1095</v>
      </c>
      <c r="M103" s="360">
        <v>127</v>
      </c>
    </row>
    <row r="104" spans="2:13" ht="20.149999999999999" customHeight="1" x14ac:dyDescent="0.2">
      <c r="B104" s="328" t="s">
        <v>30</v>
      </c>
      <c r="C104" s="338" t="s">
        <v>174</v>
      </c>
      <c r="D104" s="358">
        <v>210917</v>
      </c>
      <c r="E104" s="358">
        <v>209419</v>
      </c>
      <c r="F104" s="358">
        <v>189325</v>
      </c>
      <c r="G104" s="358">
        <v>20094</v>
      </c>
      <c r="H104" s="358">
        <v>1498</v>
      </c>
      <c r="I104" s="358">
        <v>138734</v>
      </c>
      <c r="J104" s="358">
        <v>138734</v>
      </c>
      <c r="K104" s="358">
        <v>132544</v>
      </c>
      <c r="L104" s="358">
        <v>6190</v>
      </c>
      <c r="M104" s="358">
        <v>0</v>
      </c>
    </row>
    <row r="105" spans="2:13" ht="20.149999999999999" customHeight="1" x14ac:dyDescent="0.2">
      <c r="B105" s="329" t="s">
        <v>382</v>
      </c>
      <c r="C105" s="339" t="s">
        <v>511</v>
      </c>
      <c r="D105" s="359">
        <v>309335</v>
      </c>
      <c r="E105" s="359">
        <v>298918</v>
      </c>
      <c r="F105" s="359">
        <v>244352</v>
      </c>
      <c r="G105" s="359">
        <v>54566</v>
      </c>
      <c r="H105" s="359">
        <v>10417</v>
      </c>
      <c r="I105" s="359">
        <v>93344</v>
      </c>
      <c r="J105" s="359">
        <v>91689</v>
      </c>
      <c r="K105" s="359">
        <v>87424</v>
      </c>
      <c r="L105" s="359">
        <v>4265</v>
      </c>
      <c r="M105" s="359">
        <v>1655</v>
      </c>
    </row>
    <row r="106" spans="2:13" ht="20.149999999999999" customHeight="1" x14ac:dyDescent="0.2">
      <c r="B106" s="330" t="s">
        <v>470</v>
      </c>
      <c r="C106" s="336" t="s">
        <v>512</v>
      </c>
      <c r="D106" s="365">
        <v>308711</v>
      </c>
      <c r="E106" s="365">
        <v>281871</v>
      </c>
      <c r="F106" s="365">
        <v>256912</v>
      </c>
      <c r="G106" s="365">
        <v>24959</v>
      </c>
      <c r="H106" s="365">
        <v>26840</v>
      </c>
      <c r="I106" s="365">
        <v>117682</v>
      </c>
      <c r="J106" s="365">
        <v>117682</v>
      </c>
      <c r="K106" s="365">
        <v>114818</v>
      </c>
      <c r="L106" s="365">
        <v>2864</v>
      </c>
      <c r="M106" s="365">
        <v>0</v>
      </c>
    </row>
  </sheetData>
  <mergeCells count="18">
    <mergeCell ref="J59:J60"/>
    <mergeCell ref="M59:M60"/>
    <mergeCell ref="D4:H4"/>
    <mergeCell ref="I4:M4"/>
    <mergeCell ref="D57:H57"/>
    <mergeCell ref="I57:M57"/>
    <mergeCell ref="B4:C7"/>
    <mergeCell ref="D5:D7"/>
    <mergeCell ref="I5:I7"/>
    <mergeCell ref="E6:E7"/>
    <mergeCell ref="H6:H7"/>
    <mergeCell ref="J6:J7"/>
    <mergeCell ref="M6:M7"/>
    <mergeCell ref="B57:C60"/>
    <mergeCell ref="D58:D60"/>
    <mergeCell ref="I58:I60"/>
    <mergeCell ref="E59:E60"/>
    <mergeCell ref="H59:H60"/>
  </mergeCells>
  <phoneticPr fontId="5"/>
  <dataValidations count="1">
    <dataValidation type="whole" allowBlank="1" showInputMessage="1" showErrorMessage="1" errorTitle="入力エラー" error="入力した値に誤りがあります" sqref="D8:IV53 C61:IV97 C100:C106 D98:IV106 C8:C44 C47:C53">
      <formula1>-999999999999</formula1>
      <formula2>999999999999</formula2>
    </dataValidation>
  </dataValidations>
  <printOptions horizontalCentered="1"/>
  <pageMargins left="0.31496062992125984" right="0.47244094488188981" top="0.78740157480314965" bottom="0.59055118110236227" header="0" footer="0.39370078740157483"/>
  <pageSetup paperSize="9" scale="65" firstPageNumber="22" orientation="portrait" useFirstPageNumber="1" r:id="rId1"/>
  <headerFooter alignWithMargins="0">
    <oddFooter>&amp;C&amp;"ＭＳ Ｐゴシック,標準"&amp;14－　&amp;P　－</oddFooter>
  </headerFooter>
  <rowBreaks count="1" manualBreakCount="1">
    <brk id="53"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indexed="53"/>
  </sheetPr>
  <dimension ref="B1:M106"/>
  <sheetViews>
    <sheetView workbookViewId="0">
      <selection activeCell="L4" sqref="L4"/>
    </sheetView>
  </sheetViews>
  <sheetFormatPr defaultColWidth="9" defaultRowHeight="13" x14ac:dyDescent="0.2"/>
  <cols>
    <col min="1" max="1" width="4.08984375" style="1" customWidth="1"/>
    <col min="2" max="2" width="6.453125" style="1" customWidth="1"/>
    <col min="3" max="3" width="38.6328125" style="192" customWidth="1"/>
    <col min="4" max="11" width="11.6328125" style="1" customWidth="1"/>
    <col min="12" max="12" width="9" style="1" bestFit="1"/>
    <col min="13" max="16384" width="9" style="1"/>
  </cols>
  <sheetData>
    <row r="1" spans="2:11" ht="19" x14ac:dyDescent="0.3">
      <c r="B1" s="8"/>
      <c r="C1" s="343" t="s">
        <v>149</v>
      </c>
      <c r="E1" s="460"/>
      <c r="I1" s="8"/>
      <c r="J1" s="8"/>
      <c r="K1" s="8"/>
    </row>
    <row r="2" spans="2:11" ht="19" x14ac:dyDescent="0.3">
      <c r="B2" s="8"/>
      <c r="C2" s="331">
        <v>45505</v>
      </c>
      <c r="E2" s="460"/>
      <c r="I2" s="8"/>
      <c r="J2" s="8"/>
      <c r="K2" s="8"/>
    </row>
    <row r="3" spans="2:11" ht="18" customHeight="1" x14ac:dyDescent="0.2">
      <c r="B3" s="123"/>
      <c r="C3" s="332" t="s">
        <v>216</v>
      </c>
      <c r="E3" s="123"/>
      <c r="F3" s="123"/>
      <c r="G3" s="123"/>
      <c r="H3" s="123"/>
      <c r="I3" s="123"/>
      <c r="J3" s="123"/>
    </row>
    <row r="4" spans="2:11" s="320" customFormat="1" ht="18" customHeight="1" x14ac:dyDescent="0.2">
      <c r="B4" s="627" t="s">
        <v>514</v>
      </c>
      <c r="C4" s="628"/>
      <c r="D4" s="642" t="s">
        <v>525</v>
      </c>
      <c r="E4" s="641"/>
      <c r="F4" s="641"/>
      <c r="G4" s="656"/>
      <c r="H4" s="640" t="s">
        <v>247</v>
      </c>
      <c r="I4" s="641"/>
      <c r="J4" s="641"/>
      <c r="K4" s="656"/>
    </row>
    <row r="5" spans="2:11" s="320" customFormat="1" ht="9.75" customHeight="1" x14ac:dyDescent="0.2">
      <c r="B5" s="629"/>
      <c r="C5" s="630"/>
      <c r="D5" s="663" t="s">
        <v>22</v>
      </c>
      <c r="E5" s="663" t="s">
        <v>84</v>
      </c>
      <c r="F5" s="410"/>
      <c r="G5" s="463"/>
      <c r="H5" s="663" t="s">
        <v>22</v>
      </c>
      <c r="I5" s="663" t="s">
        <v>84</v>
      </c>
      <c r="J5" s="410"/>
      <c r="K5" s="463"/>
    </row>
    <row r="6" spans="2:11" s="320" customFormat="1" ht="36" customHeight="1" x14ac:dyDescent="0.2">
      <c r="B6" s="631"/>
      <c r="C6" s="632"/>
      <c r="D6" s="664"/>
      <c r="E6" s="664"/>
      <c r="F6" s="468" t="s">
        <v>530</v>
      </c>
      <c r="G6" s="470" t="s">
        <v>531</v>
      </c>
      <c r="H6" s="664"/>
      <c r="I6" s="664"/>
      <c r="J6" s="468" t="s">
        <v>530</v>
      </c>
      <c r="K6" s="470" t="s">
        <v>531</v>
      </c>
    </row>
    <row r="7" spans="2:11" s="373" customFormat="1" ht="12.75" customHeight="1" x14ac:dyDescent="0.2">
      <c r="B7" s="374"/>
      <c r="C7" s="376"/>
      <c r="D7" s="466" t="s">
        <v>362</v>
      </c>
      <c r="E7" s="467" t="s">
        <v>188</v>
      </c>
      <c r="F7" s="469" t="s">
        <v>188</v>
      </c>
      <c r="G7" s="469" t="s">
        <v>188</v>
      </c>
      <c r="H7" s="469" t="s">
        <v>362</v>
      </c>
      <c r="I7" s="469" t="s">
        <v>188</v>
      </c>
      <c r="J7" s="469" t="s">
        <v>188</v>
      </c>
      <c r="K7" s="466" t="s">
        <v>188</v>
      </c>
    </row>
    <row r="8" spans="2:11" ht="20.149999999999999" customHeight="1" x14ac:dyDescent="0.2">
      <c r="B8" s="375" t="s">
        <v>321</v>
      </c>
      <c r="C8" s="377" t="s">
        <v>63</v>
      </c>
      <c r="D8" s="379">
        <v>18.600000000000001</v>
      </c>
      <c r="E8" s="379">
        <v>157.19999999999999</v>
      </c>
      <c r="F8" s="379">
        <v>143.30000000000001</v>
      </c>
      <c r="G8" s="379">
        <v>13.9</v>
      </c>
      <c r="H8" s="379">
        <v>14.3</v>
      </c>
      <c r="I8" s="379">
        <v>82.4</v>
      </c>
      <c r="J8" s="379">
        <v>80.5</v>
      </c>
      <c r="K8" s="379">
        <v>1.9</v>
      </c>
    </row>
    <row r="9" spans="2:11" ht="20.149999999999999" customHeight="1" x14ac:dyDescent="0.2">
      <c r="B9" s="322" t="s">
        <v>239</v>
      </c>
      <c r="C9" s="334" t="s">
        <v>494</v>
      </c>
      <c r="D9" s="380">
        <v>17.7</v>
      </c>
      <c r="E9" s="387">
        <v>148.1</v>
      </c>
      <c r="F9" s="387">
        <v>138</v>
      </c>
      <c r="G9" s="387">
        <v>10.1</v>
      </c>
      <c r="H9" s="387">
        <v>14.7</v>
      </c>
      <c r="I9" s="387">
        <v>73.5</v>
      </c>
      <c r="J9" s="387">
        <v>72.3</v>
      </c>
      <c r="K9" s="387">
        <v>1.2</v>
      </c>
    </row>
    <row r="10" spans="2:11" ht="20.149999999999999" customHeight="1" x14ac:dyDescent="0.2">
      <c r="B10" s="323" t="s">
        <v>270</v>
      </c>
      <c r="C10" s="335" t="s">
        <v>77</v>
      </c>
      <c r="D10" s="382">
        <v>18.2</v>
      </c>
      <c r="E10" s="385">
        <v>157.19999999999999</v>
      </c>
      <c r="F10" s="385">
        <v>142.69999999999999</v>
      </c>
      <c r="G10" s="385">
        <v>14.5</v>
      </c>
      <c r="H10" s="385">
        <v>15.9</v>
      </c>
      <c r="I10" s="385">
        <v>102.1</v>
      </c>
      <c r="J10" s="385">
        <v>98.4</v>
      </c>
      <c r="K10" s="385">
        <v>3.7</v>
      </c>
    </row>
    <row r="11" spans="2:11" ht="20.149999999999999" customHeight="1" x14ac:dyDescent="0.2">
      <c r="B11" s="324" t="s">
        <v>170</v>
      </c>
      <c r="C11" s="335" t="s">
        <v>303</v>
      </c>
      <c r="D11" s="382">
        <v>18.7</v>
      </c>
      <c r="E11" s="385">
        <v>159.30000000000001</v>
      </c>
      <c r="F11" s="385">
        <v>143.30000000000001</v>
      </c>
      <c r="G11" s="385">
        <v>16</v>
      </c>
      <c r="H11" s="385">
        <v>16</v>
      </c>
      <c r="I11" s="385">
        <v>113.3</v>
      </c>
      <c r="J11" s="385">
        <v>112.6</v>
      </c>
      <c r="K11" s="385">
        <v>0.7</v>
      </c>
    </row>
    <row r="12" spans="2:11" ht="20.149999999999999" customHeight="1" x14ac:dyDescent="0.2">
      <c r="B12" s="323" t="s">
        <v>347</v>
      </c>
      <c r="C12" s="335" t="s">
        <v>412</v>
      </c>
      <c r="D12" s="382">
        <v>19.399999999999999</v>
      </c>
      <c r="E12" s="385">
        <v>162.30000000000001</v>
      </c>
      <c r="F12" s="385">
        <v>153</v>
      </c>
      <c r="G12" s="385">
        <v>9.3000000000000007</v>
      </c>
      <c r="H12" s="385">
        <v>16.100000000000001</v>
      </c>
      <c r="I12" s="385">
        <v>109.2</v>
      </c>
      <c r="J12" s="385">
        <v>107.5</v>
      </c>
      <c r="K12" s="385">
        <v>1.7</v>
      </c>
    </row>
    <row r="13" spans="2:11" ht="20.149999999999999" customHeight="1" x14ac:dyDescent="0.2">
      <c r="B13" s="323" t="s">
        <v>10</v>
      </c>
      <c r="C13" s="335" t="s">
        <v>496</v>
      </c>
      <c r="D13" s="382">
        <v>19.3</v>
      </c>
      <c r="E13" s="385">
        <v>172.1</v>
      </c>
      <c r="F13" s="385">
        <v>145.1</v>
      </c>
      <c r="G13" s="385">
        <v>27</v>
      </c>
      <c r="H13" s="385">
        <v>14.9</v>
      </c>
      <c r="I13" s="385">
        <v>94.2</v>
      </c>
      <c r="J13" s="385">
        <v>91.7</v>
      </c>
      <c r="K13" s="385">
        <v>2.5</v>
      </c>
    </row>
    <row r="14" spans="2:11" ht="20.149999999999999" customHeight="1" x14ac:dyDescent="0.2">
      <c r="B14" s="323" t="s">
        <v>57</v>
      </c>
      <c r="C14" s="335" t="s">
        <v>268</v>
      </c>
      <c r="D14" s="382">
        <v>19.100000000000001</v>
      </c>
      <c r="E14" s="385">
        <v>159.6</v>
      </c>
      <c r="F14" s="385">
        <v>147.4</v>
      </c>
      <c r="G14" s="385">
        <v>12.2</v>
      </c>
      <c r="H14" s="385">
        <v>16.399999999999999</v>
      </c>
      <c r="I14" s="385">
        <v>94</v>
      </c>
      <c r="J14" s="385">
        <v>92.7</v>
      </c>
      <c r="K14" s="385">
        <v>1.3</v>
      </c>
    </row>
    <row r="15" spans="2:11" ht="20.149999999999999" customHeight="1" x14ac:dyDescent="0.2">
      <c r="B15" s="323" t="s">
        <v>202</v>
      </c>
      <c r="C15" s="335" t="s">
        <v>497</v>
      </c>
      <c r="D15" s="382">
        <v>18.600000000000001</v>
      </c>
      <c r="E15" s="385">
        <v>151.6</v>
      </c>
      <c r="F15" s="385">
        <v>141.80000000000001</v>
      </c>
      <c r="G15" s="385">
        <v>9.8000000000000007</v>
      </c>
      <c r="H15" s="385">
        <v>17.2</v>
      </c>
      <c r="I15" s="385">
        <v>114</v>
      </c>
      <c r="J15" s="385">
        <v>112.7</v>
      </c>
      <c r="K15" s="385">
        <v>1.3</v>
      </c>
    </row>
    <row r="16" spans="2:11" ht="20.149999999999999" customHeight="1" x14ac:dyDescent="0.2">
      <c r="B16" s="323" t="s">
        <v>435</v>
      </c>
      <c r="C16" s="335" t="s">
        <v>398</v>
      </c>
      <c r="D16" s="382">
        <v>19.100000000000001</v>
      </c>
      <c r="E16" s="385">
        <v>171.1</v>
      </c>
      <c r="F16" s="385">
        <v>159.1</v>
      </c>
      <c r="G16" s="385">
        <v>12</v>
      </c>
      <c r="H16" s="385">
        <v>12.2</v>
      </c>
      <c r="I16" s="385">
        <v>79.099999999999994</v>
      </c>
      <c r="J16" s="385">
        <v>76.5</v>
      </c>
      <c r="K16" s="385">
        <v>2.6</v>
      </c>
    </row>
    <row r="17" spans="2:11" ht="20.149999999999999" customHeight="1" x14ac:dyDescent="0.2">
      <c r="B17" s="323" t="s">
        <v>172</v>
      </c>
      <c r="C17" s="335" t="s">
        <v>498</v>
      </c>
      <c r="D17" s="382">
        <v>18.5</v>
      </c>
      <c r="E17" s="385">
        <v>161.5</v>
      </c>
      <c r="F17" s="385">
        <v>146.6</v>
      </c>
      <c r="G17" s="385">
        <v>14.9</v>
      </c>
      <c r="H17" s="385">
        <v>13.7</v>
      </c>
      <c r="I17" s="385">
        <v>84.6</v>
      </c>
      <c r="J17" s="385">
        <v>83.6</v>
      </c>
      <c r="K17" s="385">
        <v>1</v>
      </c>
    </row>
    <row r="18" spans="2:11" ht="20.149999999999999" customHeight="1" x14ac:dyDescent="0.2">
      <c r="B18" s="323" t="s">
        <v>43</v>
      </c>
      <c r="C18" s="335" t="s">
        <v>325</v>
      </c>
      <c r="D18" s="382">
        <v>18.8</v>
      </c>
      <c r="E18" s="385">
        <v>152</v>
      </c>
      <c r="F18" s="385">
        <v>142.30000000000001</v>
      </c>
      <c r="G18" s="385">
        <v>9.6999999999999993</v>
      </c>
      <c r="H18" s="385">
        <v>11.9</v>
      </c>
      <c r="I18" s="385">
        <v>64.7</v>
      </c>
      <c r="J18" s="385">
        <v>62.2</v>
      </c>
      <c r="K18" s="385">
        <v>2.5</v>
      </c>
    </row>
    <row r="19" spans="2:11" ht="20.149999999999999" customHeight="1" x14ac:dyDescent="0.2">
      <c r="B19" s="323" t="s">
        <v>245</v>
      </c>
      <c r="C19" s="335" t="s">
        <v>499</v>
      </c>
      <c r="D19" s="382">
        <v>22.8</v>
      </c>
      <c r="E19" s="385">
        <v>176.6</v>
      </c>
      <c r="F19" s="385">
        <v>161.1</v>
      </c>
      <c r="G19" s="385">
        <v>15.5</v>
      </c>
      <c r="H19" s="385">
        <v>13.4</v>
      </c>
      <c r="I19" s="385">
        <v>77.5</v>
      </c>
      <c r="J19" s="385">
        <v>75.7</v>
      </c>
      <c r="K19" s="385">
        <v>1.8</v>
      </c>
    </row>
    <row r="20" spans="2:11" ht="20.149999999999999" customHeight="1" x14ac:dyDescent="0.2">
      <c r="B20" s="323" t="s">
        <v>371</v>
      </c>
      <c r="C20" s="335" t="s">
        <v>285</v>
      </c>
      <c r="D20" s="382">
        <v>15.5</v>
      </c>
      <c r="E20" s="385">
        <v>126.7</v>
      </c>
      <c r="F20" s="385">
        <v>113.4</v>
      </c>
      <c r="G20" s="385">
        <v>13.3</v>
      </c>
      <c r="H20" s="385">
        <v>10.4</v>
      </c>
      <c r="I20" s="385">
        <v>49.3</v>
      </c>
      <c r="J20" s="385">
        <v>49.2</v>
      </c>
      <c r="K20" s="385">
        <v>0.1</v>
      </c>
    </row>
    <row r="21" spans="2:11" ht="20.149999999999999" customHeight="1" x14ac:dyDescent="0.2">
      <c r="B21" s="323" t="s">
        <v>101</v>
      </c>
      <c r="C21" s="335" t="s">
        <v>157</v>
      </c>
      <c r="D21" s="382">
        <v>19.399999999999999</v>
      </c>
      <c r="E21" s="385">
        <v>157.6</v>
      </c>
      <c r="F21" s="385">
        <v>150.1</v>
      </c>
      <c r="G21" s="385">
        <v>7.5</v>
      </c>
      <c r="H21" s="385">
        <v>14.4</v>
      </c>
      <c r="I21" s="385">
        <v>83.4</v>
      </c>
      <c r="J21" s="385">
        <v>82.2</v>
      </c>
      <c r="K21" s="385">
        <v>1.2</v>
      </c>
    </row>
    <row r="22" spans="2:11" ht="20.149999999999999" customHeight="1" x14ac:dyDescent="0.2">
      <c r="B22" s="323" t="s">
        <v>107</v>
      </c>
      <c r="C22" s="335" t="s">
        <v>452</v>
      </c>
      <c r="D22" s="382">
        <v>19.100000000000001</v>
      </c>
      <c r="E22" s="385">
        <v>158.69999999999999</v>
      </c>
      <c r="F22" s="385">
        <v>147.4</v>
      </c>
      <c r="G22" s="385">
        <v>11.3</v>
      </c>
      <c r="H22" s="385">
        <v>17.2</v>
      </c>
      <c r="I22" s="385">
        <v>108.4</v>
      </c>
      <c r="J22" s="385">
        <v>101.9</v>
      </c>
      <c r="K22" s="385">
        <v>6.5</v>
      </c>
    </row>
    <row r="23" spans="2:11" ht="20.149999999999999" customHeight="1" x14ac:dyDescent="0.2">
      <c r="B23" s="325" t="s">
        <v>8</v>
      </c>
      <c r="C23" s="336" t="s">
        <v>377</v>
      </c>
      <c r="D23" s="382">
        <v>19</v>
      </c>
      <c r="E23" s="388">
        <v>163.80000000000001</v>
      </c>
      <c r="F23" s="388">
        <v>145.4</v>
      </c>
      <c r="G23" s="388">
        <v>18.399999999999999</v>
      </c>
      <c r="H23" s="388">
        <v>14.6</v>
      </c>
      <c r="I23" s="388">
        <v>82.9</v>
      </c>
      <c r="J23" s="388">
        <v>80.5</v>
      </c>
      <c r="K23" s="388">
        <v>2.4</v>
      </c>
    </row>
    <row r="24" spans="2:11" ht="20.149999999999999" customHeight="1" x14ac:dyDescent="0.2">
      <c r="B24" s="326" t="s">
        <v>114</v>
      </c>
      <c r="C24" s="337" t="s">
        <v>260</v>
      </c>
      <c r="D24" s="387">
        <v>19.8</v>
      </c>
      <c r="E24" s="387">
        <v>170.6</v>
      </c>
      <c r="F24" s="387">
        <v>156.6</v>
      </c>
      <c r="G24" s="387">
        <v>14</v>
      </c>
      <c r="H24" s="387">
        <v>15.9</v>
      </c>
      <c r="I24" s="387">
        <v>108.5</v>
      </c>
      <c r="J24" s="387">
        <v>102.4</v>
      </c>
      <c r="K24" s="387">
        <v>6.1</v>
      </c>
    </row>
    <row r="25" spans="2:11" ht="20.149999999999999" customHeight="1" x14ac:dyDescent="0.2">
      <c r="B25" s="327" t="s">
        <v>354</v>
      </c>
      <c r="C25" s="335" t="s">
        <v>225</v>
      </c>
      <c r="D25" s="384">
        <v>17.5</v>
      </c>
      <c r="E25" s="384">
        <v>147</v>
      </c>
      <c r="F25" s="384">
        <v>136.80000000000001</v>
      </c>
      <c r="G25" s="384">
        <v>10.199999999999999</v>
      </c>
      <c r="H25" s="384">
        <v>13.6</v>
      </c>
      <c r="I25" s="384">
        <v>87.6</v>
      </c>
      <c r="J25" s="384">
        <v>85.2</v>
      </c>
      <c r="K25" s="384">
        <v>2.4</v>
      </c>
    </row>
    <row r="26" spans="2:11" ht="20.149999999999999" customHeight="1" x14ac:dyDescent="0.2">
      <c r="B26" s="328" t="s">
        <v>4</v>
      </c>
      <c r="C26" s="338" t="s">
        <v>142</v>
      </c>
      <c r="D26" s="379">
        <v>16.600000000000001</v>
      </c>
      <c r="E26" s="379">
        <v>147.4</v>
      </c>
      <c r="F26" s="379">
        <v>130.69999999999999</v>
      </c>
      <c r="G26" s="379">
        <v>16.7</v>
      </c>
      <c r="H26" s="379">
        <v>12.7</v>
      </c>
      <c r="I26" s="379">
        <v>65.8</v>
      </c>
      <c r="J26" s="379">
        <v>65.8</v>
      </c>
      <c r="K26" s="379">
        <v>0</v>
      </c>
    </row>
    <row r="27" spans="2:11" ht="20.149999999999999" customHeight="1" x14ac:dyDescent="0.2">
      <c r="B27" s="329" t="s">
        <v>192</v>
      </c>
      <c r="C27" s="339" t="s">
        <v>400</v>
      </c>
      <c r="D27" s="385">
        <v>18</v>
      </c>
      <c r="E27" s="385">
        <v>145.5</v>
      </c>
      <c r="F27" s="385">
        <v>133.4</v>
      </c>
      <c r="G27" s="385">
        <v>12.1</v>
      </c>
      <c r="H27" s="385">
        <v>15.8</v>
      </c>
      <c r="I27" s="385">
        <v>88.1</v>
      </c>
      <c r="J27" s="385">
        <v>81.7</v>
      </c>
      <c r="K27" s="385">
        <v>6.4</v>
      </c>
    </row>
    <row r="28" spans="2:11" ht="20.149999999999999" customHeight="1" x14ac:dyDescent="0.2">
      <c r="B28" s="329" t="s">
        <v>500</v>
      </c>
      <c r="C28" s="339" t="s">
        <v>405</v>
      </c>
      <c r="D28" s="385">
        <v>18.600000000000001</v>
      </c>
      <c r="E28" s="385">
        <v>156.1</v>
      </c>
      <c r="F28" s="385">
        <v>141.9</v>
      </c>
      <c r="G28" s="385">
        <v>14.2</v>
      </c>
      <c r="H28" s="385">
        <v>18.399999999999999</v>
      </c>
      <c r="I28" s="385">
        <v>103.8</v>
      </c>
      <c r="J28" s="385">
        <v>103.3</v>
      </c>
      <c r="K28" s="385">
        <v>0.5</v>
      </c>
    </row>
    <row r="29" spans="2:11" ht="20.149999999999999" customHeight="1" x14ac:dyDescent="0.2">
      <c r="B29" s="329" t="s">
        <v>501</v>
      </c>
      <c r="C29" s="339" t="s">
        <v>502</v>
      </c>
      <c r="D29" s="385">
        <v>19</v>
      </c>
      <c r="E29" s="385">
        <v>154.4</v>
      </c>
      <c r="F29" s="385">
        <v>146.5</v>
      </c>
      <c r="G29" s="385">
        <v>7.9</v>
      </c>
      <c r="H29" s="385">
        <v>15.4</v>
      </c>
      <c r="I29" s="385">
        <v>93.2</v>
      </c>
      <c r="J29" s="385">
        <v>91.4</v>
      </c>
      <c r="K29" s="385">
        <v>1.8</v>
      </c>
    </row>
    <row r="30" spans="2:11" ht="20.149999999999999" customHeight="1" x14ac:dyDescent="0.2">
      <c r="B30" s="329" t="s">
        <v>397</v>
      </c>
      <c r="C30" s="339" t="s">
        <v>227</v>
      </c>
      <c r="D30" s="385">
        <v>18.3</v>
      </c>
      <c r="E30" s="385">
        <v>166.8</v>
      </c>
      <c r="F30" s="385">
        <v>153.5</v>
      </c>
      <c r="G30" s="385">
        <v>13.3</v>
      </c>
      <c r="H30" s="385">
        <v>16.399999999999999</v>
      </c>
      <c r="I30" s="385">
        <v>119.7</v>
      </c>
      <c r="J30" s="385">
        <v>115.9</v>
      </c>
      <c r="K30" s="385">
        <v>3.8</v>
      </c>
    </row>
    <row r="31" spans="2:11" ht="20.149999999999999" customHeight="1" x14ac:dyDescent="0.2">
      <c r="B31" s="329" t="s">
        <v>503</v>
      </c>
      <c r="C31" s="339" t="s">
        <v>179</v>
      </c>
      <c r="D31" s="385">
        <v>18.899999999999999</v>
      </c>
      <c r="E31" s="385">
        <v>153.80000000000001</v>
      </c>
      <c r="F31" s="385">
        <v>142.1</v>
      </c>
      <c r="G31" s="385">
        <v>11.7</v>
      </c>
      <c r="H31" s="385">
        <v>16.100000000000001</v>
      </c>
      <c r="I31" s="385">
        <v>96</v>
      </c>
      <c r="J31" s="385">
        <v>95.6</v>
      </c>
      <c r="K31" s="385">
        <v>0.4</v>
      </c>
    </row>
    <row r="32" spans="2:11" ht="20.149999999999999" customHeight="1" x14ac:dyDescent="0.2">
      <c r="B32" s="329" t="s">
        <v>155</v>
      </c>
      <c r="C32" s="339" t="s">
        <v>379</v>
      </c>
      <c r="D32" s="385">
        <v>18.100000000000001</v>
      </c>
      <c r="E32" s="385">
        <v>153.1</v>
      </c>
      <c r="F32" s="385">
        <v>139.19999999999999</v>
      </c>
      <c r="G32" s="385">
        <v>13.9</v>
      </c>
      <c r="H32" s="385">
        <v>17.7</v>
      </c>
      <c r="I32" s="385">
        <v>112.9</v>
      </c>
      <c r="J32" s="385">
        <v>106.4</v>
      </c>
      <c r="K32" s="385">
        <v>6.5</v>
      </c>
    </row>
    <row r="33" spans="2:11" ht="20.149999999999999" customHeight="1" x14ac:dyDescent="0.2">
      <c r="B33" s="329" t="s">
        <v>222</v>
      </c>
      <c r="C33" s="339" t="s">
        <v>490</v>
      </c>
      <c r="D33" s="385">
        <v>17.5</v>
      </c>
      <c r="E33" s="385">
        <v>144.4</v>
      </c>
      <c r="F33" s="385">
        <v>127.6</v>
      </c>
      <c r="G33" s="385">
        <v>16.8</v>
      </c>
      <c r="H33" s="385">
        <v>10.1</v>
      </c>
      <c r="I33" s="385">
        <v>45.6</v>
      </c>
      <c r="J33" s="385">
        <v>45.5</v>
      </c>
      <c r="K33" s="385">
        <v>0.1</v>
      </c>
    </row>
    <row r="34" spans="2:11" ht="20.149999999999999" customHeight="1" x14ac:dyDescent="0.2">
      <c r="B34" s="329" t="s">
        <v>504</v>
      </c>
      <c r="C34" s="339" t="s">
        <v>328</v>
      </c>
      <c r="D34" s="386">
        <v>17.3</v>
      </c>
      <c r="E34" s="386">
        <v>148.4</v>
      </c>
      <c r="F34" s="386">
        <v>136</v>
      </c>
      <c r="G34" s="386">
        <v>12.4</v>
      </c>
      <c r="H34" s="386">
        <v>17.600000000000001</v>
      </c>
      <c r="I34" s="386">
        <v>76.900000000000006</v>
      </c>
      <c r="J34" s="386">
        <v>75.3</v>
      </c>
      <c r="K34" s="386">
        <v>1.6</v>
      </c>
    </row>
    <row r="35" spans="2:11" ht="20.149999999999999" customHeight="1" x14ac:dyDescent="0.2">
      <c r="B35" s="329" t="s">
        <v>203</v>
      </c>
      <c r="C35" s="339" t="s">
        <v>505</v>
      </c>
      <c r="D35" s="385">
        <v>18.3</v>
      </c>
      <c r="E35" s="385">
        <v>160.19999999999999</v>
      </c>
      <c r="F35" s="385">
        <v>149.1</v>
      </c>
      <c r="G35" s="385">
        <v>11.1</v>
      </c>
      <c r="H35" s="385">
        <v>16.600000000000001</v>
      </c>
      <c r="I35" s="385">
        <v>128.80000000000001</v>
      </c>
      <c r="J35" s="385">
        <v>124.7</v>
      </c>
      <c r="K35" s="385">
        <v>4.0999999999999996</v>
      </c>
    </row>
    <row r="36" spans="2:11" ht="20.149999999999999" customHeight="1" x14ac:dyDescent="0.2">
      <c r="B36" s="329" t="s">
        <v>252</v>
      </c>
      <c r="C36" s="339" t="s">
        <v>254</v>
      </c>
      <c r="D36" s="385">
        <v>17.2</v>
      </c>
      <c r="E36" s="385">
        <v>143.6</v>
      </c>
      <c r="F36" s="385">
        <v>131.5</v>
      </c>
      <c r="G36" s="385">
        <v>12.1</v>
      </c>
      <c r="H36" s="385">
        <v>15.9</v>
      </c>
      <c r="I36" s="385">
        <v>87.4</v>
      </c>
      <c r="J36" s="385">
        <v>85.5</v>
      </c>
      <c r="K36" s="385">
        <v>1.9</v>
      </c>
    </row>
    <row r="37" spans="2:11" ht="20.149999999999999" customHeight="1" x14ac:dyDescent="0.2">
      <c r="B37" s="329" t="s">
        <v>19</v>
      </c>
      <c r="C37" s="339" t="s">
        <v>391</v>
      </c>
      <c r="D37" s="385">
        <v>19.3</v>
      </c>
      <c r="E37" s="385">
        <v>158.9</v>
      </c>
      <c r="F37" s="385">
        <v>147.30000000000001</v>
      </c>
      <c r="G37" s="385">
        <v>11.6</v>
      </c>
      <c r="H37" s="385">
        <v>13.8</v>
      </c>
      <c r="I37" s="385">
        <v>95</v>
      </c>
      <c r="J37" s="385">
        <v>93.7</v>
      </c>
      <c r="K37" s="385">
        <v>1.3</v>
      </c>
    </row>
    <row r="38" spans="2:11" ht="20.149999999999999" customHeight="1" x14ac:dyDescent="0.2">
      <c r="B38" s="329" t="s">
        <v>469</v>
      </c>
      <c r="C38" s="339" t="s">
        <v>394</v>
      </c>
      <c r="D38" s="385">
        <v>18.600000000000001</v>
      </c>
      <c r="E38" s="385">
        <v>159.9</v>
      </c>
      <c r="F38" s="385">
        <v>143.5</v>
      </c>
      <c r="G38" s="385">
        <v>16.399999999999999</v>
      </c>
      <c r="H38" s="385">
        <v>11</v>
      </c>
      <c r="I38" s="385">
        <v>64.400000000000006</v>
      </c>
      <c r="J38" s="385">
        <v>64.2</v>
      </c>
      <c r="K38" s="385">
        <v>0.2</v>
      </c>
    </row>
    <row r="39" spans="2:11" ht="20.149999999999999" customHeight="1" x14ac:dyDescent="0.2">
      <c r="B39" s="329" t="s">
        <v>96</v>
      </c>
      <c r="C39" s="339" t="s">
        <v>395</v>
      </c>
      <c r="D39" s="385">
        <v>18.600000000000001</v>
      </c>
      <c r="E39" s="385">
        <v>157.30000000000001</v>
      </c>
      <c r="F39" s="385">
        <v>144</v>
      </c>
      <c r="G39" s="385">
        <v>13.3</v>
      </c>
      <c r="H39" s="385">
        <v>19</v>
      </c>
      <c r="I39" s="385">
        <v>139.9</v>
      </c>
      <c r="J39" s="385">
        <v>126.4</v>
      </c>
      <c r="K39" s="385">
        <v>13.5</v>
      </c>
    </row>
    <row r="40" spans="2:11" ht="20.149999999999999" customHeight="1" x14ac:dyDescent="0.2">
      <c r="B40" s="329" t="s">
        <v>488</v>
      </c>
      <c r="C40" s="339" t="s">
        <v>73</v>
      </c>
      <c r="D40" s="385">
        <v>17.2</v>
      </c>
      <c r="E40" s="385">
        <v>142.80000000000001</v>
      </c>
      <c r="F40" s="385">
        <v>137.19999999999999</v>
      </c>
      <c r="G40" s="385">
        <v>5.6</v>
      </c>
      <c r="H40" s="385">
        <v>16</v>
      </c>
      <c r="I40" s="385">
        <v>98.4</v>
      </c>
      <c r="J40" s="385">
        <v>98.1</v>
      </c>
      <c r="K40" s="385">
        <v>0.3</v>
      </c>
    </row>
    <row r="41" spans="2:11" ht="20.149999999999999" customHeight="1" x14ac:dyDescent="0.2">
      <c r="B41" s="329" t="s">
        <v>199</v>
      </c>
      <c r="C41" s="339" t="s">
        <v>407</v>
      </c>
      <c r="D41" s="385">
        <v>17.899999999999999</v>
      </c>
      <c r="E41" s="385">
        <v>155.9</v>
      </c>
      <c r="F41" s="385">
        <v>142.5</v>
      </c>
      <c r="G41" s="385">
        <v>13.4</v>
      </c>
      <c r="H41" s="385">
        <v>16.7</v>
      </c>
      <c r="I41" s="385">
        <v>104.8</v>
      </c>
      <c r="J41" s="385">
        <v>102.4</v>
      </c>
      <c r="K41" s="385">
        <v>2.4</v>
      </c>
    </row>
    <row r="42" spans="2:11" ht="20.149999999999999" customHeight="1" x14ac:dyDescent="0.2">
      <c r="B42" s="329" t="s">
        <v>280</v>
      </c>
      <c r="C42" s="339" t="s">
        <v>408</v>
      </c>
      <c r="D42" s="385">
        <v>19</v>
      </c>
      <c r="E42" s="385">
        <v>158.6</v>
      </c>
      <c r="F42" s="385">
        <v>146.1</v>
      </c>
      <c r="G42" s="385">
        <v>12.5</v>
      </c>
      <c r="H42" s="385">
        <v>17</v>
      </c>
      <c r="I42" s="385">
        <v>119.3</v>
      </c>
      <c r="J42" s="385">
        <v>118.2</v>
      </c>
      <c r="K42" s="385">
        <v>1.1000000000000001</v>
      </c>
    </row>
    <row r="43" spans="2:11" ht="20.149999999999999" customHeight="1" x14ac:dyDescent="0.2">
      <c r="B43" s="329" t="s">
        <v>125</v>
      </c>
      <c r="C43" s="339" t="s">
        <v>133</v>
      </c>
      <c r="D43" s="385">
        <v>17.5</v>
      </c>
      <c r="E43" s="385">
        <v>155.9</v>
      </c>
      <c r="F43" s="385">
        <v>137.5</v>
      </c>
      <c r="G43" s="385">
        <v>18.399999999999999</v>
      </c>
      <c r="H43" s="385">
        <v>16.600000000000001</v>
      </c>
      <c r="I43" s="385">
        <v>104.9</v>
      </c>
      <c r="J43" s="385">
        <v>103.5</v>
      </c>
      <c r="K43" s="385">
        <v>1.4</v>
      </c>
    </row>
    <row r="44" spans="2:11" ht="20.149999999999999" customHeight="1" x14ac:dyDescent="0.2">
      <c r="B44" s="329" t="s">
        <v>276</v>
      </c>
      <c r="C44" s="340" t="s">
        <v>173</v>
      </c>
      <c r="D44" s="385">
        <v>19.8</v>
      </c>
      <c r="E44" s="385">
        <v>164.7</v>
      </c>
      <c r="F44" s="385">
        <v>153.80000000000001</v>
      </c>
      <c r="G44" s="385">
        <v>10.9</v>
      </c>
      <c r="H44" s="385">
        <v>13.7</v>
      </c>
      <c r="I44" s="385">
        <v>79.7</v>
      </c>
      <c r="J44" s="385">
        <v>79.599999999999994</v>
      </c>
      <c r="K44" s="385">
        <v>0.1</v>
      </c>
    </row>
    <row r="45" spans="2:11" ht="20.149999999999999" customHeight="1" x14ac:dyDescent="0.2">
      <c r="B45" s="326" t="s">
        <v>124</v>
      </c>
      <c r="C45" s="341" t="s">
        <v>231</v>
      </c>
      <c r="D45" s="387">
        <v>17.7</v>
      </c>
      <c r="E45" s="387">
        <v>150.6</v>
      </c>
      <c r="F45" s="387">
        <v>139</v>
      </c>
      <c r="G45" s="387">
        <v>11.6</v>
      </c>
      <c r="H45" s="387">
        <v>16.600000000000001</v>
      </c>
      <c r="I45" s="387">
        <v>105.8</v>
      </c>
      <c r="J45" s="387">
        <v>101.6</v>
      </c>
      <c r="K45" s="387">
        <v>4.2</v>
      </c>
    </row>
    <row r="46" spans="2:11" ht="20.149999999999999" customHeight="1" x14ac:dyDescent="0.2">
      <c r="B46" s="330" t="s">
        <v>257</v>
      </c>
      <c r="C46" s="342" t="s">
        <v>443</v>
      </c>
      <c r="D46" s="388">
        <v>20.100000000000001</v>
      </c>
      <c r="E46" s="388">
        <v>167</v>
      </c>
      <c r="F46" s="388">
        <v>154.30000000000001</v>
      </c>
      <c r="G46" s="388">
        <v>12.7</v>
      </c>
      <c r="H46" s="388">
        <v>16.399999999999999</v>
      </c>
      <c r="I46" s="388">
        <v>92.9</v>
      </c>
      <c r="J46" s="388">
        <v>91.9</v>
      </c>
      <c r="K46" s="388">
        <v>1</v>
      </c>
    </row>
    <row r="47" spans="2:11" ht="20.149999999999999" customHeight="1" x14ac:dyDescent="0.2">
      <c r="B47" s="328" t="s">
        <v>419</v>
      </c>
      <c r="C47" s="338" t="s">
        <v>310</v>
      </c>
      <c r="D47" s="387">
        <v>18.8</v>
      </c>
      <c r="E47" s="387">
        <v>146.69999999999999</v>
      </c>
      <c r="F47" s="387">
        <v>135.5</v>
      </c>
      <c r="G47" s="387">
        <v>11.2</v>
      </c>
      <c r="H47" s="387">
        <v>14</v>
      </c>
      <c r="I47" s="387">
        <v>83.6</v>
      </c>
      <c r="J47" s="387">
        <v>80.400000000000006</v>
      </c>
      <c r="K47" s="387">
        <v>3.2</v>
      </c>
    </row>
    <row r="48" spans="2:11" ht="20.149999999999999" customHeight="1" x14ac:dyDescent="0.2">
      <c r="B48" s="329" t="s">
        <v>508</v>
      </c>
      <c r="C48" s="339" t="s">
        <v>509</v>
      </c>
      <c r="D48" s="388">
        <v>18.8</v>
      </c>
      <c r="E48" s="388">
        <v>157.6</v>
      </c>
      <c r="F48" s="388">
        <v>149.6</v>
      </c>
      <c r="G48" s="388">
        <v>8</v>
      </c>
      <c r="H48" s="388">
        <v>11.4</v>
      </c>
      <c r="I48" s="388">
        <v>60.4</v>
      </c>
      <c r="J48" s="388">
        <v>58</v>
      </c>
      <c r="K48" s="388">
        <v>2.4</v>
      </c>
    </row>
    <row r="49" spans="2:13" ht="20.149999999999999" customHeight="1" x14ac:dyDescent="0.2">
      <c r="B49" s="326" t="s">
        <v>165</v>
      </c>
      <c r="C49" s="337" t="s">
        <v>510</v>
      </c>
      <c r="D49" s="379">
        <v>19.600000000000001</v>
      </c>
      <c r="E49" s="379">
        <v>157.4</v>
      </c>
      <c r="F49" s="379">
        <v>147.9</v>
      </c>
      <c r="G49" s="379">
        <v>9.5</v>
      </c>
      <c r="H49" s="379">
        <v>12.3</v>
      </c>
      <c r="I49" s="379">
        <v>65.099999999999994</v>
      </c>
      <c r="J49" s="379">
        <v>63.9</v>
      </c>
      <c r="K49" s="379">
        <v>1.2</v>
      </c>
    </row>
    <row r="50" spans="2:13" ht="20.149999999999999" customHeight="1" x14ac:dyDescent="0.2">
      <c r="B50" s="330" t="s">
        <v>127</v>
      </c>
      <c r="C50" s="336" t="s">
        <v>25</v>
      </c>
      <c r="D50" s="385">
        <v>19.100000000000001</v>
      </c>
      <c r="E50" s="385">
        <v>157.69999999999999</v>
      </c>
      <c r="F50" s="385">
        <v>152.6</v>
      </c>
      <c r="G50" s="385">
        <v>5.0999999999999996</v>
      </c>
      <c r="H50" s="385">
        <v>15</v>
      </c>
      <c r="I50" s="385">
        <v>89</v>
      </c>
      <c r="J50" s="385">
        <v>87.8</v>
      </c>
      <c r="K50" s="385">
        <v>1.2</v>
      </c>
    </row>
    <row r="51" spans="2:13" ht="20.149999999999999" customHeight="1" x14ac:dyDescent="0.2">
      <c r="B51" s="328" t="s">
        <v>30</v>
      </c>
      <c r="C51" s="338" t="s">
        <v>174</v>
      </c>
      <c r="D51" s="387">
        <v>16.899999999999999</v>
      </c>
      <c r="E51" s="387">
        <v>146.19999999999999</v>
      </c>
      <c r="F51" s="387">
        <v>131.1</v>
      </c>
      <c r="G51" s="387">
        <v>15.1</v>
      </c>
      <c r="H51" s="387">
        <v>16.5</v>
      </c>
      <c r="I51" s="387">
        <v>101.7</v>
      </c>
      <c r="J51" s="387">
        <v>98.5</v>
      </c>
      <c r="K51" s="387">
        <v>3.2</v>
      </c>
    </row>
    <row r="52" spans="2:13" ht="20.149999999999999" customHeight="1" x14ac:dyDescent="0.2">
      <c r="B52" s="329" t="s">
        <v>382</v>
      </c>
      <c r="C52" s="339" t="s">
        <v>511</v>
      </c>
      <c r="D52" s="385">
        <v>20.3</v>
      </c>
      <c r="E52" s="385">
        <v>180.9</v>
      </c>
      <c r="F52" s="385">
        <v>156.19999999999999</v>
      </c>
      <c r="G52" s="385">
        <v>24.7</v>
      </c>
      <c r="H52" s="385">
        <v>14.1</v>
      </c>
      <c r="I52" s="385">
        <v>76.8</v>
      </c>
      <c r="J52" s="385">
        <v>74.2</v>
      </c>
      <c r="K52" s="385">
        <v>2.6</v>
      </c>
    </row>
    <row r="53" spans="2:13" ht="20.149999999999999" customHeight="1" x14ac:dyDescent="0.2">
      <c r="B53" s="330" t="s">
        <v>470</v>
      </c>
      <c r="C53" s="336" t="s">
        <v>512</v>
      </c>
      <c r="D53" s="388">
        <v>20.2</v>
      </c>
      <c r="E53" s="388">
        <v>162.4</v>
      </c>
      <c r="F53" s="388">
        <v>150.80000000000001</v>
      </c>
      <c r="G53" s="388">
        <v>11.6</v>
      </c>
      <c r="H53" s="388">
        <v>15.4</v>
      </c>
      <c r="I53" s="388">
        <v>90.6</v>
      </c>
      <c r="J53" s="388">
        <v>90</v>
      </c>
      <c r="K53" s="388">
        <v>0.6</v>
      </c>
      <c r="M53" s="16"/>
    </row>
    <row r="54" spans="2:13" ht="19" x14ac:dyDescent="0.3">
      <c r="B54" s="8"/>
      <c r="C54" s="343" t="s">
        <v>532</v>
      </c>
      <c r="E54" s="460"/>
      <c r="I54" s="8"/>
      <c r="J54" s="8"/>
      <c r="K54" s="8"/>
    </row>
    <row r="55" spans="2:13" ht="19" x14ac:dyDescent="0.3">
      <c r="B55" s="8"/>
      <c r="C55" s="331">
        <v>45505</v>
      </c>
      <c r="E55" s="460"/>
      <c r="I55" s="8"/>
      <c r="J55" s="8"/>
      <c r="K55" s="8"/>
    </row>
    <row r="56" spans="2:13" ht="18" customHeight="1" x14ac:dyDescent="0.2">
      <c r="B56" s="123"/>
      <c r="C56" s="332" t="s">
        <v>353</v>
      </c>
      <c r="E56" s="123"/>
      <c r="F56" s="123"/>
      <c r="G56" s="123"/>
      <c r="H56" s="123"/>
      <c r="I56" s="123"/>
      <c r="J56" s="123"/>
    </row>
    <row r="57" spans="2:13" s="320" customFormat="1" ht="18" customHeight="1" x14ac:dyDescent="0.2">
      <c r="B57" s="627" t="s">
        <v>514</v>
      </c>
      <c r="C57" s="628"/>
      <c r="D57" s="642" t="s">
        <v>525</v>
      </c>
      <c r="E57" s="641"/>
      <c r="F57" s="641"/>
      <c r="G57" s="656"/>
      <c r="H57" s="640" t="s">
        <v>247</v>
      </c>
      <c r="I57" s="641"/>
      <c r="J57" s="641"/>
      <c r="K57" s="656"/>
    </row>
    <row r="58" spans="2:13" s="320" customFormat="1" ht="9.75" customHeight="1" x14ac:dyDescent="0.2">
      <c r="B58" s="629"/>
      <c r="C58" s="630"/>
      <c r="D58" s="663" t="s">
        <v>22</v>
      </c>
      <c r="E58" s="663" t="s">
        <v>84</v>
      </c>
      <c r="F58" s="410"/>
      <c r="G58" s="463"/>
      <c r="H58" s="663" t="s">
        <v>22</v>
      </c>
      <c r="I58" s="663" t="s">
        <v>84</v>
      </c>
      <c r="J58" s="410"/>
      <c r="K58" s="463"/>
    </row>
    <row r="59" spans="2:13" s="320" customFormat="1" ht="36" customHeight="1" x14ac:dyDescent="0.2">
      <c r="B59" s="631"/>
      <c r="C59" s="632"/>
      <c r="D59" s="664"/>
      <c r="E59" s="664"/>
      <c r="F59" s="468" t="s">
        <v>530</v>
      </c>
      <c r="G59" s="470" t="s">
        <v>531</v>
      </c>
      <c r="H59" s="664"/>
      <c r="I59" s="664"/>
      <c r="J59" s="468" t="s">
        <v>530</v>
      </c>
      <c r="K59" s="470" t="s">
        <v>531</v>
      </c>
    </row>
    <row r="60" spans="2:13" s="320" customFormat="1" ht="12" customHeight="1" x14ac:dyDescent="0.2">
      <c r="B60" s="374"/>
      <c r="C60" s="376"/>
      <c r="D60" s="466" t="s">
        <v>362</v>
      </c>
      <c r="E60" s="467" t="s">
        <v>188</v>
      </c>
      <c r="F60" s="469" t="s">
        <v>188</v>
      </c>
      <c r="G60" s="469" t="s">
        <v>188</v>
      </c>
      <c r="H60" s="469" t="s">
        <v>362</v>
      </c>
      <c r="I60" s="469" t="s">
        <v>188</v>
      </c>
      <c r="J60" s="469" t="s">
        <v>188</v>
      </c>
      <c r="K60" s="466" t="s">
        <v>188</v>
      </c>
    </row>
    <row r="61" spans="2:13" ht="20.149999999999999" customHeight="1" x14ac:dyDescent="0.2">
      <c r="B61" s="375" t="s">
        <v>321</v>
      </c>
      <c r="C61" s="377" t="s">
        <v>63</v>
      </c>
      <c r="D61" s="379">
        <v>18.399999999999999</v>
      </c>
      <c r="E61" s="379">
        <v>156.69999999999999</v>
      </c>
      <c r="F61" s="379">
        <v>141.80000000000001</v>
      </c>
      <c r="G61" s="379">
        <v>14.9</v>
      </c>
      <c r="H61" s="379">
        <v>15.1</v>
      </c>
      <c r="I61" s="379">
        <v>89.9</v>
      </c>
      <c r="J61" s="379">
        <v>87.8</v>
      </c>
      <c r="K61" s="379">
        <v>2.1</v>
      </c>
    </row>
    <row r="62" spans="2:13" ht="20.149999999999999" customHeight="1" x14ac:dyDescent="0.2">
      <c r="B62" s="322" t="s">
        <v>239</v>
      </c>
      <c r="C62" s="334" t="s">
        <v>494</v>
      </c>
      <c r="D62" s="380">
        <v>17.5</v>
      </c>
      <c r="E62" s="387">
        <v>149.80000000000001</v>
      </c>
      <c r="F62" s="387">
        <v>137.80000000000001</v>
      </c>
      <c r="G62" s="387">
        <v>12</v>
      </c>
      <c r="H62" s="387">
        <v>17.3</v>
      </c>
      <c r="I62" s="387">
        <v>94.4</v>
      </c>
      <c r="J62" s="387">
        <v>93.4</v>
      </c>
      <c r="K62" s="387">
        <v>1</v>
      </c>
    </row>
    <row r="63" spans="2:13" ht="20.149999999999999" customHeight="1" x14ac:dyDescent="0.2">
      <c r="B63" s="323" t="s">
        <v>270</v>
      </c>
      <c r="C63" s="335" t="s">
        <v>77</v>
      </c>
      <c r="D63" s="382">
        <v>18.2</v>
      </c>
      <c r="E63" s="385">
        <v>157.4</v>
      </c>
      <c r="F63" s="385">
        <v>142.5</v>
      </c>
      <c r="G63" s="385">
        <v>14.9</v>
      </c>
      <c r="H63" s="385">
        <v>16.600000000000001</v>
      </c>
      <c r="I63" s="385">
        <v>116.8</v>
      </c>
      <c r="J63" s="385">
        <v>111.4</v>
      </c>
      <c r="K63" s="385">
        <v>5.4</v>
      </c>
    </row>
    <row r="64" spans="2:13" ht="20.149999999999999" customHeight="1" x14ac:dyDescent="0.2">
      <c r="B64" s="324" t="s">
        <v>170</v>
      </c>
      <c r="C64" s="335" t="s">
        <v>303</v>
      </c>
      <c r="D64" s="382">
        <v>19.3</v>
      </c>
      <c r="E64" s="385">
        <v>159.4</v>
      </c>
      <c r="F64" s="385">
        <v>144.4</v>
      </c>
      <c r="G64" s="385">
        <v>15</v>
      </c>
      <c r="H64" s="385">
        <v>16</v>
      </c>
      <c r="I64" s="385">
        <v>113.3</v>
      </c>
      <c r="J64" s="385">
        <v>112.6</v>
      </c>
      <c r="K64" s="385">
        <v>0.7</v>
      </c>
    </row>
    <row r="65" spans="2:11" ht="20.149999999999999" customHeight="1" x14ac:dyDescent="0.2">
      <c r="B65" s="323" t="s">
        <v>347</v>
      </c>
      <c r="C65" s="335" t="s">
        <v>412</v>
      </c>
      <c r="D65" s="382">
        <v>20</v>
      </c>
      <c r="E65" s="385">
        <v>167.2</v>
      </c>
      <c r="F65" s="385">
        <v>158.5</v>
      </c>
      <c r="G65" s="385">
        <v>8.6999999999999993</v>
      </c>
      <c r="H65" s="385">
        <v>16.8</v>
      </c>
      <c r="I65" s="385">
        <v>114.7</v>
      </c>
      <c r="J65" s="385">
        <v>112.8</v>
      </c>
      <c r="K65" s="385">
        <v>1.9</v>
      </c>
    </row>
    <row r="66" spans="2:11" ht="20.149999999999999" customHeight="1" x14ac:dyDescent="0.2">
      <c r="B66" s="323" t="s">
        <v>10</v>
      </c>
      <c r="C66" s="335" t="s">
        <v>496</v>
      </c>
      <c r="D66" s="382">
        <v>19.2</v>
      </c>
      <c r="E66" s="385">
        <v>164.4</v>
      </c>
      <c r="F66" s="385">
        <v>141</v>
      </c>
      <c r="G66" s="385">
        <v>23.4</v>
      </c>
      <c r="H66" s="385">
        <v>14.7</v>
      </c>
      <c r="I66" s="385">
        <v>96.1</v>
      </c>
      <c r="J66" s="385">
        <v>92.9</v>
      </c>
      <c r="K66" s="385">
        <v>3.2</v>
      </c>
    </row>
    <row r="67" spans="2:11" ht="20.149999999999999" customHeight="1" x14ac:dyDescent="0.2">
      <c r="B67" s="323" t="s">
        <v>57</v>
      </c>
      <c r="C67" s="335" t="s">
        <v>268</v>
      </c>
      <c r="D67" s="382">
        <v>18.899999999999999</v>
      </c>
      <c r="E67" s="385">
        <v>161.69999999999999</v>
      </c>
      <c r="F67" s="385">
        <v>149.5</v>
      </c>
      <c r="G67" s="385">
        <v>12.2</v>
      </c>
      <c r="H67" s="385">
        <v>18.100000000000001</v>
      </c>
      <c r="I67" s="385">
        <v>103.9</v>
      </c>
      <c r="J67" s="385">
        <v>102.5</v>
      </c>
      <c r="K67" s="385">
        <v>1.4</v>
      </c>
    </row>
    <row r="68" spans="2:11" ht="20.149999999999999" customHeight="1" x14ac:dyDescent="0.2">
      <c r="B68" s="323" t="s">
        <v>202</v>
      </c>
      <c r="C68" s="335" t="s">
        <v>497</v>
      </c>
      <c r="D68" s="382">
        <v>18.5</v>
      </c>
      <c r="E68" s="385">
        <v>145.5</v>
      </c>
      <c r="F68" s="385">
        <v>137.30000000000001</v>
      </c>
      <c r="G68" s="385">
        <v>8.1999999999999993</v>
      </c>
      <c r="H68" s="385">
        <v>17.399999999999999</v>
      </c>
      <c r="I68" s="385">
        <v>116.8</v>
      </c>
      <c r="J68" s="385">
        <v>115.1</v>
      </c>
      <c r="K68" s="385">
        <v>1.7</v>
      </c>
    </row>
    <row r="69" spans="2:11" ht="20.149999999999999" customHeight="1" x14ac:dyDescent="0.2">
      <c r="B69" s="323" t="s">
        <v>435</v>
      </c>
      <c r="C69" s="335" t="s">
        <v>398</v>
      </c>
      <c r="D69" s="382">
        <v>18.8</v>
      </c>
      <c r="E69" s="385">
        <v>160.80000000000001</v>
      </c>
      <c r="F69" s="385">
        <v>150</v>
      </c>
      <c r="G69" s="385">
        <v>10.8</v>
      </c>
      <c r="H69" s="385">
        <v>13.7</v>
      </c>
      <c r="I69" s="385">
        <v>84.9</v>
      </c>
      <c r="J69" s="385">
        <v>83.5</v>
      </c>
      <c r="K69" s="385">
        <v>1.4</v>
      </c>
    </row>
    <row r="70" spans="2:11" ht="20.149999999999999" customHeight="1" x14ac:dyDescent="0.2">
      <c r="B70" s="323" t="s">
        <v>172</v>
      </c>
      <c r="C70" s="335" t="s">
        <v>498</v>
      </c>
      <c r="D70" s="382">
        <v>18.5</v>
      </c>
      <c r="E70" s="385">
        <v>163.30000000000001</v>
      </c>
      <c r="F70" s="385">
        <v>147.19999999999999</v>
      </c>
      <c r="G70" s="385">
        <v>16.100000000000001</v>
      </c>
      <c r="H70" s="385">
        <v>16.2</v>
      </c>
      <c r="I70" s="385">
        <v>105.2</v>
      </c>
      <c r="J70" s="385">
        <v>103.4</v>
      </c>
      <c r="K70" s="385">
        <v>1.8</v>
      </c>
    </row>
    <row r="71" spans="2:11" ht="20.149999999999999" customHeight="1" x14ac:dyDescent="0.2">
      <c r="B71" s="323" t="s">
        <v>43</v>
      </c>
      <c r="C71" s="335" t="s">
        <v>325</v>
      </c>
      <c r="D71" s="382">
        <v>16.2</v>
      </c>
      <c r="E71" s="385">
        <v>132.4</v>
      </c>
      <c r="F71" s="385">
        <v>120.8</v>
      </c>
      <c r="G71" s="385">
        <v>11.6</v>
      </c>
      <c r="H71" s="385">
        <v>12.9</v>
      </c>
      <c r="I71" s="385">
        <v>72.599999999999994</v>
      </c>
      <c r="J71" s="385">
        <v>70.7</v>
      </c>
      <c r="K71" s="385">
        <v>1.9</v>
      </c>
    </row>
    <row r="72" spans="2:11" ht="20.149999999999999" customHeight="1" x14ac:dyDescent="0.2">
      <c r="B72" s="323" t="s">
        <v>245</v>
      </c>
      <c r="C72" s="335" t="s">
        <v>499</v>
      </c>
      <c r="D72" s="382">
        <v>24.9</v>
      </c>
      <c r="E72" s="385">
        <v>190.2</v>
      </c>
      <c r="F72" s="385">
        <v>163.30000000000001</v>
      </c>
      <c r="G72" s="385">
        <v>26.9</v>
      </c>
      <c r="H72" s="385">
        <v>12.2</v>
      </c>
      <c r="I72" s="385">
        <v>72.599999999999994</v>
      </c>
      <c r="J72" s="385">
        <v>69.7</v>
      </c>
      <c r="K72" s="385">
        <v>2.9</v>
      </c>
    </row>
    <row r="73" spans="2:11" ht="20.149999999999999" customHeight="1" x14ac:dyDescent="0.2">
      <c r="B73" s="323" t="s">
        <v>371</v>
      </c>
      <c r="C73" s="335" t="s">
        <v>285</v>
      </c>
      <c r="D73" s="382">
        <v>15.5</v>
      </c>
      <c r="E73" s="385">
        <v>127.1</v>
      </c>
      <c r="F73" s="385">
        <v>111.7</v>
      </c>
      <c r="G73" s="385">
        <v>15.4</v>
      </c>
      <c r="H73" s="385">
        <v>10</v>
      </c>
      <c r="I73" s="385">
        <v>46.1</v>
      </c>
      <c r="J73" s="385">
        <v>46</v>
      </c>
      <c r="K73" s="385">
        <v>0.1</v>
      </c>
    </row>
    <row r="74" spans="2:11" ht="20.149999999999999" customHeight="1" x14ac:dyDescent="0.2">
      <c r="B74" s="323" t="s">
        <v>101</v>
      </c>
      <c r="C74" s="335" t="s">
        <v>157</v>
      </c>
      <c r="D74" s="382">
        <v>19.5</v>
      </c>
      <c r="E74" s="385">
        <v>159.5</v>
      </c>
      <c r="F74" s="385">
        <v>150.80000000000001</v>
      </c>
      <c r="G74" s="385">
        <v>8.6999999999999993</v>
      </c>
      <c r="H74" s="385">
        <v>14.8</v>
      </c>
      <c r="I74" s="385">
        <v>89</v>
      </c>
      <c r="J74" s="385">
        <v>88.1</v>
      </c>
      <c r="K74" s="385">
        <v>0.9</v>
      </c>
    </row>
    <row r="75" spans="2:11" ht="20.149999999999999" customHeight="1" x14ac:dyDescent="0.2">
      <c r="B75" s="323" t="s">
        <v>107</v>
      </c>
      <c r="C75" s="335" t="s">
        <v>452</v>
      </c>
      <c r="D75" s="382">
        <v>19</v>
      </c>
      <c r="E75" s="385">
        <v>163.69999999999999</v>
      </c>
      <c r="F75" s="385">
        <v>147.69999999999999</v>
      </c>
      <c r="G75" s="385">
        <v>16</v>
      </c>
      <c r="H75" s="385">
        <v>16.600000000000001</v>
      </c>
      <c r="I75" s="385">
        <v>95.7</v>
      </c>
      <c r="J75" s="385">
        <v>88.2</v>
      </c>
      <c r="K75" s="385">
        <v>7.5</v>
      </c>
    </row>
    <row r="76" spans="2:11" ht="20.149999999999999" customHeight="1" x14ac:dyDescent="0.2">
      <c r="B76" s="325" t="s">
        <v>8</v>
      </c>
      <c r="C76" s="336" t="s">
        <v>377</v>
      </c>
      <c r="D76" s="383">
        <v>18.7</v>
      </c>
      <c r="E76" s="388">
        <v>162.5</v>
      </c>
      <c r="F76" s="388">
        <v>142.5</v>
      </c>
      <c r="G76" s="388">
        <v>20</v>
      </c>
      <c r="H76" s="388">
        <v>14.5</v>
      </c>
      <c r="I76" s="388">
        <v>81.599999999999994</v>
      </c>
      <c r="J76" s="388">
        <v>79</v>
      </c>
      <c r="K76" s="388">
        <v>2.6</v>
      </c>
    </row>
    <row r="77" spans="2:11" ht="20.149999999999999" customHeight="1" x14ac:dyDescent="0.2">
      <c r="B77" s="326" t="s">
        <v>114</v>
      </c>
      <c r="C77" s="337" t="s">
        <v>260</v>
      </c>
      <c r="D77" s="387">
        <v>20</v>
      </c>
      <c r="E77" s="387">
        <v>174.7</v>
      </c>
      <c r="F77" s="387">
        <v>159.19999999999999</v>
      </c>
      <c r="G77" s="387">
        <v>15.5</v>
      </c>
      <c r="H77" s="387">
        <v>17</v>
      </c>
      <c r="I77" s="387">
        <v>127.6</v>
      </c>
      <c r="J77" s="387">
        <v>118.6</v>
      </c>
      <c r="K77" s="387">
        <v>9</v>
      </c>
    </row>
    <row r="78" spans="2:11" ht="20.149999999999999" customHeight="1" x14ac:dyDescent="0.2">
      <c r="B78" s="327" t="s">
        <v>354</v>
      </c>
      <c r="C78" s="335" t="s">
        <v>225</v>
      </c>
      <c r="D78" s="384">
        <v>17.7</v>
      </c>
      <c r="E78" s="384">
        <v>149.5</v>
      </c>
      <c r="F78" s="384">
        <v>137.6</v>
      </c>
      <c r="G78" s="384">
        <v>11.9</v>
      </c>
      <c r="H78" s="384">
        <v>16.3</v>
      </c>
      <c r="I78" s="384">
        <v>127.2</v>
      </c>
      <c r="J78" s="384">
        <v>117.2</v>
      </c>
      <c r="K78" s="384">
        <v>10</v>
      </c>
    </row>
    <row r="79" spans="2:11" ht="20.149999999999999" customHeight="1" x14ac:dyDescent="0.2">
      <c r="B79" s="328" t="s">
        <v>4</v>
      </c>
      <c r="C79" s="338" t="s">
        <v>142</v>
      </c>
      <c r="D79" s="390">
        <v>16.600000000000001</v>
      </c>
      <c r="E79" s="390">
        <v>147.4</v>
      </c>
      <c r="F79" s="390">
        <v>130.69999999999999</v>
      </c>
      <c r="G79" s="390">
        <v>16.7</v>
      </c>
      <c r="H79" s="390">
        <v>12.7</v>
      </c>
      <c r="I79" s="390">
        <v>65.8</v>
      </c>
      <c r="J79" s="390">
        <v>65.8</v>
      </c>
      <c r="K79" s="390">
        <v>0</v>
      </c>
    </row>
    <row r="80" spans="2:11" ht="20.149999999999999" customHeight="1" x14ac:dyDescent="0.2">
      <c r="B80" s="329" t="s">
        <v>192</v>
      </c>
      <c r="C80" s="339" t="s">
        <v>400</v>
      </c>
      <c r="D80" s="386">
        <v>17.3</v>
      </c>
      <c r="E80" s="386">
        <v>146.6</v>
      </c>
      <c r="F80" s="386">
        <v>136.19999999999999</v>
      </c>
      <c r="G80" s="386">
        <v>10.4</v>
      </c>
      <c r="H80" s="386">
        <v>14</v>
      </c>
      <c r="I80" s="386">
        <v>75.599999999999994</v>
      </c>
      <c r="J80" s="386">
        <v>75.5</v>
      </c>
      <c r="K80" s="386">
        <v>0.1</v>
      </c>
    </row>
    <row r="81" spans="2:11" ht="20.149999999999999" customHeight="1" x14ac:dyDescent="0.2">
      <c r="B81" s="329" t="s">
        <v>500</v>
      </c>
      <c r="C81" s="339" t="s">
        <v>405</v>
      </c>
      <c r="D81" s="385">
        <v>18.3</v>
      </c>
      <c r="E81" s="385">
        <v>153.6</v>
      </c>
      <c r="F81" s="385">
        <v>138.1</v>
      </c>
      <c r="G81" s="385">
        <v>15.5</v>
      </c>
      <c r="H81" s="385">
        <v>15.3</v>
      </c>
      <c r="I81" s="385">
        <v>89</v>
      </c>
      <c r="J81" s="385">
        <v>87.9</v>
      </c>
      <c r="K81" s="385">
        <v>1.1000000000000001</v>
      </c>
    </row>
    <row r="82" spans="2:11" ht="20.149999999999999" customHeight="1" x14ac:dyDescent="0.2">
      <c r="B82" s="329" t="s">
        <v>501</v>
      </c>
      <c r="C82" s="339" t="s">
        <v>502</v>
      </c>
      <c r="D82" s="385">
        <v>19.7</v>
      </c>
      <c r="E82" s="385">
        <v>157.19999999999999</v>
      </c>
      <c r="F82" s="385">
        <v>147.5</v>
      </c>
      <c r="G82" s="385">
        <v>9.6999999999999993</v>
      </c>
      <c r="H82" s="385">
        <v>16.2</v>
      </c>
      <c r="I82" s="385">
        <v>96.3</v>
      </c>
      <c r="J82" s="385">
        <v>94.4</v>
      </c>
      <c r="K82" s="385">
        <v>1.9</v>
      </c>
    </row>
    <row r="83" spans="2:11" ht="20.149999999999999" customHeight="1" x14ac:dyDescent="0.2">
      <c r="B83" s="329" t="s">
        <v>397</v>
      </c>
      <c r="C83" s="339" t="s">
        <v>227</v>
      </c>
      <c r="D83" s="385">
        <v>18.2</v>
      </c>
      <c r="E83" s="385">
        <v>166</v>
      </c>
      <c r="F83" s="385">
        <v>152.30000000000001</v>
      </c>
      <c r="G83" s="385">
        <v>13.7</v>
      </c>
      <c r="H83" s="385">
        <v>17.399999999999999</v>
      </c>
      <c r="I83" s="385">
        <v>124.1</v>
      </c>
      <c r="J83" s="385">
        <v>121.7</v>
      </c>
      <c r="K83" s="385">
        <v>2.4</v>
      </c>
    </row>
    <row r="84" spans="2:11" ht="20.149999999999999" customHeight="1" x14ac:dyDescent="0.2">
      <c r="B84" s="329" t="s">
        <v>503</v>
      </c>
      <c r="C84" s="339" t="s">
        <v>179</v>
      </c>
      <c r="D84" s="385">
        <v>18.5</v>
      </c>
      <c r="E84" s="385">
        <v>149.80000000000001</v>
      </c>
      <c r="F84" s="385">
        <v>138</v>
      </c>
      <c r="G84" s="385">
        <v>11.8</v>
      </c>
      <c r="H84" s="385">
        <v>16</v>
      </c>
      <c r="I84" s="385">
        <v>96.3</v>
      </c>
      <c r="J84" s="385">
        <v>95.2</v>
      </c>
      <c r="K84" s="385">
        <v>1.1000000000000001</v>
      </c>
    </row>
    <row r="85" spans="2:11" ht="20.149999999999999" customHeight="1" x14ac:dyDescent="0.2">
      <c r="B85" s="329" t="s">
        <v>155</v>
      </c>
      <c r="C85" s="339" t="s">
        <v>379</v>
      </c>
      <c r="D85" s="385">
        <v>18.100000000000001</v>
      </c>
      <c r="E85" s="385">
        <v>153.1</v>
      </c>
      <c r="F85" s="385">
        <v>139.19999999999999</v>
      </c>
      <c r="G85" s="385">
        <v>13.9</v>
      </c>
      <c r="H85" s="385">
        <v>17.7</v>
      </c>
      <c r="I85" s="385">
        <v>112.9</v>
      </c>
      <c r="J85" s="385">
        <v>106.4</v>
      </c>
      <c r="K85" s="385">
        <v>6.5</v>
      </c>
    </row>
    <row r="86" spans="2:11" ht="20.149999999999999" customHeight="1" x14ac:dyDescent="0.2">
      <c r="B86" s="329" t="s">
        <v>222</v>
      </c>
      <c r="C86" s="339" t="s">
        <v>490</v>
      </c>
      <c r="D86" s="385">
        <v>16.899999999999999</v>
      </c>
      <c r="E86" s="385">
        <v>140.30000000000001</v>
      </c>
      <c r="F86" s="385">
        <v>121.9</v>
      </c>
      <c r="G86" s="385">
        <v>18.399999999999999</v>
      </c>
      <c r="H86" s="385">
        <v>13.8</v>
      </c>
      <c r="I86" s="385">
        <v>70.400000000000006</v>
      </c>
      <c r="J86" s="385">
        <v>70.3</v>
      </c>
      <c r="K86" s="385">
        <v>0.1</v>
      </c>
    </row>
    <row r="87" spans="2:11" ht="20.149999999999999" customHeight="1" x14ac:dyDescent="0.2">
      <c r="B87" s="329" t="s">
        <v>504</v>
      </c>
      <c r="C87" s="339" t="s">
        <v>328</v>
      </c>
      <c r="D87" s="386">
        <v>17.600000000000001</v>
      </c>
      <c r="E87" s="386">
        <v>154.4</v>
      </c>
      <c r="F87" s="386">
        <v>138.5</v>
      </c>
      <c r="G87" s="386">
        <v>15.9</v>
      </c>
      <c r="H87" s="386">
        <v>17.3</v>
      </c>
      <c r="I87" s="386">
        <v>84.8</v>
      </c>
      <c r="J87" s="386">
        <v>81.599999999999994</v>
      </c>
      <c r="K87" s="386">
        <v>3.2</v>
      </c>
    </row>
    <row r="88" spans="2:11" ht="20.149999999999999" customHeight="1" x14ac:dyDescent="0.2">
      <c r="B88" s="329" t="s">
        <v>203</v>
      </c>
      <c r="C88" s="339" t="s">
        <v>505</v>
      </c>
      <c r="D88" s="385">
        <v>18.399999999999999</v>
      </c>
      <c r="E88" s="385">
        <v>164.1</v>
      </c>
      <c r="F88" s="385">
        <v>151.19999999999999</v>
      </c>
      <c r="G88" s="385">
        <v>12.9</v>
      </c>
      <c r="H88" s="385">
        <v>16.600000000000001</v>
      </c>
      <c r="I88" s="385">
        <v>128.80000000000001</v>
      </c>
      <c r="J88" s="385">
        <v>124.7</v>
      </c>
      <c r="K88" s="385">
        <v>4.0999999999999996</v>
      </c>
    </row>
    <row r="89" spans="2:11" ht="20.149999999999999" customHeight="1" x14ac:dyDescent="0.2">
      <c r="B89" s="329" t="s">
        <v>252</v>
      </c>
      <c r="C89" s="339" t="s">
        <v>254</v>
      </c>
      <c r="D89" s="385">
        <v>17.2</v>
      </c>
      <c r="E89" s="385">
        <v>144.80000000000001</v>
      </c>
      <c r="F89" s="385">
        <v>131.4</v>
      </c>
      <c r="G89" s="385">
        <v>13.4</v>
      </c>
      <c r="H89" s="385">
        <v>15.9</v>
      </c>
      <c r="I89" s="385">
        <v>105.5</v>
      </c>
      <c r="J89" s="385">
        <v>101</v>
      </c>
      <c r="K89" s="385">
        <v>4.5</v>
      </c>
    </row>
    <row r="90" spans="2:11" ht="20.149999999999999" customHeight="1" x14ac:dyDescent="0.2">
      <c r="B90" s="329" t="s">
        <v>19</v>
      </c>
      <c r="C90" s="339" t="s">
        <v>391</v>
      </c>
      <c r="D90" s="385">
        <v>18.899999999999999</v>
      </c>
      <c r="E90" s="385">
        <v>157</v>
      </c>
      <c r="F90" s="385">
        <v>145.19999999999999</v>
      </c>
      <c r="G90" s="385">
        <v>11.8</v>
      </c>
      <c r="H90" s="385">
        <v>13.3</v>
      </c>
      <c r="I90" s="385">
        <v>91</v>
      </c>
      <c r="J90" s="385">
        <v>90.2</v>
      </c>
      <c r="K90" s="385">
        <v>0.8</v>
      </c>
    </row>
    <row r="91" spans="2:11" ht="20.149999999999999" customHeight="1" x14ac:dyDescent="0.2">
      <c r="B91" s="329" t="s">
        <v>469</v>
      </c>
      <c r="C91" s="339" t="s">
        <v>394</v>
      </c>
      <c r="D91" s="385">
        <v>19</v>
      </c>
      <c r="E91" s="385">
        <v>164.3</v>
      </c>
      <c r="F91" s="385">
        <v>146</v>
      </c>
      <c r="G91" s="385">
        <v>18.3</v>
      </c>
      <c r="H91" s="385">
        <v>16.7</v>
      </c>
      <c r="I91" s="385">
        <v>106</v>
      </c>
      <c r="J91" s="385">
        <v>105.3</v>
      </c>
      <c r="K91" s="385">
        <v>0.7</v>
      </c>
    </row>
    <row r="92" spans="2:11" ht="20.149999999999999" customHeight="1" x14ac:dyDescent="0.2">
      <c r="B92" s="329" t="s">
        <v>96</v>
      </c>
      <c r="C92" s="339" t="s">
        <v>395</v>
      </c>
      <c r="D92" s="385">
        <v>18.5</v>
      </c>
      <c r="E92" s="385">
        <v>155.4</v>
      </c>
      <c r="F92" s="385">
        <v>143</v>
      </c>
      <c r="G92" s="385">
        <v>12.4</v>
      </c>
      <c r="H92" s="385">
        <v>17.600000000000001</v>
      </c>
      <c r="I92" s="385">
        <v>117.9</v>
      </c>
      <c r="J92" s="385">
        <v>116.6</v>
      </c>
      <c r="K92" s="385">
        <v>1.3</v>
      </c>
    </row>
    <row r="93" spans="2:11" ht="20.149999999999999" customHeight="1" x14ac:dyDescent="0.2">
      <c r="B93" s="329" t="s">
        <v>488</v>
      </c>
      <c r="C93" s="339" t="s">
        <v>73</v>
      </c>
      <c r="D93" s="385">
        <v>17.3</v>
      </c>
      <c r="E93" s="385">
        <v>143.6</v>
      </c>
      <c r="F93" s="385">
        <v>138</v>
      </c>
      <c r="G93" s="385">
        <v>5.6</v>
      </c>
      <c r="H93" s="385">
        <v>15.8</v>
      </c>
      <c r="I93" s="385">
        <v>98.5</v>
      </c>
      <c r="J93" s="385">
        <v>98.2</v>
      </c>
      <c r="K93" s="385">
        <v>0.3</v>
      </c>
    </row>
    <row r="94" spans="2:11" ht="20.149999999999999" customHeight="1" x14ac:dyDescent="0.2">
      <c r="B94" s="329" t="s">
        <v>199</v>
      </c>
      <c r="C94" s="339" t="s">
        <v>407</v>
      </c>
      <c r="D94" s="385">
        <v>17.899999999999999</v>
      </c>
      <c r="E94" s="385">
        <v>155.9</v>
      </c>
      <c r="F94" s="385">
        <v>143</v>
      </c>
      <c r="G94" s="385">
        <v>12.9</v>
      </c>
      <c r="H94" s="385">
        <v>16.5</v>
      </c>
      <c r="I94" s="385">
        <v>110.5</v>
      </c>
      <c r="J94" s="385">
        <v>107.7</v>
      </c>
      <c r="K94" s="385">
        <v>2.8</v>
      </c>
    </row>
    <row r="95" spans="2:11" ht="20.149999999999999" customHeight="1" x14ac:dyDescent="0.2">
      <c r="B95" s="329" t="s">
        <v>280</v>
      </c>
      <c r="C95" s="339" t="s">
        <v>408</v>
      </c>
      <c r="D95" s="385">
        <v>19</v>
      </c>
      <c r="E95" s="385">
        <v>158.6</v>
      </c>
      <c r="F95" s="385">
        <v>146.1</v>
      </c>
      <c r="G95" s="385">
        <v>12.5</v>
      </c>
      <c r="H95" s="385">
        <v>17</v>
      </c>
      <c r="I95" s="385">
        <v>119.3</v>
      </c>
      <c r="J95" s="385">
        <v>118.2</v>
      </c>
      <c r="K95" s="385">
        <v>1.1000000000000001</v>
      </c>
    </row>
    <row r="96" spans="2:11" ht="20.149999999999999" customHeight="1" x14ac:dyDescent="0.2">
      <c r="B96" s="329" t="s">
        <v>125</v>
      </c>
      <c r="C96" s="339" t="s">
        <v>133</v>
      </c>
      <c r="D96" s="385">
        <v>17.399999999999999</v>
      </c>
      <c r="E96" s="385">
        <v>154.80000000000001</v>
      </c>
      <c r="F96" s="385">
        <v>136.9</v>
      </c>
      <c r="G96" s="385">
        <v>17.899999999999999</v>
      </c>
      <c r="H96" s="385">
        <v>17.2</v>
      </c>
      <c r="I96" s="385">
        <v>115.6</v>
      </c>
      <c r="J96" s="385">
        <v>113.9</v>
      </c>
      <c r="K96" s="385">
        <v>1.7</v>
      </c>
    </row>
    <row r="97" spans="2:11" ht="20.149999999999999" customHeight="1" x14ac:dyDescent="0.2">
      <c r="B97" s="329" t="s">
        <v>276</v>
      </c>
      <c r="C97" s="340" t="s">
        <v>173</v>
      </c>
      <c r="D97" s="385">
        <v>19.5</v>
      </c>
      <c r="E97" s="385">
        <v>161.1</v>
      </c>
      <c r="F97" s="385">
        <v>150.4</v>
      </c>
      <c r="G97" s="385">
        <v>10.7</v>
      </c>
      <c r="H97" s="385">
        <v>16.5</v>
      </c>
      <c r="I97" s="385">
        <v>114.2</v>
      </c>
      <c r="J97" s="385">
        <v>114.1</v>
      </c>
      <c r="K97" s="385">
        <v>0.1</v>
      </c>
    </row>
    <row r="98" spans="2:11" ht="20.149999999999999" customHeight="1" x14ac:dyDescent="0.2">
      <c r="B98" s="326" t="s">
        <v>124</v>
      </c>
      <c r="C98" s="341" t="s">
        <v>231</v>
      </c>
      <c r="D98" s="387">
        <v>17.7</v>
      </c>
      <c r="E98" s="387">
        <v>154.30000000000001</v>
      </c>
      <c r="F98" s="387">
        <v>140.5</v>
      </c>
      <c r="G98" s="387">
        <v>13.8</v>
      </c>
      <c r="H98" s="387">
        <v>17.600000000000001</v>
      </c>
      <c r="I98" s="387">
        <v>109</v>
      </c>
      <c r="J98" s="387">
        <v>104.1</v>
      </c>
      <c r="K98" s="387">
        <v>4.9000000000000004</v>
      </c>
    </row>
    <row r="99" spans="2:11" ht="20.149999999999999" customHeight="1" x14ac:dyDescent="0.2">
      <c r="B99" s="330" t="s">
        <v>257</v>
      </c>
      <c r="C99" s="342" t="s">
        <v>443</v>
      </c>
      <c r="D99" s="388">
        <v>20</v>
      </c>
      <c r="E99" s="388">
        <v>168.4</v>
      </c>
      <c r="F99" s="388">
        <v>157.6</v>
      </c>
      <c r="G99" s="388">
        <v>10.8</v>
      </c>
      <c r="H99" s="388">
        <v>18.100000000000001</v>
      </c>
      <c r="I99" s="388">
        <v>103.3</v>
      </c>
      <c r="J99" s="388">
        <v>102.3</v>
      </c>
      <c r="K99" s="388">
        <v>1</v>
      </c>
    </row>
    <row r="100" spans="2:11" ht="20.149999999999999" customHeight="1" x14ac:dyDescent="0.2">
      <c r="B100" s="328" t="s">
        <v>419</v>
      </c>
      <c r="C100" s="338" t="s">
        <v>310</v>
      </c>
      <c r="D100" s="387">
        <v>17.100000000000001</v>
      </c>
      <c r="E100" s="387">
        <v>136.4</v>
      </c>
      <c r="F100" s="387">
        <v>124.3</v>
      </c>
      <c r="G100" s="387">
        <v>12.1</v>
      </c>
      <c r="H100" s="387">
        <v>15.5</v>
      </c>
      <c r="I100" s="387">
        <v>87</v>
      </c>
      <c r="J100" s="387">
        <v>85.4</v>
      </c>
      <c r="K100" s="387">
        <v>1.6</v>
      </c>
    </row>
    <row r="101" spans="2:11" ht="20.149999999999999" customHeight="1" x14ac:dyDescent="0.2">
      <c r="B101" s="329" t="s">
        <v>508</v>
      </c>
      <c r="C101" s="339" t="s">
        <v>509</v>
      </c>
      <c r="D101" s="388">
        <v>14.4</v>
      </c>
      <c r="E101" s="388">
        <v>124.6</v>
      </c>
      <c r="F101" s="388">
        <v>114</v>
      </c>
      <c r="G101" s="388">
        <v>10.6</v>
      </c>
      <c r="H101" s="388">
        <v>11.8</v>
      </c>
      <c r="I101" s="388">
        <v>66.3</v>
      </c>
      <c r="J101" s="388">
        <v>64.3</v>
      </c>
      <c r="K101" s="388">
        <v>2</v>
      </c>
    </row>
    <row r="102" spans="2:11" ht="20.149999999999999" customHeight="1" x14ac:dyDescent="0.2">
      <c r="B102" s="326" t="s">
        <v>165</v>
      </c>
      <c r="C102" s="337" t="s">
        <v>510</v>
      </c>
      <c r="D102" s="379">
        <v>19.7</v>
      </c>
      <c r="E102" s="379">
        <v>161</v>
      </c>
      <c r="F102" s="379">
        <v>150.19999999999999</v>
      </c>
      <c r="G102" s="379">
        <v>10.8</v>
      </c>
      <c r="H102" s="379">
        <v>12.4</v>
      </c>
      <c r="I102" s="379">
        <v>79.3</v>
      </c>
      <c r="J102" s="379">
        <v>77.5</v>
      </c>
      <c r="K102" s="379">
        <v>1.8</v>
      </c>
    </row>
    <row r="103" spans="2:11" ht="20.149999999999999" customHeight="1" x14ac:dyDescent="0.2">
      <c r="B103" s="330" t="s">
        <v>127</v>
      </c>
      <c r="C103" s="336" t="s">
        <v>25</v>
      </c>
      <c r="D103" s="385">
        <v>19.2</v>
      </c>
      <c r="E103" s="385">
        <v>156.9</v>
      </c>
      <c r="F103" s="385">
        <v>151.80000000000001</v>
      </c>
      <c r="G103" s="385">
        <v>5.0999999999999996</v>
      </c>
      <c r="H103" s="385">
        <v>15.4</v>
      </c>
      <c r="I103" s="385">
        <v>91.6</v>
      </c>
      <c r="J103" s="385">
        <v>91</v>
      </c>
      <c r="K103" s="385">
        <v>0.6</v>
      </c>
    </row>
    <row r="104" spans="2:11" ht="20.149999999999999" customHeight="1" x14ac:dyDescent="0.2">
      <c r="B104" s="328" t="s">
        <v>30</v>
      </c>
      <c r="C104" s="338" t="s">
        <v>174</v>
      </c>
      <c r="D104" s="387">
        <v>16.899999999999999</v>
      </c>
      <c r="E104" s="387">
        <v>145.80000000000001</v>
      </c>
      <c r="F104" s="387">
        <v>131.6</v>
      </c>
      <c r="G104" s="387">
        <v>14.2</v>
      </c>
      <c r="H104" s="387">
        <v>16.5</v>
      </c>
      <c r="I104" s="387">
        <v>100.6</v>
      </c>
      <c r="J104" s="387">
        <v>97.6</v>
      </c>
      <c r="K104" s="387">
        <v>3</v>
      </c>
    </row>
    <row r="105" spans="2:11" ht="20.149999999999999" customHeight="1" x14ac:dyDescent="0.2">
      <c r="B105" s="329" t="s">
        <v>382</v>
      </c>
      <c r="C105" s="339" t="s">
        <v>511</v>
      </c>
      <c r="D105" s="385">
        <v>20.399999999999999</v>
      </c>
      <c r="E105" s="385">
        <v>185.1</v>
      </c>
      <c r="F105" s="385">
        <v>156.4</v>
      </c>
      <c r="G105" s="385">
        <v>28.7</v>
      </c>
      <c r="H105" s="385">
        <v>14.1</v>
      </c>
      <c r="I105" s="385">
        <v>76.5</v>
      </c>
      <c r="J105" s="385">
        <v>73.900000000000006</v>
      </c>
      <c r="K105" s="385">
        <v>2.6</v>
      </c>
    </row>
    <row r="106" spans="2:11" ht="20.149999999999999" customHeight="1" x14ac:dyDescent="0.2">
      <c r="B106" s="330" t="s">
        <v>470</v>
      </c>
      <c r="C106" s="336" t="s">
        <v>512</v>
      </c>
      <c r="D106" s="391">
        <v>20.399999999999999</v>
      </c>
      <c r="E106" s="391">
        <v>155.5</v>
      </c>
      <c r="F106" s="391">
        <v>141.1</v>
      </c>
      <c r="G106" s="391">
        <v>14.4</v>
      </c>
      <c r="H106" s="391">
        <v>14.2</v>
      </c>
      <c r="I106" s="391">
        <v>90.5</v>
      </c>
      <c r="J106" s="391">
        <v>88.8</v>
      </c>
      <c r="K106" s="391">
        <v>1.7</v>
      </c>
    </row>
  </sheetData>
  <mergeCells count="14">
    <mergeCell ref="D4:G4"/>
    <mergeCell ref="H4:K4"/>
    <mergeCell ref="D57:G57"/>
    <mergeCell ref="H57:K57"/>
    <mergeCell ref="B4:C6"/>
    <mergeCell ref="D5:D6"/>
    <mergeCell ref="E5:E6"/>
    <mergeCell ref="H5:H6"/>
    <mergeCell ref="I5:I6"/>
    <mergeCell ref="B57:C59"/>
    <mergeCell ref="D58:D59"/>
    <mergeCell ref="E58:E59"/>
    <mergeCell ref="H58:H59"/>
    <mergeCell ref="I58:I59"/>
  </mergeCells>
  <phoneticPr fontId="5"/>
  <dataValidations count="2">
    <dataValidation type="whole" allowBlank="1" showInputMessage="1" showErrorMessage="1" errorTitle="入力エラー" error="入力した値に誤りがあります" sqref="A89:A106 C61:C97 G8:IV53 A8:A27 D61:IV106 F8:F52 A32:A53 C100:C106 A61:A84 D8:E53 C8:C44 C47:C53">
      <formula1>-999999999999</formula1>
      <formula2>999999999999</formula2>
    </dataValidation>
    <dataValidation type="whole" allowBlank="1" errorTitle="入力エラー" error="入力した値に誤りがあります" sqref="F53">
      <formula1>-999999999999</formula1>
      <formula2>999999999999</formula2>
    </dataValidation>
  </dataValidations>
  <printOptions horizontalCentered="1"/>
  <pageMargins left="0.39370078740157483" right="0.59055118110236227" top="0.78740157480314965" bottom="0.59055118110236227" header="0" footer="0.39370078740157483"/>
  <pageSetup paperSize="9" scale="65" firstPageNumber="24" orientation="portrait" useFirstPageNumber="1" r:id="rId1"/>
  <headerFooter alignWithMargins="0">
    <oddFooter>&amp;C&amp;"ＭＳ Ｐゴシック,標準"&amp;14－　&amp;P　－</oddFooter>
  </headerFooter>
  <rowBreaks count="1" manualBreakCount="1">
    <brk id="53"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indexed="53"/>
  </sheetPr>
  <dimension ref="A1:R103"/>
  <sheetViews>
    <sheetView topLeftCell="A85" workbookViewId="0">
      <selection activeCell="L4" sqref="L4"/>
    </sheetView>
  </sheetViews>
  <sheetFormatPr defaultColWidth="9" defaultRowHeight="13" x14ac:dyDescent="0.2"/>
  <cols>
    <col min="1" max="1" width="4.08984375" style="1" customWidth="1"/>
    <col min="2" max="2" width="6.453125" style="1" customWidth="1"/>
    <col min="3" max="3" width="38.6328125" style="192" customWidth="1"/>
    <col min="4" max="11" width="11.453125" style="1" customWidth="1"/>
    <col min="12" max="12" width="9" style="1" bestFit="1"/>
    <col min="13" max="16384" width="9" style="1"/>
  </cols>
  <sheetData>
    <row r="1" spans="2:11" ht="19" x14ac:dyDescent="0.3">
      <c r="B1" s="8"/>
      <c r="C1" s="459"/>
      <c r="D1" s="343" t="s">
        <v>534</v>
      </c>
      <c r="E1" s="460"/>
      <c r="I1" s="8"/>
      <c r="J1" s="8"/>
      <c r="K1" s="8"/>
    </row>
    <row r="2" spans="2:11" ht="17.25" customHeight="1" x14ac:dyDescent="0.2">
      <c r="B2" s="78"/>
      <c r="C2" s="331">
        <v>45505</v>
      </c>
      <c r="D2" s="78"/>
      <c r="E2" s="123"/>
      <c r="F2" s="123"/>
      <c r="G2" s="123"/>
      <c r="H2" s="123"/>
      <c r="I2" s="123"/>
      <c r="J2" s="123"/>
      <c r="K2" s="123"/>
    </row>
    <row r="3" spans="2:11" ht="18" customHeight="1" x14ac:dyDescent="0.2">
      <c r="B3" s="123"/>
      <c r="C3" s="332" t="s">
        <v>216</v>
      </c>
      <c r="E3" s="123"/>
      <c r="F3" s="123"/>
      <c r="G3" s="123"/>
      <c r="H3" s="123"/>
      <c r="I3" s="123"/>
      <c r="J3" s="123"/>
      <c r="K3" s="1" t="s">
        <v>214</v>
      </c>
    </row>
    <row r="4" spans="2:11" s="320" customFormat="1" ht="18" customHeight="1" x14ac:dyDescent="0.2">
      <c r="B4" s="627" t="s">
        <v>514</v>
      </c>
      <c r="C4" s="628"/>
      <c r="D4" s="642" t="s">
        <v>525</v>
      </c>
      <c r="E4" s="641"/>
      <c r="F4" s="641"/>
      <c r="G4" s="656"/>
      <c r="H4" s="640" t="s">
        <v>247</v>
      </c>
      <c r="I4" s="641"/>
      <c r="J4" s="641"/>
      <c r="K4" s="656"/>
    </row>
    <row r="5" spans="2:11" s="320" customFormat="1" ht="36" customHeight="1" x14ac:dyDescent="0.2">
      <c r="B5" s="631"/>
      <c r="C5" s="632"/>
      <c r="D5" s="471" t="s">
        <v>535</v>
      </c>
      <c r="E5" s="474" t="s">
        <v>340</v>
      </c>
      <c r="F5" s="474" t="s">
        <v>536</v>
      </c>
      <c r="G5" s="475" t="s">
        <v>44</v>
      </c>
      <c r="H5" s="471" t="s">
        <v>535</v>
      </c>
      <c r="I5" s="474" t="s">
        <v>340</v>
      </c>
      <c r="J5" s="474" t="s">
        <v>536</v>
      </c>
      <c r="K5" s="475" t="s">
        <v>44</v>
      </c>
    </row>
    <row r="6" spans="2:11" ht="20.149999999999999" customHeight="1" x14ac:dyDescent="0.2">
      <c r="B6" s="321" t="s">
        <v>321</v>
      </c>
      <c r="C6" s="333" t="s">
        <v>63</v>
      </c>
      <c r="D6" s="472">
        <v>1015885</v>
      </c>
      <c r="E6" s="472">
        <v>11277</v>
      </c>
      <c r="F6" s="472">
        <v>16969</v>
      </c>
      <c r="G6" s="472">
        <v>1009809</v>
      </c>
      <c r="H6" s="472">
        <v>429931</v>
      </c>
      <c r="I6" s="472">
        <v>13542</v>
      </c>
      <c r="J6" s="472">
        <v>11298</v>
      </c>
      <c r="K6" s="472">
        <v>432559</v>
      </c>
    </row>
    <row r="7" spans="2:11" ht="20.149999999999999" customHeight="1" x14ac:dyDescent="0.2">
      <c r="B7" s="322" t="s">
        <v>239</v>
      </c>
      <c r="C7" s="334" t="s">
        <v>494</v>
      </c>
      <c r="D7" s="398">
        <v>57164</v>
      </c>
      <c r="E7" s="400">
        <v>184</v>
      </c>
      <c r="F7" s="400">
        <v>607</v>
      </c>
      <c r="G7" s="400">
        <v>56888</v>
      </c>
      <c r="H7" s="400">
        <v>3803</v>
      </c>
      <c r="I7" s="400">
        <v>146</v>
      </c>
      <c r="J7" s="400">
        <v>0</v>
      </c>
      <c r="K7" s="400">
        <v>3802</v>
      </c>
    </row>
    <row r="8" spans="2:11" ht="20.149999999999999" customHeight="1" x14ac:dyDescent="0.2">
      <c r="B8" s="323" t="s">
        <v>270</v>
      </c>
      <c r="C8" s="335" t="s">
        <v>77</v>
      </c>
      <c r="D8" s="399">
        <v>341476</v>
      </c>
      <c r="E8" s="402">
        <v>2876</v>
      </c>
      <c r="F8" s="402">
        <v>3967</v>
      </c>
      <c r="G8" s="402">
        <v>340391</v>
      </c>
      <c r="H8" s="402">
        <v>42710</v>
      </c>
      <c r="I8" s="402">
        <v>513</v>
      </c>
      <c r="J8" s="402">
        <v>783</v>
      </c>
      <c r="K8" s="402">
        <v>42434</v>
      </c>
    </row>
    <row r="9" spans="2:11" ht="20.149999999999999" customHeight="1" x14ac:dyDescent="0.2">
      <c r="B9" s="324" t="s">
        <v>170</v>
      </c>
      <c r="C9" s="335" t="s">
        <v>303</v>
      </c>
      <c r="D9" s="399">
        <v>5961</v>
      </c>
      <c r="E9" s="402">
        <v>95</v>
      </c>
      <c r="F9" s="402">
        <v>139</v>
      </c>
      <c r="G9" s="402">
        <v>5916</v>
      </c>
      <c r="H9" s="402">
        <v>242</v>
      </c>
      <c r="I9" s="402">
        <v>0</v>
      </c>
      <c r="J9" s="402">
        <v>11</v>
      </c>
      <c r="K9" s="402">
        <v>232</v>
      </c>
    </row>
    <row r="10" spans="2:11" ht="20.149999999999999" customHeight="1" x14ac:dyDescent="0.2">
      <c r="B10" s="323" t="s">
        <v>347</v>
      </c>
      <c r="C10" s="335" t="s">
        <v>412</v>
      </c>
      <c r="D10" s="399">
        <v>14099</v>
      </c>
      <c r="E10" s="402">
        <v>11</v>
      </c>
      <c r="F10" s="402">
        <v>112</v>
      </c>
      <c r="G10" s="402">
        <v>13999</v>
      </c>
      <c r="H10" s="402">
        <v>1523</v>
      </c>
      <c r="I10" s="402">
        <v>21</v>
      </c>
      <c r="J10" s="402">
        <v>21</v>
      </c>
      <c r="K10" s="402">
        <v>1522</v>
      </c>
    </row>
    <row r="11" spans="2:11" ht="20.149999999999999" customHeight="1" x14ac:dyDescent="0.2">
      <c r="B11" s="323" t="s">
        <v>10</v>
      </c>
      <c r="C11" s="335" t="s">
        <v>496</v>
      </c>
      <c r="D11" s="399">
        <v>69696</v>
      </c>
      <c r="E11" s="402">
        <v>983</v>
      </c>
      <c r="F11" s="402">
        <v>2256</v>
      </c>
      <c r="G11" s="402">
        <v>68397</v>
      </c>
      <c r="H11" s="402">
        <v>18323</v>
      </c>
      <c r="I11" s="402">
        <v>118</v>
      </c>
      <c r="J11" s="402">
        <v>455</v>
      </c>
      <c r="K11" s="402">
        <v>18012</v>
      </c>
    </row>
    <row r="12" spans="2:11" ht="20.149999999999999" customHeight="1" x14ac:dyDescent="0.2">
      <c r="B12" s="323" t="s">
        <v>57</v>
      </c>
      <c r="C12" s="335" t="s">
        <v>268</v>
      </c>
      <c r="D12" s="399">
        <v>121804</v>
      </c>
      <c r="E12" s="402">
        <v>1229</v>
      </c>
      <c r="F12" s="402">
        <v>1230</v>
      </c>
      <c r="G12" s="402">
        <v>121800</v>
      </c>
      <c r="H12" s="402">
        <v>106007</v>
      </c>
      <c r="I12" s="402">
        <v>2291</v>
      </c>
      <c r="J12" s="402">
        <v>2129</v>
      </c>
      <c r="K12" s="402">
        <v>106172</v>
      </c>
    </row>
    <row r="13" spans="2:11" ht="20.149999999999999" customHeight="1" x14ac:dyDescent="0.2">
      <c r="B13" s="323" t="s">
        <v>202</v>
      </c>
      <c r="C13" s="335" t="s">
        <v>497</v>
      </c>
      <c r="D13" s="399">
        <v>26703</v>
      </c>
      <c r="E13" s="402">
        <v>14</v>
      </c>
      <c r="F13" s="402">
        <v>59</v>
      </c>
      <c r="G13" s="402">
        <v>26659</v>
      </c>
      <c r="H13" s="402">
        <v>4835</v>
      </c>
      <c r="I13" s="402">
        <v>13</v>
      </c>
      <c r="J13" s="402">
        <v>7</v>
      </c>
      <c r="K13" s="402">
        <v>4840</v>
      </c>
    </row>
    <row r="14" spans="2:11" ht="20.149999999999999" customHeight="1" x14ac:dyDescent="0.2">
      <c r="B14" s="323" t="s">
        <v>435</v>
      </c>
      <c r="C14" s="335" t="s">
        <v>398</v>
      </c>
      <c r="D14" s="399">
        <v>8739</v>
      </c>
      <c r="E14" s="402">
        <v>169</v>
      </c>
      <c r="F14" s="402">
        <v>33</v>
      </c>
      <c r="G14" s="402">
        <v>8876</v>
      </c>
      <c r="H14" s="402">
        <v>7322</v>
      </c>
      <c r="I14" s="402">
        <v>2656</v>
      </c>
      <c r="J14" s="402">
        <v>271</v>
      </c>
      <c r="K14" s="402">
        <v>9706</v>
      </c>
    </row>
    <row r="15" spans="2:11" ht="20.149999999999999" customHeight="1" x14ac:dyDescent="0.2">
      <c r="B15" s="323" t="s">
        <v>172</v>
      </c>
      <c r="C15" s="335" t="s">
        <v>498</v>
      </c>
      <c r="D15" s="399">
        <v>30335</v>
      </c>
      <c r="E15" s="402">
        <v>68</v>
      </c>
      <c r="F15" s="402">
        <v>315</v>
      </c>
      <c r="G15" s="402">
        <v>30087</v>
      </c>
      <c r="H15" s="402">
        <v>3925</v>
      </c>
      <c r="I15" s="402">
        <v>298</v>
      </c>
      <c r="J15" s="402">
        <v>0</v>
      </c>
      <c r="K15" s="402">
        <v>4224</v>
      </c>
    </row>
    <row r="16" spans="2:11" ht="20.149999999999999" customHeight="1" x14ac:dyDescent="0.2">
      <c r="B16" s="323" t="s">
        <v>43</v>
      </c>
      <c r="C16" s="335" t="s">
        <v>325</v>
      </c>
      <c r="D16" s="399">
        <v>20431</v>
      </c>
      <c r="E16" s="402">
        <v>548</v>
      </c>
      <c r="F16" s="402">
        <v>208</v>
      </c>
      <c r="G16" s="402">
        <v>20117</v>
      </c>
      <c r="H16" s="402">
        <v>91607</v>
      </c>
      <c r="I16" s="402">
        <v>4410</v>
      </c>
      <c r="J16" s="402">
        <v>4014</v>
      </c>
      <c r="K16" s="402">
        <v>92657</v>
      </c>
    </row>
    <row r="17" spans="2:11" ht="20.149999999999999" customHeight="1" x14ac:dyDescent="0.2">
      <c r="B17" s="323" t="s">
        <v>245</v>
      </c>
      <c r="C17" s="335" t="s">
        <v>499</v>
      </c>
      <c r="D17" s="399">
        <v>17269</v>
      </c>
      <c r="E17" s="402">
        <v>437</v>
      </c>
      <c r="F17" s="402">
        <v>386</v>
      </c>
      <c r="G17" s="402">
        <v>17417</v>
      </c>
      <c r="H17" s="402">
        <v>22024</v>
      </c>
      <c r="I17" s="402">
        <v>748</v>
      </c>
      <c r="J17" s="402">
        <v>587</v>
      </c>
      <c r="K17" s="402">
        <v>22088</v>
      </c>
    </row>
    <row r="18" spans="2:11" ht="20.149999999999999" customHeight="1" x14ac:dyDescent="0.2">
      <c r="B18" s="323" t="s">
        <v>371</v>
      </c>
      <c r="C18" s="335" t="s">
        <v>285</v>
      </c>
      <c r="D18" s="399">
        <v>63830</v>
      </c>
      <c r="E18" s="402">
        <v>860</v>
      </c>
      <c r="F18" s="402">
        <v>81</v>
      </c>
      <c r="G18" s="402">
        <v>64611</v>
      </c>
      <c r="H18" s="402">
        <v>24167</v>
      </c>
      <c r="I18" s="402">
        <v>16</v>
      </c>
      <c r="J18" s="402">
        <v>5</v>
      </c>
      <c r="K18" s="402">
        <v>24176</v>
      </c>
    </row>
    <row r="19" spans="2:11" ht="20.149999999999999" customHeight="1" x14ac:dyDescent="0.2">
      <c r="B19" s="323" t="s">
        <v>101</v>
      </c>
      <c r="C19" s="335" t="s">
        <v>157</v>
      </c>
      <c r="D19" s="399">
        <v>133532</v>
      </c>
      <c r="E19" s="402">
        <v>2108</v>
      </c>
      <c r="F19" s="402">
        <v>2066</v>
      </c>
      <c r="G19" s="402">
        <v>133576</v>
      </c>
      <c r="H19" s="402">
        <v>74569</v>
      </c>
      <c r="I19" s="402">
        <v>1278</v>
      </c>
      <c r="J19" s="402">
        <v>1613</v>
      </c>
      <c r="K19" s="402">
        <v>74232</v>
      </c>
    </row>
    <row r="20" spans="2:11" ht="20.149999999999999" customHeight="1" x14ac:dyDescent="0.2">
      <c r="B20" s="323" t="s">
        <v>107</v>
      </c>
      <c r="C20" s="335" t="s">
        <v>452</v>
      </c>
      <c r="D20" s="399">
        <v>10768</v>
      </c>
      <c r="E20" s="402">
        <v>15</v>
      </c>
      <c r="F20" s="402">
        <v>101</v>
      </c>
      <c r="G20" s="402">
        <v>10682</v>
      </c>
      <c r="H20" s="402">
        <v>868</v>
      </c>
      <c r="I20" s="402">
        <v>0</v>
      </c>
      <c r="J20" s="402">
        <v>17</v>
      </c>
      <c r="K20" s="402">
        <v>851</v>
      </c>
    </row>
    <row r="21" spans="2:11" ht="20.149999999999999" customHeight="1" x14ac:dyDescent="0.2">
      <c r="B21" s="325" t="s">
        <v>8</v>
      </c>
      <c r="C21" s="336" t="s">
        <v>377</v>
      </c>
      <c r="D21" s="399">
        <v>93808</v>
      </c>
      <c r="E21" s="405">
        <v>1680</v>
      </c>
      <c r="F21" s="405">
        <v>5409</v>
      </c>
      <c r="G21" s="405">
        <v>90123</v>
      </c>
      <c r="H21" s="405">
        <v>27976</v>
      </c>
      <c r="I21" s="405">
        <v>1034</v>
      </c>
      <c r="J21" s="405">
        <v>1385</v>
      </c>
      <c r="K21" s="405">
        <v>27581</v>
      </c>
    </row>
    <row r="22" spans="2:11" ht="20.149999999999999" customHeight="1" x14ac:dyDescent="0.2">
      <c r="B22" s="326" t="s">
        <v>114</v>
      </c>
      <c r="C22" s="337" t="s">
        <v>260</v>
      </c>
      <c r="D22" s="400">
        <v>35556</v>
      </c>
      <c r="E22" s="400">
        <v>405</v>
      </c>
      <c r="F22" s="400">
        <v>354</v>
      </c>
      <c r="G22" s="400">
        <v>35608</v>
      </c>
      <c r="H22" s="400">
        <v>15601</v>
      </c>
      <c r="I22" s="400">
        <v>210</v>
      </c>
      <c r="J22" s="400">
        <v>530</v>
      </c>
      <c r="K22" s="400">
        <v>15280</v>
      </c>
    </row>
    <row r="23" spans="2:11" ht="20.149999999999999" customHeight="1" x14ac:dyDescent="0.2">
      <c r="B23" s="327" t="s">
        <v>354</v>
      </c>
      <c r="C23" s="335" t="s">
        <v>225</v>
      </c>
      <c r="D23" s="401">
        <v>4350</v>
      </c>
      <c r="E23" s="403">
        <v>60</v>
      </c>
      <c r="F23" s="403">
        <v>31</v>
      </c>
      <c r="G23" s="403">
        <v>4378</v>
      </c>
      <c r="H23" s="403">
        <v>1804</v>
      </c>
      <c r="I23" s="403">
        <v>0</v>
      </c>
      <c r="J23" s="403">
        <v>27</v>
      </c>
      <c r="K23" s="403">
        <v>1778</v>
      </c>
    </row>
    <row r="24" spans="2:11" ht="20.149999999999999" customHeight="1" x14ac:dyDescent="0.2">
      <c r="B24" s="328" t="s">
        <v>4</v>
      </c>
      <c r="C24" s="338" t="s">
        <v>142</v>
      </c>
      <c r="D24" s="397">
        <v>2038</v>
      </c>
      <c r="E24" s="397">
        <v>0</v>
      </c>
      <c r="F24" s="397">
        <v>52</v>
      </c>
      <c r="G24" s="397">
        <v>1985</v>
      </c>
      <c r="H24" s="397">
        <v>20</v>
      </c>
      <c r="I24" s="397">
        <v>0</v>
      </c>
      <c r="J24" s="397">
        <v>0</v>
      </c>
      <c r="K24" s="397">
        <v>21</v>
      </c>
    </row>
    <row r="25" spans="2:11" ht="20.149999999999999" customHeight="1" x14ac:dyDescent="0.2">
      <c r="B25" s="329" t="s">
        <v>192</v>
      </c>
      <c r="C25" s="339" t="s">
        <v>400</v>
      </c>
      <c r="D25" s="402">
        <v>2579</v>
      </c>
      <c r="E25" s="402">
        <v>6</v>
      </c>
      <c r="F25" s="402">
        <v>11</v>
      </c>
      <c r="G25" s="402">
        <v>2572</v>
      </c>
      <c r="H25" s="402">
        <v>595</v>
      </c>
      <c r="I25" s="402">
        <v>30</v>
      </c>
      <c r="J25" s="402">
        <v>3</v>
      </c>
      <c r="K25" s="402">
        <v>624</v>
      </c>
    </row>
    <row r="26" spans="2:11" ht="20.149999999999999" customHeight="1" x14ac:dyDescent="0.2">
      <c r="B26" s="329" t="s">
        <v>500</v>
      </c>
      <c r="C26" s="339" t="s">
        <v>405</v>
      </c>
      <c r="D26" s="402">
        <v>16651</v>
      </c>
      <c r="E26" s="402">
        <v>127</v>
      </c>
      <c r="F26" s="402">
        <v>46</v>
      </c>
      <c r="G26" s="402">
        <v>16731</v>
      </c>
      <c r="H26" s="402">
        <v>1040</v>
      </c>
      <c r="I26" s="402">
        <v>193</v>
      </c>
      <c r="J26" s="402">
        <v>18</v>
      </c>
      <c r="K26" s="402">
        <v>1216</v>
      </c>
    </row>
    <row r="27" spans="2:11" ht="20.149999999999999" customHeight="1" x14ac:dyDescent="0.2">
      <c r="B27" s="329" t="s">
        <v>501</v>
      </c>
      <c r="C27" s="339" t="s">
        <v>502</v>
      </c>
      <c r="D27" s="402">
        <v>5476</v>
      </c>
      <c r="E27" s="402">
        <v>12</v>
      </c>
      <c r="F27" s="402">
        <v>37</v>
      </c>
      <c r="G27" s="402">
        <v>5451</v>
      </c>
      <c r="H27" s="402">
        <v>686</v>
      </c>
      <c r="I27" s="402">
        <v>0</v>
      </c>
      <c r="J27" s="402">
        <v>10</v>
      </c>
      <c r="K27" s="402">
        <v>676</v>
      </c>
    </row>
    <row r="28" spans="2:11" ht="20.149999999999999" customHeight="1" x14ac:dyDescent="0.2">
      <c r="B28" s="329" t="s">
        <v>397</v>
      </c>
      <c r="C28" s="339" t="s">
        <v>227</v>
      </c>
      <c r="D28" s="402">
        <v>20572</v>
      </c>
      <c r="E28" s="402">
        <v>105</v>
      </c>
      <c r="F28" s="402">
        <v>77</v>
      </c>
      <c r="G28" s="402">
        <v>20601</v>
      </c>
      <c r="H28" s="402">
        <v>1166</v>
      </c>
      <c r="I28" s="402">
        <v>4</v>
      </c>
      <c r="J28" s="402">
        <v>1</v>
      </c>
      <c r="K28" s="402">
        <v>1168</v>
      </c>
    </row>
    <row r="29" spans="2:11" ht="20.149999999999999" customHeight="1" x14ac:dyDescent="0.2">
      <c r="B29" s="329" t="s">
        <v>503</v>
      </c>
      <c r="C29" s="339" t="s">
        <v>179</v>
      </c>
      <c r="D29" s="402">
        <v>23167</v>
      </c>
      <c r="E29" s="402">
        <v>506</v>
      </c>
      <c r="F29" s="402">
        <v>244</v>
      </c>
      <c r="G29" s="402">
        <v>23430</v>
      </c>
      <c r="H29" s="402">
        <v>3365</v>
      </c>
      <c r="I29" s="402">
        <v>0</v>
      </c>
      <c r="J29" s="402">
        <v>55</v>
      </c>
      <c r="K29" s="402">
        <v>3309</v>
      </c>
    </row>
    <row r="30" spans="2:11" ht="20.149999999999999" customHeight="1" x14ac:dyDescent="0.2">
      <c r="B30" s="329" t="s">
        <v>155</v>
      </c>
      <c r="C30" s="339" t="s">
        <v>379</v>
      </c>
      <c r="D30" s="402">
        <v>5082</v>
      </c>
      <c r="E30" s="402">
        <v>28</v>
      </c>
      <c r="F30" s="402">
        <v>22</v>
      </c>
      <c r="G30" s="402">
        <v>5087</v>
      </c>
      <c r="H30" s="402">
        <v>122</v>
      </c>
      <c r="I30" s="402">
        <v>1</v>
      </c>
      <c r="J30" s="402">
        <v>1</v>
      </c>
      <c r="K30" s="402">
        <v>123</v>
      </c>
    </row>
    <row r="31" spans="2:11" ht="20.149999999999999" customHeight="1" x14ac:dyDescent="0.2">
      <c r="B31" s="329" t="s">
        <v>222</v>
      </c>
      <c r="C31" s="339" t="s">
        <v>490</v>
      </c>
      <c r="D31" s="402">
        <v>4655</v>
      </c>
      <c r="E31" s="402">
        <v>41</v>
      </c>
      <c r="F31" s="402">
        <v>50</v>
      </c>
      <c r="G31" s="402">
        <v>4646</v>
      </c>
      <c r="H31" s="402">
        <v>368</v>
      </c>
      <c r="I31" s="402">
        <v>9</v>
      </c>
      <c r="J31" s="402">
        <v>0</v>
      </c>
      <c r="K31" s="402">
        <v>377</v>
      </c>
    </row>
    <row r="32" spans="2:11" ht="20.149999999999999" customHeight="1" x14ac:dyDescent="0.2">
      <c r="B32" s="329" t="s">
        <v>504</v>
      </c>
      <c r="C32" s="339" t="s">
        <v>328</v>
      </c>
      <c r="D32" s="404">
        <v>3433</v>
      </c>
      <c r="E32" s="404">
        <v>75</v>
      </c>
      <c r="F32" s="404">
        <v>0</v>
      </c>
      <c r="G32" s="404">
        <v>3508</v>
      </c>
      <c r="H32" s="404">
        <v>110</v>
      </c>
      <c r="I32" s="404">
        <v>0</v>
      </c>
      <c r="J32" s="404">
        <v>0</v>
      </c>
      <c r="K32" s="404">
        <v>110</v>
      </c>
    </row>
    <row r="33" spans="2:11" ht="20.149999999999999" customHeight="1" x14ac:dyDescent="0.2">
      <c r="B33" s="329" t="s">
        <v>203</v>
      </c>
      <c r="C33" s="339" t="s">
        <v>505</v>
      </c>
      <c r="D33" s="402">
        <v>7149</v>
      </c>
      <c r="E33" s="402">
        <v>36</v>
      </c>
      <c r="F33" s="402">
        <v>36</v>
      </c>
      <c r="G33" s="402">
        <v>7149</v>
      </c>
      <c r="H33" s="402">
        <v>405</v>
      </c>
      <c r="I33" s="402">
        <v>0</v>
      </c>
      <c r="J33" s="402">
        <v>0</v>
      </c>
      <c r="K33" s="402">
        <v>405</v>
      </c>
    </row>
    <row r="34" spans="2:11" ht="20.149999999999999" customHeight="1" x14ac:dyDescent="0.2">
      <c r="B34" s="329" t="s">
        <v>252</v>
      </c>
      <c r="C34" s="339" t="s">
        <v>254</v>
      </c>
      <c r="D34" s="402">
        <v>18195</v>
      </c>
      <c r="E34" s="402">
        <v>0</v>
      </c>
      <c r="F34" s="402">
        <v>128</v>
      </c>
      <c r="G34" s="402">
        <v>18067</v>
      </c>
      <c r="H34" s="402">
        <v>3393</v>
      </c>
      <c r="I34" s="402">
        <v>0</v>
      </c>
      <c r="J34" s="402">
        <v>30</v>
      </c>
      <c r="K34" s="402">
        <v>3363</v>
      </c>
    </row>
    <row r="35" spans="2:11" ht="20.149999999999999" customHeight="1" x14ac:dyDescent="0.2">
      <c r="B35" s="329" t="s">
        <v>19</v>
      </c>
      <c r="C35" s="339" t="s">
        <v>391</v>
      </c>
      <c r="D35" s="402">
        <v>9241</v>
      </c>
      <c r="E35" s="402">
        <v>24</v>
      </c>
      <c r="F35" s="402">
        <v>17</v>
      </c>
      <c r="G35" s="402">
        <v>9248</v>
      </c>
      <c r="H35" s="402">
        <v>218</v>
      </c>
      <c r="I35" s="402">
        <v>0</v>
      </c>
      <c r="J35" s="402">
        <v>7</v>
      </c>
      <c r="K35" s="402">
        <v>211</v>
      </c>
    </row>
    <row r="36" spans="2:11" ht="20.149999999999999" customHeight="1" x14ac:dyDescent="0.2">
      <c r="B36" s="329" t="s">
        <v>469</v>
      </c>
      <c r="C36" s="339" t="s">
        <v>394</v>
      </c>
      <c r="D36" s="402">
        <v>24828</v>
      </c>
      <c r="E36" s="402">
        <v>120</v>
      </c>
      <c r="F36" s="402">
        <v>308</v>
      </c>
      <c r="G36" s="402">
        <v>24640</v>
      </c>
      <c r="H36" s="402">
        <v>1299</v>
      </c>
      <c r="I36" s="402">
        <v>0</v>
      </c>
      <c r="J36" s="402">
        <v>0</v>
      </c>
      <c r="K36" s="402">
        <v>1299</v>
      </c>
    </row>
    <row r="37" spans="2:11" ht="20.149999999999999" customHeight="1" x14ac:dyDescent="0.2">
      <c r="B37" s="329" t="s">
        <v>96</v>
      </c>
      <c r="C37" s="339" t="s">
        <v>395</v>
      </c>
      <c r="D37" s="402">
        <v>9139</v>
      </c>
      <c r="E37" s="402">
        <v>204</v>
      </c>
      <c r="F37" s="402">
        <v>271</v>
      </c>
      <c r="G37" s="402">
        <v>9068</v>
      </c>
      <c r="H37" s="402">
        <v>1558</v>
      </c>
      <c r="I37" s="402">
        <v>24</v>
      </c>
      <c r="J37" s="402">
        <v>17</v>
      </c>
      <c r="K37" s="402">
        <v>1569</v>
      </c>
    </row>
    <row r="38" spans="2:11" ht="20.149999999999999" customHeight="1" x14ac:dyDescent="0.2">
      <c r="B38" s="329" t="s">
        <v>488</v>
      </c>
      <c r="C38" s="339" t="s">
        <v>73</v>
      </c>
      <c r="D38" s="402">
        <v>8041</v>
      </c>
      <c r="E38" s="402">
        <v>17</v>
      </c>
      <c r="F38" s="402">
        <v>119</v>
      </c>
      <c r="G38" s="402">
        <v>7938</v>
      </c>
      <c r="H38" s="402">
        <v>1239</v>
      </c>
      <c r="I38" s="402">
        <v>0</v>
      </c>
      <c r="J38" s="402">
        <v>9</v>
      </c>
      <c r="K38" s="402">
        <v>1231</v>
      </c>
    </row>
    <row r="39" spans="2:11" ht="20.149999999999999" customHeight="1" x14ac:dyDescent="0.2">
      <c r="B39" s="329" t="s">
        <v>199</v>
      </c>
      <c r="C39" s="339" t="s">
        <v>407</v>
      </c>
      <c r="D39" s="402">
        <v>34710</v>
      </c>
      <c r="E39" s="402">
        <v>154</v>
      </c>
      <c r="F39" s="402">
        <v>324</v>
      </c>
      <c r="G39" s="402">
        <v>34540</v>
      </c>
      <c r="H39" s="402">
        <v>6353</v>
      </c>
      <c r="I39" s="402">
        <v>0</v>
      </c>
      <c r="J39" s="402">
        <v>41</v>
      </c>
      <c r="K39" s="402">
        <v>6312</v>
      </c>
    </row>
    <row r="40" spans="2:11" ht="20.149999999999999" customHeight="1" x14ac:dyDescent="0.2">
      <c r="B40" s="329" t="s">
        <v>280</v>
      </c>
      <c r="C40" s="339" t="s">
        <v>408</v>
      </c>
      <c r="D40" s="402">
        <v>2026</v>
      </c>
      <c r="E40" s="402">
        <v>26</v>
      </c>
      <c r="F40" s="402">
        <v>16</v>
      </c>
      <c r="G40" s="402">
        <v>2036</v>
      </c>
      <c r="H40" s="402">
        <v>59</v>
      </c>
      <c r="I40" s="402">
        <v>3</v>
      </c>
      <c r="J40" s="402">
        <v>0</v>
      </c>
      <c r="K40" s="402">
        <v>62</v>
      </c>
    </row>
    <row r="41" spans="2:11" ht="20.149999999999999" customHeight="1" x14ac:dyDescent="0.2">
      <c r="B41" s="329" t="s">
        <v>125</v>
      </c>
      <c r="C41" s="339" t="s">
        <v>133</v>
      </c>
      <c r="D41" s="402">
        <v>96206</v>
      </c>
      <c r="E41" s="402">
        <v>924</v>
      </c>
      <c r="F41" s="402">
        <v>1770</v>
      </c>
      <c r="G41" s="402">
        <v>95360</v>
      </c>
      <c r="H41" s="402">
        <v>2103</v>
      </c>
      <c r="I41" s="402">
        <v>39</v>
      </c>
      <c r="J41" s="402">
        <v>32</v>
      </c>
      <c r="K41" s="402">
        <v>2110</v>
      </c>
    </row>
    <row r="42" spans="2:11" ht="20.149999999999999" customHeight="1" x14ac:dyDescent="0.2">
      <c r="B42" s="329" t="s">
        <v>276</v>
      </c>
      <c r="C42" s="340" t="s">
        <v>173</v>
      </c>
      <c r="D42" s="402">
        <v>8382</v>
      </c>
      <c r="E42" s="402">
        <v>6</v>
      </c>
      <c r="F42" s="402">
        <v>54</v>
      </c>
      <c r="G42" s="402">
        <v>8348</v>
      </c>
      <c r="H42" s="402">
        <v>1206</v>
      </c>
      <c r="I42" s="402">
        <v>0</v>
      </c>
      <c r="J42" s="402">
        <v>2</v>
      </c>
      <c r="K42" s="402">
        <v>1190</v>
      </c>
    </row>
    <row r="43" spans="2:11" ht="20.149999999999999" customHeight="1" x14ac:dyDescent="0.2">
      <c r="B43" s="326" t="s">
        <v>124</v>
      </c>
      <c r="C43" s="341" t="s">
        <v>231</v>
      </c>
      <c r="D43" s="400">
        <v>54981</v>
      </c>
      <c r="E43" s="400">
        <v>338</v>
      </c>
      <c r="F43" s="400">
        <v>576</v>
      </c>
      <c r="G43" s="400">
        <v>54742</v>
      </c>
      <c r="H43" s="400">
        <v>8366</v>
      </c>
      <c r="I43" s="400">
        <v>294</v>
      </c>
      <c r="J43" s="400">
        <v>80</v>
      </c>
      <c r="K43" s="400">
        <v>8581</v>
      </c>
    </row>
    <row r="44" spans="2:11" ht="20.149999999999999" customHeight="1" x14ac:dyDescent="0.2">
      <c r="B44" s="330" t="s">
        <v>257</v>
      </c>
      <c r="C44" s="342" t="s">
        <v>443</v>
      </c>
      <c r="D44" s="405">
        <v>66823</v>
      </c>
      <c r="E44" s="405">
        <v>891</v>
      </c>
      <c r="F44" s="405">
        <v>654</v>
      </c>
      <c r="G44" s="405">
        <v>67058</v>
      </c>
      <c r="H44" s="405">
        <v>97641</v>
      </c>
      <c r="I44" s="405">
        <v>1997</v>
      </c>
      <c r="J44" s="405">
        <v>2049</v>
      </c>
      <c r="K44" s="405">
        <v>97591</v>
      </c>
    </row>
    <row r="45" spans="2:11" ht="20.149999999999999" customHeight="1" x14ac:dyDescent="0.2">
      <c r="B45" s="328" t="s">
        <v>419</v>
      </c>
      <c r="C45" s="338" t="s">
        <v>310</v>
      </c>
      <c r="D45" s="400">
        <v>10813</v>
      </c>
      <c r="E45" s="400">
        <v>205</v>
      </c>
      <c r="F45" s="400">
        <v>205</v>
      </c>
      <c r="G45" s="400">
        <v>10241</v>
      </c>
      <c r="H45" s="400">
        <v>17068</v>
      </c>
      <c r="I45" s="400">
        <v>744</v>
      </c>
      <c r="J45" s="400">
        <v>946</v>
      </c>
      <c r="K45" s="400">
        <v>17438</v>
      </c>
    </row>
    <row r="46" spans="2:11" ht="20.149999999999999" customHeight="1" x14ac:dyDescent="0.2">
      <c r="B46" s="329" t="s">
        <v>508</v>
      </c>
      <c r="C46" s="339" t="s">
        <v>509</v>
      </c>
      <c r="D46" s="405">
        <v>9618</v>
      </c>
      <c r="E46" s="405">
        <v>343</v>
      </c>
      <c r="F46" s="405">
        <v>3</v>
      </c>
      <c r="G46" s="405">
        <v>9876</v>
      </c>
      <c r="H46" s="405">
        <v>74539</v>
      </c>
      <c r="I46" s="405">
        <v>3666</v>
      </c>
      <c r="J46" s="405">
        <v>3068</v>
      </c>
      <c r="K46" s="405">
        <v>75219</v>
      </c>
    </row>
    <row r="47" spans="2:11" ht="20.149999999999999" customHeight="1" x14ac:dyDescent="0.2">
      <c r="B47" s="326" t="s">
        <v>165</v>
      </c>
      <c r="C47" s="337" t="s">
        <v>510</v>
      </c>
      <c r="D47" s="397">
        <v>72367</v>
      </c>
      <c r="E47" s="397">
        <v>815</v>
      </c>
      <c r="F47" s="397">
        <v>1410</v>
      </c>
      <c r="G47" s="397">
        <v>71773</v>
      </c>
      <c r="H47" s="397">
        <v>17309</v>
      </c>
      <c r="I47" s="397">
        <v>446</v>
      </c>
      <c r="J47" s="397">
        <v>466</v>
      </c>
      <c r="K47" s="397">
        <v>17288</v>
      </c>
    </row>
    <row r="48" spans="2:11" ht="20.149999999999999" customHeight="1" x14ac:dyDescent="0.2">
      <c r="B48" s="330" t="s">
        <v>127</v>
      </c>
      <c r="C48" s="336" t="s">
        <v>25</v>
      </c>
      <c r="D48" s="402">
        <v>61165</v>
      </c>
      <c r="E48" s="402">
        <v>1293</v>
      </c>
      <c r="F48" s="402">
        <v>656</v>
      </c>
      <c r="G48" s="402">
        <v>61803</v>
      </c>
      <c r="H48" s="402">
        <v>57260</v>
      </c>
      <c r="I48" s="402">
        <v>832</v>
      </c>
      <c r="J48" s="402">
        <v>1147</v>
      </c>
      <c r="K48" s="402">
        <v>56944</v>
      </c>
    </row>
    <row r="49" spans="1:11" ht="20.149999999999999" customHeight="1" x14ac:dyDescent="0.2">
      <c r="B49" s="328" t="s">
        <v>30</v>
      </c>
      <c r="C49" s="338" t="s">
        <v>174</v>
      </c>
      <c r="D49" s="473">
        <v>37282</v>
      </c>
      <c r="E49" s="473">
        <v>1144</v>
      </c>
      <c r="F49" s="473">
        <v>4348</v>
      </c>
      <c r="G49" s="473">
        <v>34067</v>
      </c>
      <c r="H49" s="473">
        <v>4595</v>
      </c>
      <c r="I49" s="473">
        <v>38</v>
      </c>
      <c r="J49" s="473">
        <v>377</v>
      </c>
      <c r="K49" s="473">
        <v>4267</v>
      </c>
    </row>
    <row r="50" spans="1:11" ht="20.149999999999999" customHeight="1" x14ac:dyDescent="0.2">
      <c r="B50" s="329" t="s">
        <v>382</v>
      </c>
      <c r="C50" s="339" t="s">
        <v>511</v>
      </c>
      <c r="D50" s="403">
        <v>38431</v>
      </c>
      <c r="E50" s="403">
        <v>298</v>
      </c>
      <c r="F50" s="403">
        <v>977</v>
      </c>
      <c r="G50" s="403">
        <v>37807</v>
      </c>
      <c r="H50" s="403">
        <v>19076</v>
      </c>
      <c r="I50" s="403">
        <v>874</v>
      </c>
      <c r="J50" s="403">
        <v>853</v>
      </c>
      <c r="K50" s="403">
        <v>19042</v>
      </c>
    </row>
    <row r="51" spans="1:11" ht="20.149999999999999" customHeight="1" x14ac:dyDescent="0.2">
      <c r="B51" s="330" t="s">
        <v>470</v>
      </c>
      <c r="C51" s="336" t="s">
        <v>512</v>
      </c>
      <c r="D51" s="405">
        <v>18095</v>
      </c>
      <c r="E51" s="406">
        <v>238</v>
      </c>
      <c r="F51" s="405">
        <v>84</v>
      </c>
      <c r="G51" s="405">
        <v>18249</v>
      </c>
      <c r="H51" s="405">
        <v>4305</v>
      </c>
      <c r="I51" s="405">
        <v>122</v>
      </c>
      <c r="J51" s="405">
        <v>155</v>
      </c>
      <c r="K51" s="405">
        <v>4272</v>
      </c>
    </row>
    <row r="52" spans="1:11" ht="19" x14ac:dyDescent="0.3">
      <c r="B52" s="8"/>
      <c r="C52" s="270"/>
      <c r="D52" s="343" t="s">
        <v>537</v>
      </c>
      <c r="F52" s="293"/>
      <c r="I52" s="8"/>
      <c r="J52" s="8"/>
      <c r="K52" s="8"/>
    </row>
    <row r="53" spans="1:11" ht="17.25" customHeight="1" x14ac:dyDescent="0.2">
      <c r="B53" s="78"/>
      <c r="C53" s="331">
        <v>45505</v>
      </c>
      <c r="D53" s="78"/>
      <c r="E53" s="123"/>
      <c r="F53" s="123"/>
      <c r="G53" s="123"/>
      <c r="H53" s="123"/>
      <c r="I53" s="123"/>
      <c r="J53" s="123"/>
      <c r="K53" s="123"/>
    </row>
    <row r="54" spans="1:11" ht="14" x14ac:dyDescent="0.2">
      <c r="B54" s="123"/>
      <c r="C54" s="332" t="s">
        <v>353</v>
      </c>
      <c r="E54" s="123"/>
      <c r="F54" s="123"/>
      <c r="G54" s="123"/>
      <c r="H54" s="123"/>
      <c r="I54" s="123"/>
      <c r="J54" s="123"/>
      <c r="K54" s="1" t="s">
        <v>538</v>
      </c>
    </row>
    <row r="55" spans="1:11" ht="18" customHeight="1" x14ac:dyDescent="0.2">
      <c r="A55" s="320"/>
      <c r="B55" s="627" t="s">
        <v>514</v>
      </c>
      <c r="C55" s="628"/>
      <c r="D55" s="642" t="s">
        <v>281</v>
      </c>
      <c r="E55" s="641"/>
      <c r="F55" s="641"/>
      <c r="G55" s="656"/>
      <c r="H55" s="640" t="s">
        <v>529</v>
      </c>
      <c r="I55" s="641"/>
      <c r="J55" s="641"/>
      <c r="K55" s="656"/>
    </row>
    <row r="56" spans="1:11" s="320" customFormat="1" ht="36" customHeight="1" x14ac:dyDescent="0.2">
      <c r="B56" s="631"/>
      <c r="C56" s="632"/>
      <c r="D56" s="471" t="s">
        <v>75</v>
      </c>
      <c r="E56" s="474" t="s">
        <v>290</v>
      </c>
      <c r="F56" s="474" t="s">
        <v>459</v>
      </c>
      <c r="G56" s="475" t="s">
        <v>539</v>
      </c>
      <c r="H56" s="471" t="s">
        <v>75</v>
      </c>
      <c r="I56" s="474" t="s">
        <v>290</v>
      </c>
      <c r="J56" s="474" t="s">
        <v>459</v>
      </c>
      <c r="K56" s="475" t="s">
        <v>539</v>
      </c>
    </row>
    <row r="57" spans="1:11" s="320" customFormat="1" ht="20.149999999999999" customHeight="1" x14ac:dyDescent="0.2">
      <c r="A57" s="1"/>
      <c r="B57" s="321" t="s">
        <v>321</v>
      </c>
      <c r="C57" s="333" t="s">
        <v>63</v>
      </c>
      <c r="D57" s="472">
        <v>683579</v>
      </c>
      <c r="E57" s="472">
        <v>6693</v>
      </c>
      <c r="F57" s="472">
        <v>13366</v>
      </c>
      <c r="G57" s="472">
        <v>676459</v>
      </c>
      <c r="H57" s="472">
        <v>214619</v>
      </c>
      <c r="I57" s="472">
        <v>4671</v>
      </c>
      <c r="J57" s="472">
        <v>5967</v>
      </c>
      <c r="K57" s="472">
        <v>213770</v>
      </c>
    </row>
    <row r="58" spans="1:11" ht="20.149999999999999" customHeight="1" x14ac:dyDescent="0.2">
      <c r="B58" s="322" t="s">
        <v>239</v>
      </c>
      <c r="C58" s="334" t="s">
        <v>494</v>
      </c>
      <c r="D58" s="398">
        <v>16114</v>
      </c>
      <c r="E58" s="400">
        <v>85</v>
      </c>
      <c r="F58" s="400">
        <v>101</v>
      </c>
      <c r="G58" s="400">
        <v>16245</v>
      </c>
      <c r="H58" s="400">
        <v>496</v>
      </c>
      <c r="I58" s="400">
        <v>0</v>
      </c>
      <c r="J58" s="400">
        <v>0</v>
      </c>
      <c r="K58" s="400">
        <v>349</v>
      </c>
    </row>
    <row r="59" spans="1:11" ht="20.149999999999999" customHeight="1" x14ac:dyDescent="0.2">
      <c r="B59" s="323" t="s">
        <v>270</v>
      </c>
      <c r="C59" s="335" t="s">
        <v>77</v>
      </c>
      <c r="D59" s="399">
        <v>290520</v>
      </c>
      <c r="E59" s="402">
        <v>2175</v>
      </c>
      <c r="F59" s="402">
        <v>3698</v>
      </c>
      <c r="G59" s="402">
        <v>288991</v>
      </c>
      <c r="H59" s="402">
        <v>22664</v>
      </c>
      <c r="I59" s="402">
        <v>205</v>
      </c>
      <c r="J59" s="402">
        <v>632</v>
      </c>
      <c r="K59" s="402">
        <v>22243</v>
      </c>
    </row>
    <row r="60" spans="1:11" ht="20.149999999999999" customHeight="1" x14ac:dyDescent="0.2">
      <c r="B60" s="324" t="s">
        <v>170</v>
      </c>
      <c r="C60" s="335" t="s">
        <v>303</v>
      </c>
      <c r="D60" s="399">
        <v>4293</v>
      </c>
      <c r="E60" s="402">
        <v>57</v>
      </c>
      <c r="F60" s="402">
        <v>25</v>
      </c>
      <c r="G60" s="402">
        <v>4324</v>
      </c>
      <c r="H60" s="402">
        <v>242</v>
      </c>
      <c r="I60" s="402">
        <v>0</v>
      </c>
      <c r="J60" s="402">
        <v>11</v>
      </c>
      <c r="K60" s="402">
        <v>232</v>
      </c>
    </row>
    <row r="61" spans="1:11" ht="20.149999999999999" customHeight="1" x14ac:dyDescent="0.2">
      <c r="B61" s="323" t="s">
        <v>347</v>
      </c>
      <c r="C61" s="335" t="s">
        <v>412</v>
      </c>
      <c r="D61" s="399">
        <v>9926</v>
      </c>
      <c r="E61" s="402">
        <v>11</v>
      </c>
      <c r="F61" s="402">
        <v>86</v>
      </c>
      <c r="G61" s="402">
        <v>9851</v>
      </c>
      <c r="H61" s="402">
        <v>1299</v>
      </c>
      <c r="I61" s="402">
        <v>21</v>
      </c>
      <c r="J61" s="402">
        <v>21</v>
      </c>
      <c r="K61" s="402">
        <v>1299</v>
      </c>
    </row>
    <row r="62" spans="1:11" ht="20.149999999999999" customHeight="1" x14ac:dyDescent="0.2">
      <c r="B62" s="323" t="s">
        <v>10</v>
      </c>
      <c r="C62" s="335" t="s">
        <v>496</v>
      </c>
      <c r="D62" s="399">
        <v>45160</v>
      </c>
      <c r="E62" s="402">
        <v>983</v>
      </c>
      <c r="F62" s="402">
        <v>1726</v>
      </c>
      <c r="G62" s="402">
        <v>44391</v>
      </c>
      <c r="H62" s="402">
        <v>14623</v>
      </c>
      <c r="I62" s="402">
        <v>118</v>
      </c>
      <c r="J62" s="402">
        <v>455</v>
      </c>
      <c r="K62" s="402">
        <v>14312</v>
      </c>
    </row>
    <row r="63" spans="1:11" ht="20.149999999999999" customHeight="1" x14ac:dyDescent="0.2">
      <c r="B63" s="323" t="s">
        <v>57</v>
      </c>
      <c r="C63" s="335" t="s">
        <v>268</v>
      </c>
      <c r="D63" s="399">
        <v>44084</v>
      </c>
      <c r="E63" s="402">
        <v>351</v>
      </c>
      <c r="F63" s="402">
        <v>494</v>
      </c>
      <c r="G63" s="402">
        <v>43938</v>
      </c>
      <c r="H63" s="402">
        <v>48812</v>
      </c>
      <c r="I63" s="402">
        <v>488</v>
      </c>
      <c r="J63" s="402">
        <v>770</v>
      </c>
      <c r="K63" s="402">
        <v>48533</v>
      </c>
    </row>
    <row r="64" spans="1:11" ht="20.149999999999999" customHeight="1" x14ac:dyDescent="0.2">
      <c r="B64" s="323" t="s">
        <v>202</v>
      </c>
      <c r="C64" s="335" t="s">
        <v>497</v>
      </c>
      <c r="D64" s="399">
        <v>13368</v>
      </c>
      <c r="E64" s="402">
        <v>14</v>
      </c>
      <c r="F64" s="402">
        <v>59</v>
      </c>
      <c r="G64" s="402">
        <v>13324</v>
      </c>
      <c r="H64" s="402">
        <v>2774</v>
      </c>
      <c r="I64" s="402">
        <v>13</v>
      </c>
      <c r="J64" s="402">
        <v>7</v>
      </c>
      <c r="K64" s="402">
        <v>2779</v>
      </c>
    </row>
    <row r="65" spans="2:11" ht="20.149999999999999" customHeight="1" x14ac:dyDescent="0.2">
      <c r="B65" s="323" t="s">
        <v>435</v>
      </c>
      <c r="C65" s="335" t="s">
        <v>398</v>
      </c>
      <c r="D65" s="399">
        <v>3058</v>
      </c>
      <c r="E65" s="402">
        <v>6</v>
      </c>
      <c r="F65" s="402">
        <v>33</v>
      </c>
      <c r="G65" s="402">
        <v>3032</v>
      </c>
      <c r="H65" s="402">
        <v>2387</v>
      </c>
      <c r="I65" s="402">
        <v>185</v>
      </c>
      <c r="J65" s="402">
        <v>56</v>
      </c>
      <c r="K65" s="402">
        <v>2515</v>
      </c>
    </row>
    <row r="66" spans="2:11" ht="20.149999999999999" customHeight="1" x14ac:dyDescent="0.2">
      <c r="B66" s="323" t="s">
        <v>172</v>
      </c>
      <c r="C66" s="335" t="s">
        <v>498</v>
      </c>
      <c r="D66" s="399">
        <v>21107</v>
      </c>
      <c r="E66" s="402">
        <v>68</v>
      </c>
      <c r="F66" s="402">
        <v>67</v>
      </c>
      <c r="G66" s="402">
        <v>21107</v>
      </c>
      <c r="H66" s="402">
        <v>813</v>
      </c>
      <c r="I66" s="402">
        <v>22</v>
      </c>
      <c r="J66" s="402">
        <v>0</v>
      </c>
      <c r="K66" s="402">
        <v>836</v>
      </c>
    </row>
    <row r="67" spans="2:11" ht="20.149999999999999" customHeight="1" x14ac:dyDescent="0.2">
      <c r="B67" s="323" t="s">
        <v>43</v>
      </c>
      <c r="C67" s="335" t="s">
        <v>325</v>
      </c>
      <c r="D67" s="399">
        <v>12441</v>
      </c>
      <c r="E67" s="402">
        <v>271</v>
      </c>
      <c r="F67" s="402">
        <v>209</v>
      </c>
      <c r="G67" s="402">
        <v>11896</v>
      </c>
      <c r="H67" s="402">
        <v>32161</v>
      </c>
      <c r="I67" s="402">
        <v>1497</v>
      </c>
      <c r="J67" s="402">
        <v>2091</v>
      </c>
      <c r="K67" s="402">
        <v>32174</v>
      </c>
    </row>
    <row r="68" spans="2:11" ht="20.149999999999999" customHeight="1" x14ac:dyDescent="0.2">
      <c r="B68" s="323" t="s">
        <v>245</v>
      </c>
      <c r="C68" s="335" t="s">
        <v>499</v>
      </c>
      <c r="D68" s="399">
        <v>8892</v>
      </c>
      <c r="E68" s="402">
        <v>379</v>
      </c>
      <c r="F68" s="402">
        <v>330</v>
      </c>
      <c r="G68" s="402">
        <v>8941</v>
      </c>
      <c r="H68" s="402">
        <v>10498</v>
      </c>
      <c r="I68" s="402">
        <v>495</v>
      </c>
      <c r="J68" s="402">
        <v>394</v>
      </c>
      <c r="K68" s="402">
        <v>10599</v>
      </c>
    </row>
    <row r="69" spans="2:11" ht="20.149999999999999" customHeight="1" x14ac:dyDescent="0.2">
      <c r="B69" s="323" t="s">
        <v>371</v>
      </c>
      <c r="C69" s="335" t="s">
        <v>285</v>
      </c>
      <c r="D69" s="399">
        <v>50460</v>
      </c>
      <c r="E69" s="402">
        <v>214</v>
      </c>
      <c r="F69" s="402">
        <v>81</v>
      </c>
      <c r="G69" s="402">
        <v>50594</v>
      </c>
      <c r="H69" s="402">
        <v>12076</v>
      </c>
      <c r="I69" s="402">
        <v>16</v>
      </c>
      <c r="J69" s="402">
        <v>5</v>
      </c>
      <c r="K69" s="402">
        <v>12086</v>
      </c>
    </row>
    <row r="70" spans="2:11" ht="20.149999999999999" customHeight="1" x14ac:dyDescent="0.2">
      <c r="B70" s="323" t="s">
        <v>101</v>
      </c>
      <c r="C70" s="335" t="s">
        <v>157</v>
      </c>
      <c r="D70" s="399">
        <v>89294</v>
      </c>
      <c r="E70" s="402">
        <v>678</v>
      </c>
      <c r="F70" s="402">
        <v>1716</v>
      </c>
      <c r="G70" s="402">
        <v>88258</v>
      </c>
      <c r="H70" s="402">
        <v>40762</v>
      </c>
      <c r="I70" s="402">
        <v>699</v>
      </c>
      <c r="J70" s="402">
        <v>547</v>
      </c>
      <c r="K70" s="402">
        <v>40912</v>
      </c>
    </row>
    <row r="71" spans="2:11" ht="20.149999999999999" customHeight="1" x14ac:dyDescent="0.2">
      <c r="B71" s="323" t="s">
        <v>107</v>
      </c>
      <c r="C71" s="335" t="s">
        <v>452</v>
      </c>
      <c r="D71" s="399">
        <v>5823</v>
      </c>
      <c r="E71" s="402">
        <v>15</v>
      </c>
      <c r="F71" s="402">
        <v>48</v>
      </c>
      <c r="G71" s="402">
        <v>5790</v>
      </c>
      <c r="H71" s="402">
        <v>605</v>
      </c>
      <c r="I71" s="402">
        <v>0</v>
      </c>
      <c r="J71" s="402">
        <v>17</v>
      </c>
      <c r="K71" s="402">
        <v>588</v>
      </c>
    </row>
    <row r="72" spans="2:11" ht="20.149999999999999" customHeight="1" x14ac:dyDescent="0.2">
      <c r="B72" s="325" t="s">
        <v>8</v>
      </c>
      <c r="C72" s="336" t="s">
        <v>377</v>
      </c>
      <c r="D72" s="406">
        <v>69039</v>
      </c>
      <c r="E72" s="405">
        <v>1386</v>
      </c>
      <c r="F72" s="405">
        <v>4693</v>
      </c>
      <c r="G72" s="405">
        <v>65777</v>
      </c>
      <c r="H72" s="405">
        <v>24407</v>
      </c>
      <c r="I72" s="405">
        <v>912</v>
      </c>
      <c r="J72" s="405">
        <v>961</v>
      </c>
      <c r="K72" s="405">
        <v>24313</v>
      </c>
    </row>
    <row r="73" spans="2:11" ht="20.149999999999999" customHeight="1" x14ac:dyDescent="0.2">
      <c r="B73" s="326" t="s">
        <v>114</v>
      </c>
      <c r="C73" s="337" t="s">
        <v>260</v>
      </c>
      <c r="D73" s="400">
        <v>30582</v>
      </c>
      <c r="E73" s="400">
        <v>405</v>
      </c>
      <c r="F73" s="400">
        <v>292</v>
      </c>
      <c r="G73" s="400">
        <v>30696</v>
      </c>
      <c r="H73" s="400">
        <v>10331</v>
      </c>
      <c r="I73" s="400">
        <v>118</v>
      </c>
      <c r="J73" s="400">
        <v>438</v>
      </c>
      <c r="K73" s="400">
        <v>10010</v>
      </c>
    </row>
    <row r="74" spans="2:11" ht="20.149999999999999" customHeight="1" x14ac:dyDescent="0.2">
      <c r="B74" s="327" t="s">
        <v>354</v>
      </c>
      <c r="C74" s="335" t="s">
        <v>225</v>
      </c>
      <c r="D74" s="403">
        <v>3632</v>
      </c>
      <c r="E74" s="403">
        <v>44</v>
      </c>
      <c r="F74" s="403">
        <v>31</v>
      </c>
      <c r="G74" s="403">
        <v>3644</v>
      </c>
      <c r="H74" s="403">
        <v>424</v>
      </c>
      <c r="I74" s="403">
        <v>0</v>
      </c>
      <c r="J74" s="403">
        <v>27</v>
      </c>
      <c r="K74" s="403">
        <v>398</v>
      </c>
    </row>
    <row r="75" spans="2:11" ht="20.149999999999999" customHeight="1" x14ac:dyDescent="0.2">
      <c r="B75" s="328" t="s">
        <v>4</v>
      </c>
      <c r="C75" s="338" t="s">
        <v>142</v>
      </c>
      <c r="D75" s="407">
        <v>2038</v>
      </c>
      <c r="E75" s="407">
        <v>0</v>
      </c>
      <c r="F75" s="407">
        <v>52</v>
      </c>
      <c r="G75" s="407">
        <v>1985</v>
      </c>
      <c r="H75" s="407">
        <v>20</v>
      </c>
      <c r="I75" s="407">
        <v>0</v>
      </c>
      <c r="J75" s="407">
        <v>0</v>
      </c>
      <c r="K75" s="407">
        <v>21</v>
      </c>
    </row>
    <row r="76" spans="2:11" ht="20.149999999999999" customHeight="1" x14ac:dyDescent="0.2">
      <c r="B76" s="329" t="s">
        <v>192</v>
      </c>
      <c r="C76" s="339" t="s">
        <v>400</v>
      </c>
      <c r="D76" s="404">
        <v>1844</v>
      </c>
      <c r="E76" s="404">
        <v>6</v>
      </c>
      <c r="F76" s="404">
        <v>11</v>
      </c>
      <c r="G76" s="404">
        <v>1838</v>
      </c>
      <c r="H76" s="404">
        <v>246</v>
      </c>
      <c r="I76" s="404">
        <v>0</v>
      </c>
      <c r="J76" s="404">
        <v>3</v>
      </c>
      <c r="K76" s="404">
        <v>244</v>
      </c>
    </row>
    <row r="77" spans="2:11" ht="20.149999999999999" customHeight="1" x14ac:dyDescent="0.2">
      <c r="B77" s="329" t="s">
        <v>500</v>
      </c>
      <c r="C77" s="339" t="s">
        <v>405</v>
      </c>
      <c r="D77" s="402">
        <v>12453</v>
      </c>
      <c r="E77" s="402">
        <v>34</v>
      </c>
      <c r="F77" s="402">
        <v>46</v>
      </c>
      <c r="G77" s="402">
        <v>12440</v>
      </c>
      <c r="H77" s="402">
        <v>538</v>
      </c>
      <c r="I77" s="402">
        <v>7</v>
      </c>
      <c r="J77" s="402">
        <v>18</v>
      </c>
      <c r="K77" s="402">
        <v>528</v>
      </c>
    </row>
    <row r="78" spans="2:11" ht="20.149999999999999" customHeight="1" x14ac:dyDescent="0.2">
      <c r="B78" s="329" t="s">
        <v>501</v>
      </c>
      <c r="C78" s="339" t="s">
        <v>502</v>
      </c>
      <c r="D78" s="402">
        <v>3763</v>
      </c>
      <c r="E78" s="402">
        <v>12</v>
      </c>
      <c r="F78" s="402">
        <v>37</v>
      </c>
      <c r="G78" s="402">
        <v>3738</v>
      </c>
      <c r="H78" s="402">
        <v>370</v>
      </c>
      <c r="I78" s="402">
        <v>0</v>
      </c>
      <c r="J78" s="402">
        <v>10</v>
      </c>
      <c r="K78" s="402">
        <v>360</v>
      </c>
    </row>
    <row r="79" spans="2:11" ht="20.149999999999999" customHeight="1" x14ac:dyDescent="0.2">
      <c r="B79" s="329" t="s">
        <v>397</v>
      </c>
      <c r="C79" s="339" t="s">
        <v>227</v>
      </c>
      <c r="D79" s="402">
        <v>18300</v>
      </c>
      <c r="E79" s="402">
        <v>38</v>
      </c>
      <c r="F79" s="402">
        <v>77</v>
      </c>
      <c r="G79" s="402">
        <v>18262</v>
      </c>
      <c r="H79" s="402">
        <v>575</v>
      </c>
      <c r="I79" s="402">
        <v>4</v>
      </c>
      <c r="J79" s="402">
        <v>1</v>
      </c>
      <c r="K79" s="402">
        <v>577</v>
      </c>
    </row>
    <row r="80" spans="2:11" ht="20.149999999999999" customHeight="1" x14ac:dyDescent="0.2">
      <c r="B80" s="329" t="s">
        <v>503</v>
      </c>
      <c r="C80" s="339" t="s">
        <v>179</v>
      </c>
      <c r="D80" s="402">
        <v>19889</v>
      </c>
      <c r="E80" s="402">
        <v>160</v>
      </c>
      <c r="F80" s="402">
        <v>174</v>
      </c>
      <c r="G80" s="402">
        <v>19876</v>
      </c>
      <c r="H80" s="402">
        <v>1125</v>
      </c>
      <c r="I80" s="402">
        <v>0</v>
      </c>
      <c r="J80" s="402">
        <v>55</v>
      </c>
      <c r="K80" s="402">
        <v>1069</v>
      </c>
    </row>
    <row r="81" spans="2:18" ht="20.149999999999999" customHeight="1" x14ac:dyDescent="0.2">
      <c r="B81" s="329" t="s">
        <v>155</v>
      </c>
      <c r="C81" s="339" t="s">
        <v>379</v>
      </c>
      <c r="D81" s="402">
        <v>5082</v>
      </c>
      <c r="E81" s="402">
        <v>28</v>
      </c>
      <c r="F81" s="402">
        <v>22</v>
      </c>
      <c r="G81" s="402">
        <v>5087</v>
      </c>
      <c r="H81" s="402">
        <v>122</v>
      </c>
      <c r="I81" s="402">
        <v>1</v>
      </c>
      <c r="J81" s="402">
        <v>1</v>
      </c>
      <c r="K81" s="402">
        <v>123</v>
      </c>
    </row>
    <row r="82" spans="2:18" ht="20.149999999999999" customHeight="1" x14ac:dyDescent="0.2">
      <c r="B82" s="329" t="s">
        <v>222</v>
      </c>
      <c r="C82" s="339" t="s">
        <v>490</v>
      </c>
      <c r="D82" s="402">
        <v>2922</v>
      </c>
      <c r="E82" s="402">
        <v>0</v>
      </c>
      <c r="F82" s="402">
        <v>50</v>
      </c>
      <c r="G82" s="402">
        <v>2872</v>
      </c>
      <c r="H82" s="402">
        <v>192</v>
      </c>
      <c r="I82" s="402">
        <v>9</v>
      </c>
      <c r="J82" s="402">
        <v>0</v>
      </c>
      <c r="K82" s="402">
        <v>201</v>
      </c>
    </row>
    <row r="83" spans="2:18" ht="20.149999999999999" customHeight="1" x14ac:dyDescent="0.2">
      <c r="B83" s="329" t="s">
        <v>504</v>
      </c>
      <c r="C83" s="339" t="s">
        <v>328</v>
      </c>
      <c r="D83" s="404">
        <v>2114</v>
      </c>
      <c r="E83" s="404">
        <v>20</v>
      </c>
      <c r="F83" s="404">
        <v>0</v>
      </c>
      <c r="G83" s="404">
        <v>2134</v>
      </c>
      <c r="H83" s="404">
        <v>55</v>
      </c>
      <c r="I83" s="404">
        <v>0</v>
      </c>
      <c r="J83" s="404">
        <v>0</v>
      </c>
      <c r="K83" s="404">
        <v>55</v>
      </c>
    </row>
    <row r="84" spans="2:18" ht="20.149999999999999" customHeight="1" x14ac:dyDescent="0.2">
      <c r="B84" s="329" t="s">
        <v>203</v>
      </c>
      <c r="C84" s="339" t="s">
        <v>505</v>
      </c>
      <c r="D84" s="402">
        <v>6150</v>
      </c>
      <c r="E84" s="402">
        <v>36</v>
      </c>
      <c r="F84" s="402">
        <v>36</v>
      </c>
      <c r="G84" s="402">
        <v>6150</v>
      </c>
      <c r="H84" s="402">
        <v>405</v>
      </c>
      <c r="I84" s="402">
        <v>0</v>
      </c>
      <c r="J84" s="402">
        <v>0</v>
      </c>
      <c r="K84" s="402">
        <v>405</v>
      </c>
    </row>
    <row r="85" spans="2:18" ht="20.149999999999999" customHeight="1" x14ac:dyDescent="0.2">
      <c r="B85" s="329" t="s">
        <v>252</v>
      </c>
      <c r="C85" s="339" t="s">
        <v>254</v>
      </c>
      <c r="D85" s="402">
        <v>11478</v>
      </c>
      <c r="E85" s="402">
        <v>0</v>
      </c>
      <c r="F85" s="402">
        <v>128</v>
      </c>
      <c r="G85" s="402">
        <v>11350</v>
      </c>
      <c r="H85" s="402">
        <v>663</v>
      </c>
      <c r="I85" s="402">
        <v>0</v>
      </c>
      <c r="J85" s="402">
        <v>30</v>
      </c>
      <c r="K85" s="402">
        <v>633</v>
      </c>
    </row>
    <row r="86" spans="2:18" ht="20.149999999999999" customHeight="1" x14ac:dyDescent="0.2">
      <c r="B86" s="329" t="s">
        <v>19</v>
      </c>
      <c r="C86" s="339" t="s">
        <v>391</v>
      </c>
      <c r="D86" s="402">
        <v>7319</v>
      </c>
      <c r="E86" s="402">
        <v>24</v>
      </c>
      <c r="F86" s="402">
        <v>17</v>
      </c>
      <c r="G86" s="402">
        <v>7326</v>
      </c>
      <c r="H86" s="402">
        <v>160</v>
      </c>
      <c r="I86" s="402">
        <v>0</v>
      </c>
      <c r="J86" s="402">
        <v>7</v>
      </c>
      <c r="K86" s="402">
        <v>153</v>
      </c>
    </row>
    <row r="87" spans="2:18" ht="20.149999999999999" customHeight="1" x14ac:dyDescent="0.2">
      <c r="B87" s="329" t="s">
        <v>469</v>
      </c>
      <c r="C87" s="339" t="s">
        <v>394</v>
      </c>
      <c r="D87" s="402">
        <v>17196</v>
      </c>
      <c r="E87" s="402">
        <v>120</v>
      </c>
      <c r="F87" s="402">
        <v>308</v>
      </c>
      <c r="G87" s="402">
        <v>17008</v>
      </c>
      <c r="H87" s="402">
        <v>463</v>
      </c>
      <c r="I87" s="402">
        <v>0</v>
      </c>
      <c r="J87" s="402">
        <v>0</v>
      </c>
      <c r="K87" s="402">
        <v>463</v>
      </c>
    </row>
    <row r="88" spans="2:18" ht="20.149999999999999" customHeight="1" x14ac:dyDescent="0.2">
      <c r="B88" s="329" t="s">
        <v>96</v>
      </c>
      <c r="C88" s="339" t="s">
        <v>395</v>
      </c>
      <c r="D88" s="402">
        <v>8570</v>
      </c>
      <c r="E88" s="402">
        <v>204</v>
      </c>
      <c r="F88" s="402">
        <v>271</v>
      </c>
      <c r="G88" s="402">
        <v>8499</v>
      </c>
      <c r="H88" s="402">
        <v>748</v>
      </c>
      <c r="I88" s="402">
        <v>24</v>
      </c>
      <c r="J88" s="402">
        <v>17</v>
      </c>
      <c r="K88" s="402">
        <v>759</v>
      </c>
    </row>
    <row r="89" spans="2:18" ht="20.149999999999999" customHeight="1" x14ac:dyDescent="0.2">
      <c r="B89" s="329" t="s">
        <v>488</v>
      </c>
      <c r="C89" s="339" t="s">
        <v>73</v>
      </c>
      <c r="D89" s="402">
        <v>7621</v>
      </c>
      <c r="E89" s="402">
        <v>17</v>
      </c>
      <c r="F89" s="402">
        <v>119</v>
      </c>
      <c r="G89" s="402">
        <v>7518</v>
      </c>
      <c r="H89" s="402">
        <v>609</v>
      </c>
      <c r="I89" s="402">
        <v>0</v>
      </c>
      <c r="J89" s="402">
        <v>9</v>
      </c>
      <c r="K89" s="402">
        <v>601</v>
      </c>
    </row>
    <row r="90" spans="2:18" ht="20.149999999999999" customHeight="1" x14ac:dyDescent="0.2">
      <c r="B90" s="329" t="s">
        <v>199</v>
      </c>
      <c r="C90" s="339" t="s">
        <v>407</v>
      </c>
      <c r="D90" s="402">
        <v>32826</v>
      </c>
      <c r="E90" s="402">
        <v>154</v>
      </c>
      <c r="F90" s="402">
        <v>306</v>
      </c>
      <c r="G90" s="402">
        <v>32673</v>
      </c>
      <c r="H90" s="402">
        <v>4235</v>
      </c>
      <c r="I90" s="402">
        <v>0</v>
      </c>
      <c r="J90" s="402">
        <v>0</v>
      </c>
      <c r="K90" s="402">
        <v>4236</v>
      </c>
    </row>
    <row r="91" spans="2:18" ht="20.149999999999999" customHeight="1" x14ac:dyDescent="0.2">
      <c r="B91" s="329" t="s">
        <v>280</v>
      </c>
      <c r="C91" s="339" t="s">
        <v>408</v>
      </c>
      <c r="D91" s="402">
        <v>2026</v>
      </c>
      <c r="E91" s="402">
        <v>26</v>
      </c>
      <c r="F91" s="402">
        <v>16</v>
      </c>
      <c r="G91" s="402">
        <v>2036</v>
      </c>
      <c r="H91" s="402">
        <v>59</v>
      </c>
      <c r="I91" s="402">
        <v>3</v>
      </c>
      <c r="J91" s="402">
        <v>0</v>
      </c>
      <c r="K91" s="402">
        <v>62</v>
      </c>
    </row>
    <row r="92" spans="2:18" ht="20.149999999999999" customHeight="1" x14ac:dyDescent="0.2">
      <c r="B92" s="329" t="s">
        <v>125</v>
      </c>
      <c r="C92" s="339" t="s">
        <v>133</v>
      </c>
      <c r="D92" s="402">
        <v>88314</v>
      </c>
      <c r="E92" s="402">
        <v>841</v>
      </c>
      <c r="F92" s="402">
        <v>1669</v>
      </c>
      <c r="G92" s="402">
        <v>87486</v>
      </c>
      <c r="H92" s="402">
        <v>997</v>
      </c>
      <c r="I92" s="402">
        <v>39</v>
      </c>
      <c r="J92" s="402">
        <v>14</v>
      </c>
      <c r="K92" s="402">
        <v>1022</v>
      </c>
    </row>
    <row r="93" spans="2:18" ht="20.149999999999999" customHeight="1" x14ac:dyDescent="0.2">
      <c r="B93" s="329" t="s">
        <v>276</v>
      </c>
      <c r="C93" s="340" t="s">
        <v>173</v>
      </c>
      <c r="D93" s="402">
        <v>6401</v>
      </c>
      <c r="E93" s="402">
        <v>6</v>
      </c>
      <c r="F93" s="402">
        <v>36</v>
      </c>
      <c r="G93" s="402">
        <v>6373</v>
      </c>
      <c r="H93" s="402">
        <v>327</v>
      </c>
      <c r="I93" s="402">
        <v>0</v>
      </c>
      <c r="J93" s="402">
        <v>2</v>
      </c>
      <c r="K93" s="402">
        <v>323</v>
      </c>
    </row>
    <row r="94" spans="2:18" ht="20.149999999999999" customHeight="1" x14ac:dyDescent="0.2">
      <c r="B94" s="326" t="s">
        <v>124</v>
      </c>
      <c r="C94" s="341" t="s">
        <v>231</v>
      </c>
      <c r="D94" s="400">
        <v>20618</v>
      </c>
      <c r="E94" s="400">
        <v>28</v>
      </c>
      <c r="F94" s="400">
        <v>36</v>
      </c>
      <c r="G94" s="400">
        <v>20610</v>
      </c>
      <c r="H94" s="400">
        <v>4408</v>
      </c>
      <c r="I94" s="400">
        <v>10</v>
      </c>
      <c r="J94" s="400">
        <v>80</v>
      </c>
      <c r="K94" s="400">
        <v>4338</v>
      </c>
      <c r="L94" s="14"/>
      <c r="M94" s="14"/>
      <c r="N94" s="14"/>
      <c r="O94" s="14"/>
      <c r="P94" s="14"/>
      <c r="Q94" s="14"/>
      <c r="R94" s="14"/>
    </row>
    <row r="95" spans="2:18" ht="20.149999999999999" customHeight="1" x14ac:dyDescent="0.2">
      <c r="B95" s="330" t="s">
        <v>257</v>
      </c>
      <c r="C95" s="342" t="s">
        <v>443</v>
      </c>
      <c r="D95" s="405">
        <v>23466</v>
      </c>
      <c r="E95" s="405">
        <v>323</v>
      </c>
      <c r="F95" s="405">
        <v>458</v>
      </c>
      <c r="G95" s="405">
        <v>23328</v>
      </c>
      <c r="H95" s="405">
        <v>44404</v>
      </c>
      <c r="I95" s="405">
        <v>478</v>
      </c>
      <c r="J95" s="405">
        <v>690</v>
      </c>
      <c r="K95" s="405">
        <v>44195</v>
      </c>
    </row>
    <row r="96" spans="2:18" ht="20.149999999999999" customHeight="1" x14ac:dyDescent="0.2">
      <c r="B96" s="328" t="s">
        <v>419</v>
      </c>
      <c r="C96" s="338" t="s">
        <v>310</v>
      </c>
      <c r="D96" s="400">
        <v>8291</v>
      </c>
      <c r="E96" s="400">
        <v>205</v>
      </c>
      <c r="F96" s="400">
        <v>205</v>
      </c>
      <c r="G96" s="400">
        <v>7720</v>
      </c>
      <c r="H96" s="400">
        <v>9600</v>
      </c>
      <c r="I96" s="400">
        <v>614</v>
      </c>
      <c r="J96" s="400">
        <v>816</v>
      </c>
      <c r="K96" s="400">
        <v>9969</v>
      </c>
    </row>
    <row r="97" spans="2:13" ht="20.149999999999999" customHeight="1" x14ac:dyDescent="0.2">
      <c r="B97" s="329" t="s">
        <v>508</v>
      </c>
      <c r="C97" s="339" t="s">
        <v>509</v>
      </c>
      <c r="D97" s="405">
        <v>4150</v>
      </c>
      <c r="E97" s="405">
        <v>66</v>
      </c>
      <c r="F97" s="405">
        <v>4</v>
      </c>
      <c r="G97" s="405">
        <v>4176</v>
      </c>
      <c r="H97" s="405">
        <v>22561</v>
      </c>
      <c r="I97" s="405">
        <v>883</v>
      </c>
      <c r="J97" s="405">
        <v>1275</v>
      </c>
      <c r="K97" s="405">
        <v>22205</v>
      </c>
    </row>
    <row r="98" spans="2:13" ht="20.149999999999999" customHeight="1" x14ac:dyDescent="0.2">
      <c r="B98" s="326" t="s">
        <v>165</v>
      </c>
      <c r="C98" s="337" t="s">
        <v>510</v>
      </c>
      <c r="D98" s="397">
        <v>56878</v>
      </c>
      <c r="E98" s="397">
        <v>308</v>
      </c>
      <c r="F98" s="397">
        <v>1410</v>
      </c>
      <c r="G98" s="397">
        <v>55777</v>
      </c>
      <c r="H98" s="397">
        <v>8710</v>
      </c>
      <c r="I98" s="397">
        <v>446</v>
      </c>
      <c r="J98" s="397">
        <v>466</v>
      </c>
      <c r="K98" s="397">
        <v>8689</v>
      </c>
    </row>
    <row r="99" spans="2:13" ht="20.149999999999999" customHeight="1" x14ac:dyDescent="0.2">
      <c r="B99" s="330" t="s">
        <v>127</v>
      </c>
      <c r="C99" s="336" t="s">
        <v>25</v>
      </c>
      <c r="D99" s="402">
        <v>32416</v>
      </c>
      <c r="E99" s="402">
        <v>370</v>
      </c>
      <c r="F99" s="402">
        <v>306</v>
      </c>
      <c r="G99" s="402">
        <v>32481</v>
      </c>
      <c r="H99" s="402">
        <v>32052</v>
      </c>
      <c r="I99" s="402">
        <v>253</v>
      </c>
      <c r="J99" s="402">
        <v>81</v>
      </c>
      <c r="K99" s="402">
        <v>32223</v>
      </c>
    </row>
    <row r="100" spans="2:13" ht="20.149999999999999" customHeight="1" x14ac:dyDescent="0.2">
      <c r="B100" s="328" t="s">
        <v>30</v>
      </c>
      <c r="C100" s="338" t="s">
        <v>174</v>
      </c>
      <c r="D100" s="473">
        <v>34842</v>
      </c>
      <c r="E100" s="473">
        <v>1091</v>
      </c>
      <c r="F100" s="473">
        <v>4348</v>
      </c>
      <c r="G100" s="473">
        <v>31574</v>
      </c>
      <c r="H100" s="473">
        <v>4493</v>
      </c>
      <c r="I100" s="473">
        <v>38</v>
      </c>
      <c r="J100" s="473">
        <v>377</v>
      </c>
      <c r="K100" s="473">
        <v>4165</v>
      </c>
    </row>
    <row r="101" spans="2:13" ht="20.149999999999999" customHeight="1" x14ac:dyDescent="0.2">
      <c r="B101" s="329" t="s">
        <v>382</v>
      </c>
      <c r="C101" s="339" t="s">
        <v>511</v>
      </c>
      <c r="D101" s="403">
        <v>26817</v>
      </c>
      <c r="E101" s="403">
        <v>192</v>
      </c>
      <c r="F101" s="403">
        <v>261</v>
      </c>
      <c r="G101" s="403">
        <v>26804</v>
      </c>
      <c r="H101" s="403">
        <v>18492</v>
      </c>
      <c r="I101" s="403">
        <v>874</v>
      </c>
      <c r="J101" s="403">
        <v>551</v>
      </c>
      <c r="K101" s="403">
        <v>18759</v>
      </c>
    </row>
    <row r="102" spans="2:13" ht="20.149999999999999" customHeight="1" x14ac:dyDescent="0.2">
      <c r="B102" s="330" t="s">
        <v>470</v>
      </c>
      <c r="C102" s="336" t="s">
        <v>512</v>
      </c>
      <c r="D102" s="408">
        <v>7380</v>
      </c>
      <c r="E102" s="408">
        <v>103</v>
      </c>
      <c r="F102" s="408">
        <v>84</v>
      </c>
      <c r="G102" s="408">
        <v>7399</v>
      </c>
      <c r="H102" s="408">
        <v>1422</v>
      </c>
      <c r="I102" s="408">
        <v>0</v>
      </c>
      <c r="J102" s="408">
        <v>33</v>
      </c>
      <c r="K102" s="408">
        <v>1389</v>
      </c>
    </row>
    <row r="103" spans="2:13" ht="14.25" customHeight="1" x14ac:dyDescent="0.2">
      <c r="L103" s="14"/>
      <c r="M103" s="14"/>
    </row>
  </sheetData>
  <mergeCells count="6">
    <mergeCell ref="D4:G4"/>
    <mergeCell ref="H4:K4"/>
    <mergeCell ref="D55:G55"/>
    <mergeCell ref="H55:K55"/>
    <mergeCell ref="B4:C5"/>
    <mergeCell ref="B55:C56"/>
  </mergeCells>
  <phoneticPr fontId="5"/>
  <dataValidations count="1">
    <dataValidation type="whole" allowBlank="1" showInputMessage="1" showErrorMessage="1" errorTitle="入力エラー" error="入力した値に誤りがあります" sqref="A85:A102 A6:A25 C96:C102 A30:A51 D57:K57 C57:C93 A57:A80 D58:IV102 C6:C42 C45:C51 D6:IV51">
      <formula1>-999999999999</formula1>
      <formula2>999999999999</formula2>
    </dataValidation>
  </dataValidations>
  <printOptions horizontalCentered="1"/>
  <pageMargins left="0.39370078740157483" right="0.59055118110236227" top="0.78740157480314965" bottom="0.59055118110236227" header="0" footer="0.39370078740157483"/>
  <pageSetup paperSize="9" scale="65" firstPageNumber="26" orientation="portrait" useFirstPageNumber="1" r:id="rId1"/>
  <headerFooter alignWithMargins="0">
    <oddFooter>&amp;C&amp;14－　&amp;P　－</oddFooter>
  </headerFooter>
  <rowBreaks count="1" manualBreakCount="1">
    <brk id="51"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indexed="8"/>
  </sheetPr>
  <dimension ref="A1:AG126"/>
  <sheetViews>
    <sheetView topLeftCell="A4" zoomScale="130" zoomScaleNormal="130" workbookViewId="0">
      <selection activeCell="L4" sqref="L4"/>
    </sheetView>
  </sheetViews>
  <sheetFormatPr defaultColWidth="9" defaultRowHeight="13" x14ac:dyDescent="0.2"/>
  <cols>
    <col min="1" max="1" width="2.6328125" style="37" customWidth="1"/>
    <col min="2" max="2" width="2.90625" style="37" customWidth="1"/>
    <col min="3" max="3" width="3.36328125" style="37" customWidth="1"/>
    <col min="4" max="4" width="2.7265625" style="37" customWidth="1"/>
    <col min="5" max="15" width="8" style="37" customWidth="1"/>
    <col min="16" max="33" width="2.6328125" style="37" customWidth="1"/>
    <col min="34" max="34" width="9" style="37" bestFit="1"/>
    <col min="35" max="16384" width="9" style="37"/>
  </cols>
  <sheetData>
    <row r="1" spans="1:33"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row>
    <row r="2" spans="1:33" ht="14" x14ac:dyDescent="0.2">
      <c r="A2" s="665" t="s">
        <v>109</v>
      </c>
      <c r="B2" s="665"/>
      <c r="C2" s="665"/>
      <c r="D2" s="665"/>
      <c r="E2" s="665"/>
      <c r="F2" s="665"/>
      <c r="G2" s="665"/>
      <c r="H2" s="665"/>
      <c r="I2" s="665"/>
      <c r="J2" s="665"/>
      <c r="K2" s="665"/>
      <c r="L2" s="665"/>
      <c r="M2" s="665"/>
      <c r="N2" s="665"/>
      <c r="O2" s="10"/>
      <c r="P2" s="10"/>
      <c r="Q2" s="10"/>
      <c r="R2" s="10"/>
      <c r="S2" s="10"/>
      <c r="T2" s="10"/>
      <c r="U2" s="10"/>
      <c r="V2" s="10"/>
      <c r="W2" s="10"/>
      <c r="X2" s="10"/>
      <c r="Y2" s="10"/>
      <c r="Z2" s="10"/>
      <c r="AA2" s="10"/>
      <c r="AB2" s="10"/>
      <c r="AC2" s="10"/>
      <c r="AD2" s="10"/>
      <c r="AE2" s="10"/>
      <c r="AF2" s="10"/>
      <c r="AG2" s="10"/>
    </row>
    <row r="3" spans="1:33" ht="14.25" customHeight="1" x14ac:dyDescent="0.2">
      <c r="A3" s="10"/>
      <c r="B3" s="47"/>
      <c r="C3" s="47"/>
      <c r="D3" s="47"/>
      <c r="E3" s="47"/>
      <c r="F3" s="47"/>
      <c r="G3" s="47"/>
      <c r="H3" s="47"/>
      <c r="I3" s="47"/>
      <c r="J3" s="47"/>
      <c r="K3" s="47"/>
      <c r="L3" s="47"/>
      <c r="M3" s="10"/>
      <c r="N3" s="10"/>
      <c r="O3" s="10"/>
      <c r="P3" s="10"/>
      <c r="Q3" s="10"/>
      <c r="R3" s="10"/>
      <c r="S3" s="10"/>
      <c r="T3" s="10"/>
      <c r="U3" s="10"/>
      <c r="V3" s="10"/>
      <c r="W3" s="10"/>
      <c r="X3" s="10"/>
      <c r="Y3" s="10"/>
      <c r="Z3" s="10"/>
      <c r="AA3" s="10"/>
      <c r="AB3" s="10"/>
      <c r="AC3" s="10"/>
      <c r="AD3" s="10"/>
      <c r="AE3" s="10"/>
      <c r="AF3" s="10"/>
      <c r="AG3" s="10"/>
    </row>
    <row r="4" spans="1:33" s="1" customFormat="1" ht="15" customHeight="1" x14ac:dyDescent="0.2">
      <c r="A4" s="476"/>
      <c r="B4" s="477" t="s">
        <v>540</v>
      </c>
      <c r="C4" s="47"/>
      <c r="D4" s="47"/>
      <c r="E4" s="47"/>
      <c r="F4" s="47"/>
      <c r="G4" s="47"/>
      <c r="H4" s="47"/>
      <c r="I4" s="47"/>
      <c r="J4" s="47"/>
      <c r="K4" s="47"/>
      <c r="L4" s="47"/>
      <c r="M4" s="10"/>
      <c r="N4" s="10"/>
      <c r="O4" s="10"/>
      <c r="P4" s="10"/>
      <c r="Q4" s="10"/>
      <c r="R4" s="10"/>
      <c r="S4" s="10"/>
      <c r="T4" s="10"/>
      <c r="U4" s="10"/>
      <c r="V4" s="10"/>
      <c r="W4" s="10"/>
      <c r="X4" s="10"/>
      <c r="Y4" s="10"/>
      <c r="Z4" s="10"/>
      <c r="AA4" s="10"/>
      <c r="AB4" s="10"/>
      <c r="AC4" s="10"/>
      <c r="AD4" s="10"/>
      <c r="AE4" s="10"/>
      <c r="AF4" s="10"/>
      <c r="AG4" s="10"/>
    </row>
    <row r="5" spans="1:33" ht="15" customHeight="1" x14ac:dyDescent="0.2">
      <c r="A5" s="10"/>
      <c r="B5" s="47"/>
      <c r="C5" s="530" t="s">
        <v>6</v>
      </c>
      <c r="D5" s="530"/>
      <c r="E5" s="530"/>
      <c r="F5" s="530"/>
      <c r="G5" s="530"/>
      <c r="H5" s="530"/>
      <c r="I5" s="530"/>
      <c r="J5" s="530"/>
      <c r="K5" s="530"/>
      <c r="L5" s="530"/>
      <c r="M5" s="530"/>
      <c r="N5" s="530"/>
      <c r="O5" s="55"/>
      <c r="P5" s="55"/>
      <c r="Q5" s="55"/>
      <c r="R5" s="55"/>
      <c r="S5" s="55"/>
      <c r="T5" s="55"/>
      <c r="U5" s="55"/>
      <c r="V5" s="55"/>
      <c r="W5" s="55"/>
      <c r="X5" s="55"/>
      <c r="Y5" s="55"/>
      <c r="Z5" s="55"/>
      <c r="AA5" s="55"/>
      <c r="AB5" s="55"/>
      <c r="AC5" s="55"/>
      <c r="AD5" s="55"/>
      <c r="AE5" s="55"/>
      <c r="AF5" s="55"/>
      <c r="AG5" s="55"/>
    </row>
    <row r="6" spans="1:33" ht="15" customHeight="1" x14ac:dyDescent="0.2">
      <c r="A6" s="10"/>
      <c r="B6" s="47"/>
      <c r="C6" s="530"/>
      <c r="D6" s="530"/>
      <c r="E6" s="530"/>
      <c r="F6" s="530"/>
      <c r="G6" s="530"/>
      <c r="H6" s="530"/>
      <c r="I6" s="530"/>
      <c r="J6" s="530"/>
      <c r="K6" s="530"/>
      <c r="L6" s="530"/>
      <c r="M6" s="530"/>
      <c r="N6" s="530"/>
      <c r="O6" s="55"/>
      <c r="P6" s="55"/>
      <c r="Q6" s="55"/>
      <c r="R6" s="55"/>
      <c r="S6" s="55"/>
      <c r="T6" s="55"/>
      <c r="U6" s="55"/>
      <c r="V6" s="55"/>
      <c r="W6" s="55"/>
      <c r="X6" s="55"/>
      <c r="Y6" s="55"/>
      <c r="Z6" s="55"/>
      <c r="AA6" s="55"/>
      <c r="AB6" s="55"/>
      <c r="AC6" s="55"/>
      <c r="AD6" s="55"/>
      <c r="AE6" s="55"/>
      <c r="AF6" s="55"/>
      <c r="AG6" s="55"/>
    </row>
    <row r="7" spans="1:33" ht="15" customHeight="1" x14ac:dyDescent="0.2">
      <c r="A7" s="10"/>
      <c r="B7" s="47"/>
      <c r="C7" s="530"/>
      <c r="D7" s="530"/>
      <c r="E7" s="530"/>
      <c r="F7" s="530"/>
      <c r="G7" s="530"/>
      <c r="H7" s="530"/>
      <c r="I7" s="530"/>
      <c r="J7" s="530"/>
      <c r="K7" s="530"/>
      <c r="L7" s="530"/>
      <c r="M7" s="530"/>
      <c r="N7" s="530"/>
      <c r="O7" s="55"/>
      <c r="P7" s="55"/>
      <c r="Q7" s="55"/>
      <c r="R7" s="55"/>
      <c r="S7" s="55"/>
      <c r="T7" s="55"/>
      <c r="U7" s="55"/>
      <c r="V7" s="55"/>
      <c r="W7" s="55"/>
      <c r="X7" s="55"/>
      <c r="Y7" s="55"/>
      <c r="Z7" s="55"/>
      <c r="AA7" s="55"/>
      <c r="AB7" s="55"/>
      <c r="AC7" s="55"/>
      <c r="AD7" s="55"/>
      <c r="AE7" s="55"/>
      <c r="AF7" s="55"/>
      <c r="AG7" s="55"/>
    </row>
    <row r="8" spans="1:33" ht="9" customHeight="1" x14ac:dyDescent="0.2">
      <c r="A8" s="10"/>
      <c r="B8" s="47"/>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row>
    <row r="9" spans="1:33" s="1" customFormat="1" ht="15" customHeight="1" x14ac:dyDescent="0.2">
      <c r="A9" s="476"/>
      <c r="B9" s="477" t="s">
        <v>249</v>
      </c>
      <c r="C9" s="47"/>
      <c r="D9" s="47"/>
      <c r="E9" s="47"/>
      <c r="F9" s="47"/>
      <c r="G9" s="47"/>
      <c r="H9" s="47"/>
      <c r="I9" s="47"/>
      <c r="J9" s="47"/>
      <c r="K9" s="47"/>
      <c r="L9" s="47"/>
      <c r="M9" s="10"/>
      <c r="N9" s="10"/>
      <c r="O9" s="10"/>
      <c r="P9" s="10"/>
      <c r="Q9" s="10"/>
      <c r="R9" s="10"/>
      <c r="S9" s="10"/>
      <c r="T9" s="10"/>
      <c r="U9" s="10"/>
      <c r="V9" s="10"/>
      <c r="W9" s="10"/>
      <c r="X9" s="10"/>
      <c r="Y9" s="10"/>
      <c r="Z9" s="10"/>
      <c r="AA9" s="10"/>
      <c r="AB9" s="10"/>
      <c r="AC9" s="10"/>
      <c r="AD9" s="10"/>
      <c r="AE9" s="10"/>
      <c r="AF9" s="10"/>
      <c r="AG9" s="10"/>
    </row>
    <row r="10" spans="1:33" s="1" customFormat="1" ht="15" customHeight="1" x14ac:dyDescent="0.2">
      <c r="A10" s="476"/>
      <c r="B10" s="477"/>
      <c r="C10" s="667" t="s">
        <v>541</v>
      </c>
      <c r="D10" s="667"/>
      <c r="E10" s="667"/>
      <c r="F10" s="667"/>
      <c r="G10" s="667"/>
      <c r="H10" s="667"/>
      <c r="I10" s="667"/>
      <c r="J10" s="667"/>
      <c r="K10" s="667"/>
      <c r="L10" s="667"/>
      <c r="M10" s="667"/>
      <c r="N10" s="667"/>
      <c r="O10" s="117"/>
      <c r="P10" s="117"/>
      <c r="Q10" s="117"/>
      <c r="R10" s="117"/>
      <c r="S10" s="117"/>
      <c r="T10" s="117"/>
      <c r="U10" s="117"/>
      <c r="V10" s="117"/>
      <c r="W10" s="117"/>
      <c r="X10" s="117"/>
      <c r="Y10" s="117"/>
      <c r="Z10" s="117"/>
      <c r="AA10" s="117"/>
      <c r="AB10" s="117"/>
      <c r="AC10" s="117"/>
      <c r="AD10" s="117"/>
      <c r="AE10" s="117"/>
      <c r="AF10" s="117"/>
      <c r="AG10" s="117"/>
    </row>
    <row r="11" spans="1:33" s="1" customFormat="1" ht="15" customHeight="1" x14ac:dyDescent="0.2">
      <c r="A11" s="476"/>
      <c r="B11" s="477"/>
      <c r="C11" s="667"/>
      <c r="D11" s="667"/>
      <c r="E11" s="667"/>
      <c r="F11" s="667"/>
      <c r="G11" s="667"/>
      <c r="H11" s="667"/>
      <c r="I11" s="667"/>
      <c r="J11" s="667"/>
      <c r="K11" s="667"/>
      <c r="L11" s="667"/>
      <c r="M11" s="667"/>
      <c r="N11" s="667"/>
      <c r="O11" s="117"/>
      <c r="P11" s="117"/>
      <c r="Q11" s="117"/>
      <c r="R11" s="117"/>
      <c r="S11" s="117"/>
      <c r="T11" s="117"/>
      <c r="U11" s="117"/>
      <c r="V11" s="117"/>
      <c r="W11" s="117"/>
      <c r="X11" s="117"/>
      <c r="Y11" s="117"/>
      <c r="Z11" s="117"/>
      <c r="AA11" s="117"/>
      <c r="AB11" s="117"/>
      <c r="AC11" s="117"/>
      <c r="AD11" s="117"/>
      <c r="AE11" s="117"/>
      <c r="AF11" s="117"/>
      <c r="AG11" s="117"/>
    </row>
    <row r="12" spans="1:33" s="1" customFormat="1" ht="15" customHeight="1" x14ac:dyDescent="0.2">
      <c r="A12" s="476"/>
      <c r="B12" s="477"/>
      <c r="C12" s="667"/>
      <c r="D12" s="667"/>
      <c r="E12" s="667"/>
      <c r="F12" s="667"/>
      <c r="G12" s="667"/>
      <c r="H12" s="667"/>
      <c r="I12" s="667"/>
      <c r="J12" s="667"/>
      <c r="K12" s="667"/>
      <c r="L12" s="667"/>
      <c r="M12" s="667"/>
      <c r="N12" s="667"/>
      <c r="O12" s="117"/>
      <c r="P12" s="117"/>
      <c r="Q12" s="117"/>
      <c r="R12" s="117"/>
      <c r="S12" s="117"/>
      <c r="T12" s="117"/>
      <c r="U12" s="117"/>
      <c r="V12" s="117"/>
      <c r="W12" s="117"/>
      <c r="X12" s="117"/>
      <c r="Y12" s="117"/>
      <c r="Z12" s="117"/>
      <c r="AA12" s="117"/>
      <c r="AB12" s="117"/>
      <c r="AC12" s="117"/>
      <c r="AD12" s="117"/>
      <c r="AE12" s="117"/>
      <c r="AF12" s="117"/>
      <c r="AG12" s="117"/>
    </row>
    <row r="13" spans="1:33" s="1" customFormat="1" ht="15" customHeight="1" x14ac:dyDescent="0.2">
      <c r="A13" s="476"/>
      <c r="B13" s="477"/>
      <c r="C13" s="667"/>
      <c r="D13" s="667"/>
      <c r="E13" s="667"/>
      <c r="F13" s="667"/>
      <c r="G13" s="667"/>
      <c r="H13" s="667"/>
      <c r="I13" s="667"/>
      <c r="J13" s="667"/>
      <c r="K13" s="667"/>
      <c r="L13" s="667"/>
      <c r="M13" s="667"/>
      <c r="N13" s="667"/>
      <c r="O13" s="117"/>
      <c r="P13" s="117"/>
      <c r="Q13" s="117"/>
      <c r="R13" s="117"/>
      <c r="S13" s="117"/>
      <c r="T13" s="117"/>
      <c r="U13" s="117"/>
      <c r="V13" s="117"/>
      <c r="W13" s="117"/>
      <c r="X13" s="117"/>
      <c r="Y13" s="117"/>
      <c r="Z13" s="117"/>
      <c r="AA13" s="117"/>
      <c r="AB13" s="117"/>
      <c r="AC13" s="117"/>
      <c r="AD13" s="117"/>
      <c r="AE13" s="117"/>
      <c r="AF13" s="117"/>
      <c r="AG13" s="117"/>
    </row>
    <row r="14" spans="1:33" s="1" customFormat="1" ht="15" customHeight="1" x14ac:dyDescent="0.2">
      <c r="A14" s="476"/>
      <c r="B14" s="477"/>
      <c r="C14" s="667"/>
      <c r="D14" s="667"/>
      <c r="E14" s="667"/>
      <c r="F14" s="667"/>
      <c r="G14" s="667"/>
      <c r="H14" s="667"/>
      <c r="I14" s="667"/>
      <c r="J14" s="667"/>
      <c r="K14" s="667"/>
      <c r="L14" s="667"/>
      <c r="M14" s="667"/>
      <c r="N14" s="667"/>
      <c r="O14" s="117"/>
      <c r="P14" s="117"/>
      <c r="Q14" s="117"/>
      <c r="R14" s="117"/>
      <c r="S14" s="117"/>
      <c r="T14" s="117"/>
      <c r="U14" s="117"/>
      <c r="V14" s="117"/>
      <c r="W14" s="117"/>
      <c r="X14" s="117"/>
      <c r="Y14" s="117"/>
      <c r="Z14" s="117"/>
      <c r="AA14" s="117"/>
      <c r="AB14" s="117"/>
      <c r="AC14" s="117"/>
      <c r="AD14" s="117"/>
      <c r="AE14" s="117"/>
      <c r="AF14" s="117"/>
      <c r="AG14" s="117"/>
    </row>
    <row r="15" spans="1:33" s="1" customFormat="1" ht="15" customHeight="1" x14ac:dyDescent="0.2">
      <c r="A15" s="476"/>
      <c r="B15" s="477"/>
      <c r="C15" s="667"/>
      <c r="D15" s="667"/>
      <c r="E15" s="667"/>
      <c r="F15" s="667"/>
      <c r="G15" s="667"/>
      <c r="H15" s="667"/>
      <c r="I15" s="667"/>
      <c r="J15" s="667"/>
      <c r="K15" s="667"/>
      <c r="L15" s="667"/>
      <c r="M15" s="667"/>
      <c r="N15" s="667"/>
      <c r="O15" s="117"/>
      <c r="P15" s="117"/>
      <c r="Q15" s="117"/>
      <c r="R15" s="117"/>
      <c r="S15" s="117"/>
      <c r="T15" s="117"/>
      <c r="U15" s="117"/>
      <c r="V15" s="117"/>
      <c r="W15" s="117"/>
      <c r="X15" s="117"/>
      <c r="Y15" s="117"/>
      <c r="Z15" s="117"/>
      <c r="AA15" s="117"/>
      <c r="AB15" s="117"/>
      <c r="AC15" s="117"/>
      <c r="AD15" s="117"/>
      <c r="AE15" s="117"/>
      <c r="AF15" s="117"/>
      <c r="AG15" s="117"/>
    </row>
    <row r="16" spans="1:33" s="1" customFormat="1" ht="15" customHeight="1" x14ac:dyDescent="0.2">
      <c r="A16" s="476"/>
      <c r="B16" s="477"/>
      <c r="C16" s="667" t="s">
        <v>542</v>
      </c>
      <c r="D16" s="667"/>
      <c r="E16" s="667"/>
      <c r="F16" s="667"/>
      <c r="G16" s="667"/>
      <c r="H16" s="667"/>
      <c r="I16" s="667"/>
      <c r="J16" s="667"/>
      <c r="K16" s="667"/>
      <c r="L16" s="667"/>
      <c r="M16" s="667"/>
      <c r="N16" s="667"/>
      <c r="O16" s="117"/>
      <c r="P16" s="117"/>
      <c r="Q16" s="117"/>
      <c r="R16" s="117"/>
      <c r="S16" s="117"/>
      <c r="T16" s="117"/>
      <c r="U16" s="117"/>
      <c r="V16" s="117"/>
      <c r="W16" s="117"/>
      <c r="X16" s="117"/>
      <c r="Y16" s="117"/>
      <c r="Z16" s="117"/>
      <c r="AA16" s="117"/>
      <c r="AB16" s="117"/>
      <c r="AC16" s="117"/>
      <c r="AD16" s="117"/>
      <c r="AE16" s="117"/>
      <c r="AF16" s="117"/>
      <c r="AG16" s="117"/>
    </row>
    <row r="17" spans="1:33" s="1" customFormat="1" ht="15" customHeight="1" x14ac:dyDescent="0.2">
      <c r="A17" s="476"/>
      <c r="B17" s="477"/>
      <c r="C17" s="667"/>
      <c r="D17" s="667"/>
      <c r="E17" s="667"/>
      <c r="F17" s="667"/>
      <c r="G17" s="667"/>
      <c r="H17" s="667"/>
      <c r="I17" s="667"/>
      <c r="J17" s="667"/>
      <c r="K17" s="667"/>
      <c r="L17" s="667"/>
      <c r="M17" s="667"/>
      <c r="N17" s="667"/>
      <c r="O17" s="117"/>
      <c r="P17" s="117"/>
      <c r="Q17" s="117"/>
      <c r="R17" s="117"/>
      <c r="S17" s="117"/>
      <c r="T17" s="117"/>
      <c r="U17" s="117"/>
      <c r="V17" s="117"/>
      <c r="W17" s="117"/>
      <c r="X17" s="117"/>
      <c r="Y17" s="117"/>
      <c r="Z17" s="117"/>
      <c r="AA17" s="117"/>
      <c r="AB17" s="117"/>
      <c r="AC17" s="117"/>
      <c r="AD17" s="117"/>
      <c r="AE17" s="117"/>
      <c r="AF17" s="117"/>
      <c r="AG17" s="117"/>
    </row>
    <row r="18" spans="1:33" s="1" customFormat="1" ht="15" customHeight="1" x14ac:dyDescent="0.2">
      <c r="A18" s="476"/>
      <c r="B18" s="477"/>
      <c r="C18" s="667"/>
      <c r="D18" s="667"/>
      <c r="E18" s="667"/>
      <c r="F18" s="667"/>
      <c r="G18" s="667"/>
      <c r="H18" s="667"/>
      <c r="I18" s="667"/>
      <c r="J18" s="667"/>
      <c r="K18" s="667"/>
      <c r="L18" s="667"/>
      <c r="M18" s="667"/>
      <c r="N18" s="667"/>
      <c r="O18" s="117"/>
      <c r="P18" s="117"/>
      <c r="Q18" s="117"/>
      <c r="R18" s="117"/>
      <c r="S18" s="117"/>
      <c r="T18" s="117"/>
      <c r="U18" s="117"/>
      <c r="V18" s="117"/>
      <c r="W18" s="117"/>
      <c r="X18" s="117"/>
      <c r="Y18" s="117"/>
      <c r="Z18" s="117"/>
      <c r="AA18" s="117"/>
      <c r="AB18" s="117"/>
      <c r="AC18" s="117"/>
      <c r="AD18" s="117"/>
      <c r="AE18" s="117"/>
      <c r="AF18" s="117"/>
      <c r="AG18" s="117"/>
    </row>
    <row r="19" spans="1:33" ht="9" customHeight="1" x14ac:dyDescent="0.2">
      <c r="A19" s="10"/>
      <c r="B19" s="47"/>
      <c r="C19" s="667"/>
      <c r="D19" s="667"/>
      <c r="E19" s="667"/>
      <c r="F19" s="667"/>
      <c r="G19" s="667"/>
      <c r="H19" s="667"/>
      <c r="I19" s="667"/>
      <c r="J19" s="667"/>
      <c r="K19" s="667"/>
      <c r="L19" s="667"/>
      <c r="M19" s="667"/>
      <c r="N19" s="667"/>
      <c r="O19" s="55"/>
      <c r="P19" s="55"/>
      <c r="Q19" s="55"/>
      <c r="R19" s="55"/>
      <c r="S19" s="55"/>
      <c r="T19" s="55"/>
      <c r="U19" s="55"/>
      <c r="V19" s="55"/>
      <c r="W19" s="55"/>
      <c r="X19" s="55"/>
      <c r="Y19" s="55"/>
      <c r="Z19" s="55"/>
      <c r="AA19" s="55"/>
      <c r="AB19" s="55"/>
      <c r="AC19" s="55"/>
      <c r="AD19" s="55"/>
      <c r="AE19" s="55"/>
      <c r="AF19" s="55"/>
      <c r="AG19" s="55"/>
    </row>
    <row r="20" spans="1:33" s="1" customFormat="1" ht="15" customHeight="1" x14ac:dyDescent="0.2">
      <c r="A20" s="476"/>
      <c r="B20" s="477" t="s">
        <v>543</v>
      </c>
      <c r="C20" s="47"/>
      <c r="D20" s="47"/>
      <c r="E20" s="47"/>
      <c r="F20" s="47"/>
      <c r="G20" s="47"/>
      <c r="H20" s="47"/>
      <c r="I20" s="47"/>
      <c r="J20" s="47"/>
      <c r="K20" s="47"/>
      <c r="L20" s="47"/>
      <c r="M20" s="10"/>
      <c r="N20" s="10"/>
      <c r="O20" s="10"/>
      <c r="P20" s="10"/>
      <c r="Q20" s="10"/>
      <c r="R20" s="10"/>
      <c r="S20" s="10"/>
      <c r="T20" s="10"/>
      <c r="U20" s="10"/>
      <c r="V20" s="10"/>
      <c r="W20" s="10"/>
      <c r="X20" s="10"/>
      <c r="Y20" s="10"/>
      <c r="Z20" s="10"/>
      <c r="AA20" s="10"/>
      <c r="AB20" s="10"/>
      <c r="AC20" s="10"/>
      <c r="AD20" s="10"/>
      <c r="AE20" s="10"/>
      <c r="AF20" s="10"/>
      <c r="AG20" s="10"/>
    </row>
    <row r="21" spans="1:33" ht="15" customHeight="1" x14ac:dyDescent="0.2">
      <c r="A21" s="10"/>
      <c r="B21" s="47"/>
      <c r="C21" s="532" t="s">
        <v>100</v>
      </c>
      <c r="D21" s="532"/>
      <c r="E21" s="532"/>
      <c r="F21" s="532"/>
      <c r="G21" s="532"/>
      <c r="H21" s="532"/>
      <c r="I21" s="532"/>
      <c r="J21" s="532"/>
      <c r="K21" s="532"/>
      <c r="L21" s="532"/>
      <c r="M21" s="532"/>
      <c r="N21" s="532"/>
      <c r="O21" s="55"/>
      <c r="P21" s="55"/>
      <c r="Q21" s="55"/>
      <c r="R21" s="55"/>
      <c r="S21" s="55"/>
      <c r="T21" s="55"/>
      <c r="U21" s="55"/>
      <c r="V21" s="55"/>
      <c r="W21" s="55"/>
      <c r="X21" s="55"/>
      <c r="Y21" s="55"/>
      <c r="Z21" s="55"/>
      <c r="AA21" s="55"/>
      <c r="AB21" s="55"/>
      <c r="AC21" s="55"/>
      <c r="AD21" s="55"/>
      <c r="AE21" s="55"/>
      <c r="AF21" s="55"/>
      <c r="AG21" s="55"/>
    </row>
    <row r="22" spans="1:33" ht="15" customHeight="1" x14ac:dyDescent="0.2">
      <c r="A22" s="10"/>
      <c r="B22" s="47"/>
      <c r="C22" s="532"/>
      <c r="D22" s="532"/>
      <c r="E22" s="532"/>
      <c r="F22" s="532"/>
      <c r="G22" s="532"/>
      <c r="H22" s="532"/>
      <c r="I22" s="532"/>
      <c r="J22" s="532"/>
      <c r="K22" s="532"/>
      <c r="L22" s="532"/>
      <c r="M22" s="532"/>
      <c r="N22" s="532"/>
      <c r="O22" s="55"/>
      <c r="P22" s="55"/>
      <c r="Q22" s="55"/>
      <c r="R22" s="55"/>
      <c r="S22" s="55"/>
      <c r="T22" s="55"/>
      <c r="U22" s="55"/>
      <c r="V22" s="55"/>
      <c r="W22" s="55"/>
      <c r="X22" s="55"/>
      <c r="Y22" s="55"/>
      <c r="Z22" s="55"/>
      <c r="AA22" s="55"/>
      <c r="AB22" s="55"/>
      <c r="AC22" s="55"/>
      <c r="AD22" s="55"/>
      <c r="AE22" s="55"/>
      <c r="AF22" s="55"/>
      <c r="AG22" s="55"/>
    </row>
    <row r="23" spans="1:33" ht="15" customHeight="1" x14ac:dyDescent="0.2">
      <c r="A23" s="10"/>
      <c r="B23" s="47"/>
      <c r="C23" s="532"/>
      <c r="D23" s="532"/>
      <c r="E23" s="532"/>
      <c r="F23" s="532"/>
      <c r="G23" s="532"/>
      <c r="H23" s="532"/>
      <c r="I23" s="532"/>
      <c r="J23" s="532"/>
      <c r="K23" s="532"/>
      <c r="L23" s="532"/>
      <c r="M23" s="532"/>
      <c r="N23" s="532"/>
      <c r="O23" s="55"/>
      <c r="P23" s="55"/>
      <c r="Q23" s="55"/>
      <c r="R23" s="55"/>
      <c r="S23" s="55"/>
      <c r="T23" s="55"/>
      <c r="U23" s="55"/>
      <c r="V23" s="55"/>
      <c r="W23" s="55"/>
      <c r="X23" s="55"/>
      <c r="Y23" s="55"/>
      <c r="Z23" s="55"/>
      <c r="AA23" s="55"/>
      <c r="AB23" s="55"/>
      <c r="AC23" s="55"/>
      <c r="AD23" s="55"/>
      <c r="AE23" s="55"/>
      <c r="AF23" s="55"/>
      <c r="AG23" s="55"/>
    </row>
    <row r="24" spans="1:33" ht="15" customHeight="1" x14ac:dyDescent="0.2">
      <c r="A24" s="10"/>
      <c r="B24" s="47"/>
      <c r="C24" s="532"/>
      <c r="D24" s="532"/>
      <c r="E24" s="532"/>
      <c r="F24" s="532"/>
      <c r="G24" s="532"/>
      <c r="H24" s="532"/>
      <c r="I24" s="532"/>
      <c r="J24" s="532"/>
      <c r="K24" s="532"/>
      <c r="L24" s="532"/>
      <c r="M24" s="532"/>
      <c r="N24" s="532"/>
      <c r="O24" s="55"/>
      <c r="P24" s="55"/>
      <c r="Q24" s="55"/>
      <c r="R24" s="55"/>
      <c r="S24" s="55"/>
      <c r="T24" s="55"/>
      <c r="U24" s="55"/>
      <c r="V24" s="55"/>
      <c r="W24" s="55"/>
      <c r="X24" s="55"/>
      <c r="Y24" s="55"/>
      <c r="Z24" s="55"/>
      <c r="AA24" s="55"/>
      <c r="AB24" s="55"/>
      <c r="AC24" s="55"/>
      <c r="AD24" s="55"/>
      <c r="AE24" s="55"/>
      <c r="AF24" s="55"/>
      <c r="AG24" s="55"/>
    </row>
    <row r="25" spans="1:33" ht="15" customHeight="1" x14ac:dyDescent="0.2">
      <c r="A25" s="10"/>
      <c r="B25" s="47"/>
      <c r="C25" s="532"/>
      <c r="D25" s="532"/>
      <c r="E25" s="532"/>
      <c r="F25" s="532"/>
      <c r="G25" s="532"/>
      <c r="H25" s="532"/>
      <c r="I25" s="532"/>
      <c r="J25" s="532"/>
      <c r="K25" s="532"/>
      <c r="L25" s="532"/>
      <c r="M25" s="532"/>
      <c r="N25" s="532"/>
      <c r="O25" s="55"/>
      <c r="P25" s="55"/>
      <c r="Q25" s="55"/>
      <c r="R25" s="55"/>
      <c r="S25" s="55"/>
      <c r="T25" s="55"/>
      <c r="U25" s="55"/>
      <c r="V25" s="55"/>
      <c r="W25" s="55"/>
      <c r="X25" s="55"/>
      <c r="Y25" s="55"/>
      <c r="Z25" s="55"/>
      <c r="AA25" s="55"/>
      <c r="AB25" s="55"/>
      <c r="AC25" s="55"/>
      <c r="AD25" s="55"/>
      <c r="AE25" s="55"/>
      <c r="AF25" s="55"/>
      <c r="AG25" s="55"/>
    </row>
    <row r="26" spans="1:33" ht="15" customHeight="1" x14ac:dyDescent="0.2">
      <c r="A26" s="10"/>
      <c r="B26" s="47"/>
      <c r="C26" s="532"/>
      <c r="D26" s="532"/>
      <c r="E26" s="532"/>
      <c r="F26" s="532"/>
      <c r="G26" s="532"/>
      <c r="H26" s="532"/>
      <c r="I26" s="532"/>
      <c r="J26" s="532"/>
      <c r="K26" s="532"/>
      <c r="L26" s="532"/>
      <c r="M26" s="532"/>
      <c r="N26" s="532"/>
      <c r="O26" s="55"/>
      <c r="P26" s="55"/>
      <c r="Q26" s="55"/>
      <c r="R26" s="55"/>
      <c r="S26" s="55"/>
      <c r="T26" s="55"/>
      <c r="U26" s="55"/>
      <c r="V26" s="55"/>
      <c r="W26" s="55"/>
      <c r="X26" s="55"/>
      <c r="Y26" s="55"/>
      <c r="Z26" s="55"/>
      <c r="AA26" s="55"/>
      <c r="AB26" s="55"/>
      <c r="AC26" s="55"/>
      <c r="AD26" s="55"/>
      <c r="AE26" s="55"/>
      <c r="AF26" s="55"/>
      <c r="AG26" s="55"/>
    </row>
    <row r="27" spans="1:33" ht="18" customHeight="1" x14ac:dyDescent="0.2">
      <c r="A27" s="10"/>
      <c r="B27" s="47"/>
      <c r="C27" s="532"/>
      <c r="D27" s="532"/>
      <c r="E27" s="532"/>
      <c r="F27" s="532"/>
      <c r="G27" s="532"/>
      <c r="H27" s="532"/>
      <c r="I27" s="532"/>
      <c r="J27" s="532"/>
      <c r="K27" s="532"/>
      <c r="L27" s="532"/>
      <c r="M27" s="532"/>
      <c r="N27" s="532"/>
      <c r="O27" s="55"/>
      <c r="P27" s="55"/>
      <c r="Q27" s="55"/>
      <c r="R27" s="55"/>
      <c r="S27" s="55"/>
      <c r="T27" s="55"/>
      <c r="U27" s="55"/>
      <c r="V27" s="55"/>
      <c r="W27" s="55"/>
      <c r="X27" s="55"/>
      <c r="Y27" s="55"/>
      <c r="Z27" s="55"/>
      <c r="AA27" s="55"/>
      <c r="AB27" s="55"/>
      <c r="AC27" s="55"/>
      <c r="AD27" s="55"/>
      <c r="AE27" s="55"/>
      <c r="AF27" s="55"/>
      <c r="AG27" s="55"/>
    </row>
    <row r="28" spans="1:33" ht="19.5" customHeight="1" x14ac:dyDescent="0.2">
      <c r="A28" s="10"/>
      <c r="B28" s="47"/>
      <c r="C28" s="532"/>
      <c r="D28" s="532"/>
      <c r="E28" s="532"/>
      <c r="F28" s="532"/>
      <c r="G28" s="532"/>
      <c r="H28" s="532"/>
      <c r="I28" s="532"/>
      <c r="J28" s="532"/>
      <c r="K28" s="532"/>
      <c r="L28" s="532"/>
      <c r="M28" s="532"/>
      <c r="N28" s="532"/>
      <c r="O28" s="55"/>
      <c r="P28" s="55"/>
      <c r="Q28" s="55"/>
      <c r="R28" s="55"/>
      <c r="S28" s="55"/>
      <c r="T28" s="55"/>
      <c r="U28" s="55"/>
      <c r="V28" s="55"/>
      <c r="W28" s="55"/>
      <c r="X28" s="55"/>
      <c r="Y28" s="55"/>
      <c r="Z28" s="55"/>
      <c r="AA28" s="55"/>
      <c r="AB28" s="55"/>
      <c r="AC28" s="55"/>
      <c r="AD28" s="55"/>
      <c r="AE28" s="55"/>
      <c r="AF28" s="55"/>
      <c r="AG28" s="55"/>
    </row>
    <row r="29" spans="1:33" ht="9" customHeight="1" x14ac:dyDescent="0.2">
      <c r="A29" s="10"/>
      <c r="B29" s="47"/>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row>
    <row r="30" spans="1:33" s="1" customFormat="1" ht="15" customHeight="1" x14ac:dyDescent="0.2">
      <c r="A30" s="476"/>
      <c r="B30" s="477" t="s">
        <v>533</v>
      </c>
      <c r="C30" s="48"/>
      <c r="D30" s="48"/>
      <c r="E30" s="48"/>
      <c r="F30" s="48"/>
      <c r="G30" s="48"/>
      <c r="H30" s="48"/>
      <c r="I30" s="48"/>
      <c r="J30" s="48"/>
      <c r="K30" s="48"/>
      <c r="L30" s="48"/>
      <c r="M30" s="48"/>
      <c r="N30" s="48"/>
      <c r="O30" s="10"/>
      <c r="P30" s="10"/>
      <c r="Q30" s="10"/>
      <c r="R30" s="10"/>
      <c r="S30" s="10"/>
      <c r="T30" s="10"/>
      <c r="U30" s="10"/>
      <c r="V30" s="10"/>
      <c r="W30" s="10"/>
      <c r="X30" s="10"/>
      <c r="Y30" s="10"/>
      <c r="Z30" s="10"/>
      <c r="AA30" s="10"/>
      <c r="AB30" s="10"/>
      <c r="AC30" s="10"/>
      <c r="AD30" s="10"/>
      <c r="AE30" s="10"/>
      <c r="AF30" s="10"/>
      <c r="AG30" s="10"/>
    </row>
    <row r="31" spans="1:33" ht="15" customHeight="1" x14ac:dyDescent="0.2">
      <c r="A31" s="10"/>
      <c r="B31" s="47"/>
      <c r="C31" s="47" t="s">
        <v>291</v>
      </c>
      <c r="D31" s="47" t="s">
        <v>27</v>
      </c>
      <c r="E31" s="47"/>
      <c r="F31" s="47"/>
      <c r="G31" s="47"/>
      <c r="H31" s="47"/>
      <c r="I31" s="47"/>
      <c r="J31" s="47"/>
      <c r="K31" s="47"/>
      <c r="L31" s="47"/>
      <c r="M31" s="10"/>
      <c r="N31" s="10"/>
      <c r="O31" s="10"/>
      <c r="P31" s="10"/>
      <c r="Q31" s="10"/>
      <c r="R31" s="10"/>
      <c r="S31" s="10"/>
      <c r="T31" s="10"/>
      <c r="U31" s="10"/>
      <c r="V31" s="10"/>
      <c r="W31" s="10"/>
      <c r="X31" s="10"/>
      <c r="Y31" s="10"/>
      <c r="Z31" s="10"/>
      <c r="AA31" s="10"/>
      <c r="AB31" s="10"/>
      <c r="AC31" s="10"/>
      <c r="AD31" s="10"/>
      <c r="AE31" s="10"/>
      <c r="AF31" s="10"/>
      <c r="AG31" s="10"/>
    </row>
    <row r="32" spans="1:33" ht="15" customHeight="1" x14ac:dyDescent="0.2">
      <c r="A32" s="10"/>
      <c r="B32" s="47"/>
      <c r="C32" s="47"/>
      <c r="D32" s="530" t="s">
        <v>445</v>
      </c>
      <c r="E32" s="530"/>
      <c r="F32" s="530"/>
      <c r="G32" s="530"/>
      <c r="H32" s="530"/>
      <c r="I32" s="530"/>
      <c r="J32" s="530"/>
      <c r="K32" s="530"/>
      <c r="L32" s="530"/>
      <c r="M32" s="530"/>
      <c r="N32" s="530"/>
      <c r="O32" s="55"/>
      <c r="P32" s="55"/>
      <c r="Q32" s="55"/>
      <c r="R32" s="55"/>
      <c r="S32" s="55"/>
      <c r="T32" s="55"/>
      <c r="U32" s="55"/>
      <c r="V32" s="55"/>
      <c r="W32" s="55"/>
      <c r="X32" s="55"/>
      <c r="Y32" s="55"/>
      <c r="Z32" s="55"/>
      <c r="AA32" s="55"/>
      <c r="AB32" s="55"/>
      <c r="AC32" s="55"/>
      <c r="AD32" s="55"/>
      <c r="AE32" s="55"/>
      <c r="AF32" s="55"/>
      <c r="AG32" s="55"/>
    </row>
    <row r="33" spans="1:33" ht="15" customHeight="1" x14ac:dyDescent="0.2">
      <c r="A33" s="10"/>
      <c r="B33" s="47"/>
      <c r="C33" s="47"/>
      <c r="D33" s="530"/>
      <c r="E33" s="530"/>
      <c r="F33" s="530"/>
      <c r="G33" s="530"/>
      <c r="H33" s="530"/>
      <c r="I33" s="530"/>
      <c r="J33" s="530"/>
      <c r="K33" s="530"/>
      <c r="L33" s="530"/>
      <c r="M33" s="530"/>
      <c r="N33" s="530"/>
      <c r="O33" s="55"/>
      <c r="P33" s="55"/>
      <c r="Q33" s="55"/>
      <c r="R33" s="55"/>
      <c r="S33" s="55"/>
      <c r="T33" s="55"/>
      <c r="U33" s="55"/>
      <c r="V33" s="55"/>
      <c r="W33" s="55"/>
      <c r="X33" s="55"/>
      <c r="Y33" s="55"/>
      <c r="Z33" s="55"/>
      <c r="AA33" s="55"/>
      <c r="AB33" s="55"/>
      <c r="AC33" s="55"/>
      <c r="AD33" s="55"/>
      <c r="AE33" s="55"/>
      <c r="AF33" s="55"/>
      <c r="AG33" s="55"/>
    </row>
    <row r="34" spans="1:33" ht="15" customHeight="1" x14ac:dyDescent="0.2">
      <c r="A34" s="10"/>
      <c r="B34" s="47"/>
      <c r="C34" s="47"/>
      <c r="D34" s="530"/>
      <c r="E34" s="530"/>
      <c r="F34" s="530"/>
      <c r="G34" s="530"/>
      <c r="H34" s="530"/>
      <c r="I34" s="530"/>
      <c r="J34" s="530"/>
      <c r="K34" s="530"/>
      <c r="L34" s="530"/>
      <c r="M34" s="530"/>
      <c r="N34" s="530"/>
      <c r="O34" s="55"/>
      <c r="P34" s="55"/>
      <c r="Q34" s="55"/>
      <c r="R34" s="55"/>
      <c r="S34" s="55"/>
      <c r="T34" s="55"/>
      <c r="U34" s="55"/>
      <c r="V34" s="55"/>
      <c r="W34" s="55"/>
      <c r="X34" s="55"/>
      <c r="Y34" s="55"/>
      <c r="Z34" s="55"/>
      <c r="AA34" s="55"/>
      <c r="AB34" s="55"/>
      <c r="AC34" s="55"/>
      <c r="AD34" s="55"/>
      <c r="AE34" s="55"/>
      <c r="AF34" s="55"/>
      <c r="AG34" s="55"/>
    </row>
    <row r="35" spans="1:33" ht="15" customHeight="1" x14ac:dyDescent="0.2">
      <c r="A35" s="10"/>
      <c r="B35" s="47"/>
      <c r="C35" s="47"/>
      <c r="D35" s="668" t="s">
        <v>544</v>
      </c>
      <c r="E35" s="668"/>
      <c r="F35" s="668"/>
      <c r="G35" s="668"/>
      <c r="H35" s="668"/>
      <c r="I35" s="668"/>
      <c r="J35" s="668"/>
      <c r="K35" s="668"/>
      <c r="L35" s="668"/>
      <c r="M35" s="668"/>
      <c r="N35" s="668"/>
      <c r="O35" s="55"/>
      <c r="P35" s="55"/>
      <c r="Q35" s="55"/>
      <c r="R35" s="55"/>
      <c r="S35" s="55"/>
      <c r="T35" s="55"/>
      <c r="U35" s="55"/>
      <c r="V35" s="55"/>
      <c r="W35" s="55"/>
      <c r="X35" s="55"/>
      <c r="Y35" s="55"/>
      <c r="Z35" s="55"/>
      <c r="AA35" s="55"/>
      <c r="AB35" s="55"/>
      <c r="AC35" s="55"/>
      <c r="AD35" s="55"/>
      <c r="AE35" s="55"/>
      <c r="AF35" s="55"/>
      <c r="AG35" s="55"/>
    </row>
    <row r="36" spans="1:33" ht="15" customHeight="1" x14ac:dyDescent="0.2">
      <c r="A36" s="10"/>
      <c r="B36" s="47"/>
      <c r="C36" s="47"/>
      <c r="D36" s="668"/>
      <c r="E36" s="668"/>
      <c r="F36" s="668"/>
      <c r="G36" s="668"/>
      <c r="H36" s="668"/>
      <c r="I36" s="668"/>
      <c r="J36" s="668"/>
      <c r="K36" s="668"/>
      <c r="L36" s="668"/>
      <c r="M36" s="668"/>
      <c r="N36" s="668"/>
      <c r="O36" s="55"/>
      <c r="P36" s="55"/>
      <c r="Q36" s="55"/>
      <c r="R36" s="55"/>
      <c r="S36" s="55"/>
      <c r="T36" s="55"/>
      <c r="U36" s="55"/>
      <c r="V36" s="55"/>
      <c r="W36" s="55"/>
      <c r="X36" s="55"/>
      <c r="Y36" s="55"/>
      <c r="Z36" s="55"/>
      <c r="AA36" s="55"/>
      <c r="AB36" s="55"/>
      <c r="AC36" s="55"/>
      <c r="AD36" s="55"/>
      <c r="AE36" s="55"/>
      <c r="AF36" s="55"/>
      <c r="AG36" s="55"/>
    </row>
    <row r="37" spans="1:33" ht="15" customHeight="1" x14ac:dyDescent="0.2">
      <c r="A37" s="10"/>
      <c r="B37" s="47"/>
      <c r="C37" s="47"/>
      <c r="D37" s="668"/>
      <c r="E37" s="668"/>
      <c r="F37" s="668"/>
      <c r="G37" s="668"/>
      <c r="H37" s="668"/>
      <c r="I37" s="668"/>
      <c r="J37" s="668"/>
      <c r="K37" s="668"/>
      <c r="L37" s="668"/>
      <c r="M37" s="668"/>
      <c r="N37" s="668"/>
      <c r="O37" s="55"/>
      <c r="P37" s="55"/>
      <c r="Q37" s="55"/>
      <c r="R37" s="55"/>
      <c r="S37" s="55"/>
      <c r="T37" s="55"/>
      <c r="U37" s="55"/>
      <c r="V37" s="55"/>
      <c r="W37" s="55"/>
      <c r="X37" s="55"/>
      <c r="Y37" s="55"/>
      <c r="Z37" s="55"/>
      <c r="AA37" s="55"/>
      <c r="AB37" s="55"/>
      <c r="AC37" s="55"/>
      <c r="AD37" s="55"/>
      <c r="AE37" s="55"/>
      <c r="AF37" s="55"/>
      <c r="AG37" s="55"/>
    </row>
    <row r="38" spans="1:33" ht="15" customHeight="1" x14ac:dyDescent="0.2">
      <c r="A38" s="10"/>
      <c r="B38" s="47"/>
      <c r="C38" s="47"/>
      <c r="D38" s="477" t="s">
        <v>275</v>
      </c>
      <c r="E38" s="47"/>
      <c r="F38" s="47"/>
      <c r="G38" s="47"/>
      <c r="H38" s="47"/>
      <c r="I38" s="47"/>
      <c r="J38" s="47"/>
      <c r="K38" s="47"/>
      <c r="L38" s="47"/>
      <c r="M38" s="10"/>
      <c r="N38" s="10"/>
      <c r="O38" s="10"/>
      <c r="P38" s="10"/>
      <c r="Q38" s="10"/>
      <c r="R38" s="10"/>
      <c r="S38" s="10"/>
      <c r="T38" s="10"/>
      <c r="U38" s="10"/>
      <c r="V38" s="10"/>
      <c r="W38" s="10"/>
      <c r="X38" s="10"/>
      <c r="Y38" s="10"/>
      <c r="Z38" s="10"/>
      <c r="AA38" s="10"/>
      <c r="AB38" s="10"/>
      <c r="AC38" s="10"/>
      <c r="AD38" s="10"/>
      <c r="AE38" s="10"/>
      <c r="AF38" s="10"/>
      <c r="AG38" s="10"/>
    </row>
    <row r="39" spans="1:33" ht="15" customHeight="1" x14ac:dyDescent="0.2">
      <c r="A39" s="10"/>
      <c r="B39" s="47"/>
      <c r="C39" s="47"/>
      <c r="D39" s="668" t="s">
        <v>88</v>
      </c>
      <c r="E39" s="668"/>
      <c r="F39" s="668"/>
      <c r="G39" s="668"/>
      <c r="H39" s="668"/>
      <c r="I39" s="668"/>
      <c r="J39" s="668"/>
      <c r="K39" s="668"/>
      <c r="L39" s="668"/>
      <c r="M39" s="668"/>
      <c r="N39" s="668"/>
      <c r="O39" s="55"/>
      <c r="P39" s="55"/>
      <c r="Q39" s="55"/>
      <c r="R39" s="55"/>
      <c r="S39" s="55"/>
      <c r="T39" s="55"/>
      <c r="U39" s="55"/>
      <c r="V39" s="55"/>
      <c r="W39" s="55"/>
      <c r="X39" s="55"/>
      <c r="Y39" s="55"/>
      <c r="Z39" s="55"/>
      <c r="AA39" s="55"/>
      <c r="AB39" s="55"/>
      <c r="AC39" s="55"/>
      <c r="AD39" s="55"/>
      <c r="AE39" s="55"/>
      <c r="AF39" s="55"/>
      <c r="AG39" s="55"/>
    </row>
    <row r="40" spans="1:33" ht="15" customHeight="1" x14ac:dyDescent="0.2">
      <c r="A40" s="10"/>
      <c r="B40" s="47"/>
      <c r="C40" s="47"/>
      <c r="D40" s="668"/>
      <c r="E40" s="668"/>
      <c r="F40" s="668"/>
      <c r="G40" s="668"/>
      <c r="H40" s="668"/>
      <c r="I40" s="668"/>
      <c r="J40" s="668"/>
      <c r="K40" s="668"/>
      <c r="L40" s="668"/>
      <c r="M40" s="668"/>
      <c r="N40" s="668"/>
      <c r="O40" s="55"/>
      <c r="P40" s="55"/>
      <c r="Q40" s="55"/>
      <c r="R40" s="55"/>
      <c r="S40" s="55"/>
      <c r="T40" s="55"/>
      <c r="U40" s="55"/>
      <c r="V40" s="55"/>
      <c r="W40" s="55"/>
      <c r="X40" s="55"/>
      <c r="Y40" s="55"/>
      <c r="Z40" s="55"/>
      <c r="AA40" s="55"/>
      <c r="AB40" s="55"/>
      <c r="AC40" s="55"/>
      <c r="AD40" s="55"/>
      <c r="AE40" s="55"/>
      <c r="AF40" s="55"/>
      <c r="AG40" s="55"/>
    </row>
    <row r="41" spans="1:33" ht="15" customHeight="1" x14ac:dyDescent="0.2">
      <c r="A41" s="10"/>
      <c r="B41" s="47"/>
      <c r="C41" s="47"/>
      <c r="D41" s="668" t="s">
        <v>545</v>
      </c>
      <c r="E41" s="668"/>
      <c r="F41" s="668"/>
      <c r="G41" s="668"/>
      <c r="H41" s="668"/>
      <c r="I41" s="668"/>
      <c r="J41" s="668"/>
      <c r="K41" s="668"/>
      <c r="L41" s="668"/>
      <c r="M41" s="668"/>
      <c r="N41" s="668"/>
      <c r="O41" s="55"/>
      <c r="P41" s="55"/>
      <c r="Q41" s="55"/>
      <c r="R41" s="55"/>
      <c r="S41" s="55"/>
      <c r="T41" s="55"/>
      <c r="U41" s="55"/>
      <c r="V41" s="55"/>
      <c r="W41" s="55"/>
      <c r="X41" s="55"/>
      <c r="Y41" s="55"/>
      <c r="Z41" s="55"/>
      <c r="AA41" s="55"/>
      <c r="AB41" s="55"/>
      <c r="AC41" s="55"/>
      <c r="AD41" s="55"/>
      <c r="AE41" s="55"/>
      <c r="AF41" s="55"/>
      <c r="AG41" s="55"/>
    </row>
    <row r="42" spans="1:33" ht="15" customHeight="1" x14ac:dyDescent="0.2">
      <c r="A42" s="10"/>
      <c r="B42" s="47"/>
      <c r="C42" s="47"/>
      <c r="D42" s="668"/>
      <c r="E42" s="668"/>
      <c r="F42" s="668"/>
      <c r="G42" s="668"/>
      <c r="H42" s="668"/>
      <c r="I42" s="668"/>
      <c r="J42" s="668"/>
      <c r="K42" s="668"/>
      <c r="L42" s="668"/>
      <c r="M42" s="668"/>
      <c r="N42" s="668"/>
      <c r="O42" s="55"/>
      <c r="P42" s="55"/>
      <c r="Q42" s="55"/>
      <c r="R42" s="55"/>
      <c r="S42" s="55"/>
      <c r="T42" s="55"/>
      <c r="U42" s="55"/>
      <c r="V42" s="55"/>
      <c r="W42" s="55"/>
      <c r="X42" s="55"/>
      <c r="Y42" s="55"/>
      <c r="Z42" s="55"/>
      <c r="AA42" s="55"/>
      <c r="AB42" s="55"/>
      <c r="AC42" s="55"/>
      <c r="AD42" s="55"/>
      <c r="AE42" s="55"/>
      <c r="AF42" s="55"/>
      <c r="AG42" s="55"/>
    </row>
    <row r="43" spans="1:33" ht="15" customHeight="1" x14ac:dyDescent="0.2">
      <c r="A43" s="10"/>
      <c r="B43" s="47"/>
      <c r="C43" s="47"/>
      <c r="D43" s="668"/>
      <c r="E43" s="668"/>
      <c r="F43" s="668"/>
      <c r="G43" s="668"/>
      <c r="H43" s="668"/>
      <c r="I43" s="668"/>
      <c r="J43" s="668"/>
      <c r="K43" s="668"/>
      <c r="L43" s="668"/>
      <c r="M43" s="668"/>
      <c r="N43" s="668"/>
      <c r="O43" s="55"/>
      <c r="P43" s="55"/>
      <c r="Q43" s="55"/>
      <c r="R43" s="55"/>
      <c r="S43" s="55"/>
      <c r="T43" s="55"/>
      <c r="U43" s="55"/>
      <c r="V43" s="55"/>
      <c r="W43" s="55"/>
      <c r="X43" s="55"/>
      <c r="Y43" s="55"/>
      <c r="Z43" s="55"/>
      <c r="AA43" s="55"/>
      <c r="AB43" s="55"/>
      <c r="AC43" s="55"/>
      <c r="AD43" s="55"/>
      <c r="AE43" s="55"/>
      <c r="AF43" s="55"/>
      <c r="AG43" s="55"/>
    </row>
    <row r="44" spans="1:33" ht="15" customHeight="1" x14ac:dyDescent="0.2">
      <c r="A44" s="10"/>
      <c r="B44" s="47"/>
      <c r="C44" s="47"/>
      <c r="D44" s="668"/>
      <c r="E44" s="668"/>
      <c r="F44" s="668"/>
      <c r="G44" s="668"/>
      <c r="H44" s="668"/>
      <c r="I44" s="668"/>
      <c r="J44" s="668"/>
      <c r="K44" s="668"/>
      <c r="L44" s="668"/>
      <c r="M44" s="668"/>
      <c r="N44" s="668"/>
      <c r="O44" s="55"/>
      <c r="P44" s="55"/>
      <c r="Q44" s="55"/>
      <c r="R44" s="55"/>
      <c r="S44" s="55"/>
      <c r="T44" s="55"/>
      <c r="U44" s="55"/>
      <c r="V44" s="55"/>
      <c r="W44" s="55"/>
      <c r="X44" s="55"/>
      <c r="Y44" s="55"/>
      <c r="Z44" s="55"/>
      <c r="AA44" s="55"/>
      <c r="AB44" s="55"/>
      <c r="AC44" s="55"/>
      <c r="AD44" s="55"/>
      <c r="AE44" s="55"/>
      <c r="AF44" s="55"/>
      <c r="AG44" s="55"/>
    </row>
    <row r="45" spans="1:33" ht="15" customHeight="1" x14ac:dyDescent="0.2">
      <c r="A45" s="10"/>
      <c r="B45" s="47"/>
      <c r="C45" s="47"/>
      <c r="D45" s="668"/>
      <c r="E45" s="668"/>
      <c r="F45" s="668"/>
      <c r="G45" s="668"/>
      <c r="H45" s="668"/>
      <c r="I45" s="668"/>
      <c r="J45" s="668"/>
      <c r="K45" s="668"/>
      <c r="L45" s="668"/>
      <c r="M45" s="668"/>
      <c r="N45" s="668"/>
      <c r="O45" s="55"/>
      <c r="P45" s="55"/>
      <c r="Q45" s="55"/>
      <c r="R45" s="55"/>
      <c r="S45" s="55"/>
      <c r="T45" s="55"/>
      <c r="U45" s="55"/>
      <c r="V45" s="55"/>
      <c r="W45" s="55"/>
      <c r="X45" s="55"/>
      <c r="Y45" s="55"/>
      <c r="Z45" s="55"/>
      <c r="AA45" s="55"/>
      <c r="AB45" s="55"/>
      <c r="AC45" s="55"/>
      <c r="AD45" s="55"/>
      <c r="AE45" s="55"/>
      <c r="AF45" s="55"/>
      <c r="AG45" s="55"/>
    </row>
    <row r="46" spans="1:33" ht="15" customHeight="1" x14ac:dyDescent="0.2">
      <c r="A46" s="10"/>
      <c r="B46" s="47"/>
      <c r="C46" s="47"/>
      <c r="D46" s="477" t="s">
        <v>378</v>
      </c>
      <c r="E46" s="47"/>
      <c r="F46" s="47"/>
      <c r="G46" s="47"/>
      <c r="H46" s="47"/>
      <c r="I46" s="47"/>
      <c r="J46" s="47"/>
      <c r="K46" s="47"/>
      <c r="L46" s="47"/>
      <c r="M46" s="10"/>
      <c r="N46" s="10"/>
      <c r="O46" s="10"/>
      <c r="P46" s="10"/>
      <c r="Q46" s="10"/>
      <c r="R46" s="10"/>
      <c r="S46" s="10"/>
      <c r="T46" s="10"/>
      <c r="U46" s="10"/>
      <c r="V46" s="10"/>
      <c r="W46" s="10"/>
      <c r="X46" s="10"/>
      <c r="Y46" s="10"/>
      <c r="Z46" s="10"/>
      <c r="AA46" s="10"/>
      <c r="AB46" s="10"/>
      <c r="AC46" s="10"/>
      <c r="AD46" s="10"/>
      <c r="AE46" s="10"/>
      <c r="AF46" s="10"/>
      <c r="AG46" s="10"/>
    </row>
    <row r="47" spans="1:33" ht="9" customHeight="1" x14ac:dyDescent="0.2">
      <c r="A47" s="10"/>
      <c r="B47" s="47"/>
      <c r="C47" s="47"/>
      <c r="D47" s="47"/>
      <c r="E47" s="47"/>
      <c r="F47" s="47"/>
      <c r="G47" s="47"/>
      <c r="H47" s="47"/>
      <c r="I47" s="47"/>
      <c r="J47" s="47"/>
      <c r="K47" s="47"/>
      <c r="L47" s="47"/>
      <c r="M47" s="10"/>
      <c r="N47" s="10"/>
      <c r="O47" s="10"/>
      <c r="P47" s="10"/>
      <c r="Q47" s="10"/>
      <c r="R47" s="10"/>
      <c r="S47" s="10"/>
      <c r="T47" s="10"/>
      <c r="U47" s="10"/>
      <c r="V47" s="10"/>
      <c r="W47" s="10"/>
      <c r="X47" s="10"/>
      <c r="Y47" s="10"/>
      <c r="Z47" s="10"/>
      <c r="AA47" s="10"/>
      <c r="AB47" s="10"/>
      <c r="AC47" s="10"/>
      <c r="AD47" s="10"/>
      <c r="AE47" s="10"/>
      <c r="AF47" s="10"/>
      <c r="AG47" s="10"/>
    </row>
    <row r="48" spans="1:33" ht="15" customHeight="1" x14ac:dyDescent="0.2">
      <c r="A48" s="10"/>
      <c r="B48" s="47"/>
      <c r="C48" s="47" t="s">
        <v>46</v>
      </c>
      <c r="D48" s="47" t="s">
        <v>198</v>
      </c>
      <c r="E48" s="47"/>
      <c r="F48" s="47"/>
      <c r="G48" s="47"/>
      <c r="H48" s="47"/>
      <c r="I48" s="47"/>
      <c r="J48" s="47"/>
      <c r="K48" s="47"/>
      <c r="L48" s="47"/>
      <c r="M48" s="10"/>
      <c r="N48" s="10"/>
      <c r="O48" s="10"/>
      <c r="P48" s="10"/>
      <c r="Q48" s="10"/>
      <c r="R48" s="10"/>
      <c r="S48" s="10"/>
      <c r="T48" s="10"/>
      <c r="U48" s="10"/>
      <c r="V48" s="10"/>
      <c r="W48" s="10"/>
      <c r="X48" s="10"/>
      <c r="Y48" s="10"/>
      <c r="Z48" s="10"/>
      <c r="AA48" s="10"/>
      <c r="AB48" s="10"/>
      <c r="AC48" s="10"/>
      <c r="AD48" s="10"/>
      <c r="AE48" s="10"/>
      <c r="AF48" s="10"/>
      <c r="AG48" s="10"/>
    </row>
    <row r="49" spans="1:33" ht="15" customHeight="1" x14ac:dyDescent="0.2">
      <c r="A49" s="10"/>
      <c r="B49" s="47"/>
      <c r="C49" s="47"/>
      <c r="D49" s="530" t="s">
        <v>546</v>
      </c>
      <c r="E49" s="530"/>
      <c r="F49" s="530"/>
      <c r="G49" s="530"/>
      <c r="H49" s="530"/>
      <c r="I49" s="530"/>
      <c r="J49" s="530"/>
      <c r="K49" s="530"/>
      <c r="L49" s="530"/>
      <c r="M49" s="530"/>
      <c r="N49" s="530"/>
      <c r="O49" s="55"/>
      <c r="P49" s="55"/>
      <c r="Q49" s="55"/>
      <c r="R49" s="55"/>
      <c r="S49" s="55"/>
      <c r="T49" s="55"/>
      <c r="U49" s="55"/>
      <c r="V49" s="55"/>
      <c r="W49" s="55"/>
      <c r="X49" s="55"/>
      <c r="Y49" s="55"/>
      <c r="Z49" s="55"/>
      <c r="AA49" s="55"/>
      <c r="AB49" s="55"/>
      <c r="AC49" s="55"/>
      <c r="AD49" s="55"/>
      <c r="AE49" s="55"/>
      <c r="AF49" s="55"/>
      <c r="AG49" s="55"/>
    </row>
    <row r="50" spans="1:33" ht="15" customHeight="1" x14ac:dyDescent="0.2">
      <c r="A50" s="10"/>
      <c r="B50" s="47"/>
      <c r="C50" s="47"/>
      <c r="D50" s="530"/>
      <c r="E50" s="530"/>
      <c r="F50" s="530"/>
      <c r="G50" s="530"/>
      <c r="H50" s="530"/>
      <c r="I50" s="530"/>
      <c r="J50" s="530"/>
      <c r="K50" s="530"/>
      <c r="L50" s="530"/>
      <c r="M50" s="530"/>
      <c r="N50" s="530"/>
      <c r="O50" s="55"/>
      <c r="P50" s="55"/>
      <c r="Q50" s="55"/>
      <c r="R50" s="55"/>
      <c r="S50" s="55"/>
      <c r="T50" s="55"/>
      <c r="U50" s="55"/>
      <c r="V50" s="55"/>
      <c r="W50" s="55"/>
      <c r="X50" s="55"/>
      <c r="Y50" s="55"/>
      <c r="Z50" s="55"/>
      <c r="AA50" s="55"/>
      <c r="AB50" s="55"/>
      <c r="AC50" s="55"/>
      <c r="AD50" s="55"/>
      <c r="AE50" s="55"/>
      <c r="AF50" s="55"/>
      <c r="AG50" s="55"/>
    </row>
    <row r="51" spans="1:33" ht="15" customHeight="1" x14ac:dyDescent="0.2">
      <c r="A51" s="10"/>
      <c r="B51" s="47"/>
      <c r="C51" s="47"/>
      <c r="D51" s="530"/>
      <c r="E51" s="530"/>
      <c r="F51" s="530"/>
      <c r="G51" s="530"/>
      <c r="H51" s="530"/>
      <c r="I51" s="530"/>
      <c r="J51" s="530"/>
      <c r="K51" s="530"/>
      <c r="L51" s="530"/>
      <c r="M51" s="530"/>
      <c r="N51" s="530"/>
      <c r="O51" s="55"/>
      <c r="P51" s="55"/>
      <c r="Q51" s="55"/>
      <c r="R51" s="55"/>
      <c r="S51" s="55"/>
      <c r="T51" s="55"/>
      <c r="U51" s="55"/>
      <c r="V51" s="55"/>
      <c r="W51" s="55"/>
      <c r="X51" s="55"/>
      <c r="Y51" s="55"/>
      <c r="Z51" s="55"/>
      <c r="AA51" s="55"/>
      <c r="AB51" s="55"/>
      <c r="AC51" s="55"/>
      <c r="AD51" s="55"/>
      <c r="AE51" s="55"/>
      <c r="AF51" s="55"/>
      <c r="AG51" s="55"/>
    </row>
    <row r="52" spans="1:33" ht="15" customHeight="1" x14ac:dyDescent="0.25">
      <c r="A52" s="10"/>
      <c r="B52" s="47"/>
      <c r="C52" s="478"/>
      <c r="D52" s="668" t="s">
        <v>17</v>
      </c>
      <c r="E52" s="668"/>
      <c r="F52" s="668"/>
      <c r="G52" s="668"/>
      <c r="H52" s="668"/>
      <c r="I52" s="668"/>
      <c r="J52" s="668"/>
      <c r="K52" s="668"/>
      <c r="L52" s="668"/>
      <c r="M52" s="668"/>
      <c r="N52" s="668"/>
      <c r="O52" s="55"/>
      <c r="P52" s="55"/>
      <c r="Q52" s="55"/>
      <c r="R52" s="55"/>
      <c r="S52" s="55"/>
      <c r="T52" s="55"/>
      <c r="U52" s="55"/>
      <c r="V52" s="55"/>
      <c r="W52" s="55"/>
      <c r="X52" s="55"/>
      <c r="Y52" s="55"/>
      <c r="Z52" s="55"/>
      <c r="AA52" s="55"/>
      <c r="AB52" s="55"/>
      <c r="AC52" s="55"/>
      <c r="AD52" s="55"/>
      <c r="AE52" s="55"/>
      <c r="AF52" s="55"/>
      <c r="AG52" s="55"/>
    </row>
    <row r="53" spans="1:33" ht="15" customHeight="1" x14ac:dyDescent="0.2">
      <c r="A53" s="10"/>
      <c r="B53" s="47"/>
      <c r="C53" s="47"/>
      <c r="D53" s="668"/>
      <c r="E53" s="668"/>
      <c r="F53" s="668"/>
      <c r="G53" s="668"/>
      <c r="H53" s="668"/>
      <c r="I53" s="668"/>
      <c r="J53" s="668"/>
      <c r="K53" s="668"/>
      <c r="L53" s="668"/>
      <c r="M53" s="668"/>
      <c r="N53" s="668"/>
      <c r="O53" s="55"/>
      <c r="P53" s="55"/>
      <c r="Q53" s="55"/>
      <c r="R53" s="55"/>
      <c r="S53" s="55"/>
      <c r="T53" s="55"/>
      <c r="U53" s="55"/>
      <c r="V53" s="55"/>
      <c r="W53" s="55"/>
      <c r="X53" s="55"/>
      <c r="Y53" s="55"/>
      <c r="Z53" s="55"/>
      <c r="AA53" s="55"/>
      <c r="AB53" s="55"/>
      <c r="AC53" s="55"/>
      <c r="AD53" s="55"/>
      <c r="AE53" s="55"/>
      <c r="AF53" s="55"/>
      <c r="AG53" s="55"/>
    </row>
    <row r="54" spans="1:33" ht="15" customHeight="1" x14ac:dyDescent="0.2">
      <c r="A54" s="10"/>
      <c r="B54" s="47"/>
      <c r="C54" s="47"/>
      <c r="D54" s="668" t="s">
        <v>113</v>
      </c>
      <c r="E54" s="668"/>
      <c r="F54" s="668"/>
      <c r="G54" s="668"/>
      <c r="H54" s="668"/>
      <c r="I54" s="668"/>
      <c r="J54" s="668"/>
      <c r="K54" s="668"/>
      <c r="L54" s="668"/>
      <c r="M54" s="668"/>
      <c r="N54" s="668"/>
      <c r="O54" s="55"/>
      <c r="P54" s="55"/>
      <c r="Q54" s="55"/>
      <c r="R54" s="55"/>
      <c r="S54" s="55"/>
      <c r="T54" s="55"/>
      <c r="U54" s="55"/>
      <c r="V54" s="55"/>
      <c r="W54" s="55"/>
      <c r="X54" s="55"/>
      <c r="Y54" s="55"/>
      <c r="Z54" s="55"/>
      <c r="AA54" s="55"/>
      <c r="AB54" s="55"/>
      <c r="AC54" s="55"/>
      <c r="AD54" s="55"/>
      <c r="AE54" s="55"/>
      <c r="AF54" s="55"/>
      <c r="AG54" s="55"/>
    </row>
    <row r="55" spans="1:33" ht="15" customHeight="1" x14ac:dyDescent="0.2">
      <c r="A55" s="10"/>
      <c r="B55" s="47"/>
      <c r="C55" s="47"/>
      <c r="D55" s="668"/>
      <c r="E55" s="668"/>
      <c r="F55" s="668"/>
      <c r="G55" s="668"/>
      <c r="H55" s="668"/>
      <c r="I55" s="668"/>
      <c r="J55" s="668"/>
      <c r="K55" s="668"/>
      <c r="L55" s="668"/>
      <c r="M55" s="668"/>
      <c r="N55" s="668"/>
      <c r="O55" s="55"/>
      <c r="P55" s="55"/>
      <c r="Q55" s="55"/>
      <c r="R55" s="55"/>
      <c r="S55" s="55"/>
      <c r="T55" s="55"/>
      <c r="U55" s="55"/>
      <c r="V55" s="55"/>
      <c r="W55" s="55"/>
      <c r="X55" s="55"/>
      <c r="Y55" s="55"/>
      <c r="Z55" s="55"/>
      <c r="AA55" s="55"/>
      <c r="AB55" s="55"/>
      <c r="AC55" s="55"/>
      <c r="AD55" s="55"/>
      <c r="AE55" s="55"/>
      <c r="AF55" s="55"/>
      <c r="AG55" s="55"/>
    </row>
    <row r="56" spans="1:33" ht="15" customHeight="1" x14ac:dyDescent="0.2">
      <c r="A56" s="10"/>
      <c r="B56" s="47"/>
      <c r="C56" s="47"/>
      <c r="D56" s="477" t="s">
        <v>547</v>
      </c>
      <c r="E56" s="47"/>
      <c r="F56" s="47"/>
      <c r="G56" s="47"/>
      <c r="H56" s="47"/>
      <c r="I56" s="47"/>
      <c r="J56" s="47"/>
      <c r="K56" s="47"/>
      <c r="L56" s="47"/>
      <c r="M56" s="10"/>
      <c r="N56" s="10"/>
      <c r="O56" s="10"/>
      <c r="P56" s="10"/>
      <c r="Q56" s="10"/>
      <c r="R56" s="10"/>
      <c r="S56" s="10"/>
      <c r="T56" s="10"/>
      <c r="U56" s="10"/>
      <c r="V56" s="10"/>
      <c r="W56" s="10"/>
      <c r="X56" s="10"/>
      <c r="Y56" s="10"/>
      <c r="Z56" s="10"/>
      <c r="AA56" s="10"/>
      <c r="AB56" s="10"/>
      <c r="AC56" s="10"/>
      <c r="AD56" s="10"/>
      <c r="AE56" s="10"/>
      <c r="AF56" s="10"/>
      <c r="AG56" s="10"/>
    </row>
    <row r="57" spans="1:33" ht="15" customHeight="1" x14ac:dyDescent="0.2">
      <c r="A57" s="10"/>
      <c r="B57" s="47"/>
      <c r="C57" s="47"/>
      <c r="D57" s="47"/>
      <c r="E57" s="47"/>
      <c r="F57" s="47"/>
      <c r="G57" s="47"/>
      <c r="H57" s="47"/>
      <c r="I57" s="47"/>
      <c r="J57" s="47"/>
      <c r="K57" s="47"/>
      <c r="L57" s="47"/>
      <c r="M57" s="10"/>
      <c r="N57" s="10"/>
      <c r="O57" s="10"/>
      <c r="P57" s="10"/>
      <c r="Q57" s="10"/>
      <c r="R57" s="10"/>
      <c r="S57" s="10"/>
      <c r="T57" s="10"/>
      <c r="U57" s="10"/>
      <c r="V57" s="10"/>
      <c r="W57" s="10"/>
      <c r="X57" s="10"/>
      <c r="Y57" s="10"/>
      <c r="Z57" s="10"/>
      <c r="AA57" s="10"/>
      <c r="AB57" s="10"/>
      <c r="AC57" s="10"/>
      <c r="AD57" s="10"/>
      <c r="AE57" s="10"/>
      <c r="AF57" s="10"/>
      <c r="AG57" s="10"/>
    </row>
    <row r="58" spans="1:33" ht="15" customHeight="1" x14ac:dyDescent="0.2">
      <c r="A58" s="10"/>
      <c r="B58" s="47"/>
      <c r="C58" s="47"/>
      <c r="D58" s="47"/>
      <c r="E58" s="47"/>
      <c r="F58" s="47"/>
      <c r="G58" s="47"/>
      <c r="H58" s="47"/>
      <c r="I58" s="47"/>
      <c r="J58" s="47"/>
      <c r="K58" s="47"/>
      <c r="L58" s="47"/>
      <c r="M58" s="10"/>
      <c r="N58" s="10"/>
      <c r="O58" s="10"/>
      <c r="P58" s="10"/>
      <c r="Q58" s="10"/>
      <c r="R58" s="10"/>
      <c r="S58" s="10"/>
      <c r="T58" s="10"/>
      <c r="U58" s="10"/>
      <c r="V58" s="10"/>
      <c r="W58" s="10"/>
      <c r="X58" s="10"/>
      <c r="Y58" s="10"/>
      <c r="Z58" s="10"/>
      <c r="AA58" s="10"/>
      <c r="AB58" s="10"/>
      <c r="AC58" s="10"/>
      <c r="AD58" s="10"/>
      <c r="AE58" s="10"/>
      <c r="AF58" s="10"/>
      <c r="AG58" s="10"/>
    </row>
    <row r="59" spans="1:33" ht="15" customHeight="1" x14ac:dyDescent="0.2">
      <c r="A59" s="10"/>
      <c r="B59" s="47"/>
      <c r="C59" s="47"/>
      <c r="D59" s="47"/>
      <c r="E59" s="47"/>
      <c r="F59" s="47"/>
      <c r="G59" s="47"/>
      <c r="H59" s="47"/>
      <c r="J59" s="47"/>
      <c r="K59" s="47"/>
      <c r="L59" s="47"/>
      <c r="M59" s="10"/>
      <c r="N59" s="10"/>
      <c r="O59" s="10"/>
      <c r="R59" s="10"/>
      <c r="S59" s="10"/>
      <c r="T59" s="10"/>
      <c r="U59" s="10"/>
      <c r="V59" s="10"/>
      <c r="W59" s="10"/>
      <c r="X59" s="10"/>
      <c r="Y59" s="10"/>
      <c r="Z59" s="10"/>
      <c r="AA59" s="10"/>
      <c r="AB59" s="10"/>
      <c r="AC59" s="10"/>
      <c r="AD59" s="10"/>
      <c r="AE59" s="10"/>
      <c r="AF59" s="10"/>
      <c r="AG59" s="10"/>
    </row>
    <row r="60" spans="1:33" ht="15" customHeight="1" x14ac:dyDescent="0.2">
      <c r="A60" s="10"/>
      <c r="B60" s="47"/>
      <c r="C60" s="47"/>
      <c r="D60" s="47"/>
      <c r="E60" s="47"/>
      <c r="F60" s="47"/>
      <c r="G60" s="47"/>
      <c r="H60" s="47"/>
      <c r="I60" s="479" t="s">
        <v>220</v>
      </c>
      <c r="J60" s="47"/>
      <c r="K60" s="47"/>
      <c r="L60" s="47"/>
      <c r="M60" s="10"/>
      <c r="N60" s="10"/>
      <c r="O60" s="10"/>
      <c r="P60" s="10"/>
      <c r="Q60" s="10"/>
      <c r="R60" s="10"/>
      <c r="S60" s="10"/>
      <c r="T60" s="10"/>
      <c r="U60" s="10"/>
      <c r="V60" s="10"/>
      <c r="W60" s="10"/>
      <c r="X60" s="10"/>
      <c r="Y60" s="10"/>
      <c r="Z60" s="10"/>
      <c r="AA60" s="10"/>
      <c r="AB60" s="10"/>
      <c r="AC60" s="10"/>
      <c r="AD60" s="10"/>
      <c r="AE60" s="10"/>
      <c r="AF60" s="10"/>
      <c r="AG60" s="10"/>
    </row>
    <row r="61" spans="1:33" ht="9.75" customHeight="1" x14ac:dyDescent="0.2">
      <c r="A61" s="10"/>
      <c r="B61" s="47"/>
      <c r="C61" s="47"/>
      <c r="D61" s="47"/>
      <c r="E61" s="47"/>
      <c r="F61" s="47"/>
      <c r="G61" s="47"/>
      <c r="H61" s="47"/>
      <c r="I61" s="47"/>
      <c r="J61" s="47"/>
      <c r="K61" s="47"/>
      <c r="L61" s="47"/>
      <c r="M61" s="10"/>
      <c r="N61" s="10"/>
      <c r="O61" s="10"/>
      <c r="P61" s="10"/>
      <c r="Q61" s="10"/>
      <c r="R61" s="10"/>
      <c r="S61" s="10"/>
      <c r="T61" s="10"/>
      <c r="U61" s="10"/>
      <c r="V61" s="10"/>
      <c r="W61" s="10"/>
      <c r="X61" s="10"/>
      <c r="Y61" s="10"/>
      <c r="Z61" s="10"/>
      <c r="AA61" s="10"/>
      <c r="AB61" s="10"/>
      <c r="AC61" s="10"/>
      <c r="AD61" s="10"/>
      <c r="AE61" s="10"/>
      <c r="AF61" s="10"/>
      <c r="AG61" s="10"/>
    </row>
    <row r="62" spans="1:33" ht="15" customHeight="1" x14ac:dyDescent="0.2">
      <c r="A62" s="10"/>
      <c r="B62" s="47"/>
      <c r="C62" s="47" t="s">
        <v>346</v>
      </c>
      <c r="D62" s="47" t="s">
        <v>106</v>
      </c>
      <c r="E62" s="47"/>
      <c r="F62" s="47"/>
      <c r="G62" s="47"/>
      <c r="H62" s="47"/>
      <c r="I62" s="47"/>
      <c r="J62" s="47"/>
      <c r="K62" s="47"/>
      <c r="L62" s="47"/>
      <c r="M62" s="10"/>
      <c r="N62" s="10"/>
      <c r="O62" s="10"/>
      <c r="P62" s="10"/>
      <c r="Q62" s="10"/>
      <c r="R62" s="10"/>
      <c r="S62" s="10"/>
      <c r="T62" s="10"/>
      <c r="U62" s="10"/>
      <c r="V62" s="10"/>
      <c r="W62" s="10"/>
      <c r="X62" s="10"/>
      <c r="Y62" s="10"/>
      <c r="Z62" s="10"/>
      <c r="AA62" s="10"/>
      <c r="AB62" s="10"/>
      <c r="AC62" s="10"/>
      <c r="AD62" s="10"/>
      <c r="AE62" s="10"/>
      <c r="AF62" s="10"/>
      <c r="AG62" s="10"/>
    </row>
    <row r="63" spans="1:33" ht="15" customHeight="1" x14ac:dyDescent="0.2">
      <c r="A63" s="10"/>
      <c r="B63" s="47"/>
      <c r="C63" s="47"/>
      <c r="D63" s="530" t="s">
        <v>23</v>
      </c>
      <c r="E63" s="530"/>
      <c r="F63" s="530"/>
      <c r="G63" s="530"/>
      <c r="H63" s="530"/>
      <c r="I63" s="530"/>
      <c r="J63" s="530"/>
      <c r="K63" s="530"/>
      <c r="L63" s="530"/>
      <c r="M63" s="530"/>
      <c r="N63" s="530"/>
      <c r="O63" s="48"/>
      <c r="P63" s="48"/>
      <c r="Q63" s="48"/>
      <c r="R63" s="48"/>
      <c r="S63" s="48"/>
      <c r="T63" s="48"/>
      <c r="U63" s="48"/>
      <c r="V63" s="48"/>
      <c r="W63" s="48"/>
      <c r="X63" s="48"/>
      <c r="Y63" s="48"/>
      <c r="Z63" s="48"/>
      <c r="AA63" s="48"/>
      <c r="AB63" s="48"/>
      <c r="AC63" s="48"/>
      <c r="AD63" s="48"/>
      <c r="AE63" s="48"/>
      <c r="AF63" s="48"/>
      <c r="AG63" s="48"/>
    </row>
    <row r="64" spans="1:33" ht="15" customHeight="1" x14ac:dyDescent="0.2">
      <c r="A64" s="10"/>
      <c r="B64" s="47"/>
      <c r="C64" s="47"/>
      <c r="D64" s="530"/>
      <c r="E64" s="530"/>
      <c r="F64" s="530"/>
      <c r="G64" s="530"/>
      <c r="H64" s="530"/>
      <c r="I64" s="530"/>
      <c r="J64" s="530"/>
      <c r="K64" s="530"/>
      <c r="L64" s="530"/>
      <c r="M64" s="530"/>
      <c r="N64" s="530"/>
      <c r="O64" s="48"/>
      <c r="P64" s="48"/>
      <c r="Q64" s="48"/>
      <c r="R64" s="48"/>
      <c r="S64" s="48"/>
      <c r="T64" s="48"/>
      <c r="U64" s="48"/>
      <c r="V64" s="48"/>
      <c r="W64" s="48"/>
      <c r="X64" s="48"/>
      <c r="Y64" s="48"/>
      <c r="Z64" s="48"/>
      <c r="AA64" s="48"/>
      <c r="AB64" s="48"/>
      <c r="AC64" s="48"/>
      <c r="AD64" s="48"/>
      <c r="AE64" s="48"/>
      <c r="AF64" s="48"/>
      <c r="AG64" s="48"/>
    </row>
    <row r="65" spans="1:33" ht="10.5" customHeight="1" x14ac:dyDescent="0.2">
      <c r="A65" s="10"/>
      <c r="B65" s="47"/>
      <c r="C65" s="47"/>
      <c r="D65" s="530"/>
      <c r="E65" s="530"/>
      <c r="F65" s="530"/>
      <c r="G65" s="530"/>
      <c r="H65" s="530"/>
      <c r="I65" s="530"/>
      <c r="J65" s="530"/>
      <c r="K65" s="530"/>
      <c r="L65" s="530"/>
      <c r="M65" s="530"/>
      <c r="N65" s="530"/>
      <c r="O65" s="10"/>
      <c r="P65" s="10"/>
      <c r="Q65" s="10"/>
      <c r="R65" s="10"/>
      <c r="S65" s="10"/>
      <c r="T65" s="10"/>
      <c r="U65" s="10"/>
      <c r="V65" s="10"/>
      <c r="W65" s="10"/>
      <c r="X65" s="10"/>
      <c r="Y65" s="10"/>
      <c r="Z65" s="10"/>
      <c r="AA65" s="10"/>
      <c r="AB65" s="10"/>
      <c r="AC65" s="10"/>
      <c r="AD65" s="10"/>
      <c r="AE65" s="10"/>
      <c r="AF65" s="10"/>
      <c r="AG65" s="10"/>
    </row>
    <row r="66" spans="1:33" ht="16.5" customHeight="1" x14ac:dyDescent="0.2">
      <c r="A66" s="10"/>
      <c r="B66" s="47"/>
      <c r="C66" s="47"/>
      <c r="D66" s="530"/>
      <c r="E66" s="530"/>
      <c r="F66" s="530"/>
      <c r="G66" s="530"/>
      <c r="H66" s="530"/>
      <c r="I66" s="530"/>
      <c r="J66" s="530"/>
      <c r="K66" s="530"/>
      <c r="L66" s="530"/>
      <c r="M66" s="530"/>
      <c r="N66" s="530"/>
      <c r="O66" s="10"/>
      <c r="P66" s="10"/>
      <c r="Q66" s="10"/>
      <c r="R66" s="10"/>
      <c r="S66" s="10"/>
      <c r="T66" s="10"/>
      <c r="U66" s="10"/>
      <c r="V66" s="10"/>
      <c r="W66" s="10"/>
      <c r="X66" s="10"/>
      <c r="Y66" s="10"/>
      <c r="Z66" s="10"/>
      <c r="AA66" s="10"/>
      <c r="AB66" s="10"/>
      <c r="AC66" s="10"/>
      <c r="AD66" s="10"/>
      <c r="AE66" s="10"/>
      <c r="AF66" s="10"/>
      <c r="AG66" s="10"/>
    </row>
    <row r="67" spans="1:33" ht="9" customHeight="1" x14ac:dyDescent="0.2">
      <c r="A67" s="10"/>
      <c r="B67" s="47"/>
      <c r="C67" s="47"/>
      <c r="D67" s="48"/>
      <c r="E67" s="48"/>
      <c r="F67" s="48"/>
      <c r="G67" s="48"/>
      <c r="H67" s="48"/>
      <c r="I67" s="48"/>
      <c r="J67" s="48"/>
      <c r="K67" s="48"/>
      <c r="L67" s="48"/>
      <c r="M67" s="48"/>
      <c r="N67" s="48"/>
      <c r="O67" s="10"/>
      <c r="P67" s="10"/>
      <c r="Q67" s="10"/>
      <c r="R67" s="10"/>
      <c r="S67" s="10"/>
      <c r="T67" s="10"/>
      <c r="U67" s="10"/>
      <c r="V67" s="10"/>
      <c r="W67" s="10"/>
      <c r="X67" s="10"/>
      <c r="Y67" s="10"/>
      <c r="Z67" s="10"/>
      <c r="AA67" s="10"/>
      <c r="AB67" s="10"/>
      <c r="AC67" s="10"/>
      <c r="AD67" s="10"/>
      <c r="AE67" s="10"/>
      <c r="AF67" s="10"/>
      <c r="AG67" s="10"/>
    </row>
    <row r="68" spans="1:33" ht="15" customHeight="1" x14ac:dyDescent="0.2">
      <c r="A68" s="10"/>
      <c r="B68" s="47"/>
      <c r="C68" s="47" t="s">
        <v>373</v>
      </c>
      <c r="D68" s="47" t="s">
        <v>426</v>
      </c>
      <c r="E68" s="47"/>
      <c r="F68" s="47"/>
      <c r="G68" s="47"/>
      <c r="H68" s="47"/>
      <c r="I68" s="47"/>
      <c r="J68" s="47"/>
      <c r="K68" s="47"/>
      <c r="L68" s="47"/>
      <c r="M68" s="10"/>
      <c r="N68" s="10"/>
      <c r="O68" s="10"/>
      <c r="P68" s="10"/>
      <c r="Q68" s="10"/>
      <c r="R68" s="10"/>
      <c r="S68" s="10"/>
      <c r="T68" s="10"/>
      <c r="U68" s="10"/>
      <c r="V68" s="10"/>
      <c r="W68" s="10"/>
      <c r="X68" s="10"/>
      <c r="Y68" s="10"/>
      <c r="Z68" s="10"/>
      <c r="AA68" s="10"/>
      <c r="AB68" s="10"/>
      <c r="AC68" s="10"/>
      <c r="AD68" s="10"/>
      <c r="AE68" s="10"/>
      <c r="AF68" s="10"/>
      <c r="AG68" s="10"/>
    </row>
    <row r="69" spans="1:33" ht="15" customHeight="1" x14ac:dyDescent="0.2">
      <c r="A69" s="10"/>
      <c r="B69" s="47"/>
      <c r="C69" s="47"/>
      <c r="D69" s="47" t="s">
        <v>161</v>
      </c>
      <c r="E69" s="47"/>
      <c r="F69" s="47"/>
      <c r="G69" s="47"/>
      <c r="H69" s="47"/>
      <c r="I69" s="47"/>
      <c r="J69" s="47"/>
      <c r="K69" s="47"/>
      <c r="L69" s="47"/>
      <c r="M69" s="10"/>
      <c r="N69" s="10"/>
      <c r="O69" s="10"/>
      <c r="P69" s="10"/>
      <c r="Q69" s="10"/>
      <c r="R69" s="10"/>
      <c r="S69" s="10"/>
      <c r="T69" s="10"/>
      <c r="U69" s="10"/>
      <c r="V69" s="10"/>
      <c r="W69" s="10"/>
      <c r="X69" s="10"/>
      <c r="Y69" s="10"/>
      <c r="Z69" s="10"/>
      <c r="AA69" s="10"/>
      <c r="AB69" s="10"/>
      <c r="AC69" s="10"/>
      <c r="AD69" s="10"/>
      <c r="AE69" s="10"/>
      <c r="AF69" s="10"/>
      <c r="AG69" s="10"/>
    </row>
    <row r="70" spans="1:33" ht="15" customHeight="1" x14ac:dyDescent="0.2">
      <c r="A70" s="10"/>
      <c r="B70" s="47"/>
      <c r="C70" s="47"/>
      <c r="D70" s="47" t="s">
        <v>474</v>
      </c>
      <c r="F70" s="47"/>
      <c r="G70" s="47"/>
      <c r="H70" s="47"/>
      <c r="I70" s="47"/>
      <c r="J70" s="47"/>
      <c r="K70" s="47"/>
      <c r="L70" s="47"/>
      <c r="M70" s="10"/>
      <c r="N70" s="10"/>
      <c r="O70" s="10"/>
      <c r="P70" s="10"/>
      <c r="Q70" s="10"/>
      <c r="R70" s="10"/>
      <c r="S70" s="10"/>
      <c r="T70" s="10"/>
      <c r="U70" s="10"/>
      <c r="V70" s="10"/>
      <c r="W70" s="10"/>
      <c r="X70" s="10"/>
      <c r="Y70" s="10"/>
      <c r="Z70" s="10"/>
      <c r="AA70" s="10"/>
      <c r="AB70" s="10"/>
      <c r="AC70" s="10"/>
      <c r="AD70" s="10"/>
      <c r="AE70" s="10"/>
      <c r="AF70" s="10"/>
      <c r="AG70" s="10"/>
    </row>
    <row r="71" spans="1:33" ht="15" customHeight="1" x14ac:dyDescent="0.2">
      <c r="A71" s="10"/>
      <c r="B71" s="47"/>
      <c r="C71" s="47"/>
      <c r="D71" s="530" t="s">
        <v>62</v>
      </c>
      <c r="E71" s="530"/>
      <c r="F71" s="530"/>
      <c r="G71" s="530"/>
      <c r="H71" s="530"/>
      <c r="I71" s="530"/>
      <c r="J71" s="530"/>
      <c r="K71" s="530"/>
      <c r="L71" s="530"/>
      <c r="M71" s="530"/>
      <c r="N71" s="530"/>
      <c r="O71" s="48"/>
      <c r="P71" s="48"/>
      <c r="Q71" s="48"/>
      <c r="R71" s="48"/>
      <c r="S71" s="48"/>
      <c r="T71" s="48"/>
      <c r="U71" s="48"/>
      <c r="V71" s="48"/>
      <c r="W71" s="48"/>
      <c r="X71" s="48"/>
      <c r="Y71" s="48"/>
      <c r="Z71" s="48"/>
      <c r="AA71" s="48"/>
      <c r="AB71" s="48"/>
      <c r="AC71" s="48"/>
      <c r="AD71" s="48"/>
      <c r="AE71" s="48"/>
      <c r="AF71" s="48"/>
      <c r="AG71" s="48"/>
    </row>
    <row r="72" spans="1:33" ht="15" customHeight="1" x14ac:dyDescent="0.2">
      <c r="A72" s="10"/>
      <c r="B72" s="47"/>
      <c r="C72" s="47"/>
      <c r="D72" s="530"/>
      <c r="E72" s="530"/>
      <c r="F72" s="530"/>
      <c r="G72" s="530"/>
      <c r="H72" s="530"/>
      <c r="I72" s="530"/>
      <c r="J72" s="530"/>
      <c r="K72" s="530"/>
      <c r="L72" s="530"/>
      <c r="M72" s="530"/>
      <c r="N72" s="530"/>
      <c r="O72" s="48"/>
      <c r="P72" s="48"/>
      <c r="Q72" s="48"/>
      <c r="R72" s="48"/>
      <c r="S72" s="48"/>
      <c r="T72" s="48"/>
      <c r="U72" s="48"/>
      <c r="V72" s="48"/>
      <c r="W72" s="48"/>
      <c r="X72" s="48"/>
      <c r="Y72" s="48"/>
      <c r="Z72" s="48"/>
      <c r="AA72" s="48"/>
      <c r="AB72" s="48"/>
      <c r="AC72" s="48"/>
      <c r="AD72" s="48"/>
      <c r="AE72" s="48"/>
      <c r="AF72" s="48"/>
      <c r="AG72" s="48"/>
    </row>
    <row r="73" spans="1:33" ht="15" customHeight="1" x14ac:dyDescent="0.2">
      <c r="A73" s="10"/>
      <c r="B73" s="47"/>
      <c r="C73" s="47"/>
      <c r="D73" s="530"/>
      <c r="E73" s="530"/>
      <c r="F73" s="530"/>
      <c r="G73" s="530"/>
      <c r="H73" s="530"/>
      <c r="I73" s="530"/>
      <c r="J73" s="530"/>
      <c r="K73" s="530"/>
      <c r="L73" s="530"/>
      <c r="M73" s="530"/>
      <c r="N73" s="530"/>
      <c r="O73" s="48"/>
      <c r="P73" s="48"/>
      <c r="Q73" s="48"/>
      <c r="R73" s="48"/>
      <c r="S73" s="48"/>
      <c r="T73" s="48"/>
      <c r="U73" s="48"/>
      <c r="V73" s="48"/>
      <c r="W73" s="48"/>
      <c r="X73" s="48"/>
      <c r="Y73" s="48"/>
      <c r="Z73" s="48"/>
      <c r="AA73" s="48"/>
      <c r="AB73" s="48"/>
      <c r="AC73" s="48"/>
      <c r="AD73" s="48"/>
      <c r="AE73" s="48"/>
      <c r="AF73" s="48"/>
      <c r="AG73" s="48"/>
    </row>
    <row r="74" spans="1:33" ht="15" customHeight="1" x14ac:dyDescent="0.2">
      <c r="A74" s="10"/>
      <c r="B74" s="47"/>
      <c r="C74" s="47"/>
      <c r="D74" s="668" t="s">
        <v>548</v>
      </c>
      <c r="E74" s="668"/>
      <c r="F74" s="668"/>
      <c r="G74" s="668"/>
      <c r="H74" s="668"/>
      <c r="I74" s="668"/>
      <c r="J74" s="668"/>
      <c r="K74" s="668"/>
      <c r="L74" s="668"/>
      <c r="M74" s="668"/>
      <c r="N74" s="668"/>
      <c r="O74" s="48"/>
      <c r="P74" s="48"/>
      <c r="Q74" s="48"/>
      <c r="R74" s="48"/>
      <c r="S74" s="48"/>
      <c r="T74" s="48"/>
      <c r="U74" s="48"/>
      <c r="V74" s="48"/>
      <c r="W74" s="48"/>
      <c r="X74" s="48"/>
      <c r="Y74" s="48"/>
      <c r="Z74" s="48"/>
      <c r="AA74" s="48"/>
      <c r="AB74" s="48"/>
      <c r="AC74" s="48"/>
      <c r="AD74" s="48"/>
      <c r="AE74" s="48"/>
      <c r="AF74" s="48"/>
      <c r="AG74" s="48"/>
    </row>
    <row r="75" spans="1:33" ht="15" customHeight="1" x14ac:dyDescent="0.2">
      <c r="A75" s="10"/>
      <c r="B75" s="47"/>
      <c r="C75" s="47"/>
      <c r="D75" s="668"/>
      <c r="E75" s="668"/>
      <c r="F75" s="668"/>
      <c r="G75" s="668"/>
      <c r="H75" s="668"/>
      <c r="I75" s="668"/>
      <c r="J75" s="668"/>
      <c r="K75" s="668"/>
      <c r="L75" s="668"/>
      <c r="M75" s="668"/>
      <c r="N75" s="668"/>
      <c r="O75" s="48"/>
      <c r="P75" s="48"/>
      <c r="Q75" s="48"/>
      <c r="R75" s="48"/>
      <c r="S75" s="48"/>
      <c r="T75" s="48"/>
      <c r="U75" s="48"/>
      <c r="V75" s="48"/>
      <c r="W75" s="48"/>
      <c r="X75" s="48"/>
      <c r="Y75" s="48"/>
      <c r="Z75" s="48"/>
      <c r="AA75" s="48"/>
      <c r="AB75" s="48"/>
      <c r="AC75" s="48"/>
      <c r="AD75" s="48"/>
      <c r="AE75" s="48"/>
      <c r="AF75" s="48"/>
      <c r="AG75" s="48"/>
    </row>
    <row r="76" spans="1:33" ht="15" customHeight="1" x14ac:dyDescent="0.2">
      <c r="A76" s="10"/>
      <c r="B76" s="47"/>
      <c r="C76" s="47"/>
      <c r="D76" s="47" t="s">
        <v>549</v>
      </c>
      <c r="E76" s="47" t="s">
        <v>550</v>
      </c>
      <c r="F76" s="47"/>
      <c r="G76" s="47"/>
      <c r="H76" s="47"/>
      <c r="I76" s="47"/>
      <c r="J76" s="47"/>
      <c r="K76" s="47"/>
      <c r="L76" s="47"/>
      <c r="M76" s="10"/>
      <c r="N76" s="10"/>
      <c r="O76" s="10"/>
      <c r="P76" s="10"/>
      <c r="Q76" s="10"/>
      <c r="R76" s="10"/>
      <c r="S76" s="10"/>
      <c r="T76" s="10"/>
      <c r="U76" s="10"/>
      <c r="V76" s="10"/>
      <c r="W76" s="10"/>
      <c r="X76" s="10"/>
      <c r="Y76" s="10"/>
      <c r="Z76" s="10"/>
      <c r="AA76" s="10"/>
      <c r="AB76" s="10"/>
      <c r="AC76" s="10"/>
      <c r="AD76" s="10"/>
      <c r="AE76" s="10"/>
      <c r="AF76" s="10"/>
      <c r="AG76" s="10"/>
    </row>
    <row r="77" spans="1:33" ht="15" customHeight="1" x14ac:dyDescent="0.2">
      <c r="A77" s="10"/>
      <c r="B77" s="47"/>
      <c r="C77" s="47"/>
      <c r="D77" s="47" t="s">
        <v>551</v>
      </c>
      <c r="E77" s="530" t="s">
        <v>168</v>
      </c>
      <c r="F77" s="530"/>
      <c r="G77" s="530"/>
      <c r="H77" s="530"/>
      <c r="I77" s="530"/>
      <c r="J77" s="530"/>
      <c r="K77" s="530"/>
      <c r="L77" s="530"/>
      <c r="M77" s="530"/>
      <c r="N77" s="530"/>
      <c r="O77" s="48"/>
      <c r="P77" s="48"/>
      <c r="Q77" s="48"/>
      <c r="R77" s="48"/>
      <c r="S77" s="48"/>
      <c r="T77" s="48"/>
      <c r="U77" s="48"/>
      <c r="V77" s="48"/>
      <c r="W77" s="48"/>
      <c r="X77" s="48"/>
      <c r="Y77" s="48"/>
      <c r="Z77" s="48"/>
      <c r="AA77" s="48"/>
      <c r="AB77" s="48"/>
      <c r="AC77" s="48"/>
      <c r="AD77" s="48"/>
      <c r="AE77" s="48"/>
      <c r="AF77" s="48"/>
      <c r="AG77" s="48"/>
    </row>
    <row r="78" spans="1:33" ht="15" customHeight="1" x14ac:dyDescent="0.2">
      <c r="A78" s="10"/>
      <c r="B78" s="47"/>
      <c r="C78" s="47"/>
      <c r="D78" s="47"/>
      <c r="E78" s="530"/>
      <c r="F78" s="530"/>
      <c r="G78" s="530"/>
      <c r="H78" s="530"/>
      <c r="I78" s="530"/>
      <c r="J78" s="530"/>
      <c r="K78" s="530"/>
      <c r="L78" s="530"/>
      <c r="M78" s="530"/>
      <c r="N78" s="530"/>
      <c r="O78" s="48"/>
      <c r="P78" s="48"/>
      <c r="Q78" s="48"/>
      <c r="R78" s="48"/>
      <c r="S78" s="48"/>
      <c r="T78" s="48"/>
      <c r="U78" s="48"/>
      <c r="V78" s="48"/>
      <c r="W78" s="48"/>
      <c r="X78" s="48"/>
      <c r="Y78" s="48"/>
      <c r="Z78" s="48"/>
      <c r="AA78" s="48"/>
      <c r="AB78" s="48"/>
      <c r="AC78" s="48"/>
      <c r="AD78" s="48"/>
      <c r="AE78" s="48"/>
      <c r="AF78" s="48"/>
      <c r="AG78" s="48"/>
    </row>
    <row r="79" spans="1:33" ht="15" customHeight="1" x14ac:dyDescent="0.2">
      <c r="A79" s="10"/>
      <c r="B79" s="47"/>
      <c r="C79" s="47"/>
      <c r="D79" s="666" t="s">
        <v>519</v>
      </c>
      <c r="E79" s="666"/>
      <c r="F79" s="666"/>
      <c r="G79" s="666"/>
      <c r="H79" s="666"/>
      <c r="I79" s="666"/>
      <c r="J79" s="666"/>
      <c r="K79" s="666"/>
      <c r="L79" s="666"/>
      <c r="M79" s="666"/>
      <c r="N79" s="666"/>
      <c r="O79" s="49"/>
      <c r="P79" s="49"/>
      <c r="Q79" s="49"/>
      <c r="R79" s="49"/>
      <c r="S79" s="49"/>
      <c r="T79" s="49"/>
      <c r="U79" s="49"/>
      <c r="V79" s="49"/>
      <c r="W79" s="49"/>
      <c r="X79" s="49"/>
      <c r="Y79" s="49"/>
      <c r="Z79" s="49"/>
      <c r="AA79" s="49"/>
      <c r="AB79" s="49"/>
      <c r="AC79" s="49"/>
      <c r="AD79" s="49"/>
      <c r="AE79" s="49"/>
      <c r="AF79" s="49"/>
      <c r="AG79" s="49"/>
    </row>
    <row r="80" spans="1:33" ht="15" customHeight="1" x14ac:dyDescent="0.2">
      <c r="A80" s="10"/>
      <c r="B80" s="47"/>
      <c r="C80" s="47"/>
      <c r="D80" s="668" t="s">
        <v>507</v>
      </c>
      <c r="E80" s="668"/>
      <c r="F80" s="668"/>
      <c r="G80" s="668"/>
      <c r="H80" s="668"/>
      <c r="I80" s="668"/>
      <c r="J80" s="668"/>
      <c r="K80" s="668"/>
      <c r="L80" s="668"/>
      <c r="M80" s="668"/>
      <c r="N80" s="668"/>
      <c r="O80" s="48"/>
      <c r="P80" s="48"/>
      <c r="Q80" s="48"/>
      <c r="R80" s="48"/>
      <c r="S80" s="48"/>
      <c r="T80" s="48"/>
      <c r="U80" s="48"/>
      <c r="V80" s="48"/>
      <c r="W80" s="48"/>
      <c r="X80" s="48"/>
      <c r="Y80" s="48"/>
      <c r="Z80" s="48"/>
      <c r="AA80" s="48"/>
      <c r="AB80" s="48"/>
      <c r="AC80" s="48"/>
      <c r="AD80" s="48"/>
      <c r="AE80" s="48"/>
      <c r="AF80" s="48"/>
      <c r="AG80" s="48"/>
    </row>
    <row r="81" spans="1:33" ht="15" customHeight="1" x14ac:dyDescent="0.2">
      <c r="A81" s="10"/>
      <c r="B81" s="47"/>
      <c r="C81" s="47"/>
      <c r="D81" s="668"/>
      <c r="E81" s="668"/>
      <c r="F81" s="668"/>
      <c r="G81" s="668"/>
      <c r="H81" s="668"/>
      <c r="I81" s="668"/>
      <c r="J81" s="668"/>
      <c r="K81" s="668"/>
      <c r="L81" s="668"/>
      <c r="M81" s="668"/>
      <c r="N81" s="668"/>
      <c r="O81" s="48"/>
      <c r="P81" s="48"/>
      <c r="Q81" s="48"/>
      <c r="R81" s="48"/>
      <c r="S81" s="48"/>
      <c r="T81" s="48"/>
      <c r="U81" s="48"/>
      <c r="V81" s="48"/>
      <c r="W81" s="48"/>
      <c r="X81" s="48"/>
      <c r="Y81" s="48"/>
      <c r="Z81" s="48"/>
      <c r="AA81" s="48"/>
      <c r="AB81" s="48"/>
      <c r="AC81" s="48"/>
      <c r="AD81" s="48"/>
      <c r="AE81" s="48"/>
      <c r="AF81" s="48"/>
      <c r="AG81" s="48"/>
    </row>
    <row r="82" spans="1:33" ht="9" customHeight="1" x14ac:dyDescent="0.2">
      <c r="A82" s="10"/>
      <c r="B82" s="47"/>
      <c r="C82" s="47"/>
      <c r="D82" s="668"/>
      <c r="E82" s="668"/>
      <c r="F82" s="668"/>
      <c r="G82" s="668"/>
      <c r="H82" s="668"/>
      <c r="I82" s="668"/>
      <c r="J82" s="668"/>
      <c r="K82" s="668"/>
      <c r="L82" s="668"/>
      <c r="M82" s="668"/>
      <c r="N82" s="668"/>
      <c r="O82" s="10"/>
      <c r="P82" s="10"/>
      <c r="Q82" s="10"/>
      <c r="R82" s="10"/>
      <c r="S82" s="10"/>
      <c r="T82" s="10"/>
      <c r="U82" s="10"/>
      <c r="V82" s="10"/>
      <c r="W82" s="10"/>
      <c r="X82" s="10"/>
      <c r="Y82" s="10"/>
      <c r="Z82" s="10"/>
      <c r="AA82" s="10"/>
      <c r="AB82" s="10"/>
      <c r="AC82" s="10"/>
      <c r="AD82" s="10"/>
      <c r="AE82" s="10"/>
      <c r="AF82" s="10"/>
      <c r="AG82" s="10"/>
    </row>
    <row r="83" spans="1:33" ht="15" customHeight="1" x14ac:dyDescent="0.2">
      <c r="A83" s="10"/>
      <c r="B83" s="47"/>
      <c r="C83" s="47" t="s">
        <v>226</v>
      </c>
      <c r="D83" s="47" t="s">
        <v>399</v>
      </c>
      <c r="E83" s="47"/>
      <c r="F83" s="47"/>
      <c r="G83" s="47"/>
      <c r="H83" s="47"/>
      <c r="I83" s="47"/>
      <c r="J83" s="47"/>
      <c r="K83" s="47"/>
      <c r="L83" s="47"/>
      <c r="M83" s="10"/>
      <c r="N83" s="10"/>
      <c r="O83" s="10"/>
      <c r="P83" s="10"/>
      <c r="Q83" s="10"/>
      <c r="R83" s="10"/>
      <c r="S83" s="10"/>
      <c r="T83" s="10"/>
      <c r="U83" s="10"/>
      <c r="V83" s="10"/>
      <c r="W83" s="10"/>
      <c r="X83" s="10"/>
      <c r="Y83" s="10"/>
      <c r="Z83" s="10"/>
      <c r="AA83" s="10"/>
      <c r="AB83" s="10"/>
      <c r="AC83" s="10"/>
      <c r="AD83" s="10"/>
      <c r="AE83" s="10"/>
      <c r="AF83" s="10"/>
      <c r="AG83" s="10"/>
    </row>
    <row r="84" spans="1:33" ht="15" customHeight="1" x14ac:dyDescent="0.2">
      <c r="A84" s="10"/>
      <c r="B84" s="47"/>
      <c r="C84" s="47"/>
      <c r="D84" s="47" t="s">
        <v>552</v>
      </c>
      <c r="E84" s="47"/>
      <c r="F84" s="47"/>
      <c r="G84" s="47"/>
      <c r="H84" s="47"/>
      <c r="I84" s="47"/>
      <c r="J84" s="47"/>
      <c r="K84" s="47"/>
      <c r="L84" s="47"/>
      <c r="M84" s="10"/>
      <c r="N84" s="10"/>
      <c r="O84" s="10"/>
      <c r="P84" s="10"/>
      <c r="Q84" s="10"/>
      <c r="R84" s="10"/>
      <c r="S84" s="10"/>
      <c r="T84" s="10"/>
      <c r="U84" s="10"/>
      <c r="V84" s="10"/>
      <c r="W84" s="10"/>
      <c r="X84" s="10"/>
      <c r="Y84" s="10"/>
      <c r="Z84" s="10"/>
      <c r="AA84" s="10"/>
      <c r="AB84" s="10"/>
      <c r="AC84" s="10"/>
      <c r="AD84" s="10"/>
      <c r="AE84" s="10"/>
      <c r="AF84" s="10"/>
      <c r="AG84" s="10"/>
    </row>
    <row r="85" spans="1:33" ht="5.25" customHeight="1" x14ac:dyDescent="0.2">
      <c r="A85" s="10"/>
      <c r="B85" s="47"/>
      <c r="C85" s="47"/>
      <c r="D85" s="47"/>
      <c r="E85" s="47"/>
      <c r="F85" s="47"/>
      <c r="G85" s="47"/>
      <c r="H85" s="47"/>
      <c r="I85" s="47"/>
      <c r="J85" s="47"/>
      <c r="K85" s="47"/>
      <c r="L85" s="47"/>
      <c r="M85" s="10"/>
      <c r="N85" s="10"/>
      <c r="O85" s="10"/>
      <c r="P85" s="10"/>
      <c r="Q85" s="10"/>
      <c r="R85" s="10"/>
      <c r="S85" s="10"/>
      <c r="T85" s="10"/>
      <c r="U85" s="10"/>
      <c r="V85" s="10"/>
      <c r="W85" s="10"/>
      <c r="X85" s="10"/>
      <c r="Y85" s="10"/>
      <c r="Z85" s="10"/>
      <c r="AA85" s="10"/>
      <c r="AB85" s="10"/>
      <c r="AC85" s="10"/>
      <c r="AD85" s="10"/>
      <c r="AE85" s="10"/>
      <c r="AF85" s="10"/>
      <c r="AG85" s="10"/>
    </row>
    <row r="86" spans="1:33" ht="15" customHeight="1" x14ac:dyDescent="0.2">
      <c r="A86" s="10"/>
      <c r="B86" s="47"/>
      <c r="C86" s="47"/>
      <c r="D86" s="47" t="s">
        <v>156</v>
      </c>
      <c r="E86" s="47"/>
      <c r="F86" s="47" t="s">
        <v>20</v>
      </c>
      <c r="G86" s="10"/>
      <c r="H86" s="47"/>
      <c r="I86" s="47"/>
      <c r="J86" s="47"/>
      <c r="L86" s="47"/>
      <c r="M86" s="10"/>
      <c r="N86" s="10"/>
      <c r="O86" s="10"/>
      <c r="P86" s="10"/>
      <c r="Q86" s="10"/>
      <c r="R86" s="10"/>
      <c r="S86" s="10"/>
      <c r="T86" s="10"/>
      <c r="U86" s="10"/>
      <c r="V86" s="10"/>
      <c r="W86" s="10"/>
      <c r="X86" s="10"/>
      <c r="Y86" s="10"/>
      <c r="Z86" s="10"/>
      <c r="AA86" s="10"/>
      <c r="AB86" s="10"/>
      <c r="AC86" s="10"/>
      <c r="AD86" s="10"/>
      <c r="AE86" s="10"/>
      <c r="AF86" s="10"/>
      <c r="AG86" s="10"/>
    </row>
    <row r="87" spans="1:33" ht="15" customHeight="1" x14ac:dyDescent="0.2">
      <c r="A87" s="10"/>
      <c r="B87" s="47"/>
      <c r="C87" s="47"/>
      <c r="D87" s="47" t="s">
        <v>356</v>
      </c>
      <c r="E87" s="47"/>
      <c r="F87" s="47"/>
      <c r="G87" s="47"/>
      <c r="H87" s="47"/>
      <c r="I87" s="47"/>
      <c r="J87" s="47"/>
      <c r="K87" s="47"/>
      <c r="L87" s="47"/>
      <c r="M87" s="10"/>
      <c r="N87" s="10"/>
      <c r="O87" s="10"/>
      <c r="P87" s="10"/>
      <c r="Q87" s="10"/>
      <c r="R87" s="10"/>
      <c r="S87" s="10"/>
      <c r="T87" s="10"/>
      <c r="U87" s="10"/>
      <c r="V87" s="10"/>
      <c r="W87" s="10"/>
      <c r="X87" s="10"/>
      <c r="Y87" s="10"/>
      <c r="Z87" s="10"/>
      <c r="AA87" s="10"/>
      <c r="AB87" s="10"/>
      <c r="AC87" s="10"/>
      <c r="AD87" s="10"/>
      <c r="AE87" s="10"/>
      <c r="AF87" s="10"/>
      <c r="AG87" s="10"/>
    </row>
    <row r="88" spans="1:33" ht="15" customHeight="1" x14ac:dyDescent="0.2">
      <c r="A88" s="10"/>
      <c r="B88" s="47"/>
      <c r="C88" s="47"/>
      <c r="D88" s="47" t="s">
        <v>209</v>
      </c>
      <c r="E88" s="47"/>
      <c r="F88" s="47"/>
      <c r="G88" s="47" t="s">
        <v>553</v>
      </c>
      <c r="H88" s="10"/>
      <c r="I88" s="47"/>
      <c r="J88" s="47"/>
      <c r="K88" s="47"/>
      <c r="L88" s="47"/>
      <c r="N88" s="10"/>
      <c r="O88" s="10"/>
      <c r="P88" s="10"/>
      <c r="Q88" s="10"/>
      <c r="R88" s="10"/>
      <c r="S88" s="10"/>
      <c r="T88" s="10"/>
      <c r="U88" s="10"/>
      <c r="V88" s="10"/>
      <c r="W88" s="10"/>
      <c r="X88" s="10"/>
      <c r="Y88" s="10"/>
      <c r="Z88" s="10"/>
      <c r="AA88" s="10"/>
      <c r="AB88" s="10"/>
      <c r="AC88" s="10"/>
      <c r="AD88" s="10"/>
      <c r="AE88" s="10"/>
      <c r="AF88" s="10"/>
      <c r="AG88" s="10"/>
    </row>
    <row r="89" spans="1:33" ht="5.25" customHeight="1" x14ac:dyDescent="0.2">
      <c r="A89" s="10"/>
      <c r="B89" s="47"/>
      <c r="C89" s="47"/>
      <c r="D89" s="47"/>
      <c r="E89" s="47"/>
      <c r="F89" s="47"/>
      <c r="G89" s="47"/>
      <c r="H89" s="10"/>
      <c r="I89" s="47"/>
      <c r="J89" s="47"/>
      <c r="K89" s="47"/>
      <c r="L89" s="47"/>
      <c r="M89" s="10"/>
      <c r="N89" s="10"/>
      <c r="O89" s="10"/>
      <c r="P89" s="10"/>
      <c r="Q89" s="10"/>
      <c r="R89" s="10"/>
      <c r="S89" s="10"/>
      <c r="T89" s="10"/>
      <c r="U89" s="10"/>
      <c r="V89" s="10"/>
      <c r="W89" s="10"/>
      <c r="X89" s="10"/>
      <c r="Y89" s="10"/>
      <c r="Z89" s="10"/>
      <c r="AA89" s="10"/>
      <c r="AB89" s="10"/>
      <c r="AC89" s="10"/>
      <c r="AD89" s="10"/>
      <c r="AE89" s="10"/>
      <c r="AF89" s="10"/>
      <c r="AG89" s="10"/>
    </row>
    <row r="90" spans="1:33" ht="15" customHeight="1" x14ac:dyDescent="0.2">
      <c r="A90" s="10"/>
      <c r="B90" s="47"/>
      <c r="C90" s="47"/>
      <c r="D90" s="530" t="s">
        <v>554</v>
      </c>
      <c r="E90" s="530"/>
      <c r="F90" s="530"/>
      <c r="G90" s="530"/>
      <c r="H90" s="530"/>
      <c r="I90" s="530"/>
      <c r="J90" s="530"/>
      <c r="K90" s="530"/>
      <c r="L90" s="530"/>
      <c r="M90" s="530"/>
      <c r="N90" s="530"/>
      <c r="O90" s="48"/>
      <c r="P90" s="48"/>
      <c r="Q90" s="48"/>
      <c r="R90" s="48"/>
      <c r="S90" s="48"/>
      <c r="T90" s="48"/>
      <c r="U90" s="48"/>
      <c r="V90" s="48"/>
      <c r="W90" s="48"/>
      <c r="X90" s="48"/>
      <c r="Y90" s="48"/>
      <c r="Z90" s="48"/>
      <c r="AA90" s="48"/>
      <c r="AB90" s="48"/>
      <c r="AC90" s="48"/>
      <c r="AD90" s="48"/>
      <c r="AE90" s="48"/>
      <c r="AF90" s="48"/>
      <c r="AG90" s="48"/>
    </row>
    <row r="91" spans="1:33" ht="15" customHeight="1" x14ac:dyDescent="0.2">
      <c r="A91" s="10"/>
      <c r="B91" s="47"/>
      <c r="C91" s="47"/>
      <c r="D91" s="530"/>
      <c r="E91" s="530"/>
      <c r="F91" s="530"/>
      <c r="G91" s="530"/>
      <c r="H91" s="530"/>
      <c r="I91" s="530"/>
      <c r="J91" s="530"/>
      <c r="K91" s="530"/>
      <c r="L91" s="530"/>
      <c r="M91" s="530"/>
      <c r="N91" s="530"/>
      <c r="O91" s="48"/>
      <c r="P91" s="48"/>
      <c r="Q91" s="48"/>
      <c r="R91" s="48"/>
      <c r="S91" s="48"/>
      <c r="T91" s="48"/>
      <c r="U91" s="48"/>
      <c r="V91" s="48"/>
      <c r="W91" s="48"/>
      <c r="X91" s="48"/>
      <c r="Y91" s="48"/>
      <c r="Z91" s="48"/>
      <c r="AA91" s="48"/>
      <c r="AB91" s="48"/>
      <c r="AC91" s="48"/>
      <c r="AD91" s="48"/>
      <c r="AE91" s="48"/>
      <c r="AF91" s="48"/>
      <c r="AG91" s="48"/>
    </row>
    <row r="92" spans="1:33" x14ac:dyDescent="0.2">
      <c r="B92" s="54"/>
      <c r="C92" s="54"/>
      <c r="D92" s="48"/>
      <c r="E92" s="48"/>
      <c r="F92" s="48"/>
      <c r="G92" s="48"/>
      <c r="H92" s="48"/>
      <c r="I92" s="48"/>
      <c r="J92" s="48"/>
      <c r="K92" s="48"/>
      <c r="L92" s="48"/>
      <c r="M92" s="48"/>
      <c r="N92" s="48"/>
    </row>
    <row r="93" spans="1:33" x14ac:dyDescent="0.2">
      <c r="B93" s="54"/>
      <c r="C93" s="54"/>
      <c r="D93" s="54"/>
      <c r="E93" s="54"/>
      <c r="F93" s="54"/>
      <c r="G93" s="54"/>
      <c r="H93" s="54"/>
      <c r="I93" s="54"/>
      <c r="J93" s="54"/>
      <c r="K93" s="54"/>
      <c r="L93" s="54"/>
    </row>
    <row r="94" spans="1:33" x14ac:dyDescent="0.2">
      <c r="B94" s="54"/>
      <c r="C94" s="54"/>
      <c r="D94" s="54"/>
      <c r="E94" s="54"/>
      <c r="F94" s="54"/>
      <c r="G94" s="54"/>
      <c r="H94" s="54"/>
      <c r="I94" s="54"/>
      <c r="J94" s="54"/>
      <c r="K94" s="54"/>
      <c r="L94" s="54"/>
    </row>
    <row r="95" spans="1:33" x14ac:dyDescent="0.2">
      <c r="B95" s="54"/>
      <c r="C95" s="54"/>
      <c r="D95" s="54"/>
      <c r="E95" s="54"/>
      <c r="F95" s="54"/>
      <c r="G95" s="54"/>
      <c r="H95" s="54"/>
      <c r="I95" s="54"/>
      <c r="J95" s="54"/>
      <c r="K95" s="54"/>
      <c r="L95" s="54"/>
    </row>
    <row r="96" spans="1:33" x14ac:dyDescent="0.2">
      <c r="B96" s="54"/>
      <c r="C96" s="54"/>
      <c r="D96" s="54"/>
      <c r="E96" s="54"/>
      <c r="F96" s="54"/>
      <c r="G96" s="54"/>
      <c r="H96" s="54"/>
      <c r="I96" s="54"/>
      <c r="J96" s="54"/>
      <c r="K96" s="54"/>
      <c r="L96" s="54"/>
    </row>
    <row r="97" spans="2:12" x14ac:dyDescent="0.2">
      <c r="B97" s="54"/>
      <c r="C97" s="54"/>
      <c r="D97" s="54"/>
      <c r="E97" s="54"/>
      <c r="F97" s="54"/>
      <c r="G97" s="54"/>
      <c r="H97" s="54"/>
      <c r="I97" s="54"/>
      <c r="J97" s="54"/>
      <c r="K97" s="54"/>
      <c r="L97" s="54"/>
    </row>
    <row r="98" spans="2:12" x14ac:dyDescent="0.2">
      <c r="B98" s="54"/>
      <c r="C98" s="54"/>
      <c r="D98" s="54"/>
      <c r="E98" s="54"/>
      <c r="F98" s="54"/>
      <c r="G98" s="54"/>
      <c r="H98" s="54"/>
      <c r="I98" s="54"/>
      <c r="J98" s="54"/>
      <c r="K98" s="54"/>
      <c r="L98" s="54"/>
    </row>
    <row r="99" spans="2:12" x14ac:dyDescent="0.2">
      <c r="B99" s="54"/>
      <c r="C99" s="54"/>
      <c r="D99" s="54"/>
      <c r="E99" s="54"/>
      <c r="F99" s="54"/>
      <c r="G99" s="54"/>
      <c r="H99" s="54"/>
      <c r="I99" s="54"/>
      <c r="J99" s="54"/>
      <c r="K99" s="54"/>
      <c r="L99" s="54"/>
    </row>
    <row r="126" spans="9:9" x14ac:dyDescent="0.2">
      <c r="I126" s="479" t="s">
        <v>389</v>
      </c>
    </row>
  </sheetData>
  <mergeCells count="19">
    <mergeCell ref="D80:N82"/>
    <mergeCell ref="D90:N91"/>
    <mergeCell ref="C21:N28"/>
    <mergeCell ref="A2:N2"/>
    <mergeCell ref="D79:N79"/>
    <mergeCell ref="C5:N7"/>
    <mergeCell ref="C10:N15"/>
    <mergeCell ref="C16:N19"/>
    <mergeCell ref="D32:N34"/>
    <mergeCell ref="D35:N37"/>
    <mergeCell ref="D39:N40"/>
    <mergeCell ref="D41:N45"/>
    <mergeCell ref="D49:N51"/>
    <mergeCell ref="D52:N53"/>
    <mergeCell ref="D54:N55"/>
    <mergeCell ref="D63:N66"/>
    <mergeCell ref="D71:N73"/>
    <mergeCell ref="D74:N75"/>
    <mergeCell ref="E77:N78"/>
  </mergeCells>
  <phoneticPr fontId="20"/>
  <pageMargins left="0.59055118110236227" right="0.74803149606299213" top="0.74803149606299213" bottom="0.3" header="0.51181102362204722" footer="0.2"/>
  <pageSetup paperSize="9" scale="92" orientation="portrait" r:id="rId1"/>
  <headerFooter alignWithMargins="0"/>
  <rowBreaks count="1" manualBreakCount="1">
    <brk id="60" max="1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indexed="8"/>
  </sheetPr>
  <dimension ref="A1:K52"/>
  <sheetViews>
    <sheetView view="pageBreakPreview" topLeftCell="A10" zoomScale="115" zoomScaleSheetLayoutView="115" workbookViewId="0">
      <selection activeCell="L4" sqref="L4"/>
    </sheetView>
  </sheetViews>
  <sheetFormatPr defaultColWidth="9" defaultRowHeight="13" x14ac:dyDescent="0.2"/>
  <cols>
    <col min="1" max="1" width="4.26953125" style="1" customWidth="1"/>
    <col min="2" max="2" width="6.6328125" style="1" customWidth="1"/>
    <col min="3" max="3" width="10.6328125" style="1" customWidth="1"/>
    <col min="4" max="8" width="9" style="1" bestFit="1"/>
    <col min="9" max="9" width="4.90625" style="1" customWidth="1"/>
    <col min="10" max="10" width="9" style="1" bestFit="1"/>
    <col min="11" max="11" width="6.6328125" style="1" customWidth="1"/>
    <col min="12" max="12" width="9" style="1" bestFit="1"/>
    <col min="13" max="16384" width="9" style="1"/>
  </cols>
  <sheetData>
    <row r="1" spans="1:11" ht="24" customHeight="1" x14ac:dyDescent="0.2"/>
    <row r="2" spans="1:11" ht="24" customHeight="1" x14ac:dyDescent="0.2"/>
    <row r="3" spans="1:11" ht="24" customHeight="1" x14ac:dyDescent="0.2"/>
    <row r="4" spans="1:11" ht="24" customHeight="1" x14ac:dyDescent="0.2"/>
    <row r="5" spans="1:11" ht="24" customHeight="1" x14ac:dyDescent="0.2">
      <c r="B5" s="480"/>
      <c r="C5" s="480"/>
      <c r="D5" s="480"/>
      <c r="E5" s="480"/>
      <c r="F5" s="480"/>
      <c r="G5" s="480"/>
      <c r="H5" s="480"/>
      <c r="I5" s="480"/>
      <c r="J5" s="480"/>
      <c r="K5" s="480"/>
    </row>
    <row r="6" spans="1:11" ht="24" customHeight="1" x14ac:dyDescent="0.2">
      <c r="B6" s="480"/>
      <c r="C6" s="480"/>
      <c r="D6" s="480"/>
      <c r="E6" s="480"/>
      <c r="F6" s="480"/>
      <c r="G6" s="480"/>
      <c r="H6" s="480"/>
      <c r="I6" s="480"/>
      <c r="J6" s="480"/>
      <c r="K6" s="480"/>
    </row>
    <row r="7" spans="1:11" ht="24" customHeight="1" x14ac:dyDescent="0.2">
      <c r="B7" s="480"/>
      <c r="C7" s="480"/>
      <c r="D7" s="480"/>
      <c r="E7" s="480"/>
      <c r="F7" s="480"/>
      <c r="G7" s="480"/>
      <c r="H7" s="480"/>
      <c r="I7" s="480"/>
      <c r="J7" s="480"/>
      <c r="K7" s="480"/>
    </row>
    <row r="8" spans="1:11" x14ac:dyDescent="0.2">
      <c r="B8" s="480"/>
      <c r="C8" s="480"/>
      <c r="D8" s="480"/>
      <c r="E8" s="480"/>
      <c r="F8" s="480"/>
      <c r="G8" s="480"/>
      <c r="H8" s="480"/>
      <c r="I8" s="480"/>
      <c r="J8" s="480"/>
      <c r="K8" s="480"/>
    </row>
    <row r="9" spans="1:11" ht="22.5" customHeight="1" x14ac:dyDescent="0.2">
      <c r="A9" s="14"/>
      <c r="B9" s="480"/>
      <c r="C9" s="480"/>
      <c r="D9" s="480"/>
      <c r="E9" s="480"/>
      <c r="F9" s="480"/>
      <c r="G9" s="480"/>
      <c r="H9" s="480"/>
      <c r="I9" s="480"/>
      <c r="J9" s="480"/>
      <c r="K9" s="480"/>
    </row>
    <row r="10" spans="1:11" ht="22.5" customHeight="1" x14ac:dyDescent="0.2">
      <c r="A10" s="14"/>
      <c r="B10" s="480"/>
      <c r="C10" s="480"/>
      <c r="D10" s="480"/>
      <c r="E10" s="480"/>
      <c r="F10" s="480"/>
      <c r="G10" s="480"/>
      <c r="H10" s="480"/>
      <c r="I10" s="480"/>
      <c r="J10" s="480"/>
      <c r="K10" s="480"/>
    </row>
    <row r="11" spans="1:11" ht="22.5" customHeight="1" x14ac:dyDescent="0.2">
      <c r="A11" s="14"/>
      <c r="B11" s="480"/>
      <c r="C11" s="480"/>
      <c r="D11" s="480"/>
      <c r="E11" s="480"/>
      <c r="F11" s="480"/>
      <c r="G11" s="480"/>
      <c r="H11" s="480"/>
      <c r="I11" s="480"/>
      <c r="J11" s="480"/>
      <c r="K11" s="480"/>
    </row>
    <row r="12" spans="1:11" ht="27" customHeight="1" x14ac:dyDescent="0.2">
      <c r="A12" s="14"/>
      <c r="B12" s="480"/>
      <c r="C12" s="480"/>
      <c r="D12" s="480"/>
      <c r="E12" s="480"/>
      <c r="F12" s="480"/>
      <c r="G12" s="480"/>
      <c r="H12" s="480"/>
      <c r="I12" s="480"/>
      <c r="J12" s="480"/>
      <c r="K12" s="480"/>
    </row>
    <row r="13" spans="1:11" ht="18" customHeight="1" x14ac:dyDescent="0.2">
      <c r="A13" s="14"/>
      <c r="B13" s="480"/>
      <c r="C13" s="480"/>
      <c r="D13" s="480"/>
      <c r="E13" s="480"/>
      <c r="F13" s="480"/>
      <c r="G13" s="480"/>
      <c r="H13" s="480"/>
      <c r="I13" s="480"/>
      <c r="J13" s="480"/>
      <c r="K13" s="480"/>
    </row>
    <row r="14" spans="1:11" ht="24.75" customHeight="1" x14ac:dyDescent="0.2">
      <c r="A14" s="14"/>
      <c r="B14" s="481"/>
      <c r="C14" s="482"/>
      <c r="D14" s="482"/>
      <c r="E14" s="482"/>
      <c r="F14" s="482"/>
      <c r="G14" s="482"/>
      <c r="H14" s="482"/>
    </row>
    <row r="15" spans="1:11" ht="22.5" customHeight="1" x14ac:dyDescent="0.25">
      <c r="A15" s="14"/>
      <c r="B15" s="482"/>
      <c r="C15" s="482"/>
      <c r="D15" s="482"/>
      <c r="E15" s="482"/>
      <c r="F15" s="486"/>
      <c r="H15" s="482"/>
    </row>
    <row r="16" spans="1:11" ht="22.5" customHeight="1" x14ac:dyDescent="0.25">
      <c r="A16" s="14"/>
      <c r="B16" s="480" t="s">
        <v>410</v>
      </c>
      <c r="C16" s="482"/>
      <c r="D16" s="482"/>
      <c r="E16" s="482"/>
      <c r="F16" s="486"/>
      <c r="H16" s="482"/>
    </row>
    <row r="17" spans="1:8" ht="22.5" customHeight="1" x14ac:dyDescent="0.25">
      <c r="A17" s="14"/>
      <c r="B17" s="480" t="s">
        <v>40</v>
      </c>
      <c r="C17" s="482"/>
      <c r="D17" s="482"/>
      <c r="E17" s="482"/>
      <c r="F17" s="486"/>
      <c r="H17" s="482"/>
    </row>
    <row r="18" spans="1:8" ht="22.5" customHeight="1" x14ac:dyDescent="0.2">
      <c r="A18" s="14"/>
      <c r="B18" s="480" t="s">
        <v>312</v>
      </c>
      <c r="C18" s="482"/>
      <c r="D18" s="482"/>
      <c r="E18" s="482"/>
    </row>
    <row r="19" spans="1:8" ht="15" customHeight="1" x14ac:dyDescent="0.2">
      <c r="B19" s="482"/>
      <c r="C19" s="482"/>
      <c r="D19" s="482"/>
      <c r="E19" s="482"/>
    </row>
    <row r="20" spans="1:8" ht="20.25" customHeight="1" x14ac:dyDescent="0.25">
      <c r="B20" s="482"/>
      <c r="C20" s="483"/>
      <c r="D20" s="482"/>
      <c r="E20" s="482"/>
    </row>
    <row r="21" spans="1:8" ht="20.25" customHeight="1" x14ac:dyDescent="0.25">
      <c r="B21" s="482"/>
      <c r="C21" s="483"/>
      <c r="D21" s="482"/>
      <c r="E21" s="482"/>
    </row>
    <row r="22" spans="1:8" x14ac:dyDescent="0.2">
      <c r="F22" s="482"/>
      <c r="G22" s="482"/>
      <c r="H22" s="482"/>
    </row>
    <row r="23" spans="1:8" ht="16.5" x14ac:dyDescent="0.25">
      <c r="C23" s="484"/>
      <c r="F23" s="482"/>
      <c r="G23" s="482"/>
      <c r="H23" s="482"/>
    </row>
    <row r="24" spans="1:8" ht="16.5" x14ac:dyDescent="0.25">
      <c r="C24" s="484"/>
      <c r="F24" s="482"/>
      <c r="G24" s="482"/>
      <c r="H24" s="482"/>
    </row>
    <row r="25" spans="1:8" ht="16.5" x14ac:dyDescent="0.25">
      <c r="C25" s="484"/>
      <c r="F25" s="482"/>
      <c r="G25" s="482"/>
      <c r="H25" s="482"/>
    </row>
    <row r="26" spans="1:8" ht="16.5" x14ac:dyDescent="0.25">
      <c r="C26" s="484"/>
      <c r="F26" s="482"/>
      <c r="G26" s="482"/>
      <c r="H26" s="482"/>
    </row>
    <row r="27" spans="1:8" ht="16.5" x14ac:dyDescent="0.25">
      <c r="C27" s="484"/>
      <c r="F27" s="482"/>
      <c r="G27" s="482"/>
      <c r="H27" s="482"/>
    </row>
    <row r="28" spans="1:8" ht="16.5" x14ac:dyDescent="0.25">
      <c r="C28" s="484"/>
      <c r="F28" s="482"/>
      <c r="G28" s="482"/>
      <c r="H28" s="482"/>
    </row>
    <row r="29" spans="1:8" ht="16.5" x14ac:dyDescent="0.25">
      <c r="C29" s="484"/>
      <c r="F29" s="482"/>
      <c r="G29" s="482"/>
      <c r="H29" s="482"/>
    </row>
    <row r="30" spans="1:8" ht="16.5" x14ac:dyDescent="0.25">
      <c r="C30" s="484"/>
      <c r="F30" s="482"/>
      <c r="G30" s="482"/>
      <c r="H30" s="482"/>
    </row>
    <row r="31" spans="1:8" x14ac:dyDescent="0.2">
      <c r="C31" s="7"/>
      <c r="D31" s="485"/>
      <c r="E31" s="7"/>
      <c r="F31" s="7"/>
      <c r="G31" s="7"/>
    </row>
    <row r="32" spans="1:8" x14ac:dyDescent="0.2">
      <c r="C32" s="485"/>
      <c r="D32" s="485"/>
      <c r="E32" s="7"/>
      <c r="F32" s="7"/>
      <c r="G32" s="7"/>
    </row>
    <row r="33" spans="3:7" x14ac:dyDescent="0.2">
      <c r="C33" s="485"/>
      <c r="D33" s="485"/>
      <c r="E33" s="7"/>
      <c r="F33" s="7"/>
      <c r="G33" s="7"/>
    </row>
    <row r="35" spans="3:7" ht="17.25" customHeight="1" x14ac:dyDescent="0.2"/>
    <row r="36" spans="3:7" ht="17.25" customHeight="1" x14ac:dyDescent="0.2"/>
    <row r="52" spans="6:6" x14ac:dyDescent="0.2">
      <c r="F52" s="293"/>
    </row>
  </sheetData>
  <phoneticPr fontId="5"/>
  <pageMargins left="0.75" right="0.75" top="1" bottom="1" header="0.51200000000000001" footer="0.51200000000000001"/>
  <pageSetup paperSize="9" scale="9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8"/>
  </sheetPr>
  <dimension ref="A1:AB65"/>
  <sheetViews>
    <sheetView view="pageBreakPreview" zoomScale="60" zoomScaleNormal="85" workbookViewId="0">
      <selection activeCell="L4" sqref="L4"/>
    </sheetView>
  </sheetViews>
  <sheetFormatPr defaultColWidth="9" defaultRowHeight="13" x14ac:dyDescent="0.2"/>
  <cols>
    <col min="1" max="1" width="2.6328125" style="37" customWidth="1"/>
    <col min="2" max="2" width="2.90625" style="38" customWidth="1"/>
    <col min="3" max="3" width="3.453125" style="37" customWidth="1"/>
    <col min="4" max="4" width="5.7265625" style="37" customWidth="1"/>
    <col min="5" max="6" width="6" style="37" customWidth="1"/>
    <col min="7" max="9" width="8" style="37" customWidth="1"/>
    <col min="10" max="10" width="5.7265625" style="37" customWidth="1"/>
    <col min="11" max="12" width="6" style="37" customWidth="1"/>
    <col min="13" max="15" width="8" style="37" customWidth="1"/>
    <col min="16" max="16" width="9" style="37" bestFit="1"/>
    <col min="17" max="16384" width="9" style="37"/>
  </cols>
  <sheetData>
    <row r="1" spans="1:28" ht="19.5" customHeight="1" x14ac:dyDescent="0.25">
      <c r="A1" s="10"/>
      <c r="B1" s="43"/>
      <c r="C1" s="10"/>
      <c r="D1" s="10"/>
      <c r="E1" s="10"/>
      <c r="F1" s="10"/>
      <c r="G1" s="10"/>
      <c r="H1" s="71" t="s">
        <v>364</v>
      </c>
      <c r="I1" s="10"/>
      <c r="J1" s="10"/>
      <c r="K1" s="10"/>
      <c r="L1" s="10"/>
      <c r="M1" s="10"/>
      <c r="N1" s="10"/>
    </row>
    <row r="2" spans="1:28" ht="15" customHeight="1" x14ac:dyDescent="0.2">
      <c r="A2" s="10"/>
      <c r="B2" s="44"/>
      <c r="C2" s="47"/>
      <c r="D2" s="10"/>
      <c r="E2" s="10"/>
      <c r="F2" s="47"/>
      <c r="G2" s="47"/>
      <c r="H2" s="47"/>
      <c r="I2" s="47"/>
      <c r="J2" s="10"/>
      <c r="K2" s="10"/>
      <c r="N2" s="47"/>
    </row>
    <row r="3" spans="1:28" ht="15" customHeight="1" x14ac:dyDescent="0.2">
      <c r="A3" s="42"/>
      <c r="C3" s="47"/>
      <c r="D3" s="47"/>
      <c r="E3" s="47"/>
      <c r="F3" s="47"/>
      <c r="G3" s="47"/>
      <c r="H3" s="47"/>
      <c r="I3" s="47"/>
      <c r="J3" s="47"/>
      <c r="K3" s="47"/>
      <c r="L3" s="47"/>
      <c r="M3" s="47"/>
      <c r="N3" s="10"/>
    </row>
    <row r="4" spans="1:28" ht="14.25" customHeight="1" x14ac:dyDescent="0.2">
      <c r="A4" s="10"/>
      <c r="B4" s="44" t="s">
        <v>99</v>
      </c>
      <c r="C4" s="530" t="s">
        <v>366</v>
      </c>
      <c r="D4" s="530"/>
      <c r="E4" s="530"/>
      <c r="F4" s="530"/>
      <c r="G4" s="530"/>
      <c r="H4" s="530"/>
      <c r="I4" s="530"/>
      <c r="J4" s="530"/>
      <c r="K4" s="530"/>
      <c r="L4" s="530"/>
      <c r="M4" s="530"/>
      <c r="N4" s="530"/>
      <c r="O4" s="530"/>
    </row>
    <row r="5" spans="1:28" ht="14.25" customHeight="1" x14ac:dyDescent="0.2">
      <c r="A5" s="10"/>
      <c r="B5" s="44"/>
      <c r="C5" s="530"/>
      <c r="D5" s="530"/>
      <c r="E5" s="530"/>
      <c r="F5" s="530"/>
      <c r="G5" s="530"/>
      <c r="H5" s="530"/>
      <c r="I5" s="530"/>
      <c r="J5" s="530"/>
      <c r="K5" s="530"/>
      <c r="L5" s="530"/>
      <c r="M5" s="530"/>
      <c r="N5" s="530"/>
      <c r="O5" s="530"/>
    </row>
    <row r="6" spans="1:28" ht="7" customHeight="1" x14ac:dyDescent="0.2">
      <c r="A6" s="10"/>
      <c r="B6" s="44"/>
      <c r="C6" s="48"/>
      <c r="D6" s="48"/>
      <c r="E6" s="48"/>
      <c r="F6" s="48"/>
      <c r="G6" s="48"/>
      <c r="H6" s="48"/>
      <c r="I6" s="48"/>
      <c r="J6" s="48"/>
      <c r="K6" s="48"/>
      <c r="L6" s="48"/>
      <c r="M6" s="48"/>
      <c r="N6" s="48"/>
      <c r="O6" s="48"/>
    </row>
    <row r="7" spans="1:28" ht="14.25" customHeight="1" x14ac:dyDescent="0.2">
      <c r="A7" s="10"/>
      <c r="B7" s="44" t="s">
        <v>244</v>
      </c>
      <c r="C7" s="530" t="s">
        <v>259</v>
      </c>
      <c r="D7" s="530"/>
      <c r="E7" s="530"/>
      <c r="F7" s="530"/>
      <c r="G7" s="530"/>
      <c r="H7" s="530"/>
      <c r="I7" s="530"/>
      <c r="J7" s="530"/>
      <c r="K7" s="530"/>
      <c r="L7" s="530"/>
      <c r="M7" s="530"/>
      <c r="N7" s="530"/>
      <c r="O7" s="530"/>
    </row>
    <row r="8" spans="1:28" ht="14.25" customHeight="1" x14ac:dyDescent="0.2">
      <c r="A8" s="10"/>
      <c r="B8" s="44"/>
      <c r="C8" s="530"/>
      <c r="D8" s="530"/>
      <c r="E8" s="530"/>
      <c r="F8" s="530"/>
      <c r="G8" s="530"/>
      <c r="H8" s="530"/>
      <c r="I8" s="530"/>
      <c r="J8" s="530"/>
      <c r="K8" s="530"/>
      <c r="L8" s="530"/>
      <c r="M8" s="530"/>
      <c r="N8" s="530"/>
      <c r="O8" s="530"/>
    </row>
    <row r="9" spans="1:28" ht="7" customHeight="1" x14ac:dyDescent="0.2">
      <c r="A9" s="10"/>
      <c r="B9" s="44"/>
      <c r="C9" s="48"/>
      <c r="D9" s="48"/>
      <c r="E9" s="48"/>
      <c r="F9" s="48"/>
      <c r="G9" s="48"/>
      <c r="H9" s="48"/>
      <c r="I9" s="48"/>
      <c r="J9" s="48"/>
      <c r="K9" s="48"/>
      <c r="L9" s="48"/>
      <c r="M9" s="48"/>
      <c r="N9" s="48"/>
      <c r="O9" s="48"/>
    </row>
    <row r="10" spans="1:28" ht="14.25" customHeight="1" x14ac:dyDescent="0.2">
      <c r="A10" s="10"/>
      <c r="B10" s="44" t="s">
        <v>153</v>
      </c>
      <c r="C10" s="530" t="s">
        <v>65</v>
      </c>
      <c r="D10" s="530"/>
      <c r="E10" s="530"/>
      <c r="F10" s="530"/>
      <c r="G10" s="530"/>
      <c r="H10" s="530"/>
      <c r="I10" s="530"/>
      <c r="J10" s="530"/>
      <c r="K10" s="530"/>
      <c r="L10" s="530"/>
      <c r="M10" s="530"/>
      <c r="N10" s="530"/>
      <c r="O10" s="530"/>
    </row>
    <row r="11" spans="1:28" ht="14.25" customHeight="1" x14ac:dyDescent="0.2">
      <c r="A11" s="10"/>
      <c r="B11" s="44"/>
      <c r="C11" s="530"/>
      <c r="D11" s="530"/>
      <c r="E11" s="530"/>
      <c r="F11" s="530"/>
      <c r="G11" s="530"/>
      <c r="H11" s="530"/>
      <c r="I11" s="530"/>
      <c r="J11" s="530"/>
      <c r="K11" s="530"/>
      <c r="L11" s="530"/>
      <c r="M11" s="530"/>
      <c r="N11" s="530"/>
      <c r="O11" s="530"/>
    </row>
    <row r="12" spans="1:28" ht="7" customHeight="1" x14ac:dyDescent="0.2">
      <c r="A12" s="10"/>
      <c r="B12" s="44"/>
      <c r="C12" s="48"/>
      <c r="D12" s="48"/>
      <c r="E12" s="48"/>
      <c r="F12" s="48"/>
      <c r="G12" s="48"/>
      <c r="H12" s="48"/>
      <c r="I12" s="48"/>
      <c r="J12" s="48"/>
      <c r="K12" s="48"/>
      <c r="L12" s="48"/>
      <c r="M12" s="48"/>
      <c r="N12" s="48"/>
      <c r="O12" s="48"/>
    </row>
    <row r="13" spans="1:28" ht="14.25" customHeight="1" x14ac:dyDescent="0.2">
      <c r="A13" s="10"/>
      <c r="B13" s="44" t="s">
        <v>368</v>
      </c>
      <c r="C13" s="49" t="s">
        <v>369</v>
      </c>
      <c r="D13" s="49"/>
      <c r="E13" s="49"/>
      <c r="F13" s="49"/>
      <c r="G13" s="49"/>
      <c r="H13" s="50"/>
      <c r="I13" s="50"/>
      <c r="J13" s="50"/>
      <c r="K13" s="50"/>
      <c r="L13" s="50"/>
      <c r="M13" s="50"/>
      <c r="N13" s="50"/>
      <c r="O13" s="49"/>
    </row>
    <row r="14" spans="1:28" ht="14.25" customHeight="1" x14ac:dyDescent="0.2">
      <c r="A14" s="10"/>
      <c r="B14" s="44"/>
      <c r="C14" s="50" t="s">
        <v>338</v>
      </c>
      <c r="D14" s="531" t="s">
        <v>243</v>
      </c>
      <c r="E14" s="531"/>
      <c r="F14" s="531"/>
      <c r="G14" s="531"/>
      <c r="H14" s="531"/>
      <c r="I14" s="531"/>
      <c r="J14" s="531"/>
      <c r="K14" s="531"/>
      <c r="L14" s="531"/>
      <c r="M14" s="531"/>
      <c r="N14" s="531"/>
      <c r="O14" s="531"/>
    </row>
    <row r="15" spans="1:28" ht="14.25" customHeight="1" x14ac:dyDescent="0.2">
      <c r="A15" s="10"/>
      <c r="B15" s="44"/>
      <c r="C15" s="50"/>
      <c r="D15" s="531"/>
      <c r="E15" s="531"/>
      <c r="F15" s="531"/>
      <c r="G15" s="531"/>
      <c r="H15" s="531"/>
      <c r="I15" s="531"/>
      <c r="J15" s="531"/>
      <c r="K15" s="531"/>
      <c r="L15" s="531"/>
      <c r="M15" s="531"/>
      <c r="N15" s="531"/>
      <c r="O15" s="531"/>
    </row>
    <row r="16" spans="1:28" ht="14.25" customHeight="1" x14ac:dyDescent="0.2">
      <c r="A16" s="10"/>
      <c r="B16" s="44"/>
      <c r="C16" s="50"/>
      <c r="D16" s="531"/>
      <c r="E16" s="531"/>
      <c r="F16" s="531"/>
      <c r="G16" s="531"/>
      <c r="H16" s="531"/>
      <c r="I16" s="531"/>
      <c r="J16" s="531"/>
      <c r="K16" s="531"/>
      <c r="L16" s="531"/>
      <c r="M16" s="531"/>
      <c r="N16" s="531"/>
      <c r="O16" s="531"/>
      <c r="Q16" s="48"/>
      <c r="R16" s="48"/>
      <c r="S16" s="48"/>
      <c r="T16" s="48"/>
      <c r="U16" s="48"/>
      <c r="V16" s="48"/>
      <c r="W16" s="48"/>
      <c r="X16" s="48"/>
      <c r="Y16" s="48"/>
      <c r="Z16" s="48"/>
      <c r="AA16" s="48"/>
      <c r="AB16" s="48"/>
    </row>
    <row r="17" spans="1:28" ht="14.25" customHeight="1" x14ac:dyDescent="0.2">
      <c r="A17" s="10"/>
      <c r="B17" s="44"/>
      <c r="C17" s="50"/>
      <c r="D17" s="531"/>
      <c r="E17" s="531"/>
      <c r="F17" s="531"/>
      <c r="G17" s="531"/>
      <c r="H17" s="531"/>
      <c r="I17" s="531"/>
      <c r="J17" s="531"/>
      <c r="K17" s="531"/>
      <c r="L17" s="531"/>
      <c r="M17" s="531"/>
      <c r="N17" s="531"/>
      <c r="O17" s="531"/>
      <c r="Q17" s="48"/>
      <c r="R17" s="48"/>
      <c r="S17" s="48"/>
      <c r="T17" s="48"/>
      <c r="U17" s="48"/>
      <c r="V17" s="48"/>
      <c r="W17" s="48"/>
      <c r="X17" s="48"/>
      <c r="Y17" s="48"/>
      <c r="Z17" s="48"/>
      <c r="AA17" s="48"/>
      <c r="AB17" s="48"/>
    </row>
    <row r="18" spans="1:28" ht="21" customHeight="1" x14ac:dyDescent="0.2">
      <c r="A18" s="10"/>
      <c r="B18" s="44"/>
      <c r="C18" s="50"/>
      <c r="D18" s="531"/>
      <c r="E18" s="531"/>
      <c r="F18" s="531"/>
      <c r="G18" s="531"/>
      <c r="H18" s="531"/>
      <c r="I18" s="531"/>
      <c r="J18" s="531"/>
      <c r="K18" s="531"/>
      <c r="L18" s="531"/>
      <c r="M18" s="531"/>
      <c r="N18" s="531"/>
      <c r="O18" s="531"/>
      <c r="Q18" s="48"/>
      <c r="R18" s="48"/>
      <c r="S18" s="48"/>
      <c r="T18" s="48"/>
      <c r="U18" s="48"/>
      <c r="V18" s="48"/>
      <c r="W18" s="48"/>
      <c r="X18" s="48"/>
      <c r="Y18" s="48"/>
      <c r="Z18" s="48"/>
      <c r="AA18" s="48"/>
      <c r="AB18" s="48"/>
    </row>
    <row r="19" spans="1:28" x14ac:dyDescent="0.2">
      <c r="A19" s="10"/>
      <c r="B19" s="44"/>
      <c r="C19" s="50" t="s">
        <v>46</v>
      </c>
      <c r="D19" s="49" t="s">
        <v>372</v>
      </c>
      <c r="E19" s="48"/>
      <c r="F19" s="48"/>
      <c r="G19" s="48"/>
      <c r="H19" s="48"/>
      <c r="I19" s="48"/>
      <c r="J19" s="48"/>
      <c r="K19" s="48"/>
      <c r="L19" s="48"/>
      <c r="M19" s="48"/>
      <c r="N19" s="48"/>
      <c r="O19" s="48"/>
      <c r="Q19" s="50"/>
      <c r="R19" s="48"/>
      <c r="S19" s="48"/>
      <c r="T19" s="48"/>
      <c r="U19" s="48"/>
      <c r="V19" s="48"/>
      <c r="W19" s="48"/>
      <c r="X19" s="48"/>
      <c r="Y19" s="48"/>
      <c r="Z19" s="48"/>
      <c r="AA19" s="48"/>
      <c r="AB19" s="48"/>
    </row>
    <row r="20" spans="1:28" ht="14.25" customHeight="1" x14ac:dyDescent="0.2">
      <c r="A20" s="10"/>
      <c r="B20" s="44"/>
      <c r="C20" s="50" t="s">
        <v>346</v>
      </c>
      <c r="D20" s="532" t="s">
        <v>556</v>
      </c>
      <c r="E20" s="532"/>
      <c r="F20" s="532"/>
      <c r="G20" s="532"/>
      <c r="H20" s="532"/>
      <c r="I20" s="532"/>
      <c r="J20" s="532"/>
      <c r="K20" s="532"/>
      <c r="L20" s="532"/>
      <c r="M20" s="532"/>
      <c r="N20" s="532"/>
      <c r="O20" s="532"/>
      <c r="Q20" s="55"/>
      <c r="R20" s="55"/>
      <c r="S20" s="55"/>
      <c r="T20" s="55"/>
      <c r="U20" s="55"/>
      <c r="V20" s="55"/>
      <c r="W20" s="55"/>
      <c r="X20" s="55"/>
      <c r="Y20" s="55"/>
      <c r="Z20" s="55"/>
      <c r="AA20" s="55"/>
      <c r="AB20" s="55"/>
    </row>
    <row r="21" spans="1:28" ht="103" customHeight="1" x14ac:dyDescent="0.2">
      <c r="A21" s="10"/>
      <c r="B21" s="44"/>
      <c r="C21" s="50"/>
      <c r="D21" s="532"/>
      <c r="E21" s="532"/>
      <c r="F21" s="532"/>
      <c r="G21" s="532"/>
      <c r="H21" s="532"/>
      <c r="I21" s="532"/>
      <c r="J21" s="532"/>
      <c r="K21" s="532"/>
      <c r="L21" s="532"/>
      <c r="M21" s="532"/>
      <c r="N21" s="532"/>
      <c r="O21" s="532"/>
      <c r="Q21" s="55"/>
      <c r="R21" s="55"/>
      <c r="S21" s="55"/>
      <c r="T21" s="55"/>
      <c r="U21" s="55"/>
      <c r="V21" s="55"/>
      <c r="W21" s="55"/>
      <c r="X21" s="55"/>
      <c r="Y21" s="55"/>
      <c r="Z21" s="55"/>
      <c r="AA21" s="55"/>
      <c r="AB21" s="55"/>
    </row>
    <row r="22" spans="1:28" ht="12.75" customHeight="1" x14ac:dyDescent="0.2">
      <c r="A22" s="10"/>
      <c r="B22" s="44"/>
      <c r="C22" s="50" t="s">
        <v>373</v>
      </c>
      <c r="D22" s="533" t="s">
        <v>375</v>
      </c>
      <c r="E22" s="533"/>
      <c r="F22" s="533"/>
      <c r="G22" s="533"/>
      <c r="H22" s="533"/>
      <c r="I22" s="533"/>
      <c r="J22" s="533"/>
      <c r="K22" s="533"/>
      <c r="L22" s="533"/>
      <c r="M22" s="533"/>
      <c r="N22" s="533"/>
      <c r="O22" s="533"/>
      <c r="Q22" s="55"/>
      <c r="R22" s="55"/>
      <c r="S22" s="55"/>
      <c r="T22" s="55"/>
      <c r="U22" s="55"/>
      <c r="V22" s="55"/>
      <c r="W22" s="55"/>
      <c r="X22" s="55"/>
      <c r="Y22" s="55"/>
      <c r="Z22" s="55"/>
    </row>
    <row r="23" spans="1:28" ht="12.75" customHeight="1" x14ac:dyDescent="0.2">
      <c r="A23" s="10"/>
      <c r="B23" s="44"/>
      <c r="C23" s="47"/>
      <c r="D23" s="533"/>
      <c r="E23" s="533"/>
      <c r="F23" s="533"/>
      <c r="G23" s="533"/>
      <c r="H23" s="533"/>
      <c r="I23" s="533"/>
      <c r="J23" s="533"/>
      <c r="K23" s="533"/>
      <c r="L23" s="533"/>
      <c r="M23" s="533"/>
      <c r="N23" s="533"/>
      <c r="O23" s="533"/>
      <c r="Q23" s="55"/>
      <c r="R23" s="55"/>
      <c r="S23" s="55"/>
      <c r="T23" s="55"/>
      <c r="U23" s="55"/>
      <c r="V23" s="55"/>
      <c r="W23" s="55"/>
      <c r="X23" s="55"/>
      <c r="Y23" s="55"/>
      <c r="Z23" s="55"/>
    </row>
    <row r="24" spans="1:28" ht="17.25" customHeight="1" x14ac:dyDescent="0.2">
      <c r="A24" s="10"/>
      <c r="B24" s="44"/>
      <c r="C24" s="47"/>
      <c r="D24" s="533"/>
      <c r="E24" s="533"/>
      <c r="F24" s="533"/>
      <c r="G24" s="533"/>
      <c r="H24" s="533"/>
      <c r="I24" s="533"/>
      <c r="J24" s="533"/>
      <c r="K24" s="533"/>
      <c r="L24" s="533"/>
      <c r="M24" s="533"/>
      <c r="N24" s="533"/>
      <c r="O24" s="533"/>
      <c r="Q24" s="55"/>
      <c r="R24" s="55"/>
      <c r="S24" s="55"/>
      <c r="T24" s="55"/>
      <c r="U24" s="55"/>
      <c r="V24" s="55"/>
      <c r="W24" s="55"/>
      <c r="X24" s="55"/>
      <c r="Y24" s="55"/>
      <c r="Z24" s="55"/>
    </row>
    <row r="25" spans="1:28" ht="12.75" customHeight="1" x14ac:dyDescent="0.2">
      <c r="A25" s="10"/>
      <c r="B25" s="44"/>
      <c r="C25" s="47"/>
      <c r="D25" s="55"/>
      <c r="E25" s="55"/>
      <c r="F25" s="55"/>
      <c r="G25" s="55"/>
      <c r="H25" s="55"/>
      <c r="I25" s="55"/>
      <c r="J25" s="55"/>
      <c r="K25" s="55"/>
      <c r="L25" s="55"/>
      <c r="M25" s="55"/>
      <c r="N25" s="55"/>
      <c r="O25" s="55"/>
      <c r="Q25" s="55"/>
      <c r="R25" s="55"/>
      <c r="S25" s="55"/>
      <c r="T25" s="55"/>
      <c r="U25" s="55"/>
      <c r="V25" s="55"/>
      <c r="W25" s="55"/>
      <c r="X25" s="55"/>
      <c r="Y25" s="55"/>
      <c r="Z25" s="55"/>
    </row>
    <row r="26" spans="1:28" ht="14.25" customHeight="1" x14ac:dyDescent="0.2">
      <c r="A26" s="10"/>
      <c r="B26" s="44" t="s">
        <v>159</v>
      </c>
      <c r="C26" s="530" t="s">
        <v>357</v>
      </c>
      <c r="D26" s="530"/>
      <c r="E26" s="530"/>
      <c r="F26" s="530"/>
      <c r="G26" s="530"/>
      <c r="H26" s="530"/>
      <c r="I26" s="530"/>
      <c r="J26" s="530"/>
      <c r="K26" s="530"/>
      <c r="L26" s="530"/>
      <c r="M26" s="530"/>
      <c r="N26" s="530"/>
      <c r="O26" s="530"/>
      <c r="Q26" s="55"/>
      <c r="R26" s="55"/>
      <c r="S26" s="55"/>
      <c r="T26" s="55"/>
      <c r="U26" s="55"/>
      <c r="V26" s="55"/>
      <c r="W26" s="55"/>
      <c r="X26" s="55"/>
      <c r="Y26" s="55"/>
      <c r="Z26" s="55"/>
    </row>
    <row r="27" spans="1:28" ht="14.25" customHeight="1" x14ac:dyDescent="0.2">
      <c r="A27" s="10"/>
      <c r="B27" s="44"/>
      <c r="C27" s="530"/>
      <c r="D27" s="530"/>
      <c r="E27" s="530"/>
      <c r="F27" s="530"/>
      <c r="G27" s="530"/>
      <c r="H27" s="530"/>
      <c r="I27" s="530"/>
      <c r="J27" s="530"/>
      <c r="K27" s="530"/>
      <c r="L27" s="530"/>
      <c r="M27" s="530"/>
      <c r="N27" s="530"/>
      <c r="O27" s="530"/>
    </row>
    <row r="28" spans="1:28" ht="7" customHeight="1" x14ac:dyDescent="0.2">
      <c r="A28" s="10"/>
      <c r="B28" s="44"/>
      <c r="C28" s="48"/>
      <c r="D28" s="48"/>
      <c r="E28" s="48"/>
      <c r="F28" s="48"/>
      <c r="G28" s="48"/>
      <c r="H28" s="48"/>
      <c r="I28" s="48"/>
      <c r="J28" s="48"/>
      <c r="K28" s="48"/>
      <c r="L28" s="48"/>
      <c r="M28" s="48"/>
      <c r="N28" s="48"/>
      <c r="O28" s="48"/>
    </row>
    <row r="29" spans="1:28" ht="14.25" customHeight="1" x14ac:dyDescent="0.2">
      <c r="A29" s="10"/>
      <c r="B29" s="44" t="s">
        <v>311</v>
      </c>
      <c r="C29" s="49" t="s">
        <v>376</v>
      </c>
      <c r="F29" s="10"/>
      <c r="G29" s="10"/>
      <c r="H29" s="10"/>
      <c r="I29" s="10"/>
      <c r="J29" s="10"/>
      <c r="K29" s="10"/>
      <c r="L29" s="10"/>
      <c r="M29" s="10"/>
      <c r="N29" s="10"/>
      <c r="O29" s="10"/>
    </row>
    <row r="30" spans="1:28" ht="14.25" customHeight="1" x14ac:dyDescent="0.2">
      <c r="A30" s="10"/>
      <c r="B30" s="44"/>
      <c r="C30" s="51" t="s">
        <v>194</v>
      </c>
      <c r="D30" s="47"/>
      <c r="E30" s="47"/>
      <c r="F30" s="47"/>
      <c r="G30" s="47"/>
      <c r="H30" s="47"/>
      <c r="I30" s="47"/>
      <c r="J30" s="47"/>
      <c r="K30" s="47"/>
      <c r="L30" s="47"/>
      <c r="M30" s="47"/>
      <c r="N30" s="10"/>
      <c r="O30" s="10"/>
    </row>
    <row r="31" spans="1:28" ht="14.25" customHeight="1" x14ac:dyDescent="0.2">
      <c r="A31" s="10"/>
      <c r="B31" s="44"/>
      <c r="C31" s="51" t="s">
        <v>306</v>
      </c>
      <c r="D31" s="47"/>
      <c r="E31" s="47"/>
      <c r="F31" s="47"/>
      <c r="G31" s="47"/>
      <c r="H31" s="47"/>
      <c r="I31" s="47"/>
      <c r="J31" s="47"/>
      <c r="K31" s="47"/>
      <c r="L31" s="47"/>
      <c r="M31" s="47"/>
      <c r="N31" s="10"/>
      <c r="O31" s="10"/>
    </row>
    <row r="32" spans="1:28" ht="14.25" customHeight="1" x14ac:dyDescent="0.2">
      <c r="A32" s="10"/>
      <c r="B32" s="44"/>
      <c r="C32" s="51" t="s">
        <v>316</v>
      </c>
      <c r="D32" s="56"/>
      <c r="E32" s="56"/>
      <c r="F32" s="56"/>
      <c r="G32" s="56"/>
      <c r="H32" s="56"/>
      <c r="I32" s="56"/>
      <c r="J32" s="56"/>
      <c r="K32" s="56"/>
      <c r="L32" s="56"/>
      <c r="M32" s="56"/>
      <c r="N32" s="56"/>
      <c r="O32" s="56"/>
    </row>
    <row r="33" spans="1:15" ht="7" customHeight="1" x14ac:dyDescent="0.2">
      <c r="A33" s="10"/>
      <c r="B33" s="44"/>
      <c r="C33" s="50"/>
      <c r="D33" s="56"/>
      <c r="E33" s="56"/>
      <c r="F33" s="56"/>
      <c r="G33" s="56"/>
      <c r="H33" s="56"/>
      <c r="I33" s="56"/>
      <c r="J33" s="56"/>
      <c r="K33" s="56"/>
      <c r="L33" s="56"/>
      <c r="M33" s="56"/>
      <c r="N33" s="56"/>
      <c r="O33" s="56"/>
    </row>
    <row r="34" spans="1:15" ht="15" customHeight="1" x14ac:dyDescent="0.2">
      <c r="B34" s="45" t="s">
        <v>383</v>
      </c>
      <c r="C34" s="50" t="s">
        <v>52</v>
      </c>
      <c r="F34" s="48"/>
      <c r="H34" s="48"/>
      <c r="I34" s="48"/>
      <c r="J34" s="48"/>
      <c r="K34" s="48"/>
      <c r="L34" s="48"/>
      <c r="M34" s="48"/>
      <c r="N34" s="48"/>
      <c r="O34" s="48"/>
    </row>
    <row r="35" spans="1:15" ht="13.5" customHeight="1" x14ac:dyDescent="0.2">
      <c r="B35" s="45"/>
      <c r="D35" s="495" t="s">
        <v>384</v>
      </c>
      <c r="E35" s="495"/>
      <c r="F35" s="495"/>
      <c r="G35" s="495"/>
      <c r="H35" s="495"/>
      <c r="I35" s="496"/>
      <c r="J35" s="497" t="s">
        <v>385</v>
      </c>
      <c r="K35" s="495"/>
      <c r="L35" s="495"/>
      <c r="M35" s="495"/>
      <c r="N35" s="495"/>
      <c r="O35" s="496"/>
    </row>
    <row r="36" spans="1:15" s="39" customFormat="1" ht="13.5" customHeight="1" x14ac:dyDescent="0.2">
      <c r="B36" s="46"/>
      <c r="D36" s="57" t="s">
        <v>104</v>
      </c>
      <c r="E36" s="64" t="s">
        <v>297</v>
      </c>
      <c r="F36" s="64"/>
      <c r="G36" s="64"/>
      <c r="H36" s="64"/>
      <c r="I36" s="57"/>
      <c r="J36" s="498" t="s">
        <v>167</v>
      </c>
      <c r="K36" s="499"/>
      <c r="L36" s="499"/>
      <c r="M36" s="499"/>
      <c r="N36" s="499"/>
      <c r="O36" s="500"/>
    </row>
    <row r="37" spans="1:15" s="39" customFormat="1" ht="13.5" customHeight="1" x14ac:dyDescent="0.2">
      <c r="B37" s="46"/>
      <c r="D37" s="58" t="s">
        <v>334</v>
      </c>
      <c r="E37" s="52" t="s">
        <v>121</v>
      </c>
      <c r="F37" s="52"/>
      <c r="G37" s="52"/>
      <c r="H37" s="52"/>
      <c r="I37" s="58"/>
      <c r="J37" s="501" t="s">
        <v>339</v>
      </c>
      <c r="K37" s="502"/>
      <c r="L37" s="502"/>
      <c r="M37" s="502"/>
      <c r="N37" s="502"/>
      <c r="O37" s="503"/>
    </row>
    <row r="38" spans="1:15" s="39" customFormat="1" ht="13.5" customHeight="1" x14ac:dyDescent="0.2">
      <c r="B38" s="46"/>
      <c r="D38" s="58" t="s">
        <v>180</v>
      </c>
      <c r="E38" s="52" t="s">
        <v>386</v>
      </c>
      <c r="F38" s="52"/>
      <c r="G38" s="52"/>
      <c r="H38" s="52"/>
      <c r="I38" s="58"/>
      <c r="J38" s="501" t="s">
        <v>388</v>
      </c>
      <c r="K38" s="502"/>
      <c r="L38" s="502"/>
      <c r="M38" s="502"/>
      <c r="N38" s="502"/>
      <c r="O38" s="503"/>
    </row>
    <row r="39" spans="1:15" s="39" customFormat="1" ht="13.5" customHeight="1" x14ac:dyDescent="0.2">
      <c r="B39" s="46"/>
      <c r="D39" s="59" t="s">
        <v>3</v>
      </c>
      <c r="E39" s="65" t="s">
        <v>380</v>
      </c>
      <c r="F39" s="65"/>
      <c r="G39" s="65"/>
      <c r="H39" s="65"/>
      <c r="I39" s="59"/>
      <c r="J39" s="504" t="s">
        <v>201</v>
      </c>
      <c r="K39" s="505"/>
      <c r="L39" s="505"/>
      <c r="M39" s="505"/>
      <c r="N39" s="505"/>
      <c r="O39" s="506"/>
    </row>
    <row r="40" spans="1:15" s="39" customFormat="1" ht="7" customHeight="1" x14ac:dyDescent="0.2">
      <c r="B40" s="46"/>
      <c r="C40" s="52"/>
      <c r="F40" s="52"/>
      <c r="G40" s="52"/>
      <c r="H40" s="52"/>
      <c r="I40" s="52"/>
      <c r="J40" s="52"/>
      <c r="K40" s="52"/>
      <c r="L40" s="52"/>
      <c r="M40" s="52"/>
      <c r="N40" s="73"/>
      <c r="O40" s="73"/>
    </row>
    <row r="41" spans="1:15" ht="15" customHeight="1" x14ac:dyDescent="0.2">
      <c r="B41" s="45" t="s">
        <v>381</v>
      </c>
      <c r="C41" s="50" t="s">
        <v>34</v>
      </c>
      <c r="F41" s="48"/>
      <c r="H41" s="48"/>
      <c r="I41" s="48"/>
      <c r="J41" s="48"/>
      <c r="K41" s="48"/>
      <c r="L41" s="48"/>
      <c r="M41" s="48"/>
      <c r="N41" s="48"/>
      <c r="O41" s="48"/>
    </row>
    <row r="42" spans="1:15" s="40" customFormat="1" ht="13.5" customHeight="1" x14ac:dyDescent="0.2">
      <c r="D42" s="507" t="s">
        <v>384</v>
      </c>
      <c r="E42" s="507"/>
      <c r="F42" s="508"/>
      <c r="G42" s="509" t="s">
        <v>251</v>
      </c>
      <c r="H42" s="510"/>
      <c r="I42" s="511"/>
      <c r="J42" s="512" t="s">
        <v>384</v>
      </c>
      <c r="K42" s="507"/>
      <c r="L42" s="508"/>
      <c r="M42" s="509" t="s">
        <v>251</v>
      </c>
      <c r="N42" s="510"/>
      <c r="O42" s="511"/>
    </row>
    <row r="43" spans="1:15" s="41" customFormat="1" ht="13.5" customHeight="1" x14ac:dyDescent="0.2">
      <c r="D43" s="60" t="s">
        <v>145</v>
      </c>
      <c r="E43" s="513" t="s">
        <v>260</v>
      </c>
      <c r="F43" s="514"/>
      <c r="G43" s="534" t="s">
        <v>196</v>
      </c>
      <c r="H43" s="535"/>
      <c r="I43" s="536"/>
      <c r="J43" s="72" t="s">
        <v>367</v>
      </c>
      <c r="K43" s="515" t="s">
        <v>391</v>
      </c>
      <c r="L43" s="516"/>
      <c r="M43" s="517" t="s">
        <v>393</v>
      </c>
      <c r="N43" s="518"/>
      <c r="O43" s="518"/>
    </row>
    <row r="44" spans="1:15" s="41" customFormat="1" ht="13.5" customHeight="1" x14ac:dyDescent="0.2">
      <c r="D44" s="61"/>
      <c r="E44" s="515"/>
      <c r="F44" s="516"/>
      <c r="G44" s="537"/>
      <c r="H44" s="538"/>
      <c r="I44" s="539"/>
      <c r="J44" s="68" t="s">
        <v>392</v>
      </c>
      <c r="K44" s="515" t="s">
        <v>394</v>
      </c>
      <c r="L44" s="516"/>
      <c r="M44" s="517" t="s">
        <v>89</v>
      </c>
      <c r="N44" s="518"/>
      <c r="O44" s="518"/>
    </row>
    <row r="45" spans="1:15" s="41" customFormat="1" ht="13.5" customHeight="1" x14ac:dyDescent="0.2">
      <c r="D45" s="61" t="s">
        <v>236</v>
      </c>
      <c r="E45" s="515" t="s">
        <v>142</v>
      </c>
      <c r="F45" s="516"/>
      <c r="G45" s="519" t="s">
        <v>166</v>
      </c>
      <c r="H45" s="520"/>
      <c r="I45" s="520"/>
      <c r="J45" s="68" t="s">
        <v>191</v>
      </c>
      <c r="K45" s="515" t="s">
        <v>395</v>
      </c>
      <c r="L45" s="516"/>
      <c r="M45" s="517" t="s">
        <v>396</v>
      </c>
      <c r="N45" s="518"/>
      <c r="O45" s="518"/>
    </row>
    <row r="46" spans="1:15" s="41" customFormat="1" ht="13.5" customHeight="1" x14ac:dyDescent="0.2">
      <c r="D46" s="61" t="s">
        <v>289</v>
      </c>
      <c r="E46" s="515" t="s">
        <v>400</v>
      </c>
      <c r="F46" s="516"/>
      <c r="G46" s="519" t="s">
        <v>402</v>
      </c>
      <c r="H46" s="520"/>
      <c r="I46" s="520"/>
      <c r="J46" s="68" t="s">
        <v>9</v>
      </c>
      <c r="K46" s="515" t="s">
        <v>73</v>
      </c>
      <c r="L46" s="516"/>
      <c r="M46" s="517" t="s">
        <v>403</v>
      </c>
      <c r="N46" s="518"/>
      <c r="O46" s="518"/>
    </row>
    <row r="47" spans="1:15" s="41" customFormat="1" ht="13.5" customHeight="1" x14ac:dyDescent="0.2">
      <c r="D47" s="61" t="s">
        <v>404</v>
      </c>
      <c r="E47" s="515" t="s">
        <v>405</v>
      </c>
      <c r="F47" s="516"/>
      <c r="G47" s="519" t="s">
        <v>213</v>
      </c>
      <c r="H47" s="520"/>
      <c r="I47" s="520"/>
      <c r="J47" s="68" t="s">
        <v>119</v>
      </c>
      <c r="K47" s="515" t="s">
        <v>407</v>
      </c>
      <c r="L47" s="516"/>
      <c r="M47" s="519" t="s">
        <v>204</v>
      </c>
      <c r="N47" s="520"/>
      <c r="O47" s="521"/>
    </row>
    <row r="48" spans="1:15" s="41" customFormat="1" ht="13.5" customHeight="1" x14ac:dyDescent="0.2">
      <c r="D48" s="61" t="s">
        <v>266</v>
      </c>
      <c r="E48" s="515" t="s">
        <v>227</v>
      </c>
      <c r="F48" s="516"/>
      <c r="G48" s="519" t="s">
        <v>134</v>
      </c>
      <c r="H48" s="520"/>
      <c r="I48" s="520"/>
      <c r="J48" s="68" t="s">
        <v>267</v>
      </c>
      <c r="K48" s="515" t="s">
        <v>408</v>
      </c>
      <c r="L48" s="516"/>
      <c r="M48" s="519" t="s">
        <v>162</v>
      </c>
      <c r="N48" s="520"/>
      <c r="O48" s="521"/>
    </row>
    <row r="49" spans="2:15" s="41" customFormat="1" ht="13.5" customHeight="1" x14ac:dyDescent="0.2">
      <c r="D49" s="61" t="s">
        <v>269</v>
      </c>
      <c r="E49" s="515" t="s">
        <v>179</v>
      </c>
      <c r="F49" s="516"/>
      <c r="G49" s="519" t="s">
        <v>409</v>
      </c>
      <c r="H49" s="520"/>
      <c r="I49" s="520"/>
      <c r="J49" s="68" t="s">
        <v>411</v>
      </c>
      <c r="K49" s="515" t="s">
        <v>133</v>
      </c>
      <c r="L49" s="516"/>
      <c r="M49" s="519" t="s">
        <v>118</v>
      </c>
      <c r="N49" s="520"/>
      <c r="O49" s="521"/>
    </row>
    <row r="50" spans="2:15" s="41" customFormat="1" ht="13.5" customHeight="1" x14ac:dyDescent="0.2">
      <c r="D50" s="61" t="s">
        <v>181</v>
      </c>
      <c r="E50" s="515" t="s">
        <v>379</v>
      </c>
      <c r="F50" s="516"/>
      <c r="G50" s="519" t="s">
        <v>401</v>
      </c>
      <c r="H50" s="520"/>
      <c r="I50" s="520"/>
      <c r="J50" s="68" t="s">
        <v>130</v>
      </c>
      <c r="K50" s="540" t="s">
        <v>163</v>
      </c>
      <c r="L50" s="541"/>
      <c r="M50" s="544" t="s">
        <v>413</v>
      </c>
      <c r="N50" s="545"/>
      <c r="O50" s="545"/>
    </row>
    <row r="51" spans="2:15" s="41" customFormat="1" ht="13.5" customHeight="1" x14ac:dyDescent="0.2">
      <c r="D51" s="62" t="s">
        <v>38</v>
      </c>
      <c r="E51" s="522" t="s">
        <v>85</v>
      </c>
      <c r="F51" s="523"/>
      <c r="G51" s="524" t="s">
        <v>320</v>
      </c>
      <c r="H51" s="525"/>
      <c r="I51" s="525"/>
      <c r="J51" s="69"/>
      <c r="K51" s="542"/>
      <c r="L51" s="543"/>
      <c r="M51" s="546"/>
      <c r="N51" s="542"/>
      <c r="O51" s="542"/>
    </row>
    <row r="52" spans="2:15" s="39" customFormat="1" ht="7" customHeight="1" x14ac:dyDescent="0.2">
      <c r="B52" s="46"/>
      <c r="C52" s="53"/>
      <c r="F52" s="52"/>
      <c r="G52" s="52"/>
      <c r="H52" s="52"/>
      <c r="I52" s="52"/>
      <c r="J52" s="52"/>
      <c r="K52" s="52"/>
      <c r="L52" s="52"/>
      <c r="M52" s="52"/>
      <c r="N52" s="73"/>
      <c r="O52" s="73"/>
    </row>
    <row r="53" spans="2:15" ht="15" customHeight="1" x14ac:dyDescent="0.2">
      <c r="B53" s="45" t="s">
        <v>415</v>
      </c>
      <c r="C53" s="50" t="s">
        <v>61</v>
      </c>
      <c r="F53" s="54"/>
      <c r="G53" s="54"/>
      <c r="H53" s="54"/>
      <c r="I53" s="54"/>
      <c r="J53" s="54"/>
      <c r="K53" s="54"/>
      <c r="L53" s="54"/>
      <c r="M53" s="54"/>
      <c r="N53" s="54"/>
    </row>
    <row r="54" spans="2:15" ht="13.5" customHeight="1" x14ac:dyDescent="0.2">
      <c r="B54" s="45"/>
      <c r="D54" s="495" t="s">
        <v>418</v>
      </c>
      <c r="E54" s="495"/>
      <c r="F54" s="496"/>
      <c r="G54" s="497" t="s">
        <v>420</v>
      </c>
      <c r="H54" s="495"/>
      <c r="I54" s="495"/>
      <c r="J54" s="495"/>
      <c r="K54" s="495"/>
      <c r="L54" s="495"/>
      <c r="M54" s="495"/>
      <c r="N54" s="495"/>
      <c r="O54" s="495"/>
    </row>
    <row r="55" spans="2:15" ht="13.5" customHeight="1" x14ac:dyDescent="0.2">
      <c r="B55" s="45"/>
      <c r="D55" s="526" t="s">
        <v>423</v>
      </c>
      <c r="E55" s="526"/>
      <c r="F55" s="527"/>
      <c r="G55" s="547" t="s">
        <v>330</v>
      </c>
      <c r="H55" s="548"/>
      <c r="I55" s="548"/>
      <c r="J55" s="548"/>
      <c r="K55" s="548"/>
      <c r="L55" s="548"/>
      <c r="M55" s="548"/>
      <c r="N55" s="548"/>
      <c r="O55" s="548"/>
    </row>
    <row r="56" spans="2:15" ht="13.5" customHeight="1" x14ac:dyDescent="0.2">
      <c r="B56" s="45"/>
      <c r="F56" s="58"/>
      <c r="G56" s="549"/>
      <c r="H56" s="550"/>
      <c r="I56" s="550"/>
      <c r="J56" s="550"/>
      <c r="K56" s="550"/>
      <c r="L56" s="550"/>
      <c r="M56" s="550"/>
      <c r="N56" s="550"/>
      <c r="O56" s="550"/>
    </row>
    <row r="57" spans="2:15" ht="13.5" customHeight="1" x14ac:dyDescent="0.2">
      <c r="B57" s="45"/>
      <c r="D57" s="528" t="s">
        <v>53</v>
      </c>
      <c r="E57" s="528"/>
      <c r="F57" s="529"/>
      <c r="G57" s="549" t="s">
        <v>359</v>
      </c>
      <c r="H57" s="551"/>
      <c r="I57" s="551"/>
      <c r="J57" s="551"/>
      <c r="K57" s="551"/>
      <c r="L57" s="551"/>
      <c r="M57" s="551"/>
      <c r="N57" s="551"/>
      <c r="O57" s="551"/>
    </row>
    <row r="58" spans="2:15" ht="13.5" customHeight="1" x14ac:dyDescent="0.2">
      <c r="B58" s="45"/>
      <c r="F58" s="58"/>
      <c r="G58" s="552"/>
      <c r="H58" s="551"/>
      <c r="I58" s="551"/>
      <c r="J58" s="551"/>
      <c r="K58" s="551"/>
      <c r="L58" s="551"/>
      <c r="M58" s="551"/>
      <c r="N58" s="551"/>
      <c r="O58" s="551"/>
    </row>
    <row r="59" spans="2:15" ht="13.5" customHeight="1" x14ac:dyDescent="0.2">
      <c r="B59" s="45"/>
      <c r="D59" s="528" t="s">
        <v>425</v>
      </c>
      <c r="E59" s="528"/>
      <c r="F59" s="529"/>
      <c r="G59" s="549" t="s">
        <v>87</v>
      </c>
      <c r="H59" s="551"/>
      <c r="I59" s="551"/>
      <c r="J59" s="551"/>
      <c r="K59" s="551"/>
      <c r="L59" s="551"/>
      <c r="M59" s="551"/>
      <c r="N59" s="551"/>
      <c r="O59" s="551"/>
    </row>
    <row r="60" spans="2:15" ht="13.5" customHeight="1" x14ac:dyDescent="0.2">
      <c r="B60" s="45"/>
      <c r="D60" s="54"/>
      <c r="E60" s="54"/>
      <c r="F60" s="66"/>
      <c r="G60" s="552"/>
      <c r="H60" s="551"/>
      <c r="I60" s="551"/>
      <c r="J60" s="551"/>
      <c r="K60" s="551"/>
      <c r="L60" s="551"/>
      <c r="M60" s="551"/>
      <c r="N60" s="551"/>
      <c r="O60" s="551"/>
    </row>
    <row r="61" spans="2:15" ht="13.5" customHeight="1" x14ac:dyDescent="0.2">
      <c r="B61" s="45"/>
      <c r="D61" s="63"/>
      <c r="E61" s="63"/>
      <c r="F61" s="67"/>
      <c r="G61" s="553"/>
      <c r="H61" s="554"/>
      <c r="I61" s="554"/>
      <c r="J61" s="554"/>
      <c r="K61" s="554"/>
      <c r="L61" s="554"/>
      <c r="M61" s="554"/>
      <c r="N61" s="554"/>
      <c r="O61" s="554"/>
    </row>
    <row r="62" spans="2:15" ht="13.5" customHeight="1" x14ac:dyDescent="0.2">
      <c r="B62" s="45"/>
      <c r="C62" s="54"/>
      <c r="D62" s="54"/>
      <c r="E62" s="54"/>
      <c r="F62" s="54"/>
      <c r="G62" s="70"/>
      <c r="H62" s="70"/>
      <c r="I62" s="70"/>
      <c r="J62" s="70"/>
      <c r="K62" s="70"/>
      <c r="L62" s="70"/>
      <c r="M62" s="70"/>
      <c r="N62" s="70"/>
      <c r="O62" s="70"/>
    </row>
    <row r="63" spans="2:15" x14ac:dyDescent="0.2">
      <c r="B63" s="45"/>
      <c r="C63" s="54"/>
      <c r="D63" s="54"/>
      <c r="E63" s="54"/>
      <c r="F63" s="54"/>
      <c r="G63" s="54"/>
      <c r="H63" s="54"/>
      <c r="I63" s="47"/>
      <c r="J63" s="54"/>
      <c r="K63" s="54"/>
      <c r="L63" s="54"/>
      <c r="M63" s="54"/>
      <c r="N63" s="54"/>
    </row>
    <row r="64" spans="2:15" x14ac:dyDescent="0.2">
      <c r="B64" s="45"/>
      <c r="C64" s="54"/>
      <c r="D64" s="54"/>
      <c r="E64" s="54"/>
      <c r="F64" s="54"/>
      <c r="G64" s="54"/>
      <c r="H64" s="54"/>
      <c r="I64" s="54"/>
      <c r="J64" s="54"/>
      <c r="K64" s="54"/>
      <c r="L64" s="54"/>
      <c r="M64" s="54"/>
      <c r="N64" s="54"/>
    </row>
    <row r="65" spans="2:14" x14ac:dyDescent="0.2">
      <c r="B65" s="45"/>
      <c r="C65" s="54"/>
      <c r="D65" s="54"/>
      <c r="E65" s="54"/>
      <c r="F65" s="54"/>
      <c r="G65" s="54"/>
      <c r="H65" s="54"/>
      <c r="I65" s="54"/>
      <c r="J65" s="54"/>
      <c r="K65" s="54"/>
      <c r="L65" s="54"/>
      <c r="M65" s="54"/>
      <c r="N65" s="54"/>
    </row>
  </sheetData>
  <mergeCells count="58">
    <mergeCell ref="D57:F57"/>
    <mergeCell ref="D59:F59"/>
    <mergeCell ref="C4:O5"/>
    <mergeCell ref="C7:O8"/>
    <mergeCell ref="C10:O11"/>
    <mergeCell ref="D14:O18"/>
    <mergeCell ref="D20:O21"/>
    <mergeCell ref="D22:O24"/>
    <mergeCell ref="C26:O27"/>
    <mergeCell ref="G43:I44"/>
    <mergeCell ref="K50:L51"/>
    <mergeCell ref="M50:O51"/>
    <mergeCell ref="G55:O56"/>
    <mergeCell ref="G57:O58"/>
    <mergeCell ref="G59:O61"/>
    <mergeCell ref="E51:F51"/>
    <mergeCell ref="G51:I51"/>
    <mergeCell ref="D54:F54"/>
    <mergeCell ref="G54:O54"/>
    <mergeCell ref="D55:F55"/>
    <mergeCell ref="E49:F49"/>
    <mergeCell ref="G49:I49"/>
    <mergeCell ref="K49:L49"/>
    <mergeCell ref="M49:O49"/>
    <mergeCell ref="E50:F50"/>
    <mergeCell ref="G50:I50"/>
    <mergeCell ref="E47:F47"/>
    <mergeCell ref="G47:I47"/>
    <mergeCell ref="K47:L47"/>
    <mergeCell ref="M47:O47"/>
    <mergeCell ref="E48:F48"/>
    <mergeCell ref="G48:I48"/>
    <mergeCell ref="K48:L48"/>
    <mergeCell ref="M48:O48"/>
    <mergeCell ref="E45:F45"/>
    <mergeCell ref="G45:I45"/>
    <mergeCell ref="K45:L45"/>
    <mergeCell ref="M45:O45"/>
    <mergeCell ref="E46:F46"/>
    <mergeCell ref="G46:I46"/>
    <mergeCell ref="K46:L46"/>
    <mergeCell ref="M46:O46"/>
    <mergeCell ref="E43:F43"/>
    <mergeCell ref="K43:L43"/>
    <mergeCell ref="M43:O43"/>
    <mergeCell ref="E44:F44"/>
    <mergeCell ref="K44:L44"/>
    <mergeCell ref="M44:O44"/>
    <mergeCell ref="J39:O39"/>
    <mergeCell ref="D42:F42"/>
    <mergeCell ref="G42:I42"/>
    <mergeCell ref="J42:L42"/>
    <mergeCell ref="M42:O42"/>
    <mergeCell ref="D35:I35"/>
    <mergeCell ref="J35:O35"/>
    <mergeCell ref="J36:O36"/>
    <mergeCell ref="J37:O37"/>
    <mergeCell ref="J38:O38"/>
  </mergeCells>
  <phoneticPr fontId="20"/>
  <pageMargins left="0.59055118110236227" right="0.74803149606299213" top="0.51181102362204722" bottom="0.31496062992125984" header="0.51181102362204722" footer="0.19685039370078741"/>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2"/>
  </sheetPr>
  <dimension ref="A1:O98"/>
  <sheetViews>
    <sheetView topLeftCell="A22" zoomScale="85" zoomScaleNormal="85" workbookViewId="0">
      <selection activeCell="N4" sqref="N1:R1048576"/>
    </sheetView>
  </sheetViews>
  <sheetFormatPr defaultColWidth="9" defaultRowHeight="13" x14ac:dyDescent="0.2"/>
  <cols>
    <col min="1" max="1" width="2.08984375" style="1" customWidth="1"/>
    <col min="2" max="2" width="3.26953125" style="1" customWidth="1"/>
    <col min="3" max="3" width="23" style="1" customWidth="1"/>
    <col min="4" max="4" width="9.453125" style="1" customWidth="1"/>
    <col min="5" max="5" width="6.6328125" style="1" customWidth="1"/>
    <col min="6" max="6" width="8.90625" style="1" customWidth="1"/>
    <col min="7" max="7" width="6.6328125" style="1" customWidth="1"/>
    <col min="8" max="8" width="8.90625" style="1" customWidth="1"/>
    <col min="9" max="9" width="6.6328125" style="1" customWidth="1"/>
    <col min="10" max="11" width="8.90625" style="1" customWidth="1"/>
    <col min="12" max="12" width="10.36328125" style="1" customWidth="1"/>
    <col min="13" max="13" width="8.90625" style="1" customWidth="1"/>
    <col min="14" max="15" width="9.08984375" style="1" customWidth="1"/>
    <col min="16" max="16" width="7.08984375" style="1" customWidth="1"/>
    <col min="17" max="17" width="9" style="1" bestFit="1"/>
    <col min="18" max="16384" width="9" style="1"/>
  </cols>
  <sheetData>
    <row r="1" spans="1:15" ht="16.5" x14ac:dyDescent="0.25">
      <c r="A1" s="3" t="s">
        <v>24</v>
      </c>
      <c r="B1" s="3"/>
      <c r="C1" s="80"/>
      <c r="D1" s="80"/>
      <c r="E1" s="87"/>
      <c r="F1" s="87"/>
      <c r="G1" s="87"/>
      <c r="H1" s="87"/>
      <c r="I1" s="87"/>
      <c r="J1" s="87"/>
      <c r="K1" s="87"/>
      <c r="L1" s="87"/>
      <c r="M1" s="87"/>
    </row>
    <row r="2" spans="1:15" ht="12" customHeight="1" x14ac:dyDescent="0.2">
      <c r="A2" s="75"/>
      <c r="B2" s="75"/>
      <c r="C2" s="80"/>
      <c r="D2" s="80"/>
      <c r="E2" s="87"/>
      <c r="F2" s="87"/>
      <c r="G2" s="87"/>
      <c r="H2" s="87"/>
      <c r="I2" s="87"/>
      <c r="J2" s="87"/>
      <c r="K2" s="87"/>
      <c r="L2" s="87"/>
      <c r="M2" s="87"/>
    </row>
    <row r="3" spans="1:15" ht="18" customHeight="1" x14ac:dyDescent="0.25">
      <c r="A3" s="76" t="s">
        <v>264</v>
      </c>
      <c r="B3" s="76"/>
      <c r="C3" s="75"/>
      <c r="D3" s="80"/>
      <c r="E3" s="87"/>
      <c r="F3" s="87"/>
      <c r="G3" s="87"/>
      <c r="H3" s="87"/>
      <c r="I3" s="87"/>
      <c r="J3" s="87"/>
      <c r="K3" s="87"/>
      <c r="L3" s="87"/>
      <c r="M3" s="87"/>
    </row>
    <row r="4" spans="1:15" ht="12" customHeight="1" x14ac:dyDescent="0.2">
      <c r="A4" s="75"/>
      <c r="B4" s="75"/>
      <c r="C4" s="80"/>
      <c r="D4" s="80"/>
      <c r="E4" s="87"/>
      <c r="F4" s="87"/>
      <c r="G4" s="87"/>
      <c r="H4" s="87"/>
      <c r="I4" s="87"/>
      <c r="J4" s="87"/>
      <c r="K4" s="87"/>
      <c r="L4" s="87"/>
      <c r="M4" s="87"/>
    </row>
    <row r="5" spans="1:15" ht="16.5" x14ac:dyDescent="0.25">
      <c r="A5" s="76" t="s">
        <v>82</v>
      </c>
      <c r="B5" s="76"/>
      <c r="D5" s="75"/>
      <c r="E5" s="87"/>
      <c r="F5" s="87"/>
      <c r="G5" s="87"/>
      <c r="H5" s="87"/>
      <c r="I5" s="87"/>
      <c r="J5" s="87"/>
      <c r="K5" s="87"/>
    </row>
    <row r="7" spans="1:15" ht="15" customHeight="1" x14ac:dyDescent="0.2">
      <c r="C7" s="559" t="s">
        <v>348</v>
      </c>
      <c r="D7" s="559"/>
      <c r="E7" s="559"/>
      <c r="F7" s="559"/>
      <c r="G7" s="559"/>
      <c r="H7" s="559"/>
      <c r="I7" s="559"/>
      <c r="J7" s="559"/>
      <c r="K7" s="559"/>
      <c r="L7" s="559"/>
      <c r="M7" s="559"/>
    </row>
    <row r="8" spans="1:15" ht="15" customHeight="1" x14ac:dyDescent="0.2">
      <c r="C8" s="559"/>
      <c r="D8" s="559"/>
      <c r="E8" s="559"/>
      <c r="F8" s="559"/>
      <c r="G8" s="559"/>
      <c r="H8" s="559"/>
      <c r="I8" s="559"/>
      <c r="J8" s="559"/>
      <c r="K8" s="559"/>
      <c r="L8" s="559"/>
      <c r="M8" s="559"/>
    </row>
    <row r="9" spans="1:15" ht="15" customHeight="1" x14ac:dyDescent="0.2">
      <c r="C9" s="560" t="s">
        <v>564</v>
      </c>
      <c r="D9" s="560"/>
      <c r="E9" s="560"/>
      <c r="F9" s="560"/>
      <c r="G9" s="560"/>
      <c r="H9" s="560"/>
      <c r="I9" s="560"/>
      <c r="J9" s="560"/>
      <c r="K9" s="560"/>
      <c r="L9" s="560"/>
      <c r="M9" s="560"/>
    </row>
    <row r="10" spans="1:15" ht="15" customHeight="1" x14ac:dyDescent="0.2">
      <c r="C10" s="560"/>
      <c r="D10" s="560"/>
      <c r="E10" s="560"/>
      <c r="F10" s="560"/>
      <c r="G10" s="560"/>
      <c r="H10" s="560"/>
      <c r="I10" s="560"/>
      <c r="J10" s="560"/>
      <c r="K10" s="560"/>
      <c r="L10" s="560"/>
      <c r="M10" s="560"/>
    </row>
    <row r="11" spans="1:15" ht="15" customHeight="1" x14ac:dyDescent="0.2">
      <c r="C11" s="560" t="s">
        <v>131</v>
      </c>
      <c r="D11" s="560"/>
      <c r="E11" s="560"/>
      <c r="F11" s="560"/>
      <c r="G11" s="560"/>
      <c r="H11" s="560"/>
      <c r="I11" s="560"/>
      <c r="J11" s="560"/>
      <c r="K11" s="560"/>
      <c r="L11" s="560"/>
      <c r="M11" s="560"/>
    </row>
    <row r="12" spans="1:15" ht="15" customHeight="1" x14ac:dyDescent="0.2">
      <c r="C12" s="560"/>
      <c r="D12" s="560"/>
      <c r="E12" s="560"/>
      <c r="F12" s="560"/>
      <c r="G12" s="560"/>
      <c r="H12" s="560"/>
      <c r="I12" s="560"/>
      <c r="J12" s="560"/>
      <c r="K12" s="560"/>
      <c r="L12" s="560"/>
      <c r="M12" s="560"/>
    </row>
    <row r="13" spans="1:15" x14ac:dyDescent="0.2">
      <c r="C13" s="37"/>
      <c r="D13" s="37"/>
      <c r="E13" s="37"/>
      <c r="F13" s="37"/>
      <c r="G13" s="37"/>
      <c r="H13" s="37"/>
      <c r="I13" s="37"/>
      <c r="J13" s="37"/>
      <c r="K13" s="37"/>
      <c r="L13" s="37"/>
      <c r="M13" s="87"/>
    </row>
    <row r="14" spans="1:15" ht="14.25" customHeight="1" x14ac:dyDescent="0.2">
      <c r="C14" s="81" t="s">
        <v>141</v>
      </c>
      <c r="D14" s="87"/>
      <c r="E14" s="87"/>
      <c r="F14" s="87"/>
      <c r="G14" s="87"/>
      <c r="H14" s="87"/>
      <c r="I14" s="87"/>
      <c r="J14" s="87"/>
      <c r="K14" s="87"/>
      <c r="L14" s="87"/>
      <c r="M14" s="114" t="s">
        <v>429</v>
      </c>
      <c r="O14" s="120"/>
    </row>
    <row r="15" spans="1:15" ht="13.5" customHeight="1" x14ac:dyDescent="0.2">
      <c r="B15" s="561" t="s">
        <v>0</v>
      </c>
      <c r="C15" s="562"/>
      <c r="D15" s="567" t="s">
        <v>430</v>
      </c>
      <c r="E15" s="568"/>
      <c r="F15" s="98"/>
      <c r="G15" s="104"/>
      <c r="H15" s="106"/>
      <c r="I15" s="98"/>
      <c r="J15" s="106"/>
      <c r="K15" s="98"/>
      <c r="L15" s="98"/>
      <c r="M15" s="116"/>
    </row>
    <row r="16" spans="1:15" ht="8.25" customHeight="1" x14ac:dyDescent="0.2">
      <c r="B16" s="563"/>
      <c r="C16" s="564"/>
      <c r="D16" s="569"/>
      <c r="E16" s="570"/>
      <c r="F16" s="555" t="s">
        <v>128</v>
      </c>
      <c r="G16" s="561"/>
      <c r="H16" s="106"/>
      <c r="I16" s="98"/>
      <c r="J16" s="106"/>
      <c r="K16" s="110"/>
      <c r="L16" s="561" t="s">
        <v>148</v>
      </c>
      <c r="M16" s="561"/>
    </row>
    <row r="17" spans="1:13" ht="13.5" customHeight="1" x14ac:dyDescent="0.2">
      <c r="B17" s="563"/>
      <c r="C17" s="564"/>
      <c r="D17" s="569"/>
      <c r="E17" s="570"/>
      <c r="F17" s="571"/>
      <c r="G17" s="572"/>
      <c r="H17" s="555" t="s">
        <v>144</v>
      </c>
      <c r="I17" s="556"/>
      <c r="J17" s="557" t="s">
        <v>126</v>
      </c>
      <c r="K17" s="558"/>
      <c r="L17" s="572"/>
      <c r="M17" s="572"/>
    </row>
    <row r="18" spans="1:13" ht="24.75" customHeight="1" x14ac:dyDescent="0.2">
      <c r="B18" s="565"/>
      <c r="C18" s="566"/>
      <c r="D18" s="88"/>
      <c r="E18" s="94" t="s">
        <v>431</v>
      </c>
      <c r="F18" s="99"/>
      <c r="G18" s="94" t="s">
        <v>431</v>
      </c>
      <c r="H18" s="107"/>
      <c r="I18" s="94" t="s">
        <v>431</v>
      </c>
      <c r="J18" s="107"/>
      <c r="K18" s="111" t="s">
        <v>5</v>
      </c>
      <c r="L18" s="115"/>
      <c r="M18" s="94" t="s">
        <v>5</v>
      </c>
    </row>
    <row r="19" spans="1:13" ht="12" customHeight="1" x14ac:dyDescent="0.2">
      <c r="A19" s="74"/>
      <c r="B19" s="77"/>
      <c r="C19" s="82"/>
      <c r="D19" s="89" t="s">
        <v>138</v>
      </c>
      <c r="E19" s="95" t="s">
        <v>139</v>
      </c>
      <c r="F19" s="95" t="s">
        <v>138</v>
      </c>
      <c r="G19" s="95" t="s">
        <v>139</v>
      </c>
      <c r="H19" s="95" t="s">
        <v>138</v>
      </c>
      <c r="I19" s="95" t="s">
        <v>139</v>
      </c>
      <c r="J19" s="95" t="s">
        <v>138</v>
      </c>
      <c r="K19" s="95" t="s">
        <v>138</v>
      </c>
      <c r="L19" s="95" t="s">
        <v>138</v>
      </c>
      <c r="M19" s="95" t="s">
        <v>138</v>
      </c>
    </row>
    <row r="20" spans="1:13" s="74" customFormat="1" ht="15" customHeight="1" x14ac:dyDescent="0.2">
      <c r="A20" s="1"/>
      <c r="B20" s="78" t="s">
        <v>321</v>
      </c>
      <c r="C20" s="83" t="s">
        <v>147</v>
      </c>
      <c r="D20" s="90">
        <v>281977</v>
      </c>
      <c r="E20" s="96">
        <v>1.2</v>
      </c>
      <c r="F20" s="100">
        <v>266363</v>
      </c>
      <c r="G20" s="96">
        <v>1.9</v>
      </c>
      <c r="H20" s="100">
        <v>245706</v>
      </c>
      <c r="I20" s="96">
        <v>1.9</v>
      </c>
      <c r="J20" s="108">
        <v>20657</v>
      </c>
      <c r="K20" s="112">
        <v>268</v>
      </c>
      <c r="L20" s="108">
        <v>15614</v>
      </c>
      <c r="M20" s="101">
        <v>-1504</v>
      </c>
    </row>
    <row r="21" spans="1:13" ht="15" customHeight="1" x14ac:dyDescent="0.2">
      <c r="B21" s="78" t="s">
        <v>239</v>
      </c>
      <c r="C21" s="83" t="s">
        <v>16</v>
      </c>
      <c r="D21" s="91">
        <v>452171</v>
      </c>
      <c r="E21" s="96">
        <v>23.2</v>
      </c>
      <c r="F21" s="101">
        <v>353991</v>
      </c>
      <c r="G21" s="96">
        <v>5.5</v>
      </c>
      <c r="H21" s="101">
        <v>337475</v>
      </c>
      <c r="I21" s="96">
        <v>6.3</v>
      </c>
      <c r="J21" s="101">
        <v>16516</v>
      </c>
      <c r="K21" s="112">
        <v>-1535</v>
      </c>
      <c r="L21" s="101">
        <v>98180</v>
      </c>
      <c r="M21" s="101">
        <v>66790</v>
      </c>
    </row>
    <row r="22" spans="1:13" ht="15" customHeight="1" x14ac:dyDescent="0.2">
      <c r="B22" s="78" t="s">
        <v>270</v>
      </c>
      <c r="C22" s="83" t="s">
        <v>123</v>
      </c>
      <c r="D22" s="91">
        <v>341180</v>
      </c>
      <c r="E22" s="96">
        <v>1.3</v>
      </c>
      <c r="F22" s="101">
        <v>323946</v>
      </c>
      <c r="G22" s="96">
        <v>1.7</v>
      </c>
      <c r="H22" s="101">
        <v>293584</v>
      </c>
      <c r="I22" s="96">
        <v>1.8</v>
      </c>
      <c r="J22" s="101">
        <v>30362</v>
      </c>
      <c r="K22" s="112">
        <v>222</v>
      </c>
      <c r="L22" s="101">
        <v>17234</v>
      </c>
      <c r="M22" s="101">
        <v>-727</v>
      </c>
    </row>
    <row r="23" spans="1:13" ht="15" customHeight="1" x14ac:dyDescent="0.2">
      <c r="B23" s="78" t="s">
        <v>170</v>
      </c>
      <c r="C23" s="83" t="s">
        <v>433</v>
      </c>
      <c r="D23" s="91">
        <v>504451</v>
      </c>
      <c r="E23" s="96">
        <v>30.3</v>
      </c>
      <c r="F23" s="101">
        <v>498113</v>
      </c>
      <c r="G23" s="96">
        <v>31.8</v>
      </c>
      <c r="H23" s="101">
        <v>436146</v>
      </c>
      <c r="I23" s="96">
        <v>31.3</v>
      </c>
      <c r="J23" s="101">
        <v>61967</v>
      </c>
      <c r="K23" s="112">
        <v>16190</v>
      </c>
      <c r="L23" s="101">
        <v>6338</v>
      </c>
      <c r="M23" s="101">
        <v>-2872</v>
      </c>
    </row>
    <row r="24" spans="1:13" ht="15" customHeight="1" x14ac:dyDescent="0.2">
      <c r="B24" s="78" t="s">
        <v>347</v>
      </c>
      <c r="C24" s="83" t="s">
        <v>434</v>
      </c>
      <c r="D24" s="91">
        <v>387384</v>
      </c>
      <c r="E24" s="96">
        <v>-12.6</v>
      </c>
      <c r="F24" s="101">
        <v>332117</v>
      </c>
      <c r="G24" s="96">
        <v>16.3</v>
      </c>
      <c r="H24" s="101">
        <v>318215</v>
      </c>
      <c r="I24" s="96">
        <v>19.899999999999999</v>
      </c>
      <c r="J24" s="101">
        <v>13902</v>
      </c>
      <c r="K24" s="112">
        <v>-6232</v>
      </c>
      <c r="L24" s="101">
        <v>55267</v>
      </c>
      <c r="M24" s="101">
        <v>-102228</v>
      </c>
    </row>
    <row r="25" spans="1:13" ht="15" customHeight="1" x14ac:dyDescent="0.2">
      <c r="B25" s="78" t="s">
        <v>10</v>
      </c>
      <c r="C25" s="83" t="s">
        <v>112</v>
      </c>
      <c r="D25" s="91">
        <v>262588</v>
      </c>
      <c r="E25" s="96">
        <v>-3.2</v>
      </c>
      <c r="F25" s="101">
        <v>252879</v>
      </c>
      <c r="G25" s="96">
        <v>-4.2</v>
      </c>
      <c r="H25" s="101">
        <v>210928</v>
      </c>
      <c r="I25" s="96">
        <v>-2.6</v>
      </c>
      <c r="J25" s="101">
        <v>41951</v>
      </c>
      <c r="K25" s="112">
        <v>-5602</v>
      </c>
      <c r="L25" s="101">
        <v>9709</v>
      </c>
      <c r="M25" s="101">
        <v>2490</v>
      </c>
    </row>
    <row r="26" spans="1:13" ht="15" customHeight="1" x14ac:dyDescent="0.2">
      <c r="B26" s="78" t="s">
        <v>57</v>
      </c>
      <c r="C26" s="83" t="s">
        <v>150</v>
      </c>
      <c r="D26" s="91">
        <v>245331</v>
      </c>
      <c r="E26" s="96">
        <v>6.3</v>
      </c>
      <c r="F26" s="101">
        <v>225421</v>
      </c>
      <c r="G26" s="96">
        <v>9.6</v>
      </c>
      <c r="H26" s="101">
        <v>213115</v>
      </c>
      <c r="I26" s="96">
        <v>8.6</v>
      </c>
      <c r="J26" s="101">
        <v>12306</v>
      </c>
      <c r="K26" s="112">
        <v>2727</v>
      </c>
      <c r="L26" s="101">
        <v>19910</v>
      </c>
      <c r="M26" s="101">
        <v>-5219</v>
      </c>
    </row>
    <row r="27" spans="1:13" ht="15" customHeight="1" x14ac:dyDescent="0.2">
      <c r="B27" s="78" t="s">
        <v>202</v>
      </c>
      <c r="C27" s="83" t="s">
        <v>64</v>
      </c>
      <c r="D27" s="91">
        <v>337132</v>
      </c>
      <c r="E27" s="96">
        <v>5.2</v>
      </c>
      <c r="F27" s="101">
        <v>337051</v>
      </c>
      <c r="G27" s="96">
        <v>5.8</v>
      </c>
      <c r="H27" s="101">
        <v>314587</v>
      </c>
      <c r="I27" s="96">
        <v>4.7</v>
      </c>
      <c r="J27" s="101">
        <v>22464</v>
      </c>
      <c r="K27" s="112">
        <v>4070</v>
      </c>
      <c r="L27" s="101">
        <v>81</v>
      </c>
      <c r="M27" s="101">
        <v>-1350</v>
      </c>
    </row>
    <row r="28" spans="1:13" ht="15" customHeight="1" x14ac:dyDescent="0.2">
      <c r="B28" s="78" t="s">
        <v>435</v>
      </c>
      <c r="C28" s="83" t="s">
        <v>342</v>
      </c>
      <c r="D28" s="91">
        <v>233353</v>
      </c>
      <c r="E28" s="96">
        <v>-10.8</v>
      </c>
      <c r="F28" s="101">
        <v>231115</v>
      </c>
      <c r="G28" s="96">
        <v>-11.8</v>
      </c>
      <c r="H28" s="101">
        <v>214216</v>
      </c>
      <c r="I28" s="96">
        <v>-12.6</v>
      </c>
      <c r="J28" s="101">
        <v>16899</v>
      </c>
      <c r="K28" s="112">
        <v>249</v>
      </c>
      <c r="L28" s="101">
        <v>2238</v>
      </c>
      <c r="M28" s="101">
        <v>2222</v>
      </c>
    </row>
    <row r="29" spans="1:13" ht="15" customHeight="1" x14ac:dyDescent="0.2">
      <c r="B29" s="78" t="s">
        <v>172</v>
      </c>
      <c r="C29" s="84" t="s">
        <v>274</v>
      </c>
      <c r="D29" s="91">
        <v>390399</v>
      </c>
      <c r="E29" s="96">
        <v>-7.1</v>
      </c>
      <c r="F29" s="101">
        <v>382848</v>
      </c>
      <c r="G29" s="96">
        <v>3.8</v>
      </c>
      <c r="H29" s="101">
        <v>352309</v>
      </c>
      <c r="I29" s="96">
        <v>3.7</v>
      </c>
      <c r="J29" s="101">
        <v>30539</v>
      </c>
      <c r="K29" s="112">
        <v>1559</v>
      </c>
      <c r="L29" s="101">
        <v>7551</v>
      </c>
      <c r="M29" s="101">
        <v>-43900</v>
      </c>
    </row>
    <row r="30" spans="1:13" ht="15" customHeight="1" x14ac:dyDescent="0.2">
      <c r="B30" s="78" t="s">
        <v>43</v>
      </c>
      <c r="C30" s="83" t="s">
        <v>235</v>
      </c>
      <c r="D30" s="91">
        <v>117721</v>
      </c>
      <c r="E30" s="96">
        <v>-2.8</v>
      </c>
      <c r="F30" s="101">
        <v>114537</v>
      </c>
      <c r="G30" s="96">
        <v>-2.8</v>
      </c>
      <c r="H30" s="101">
        <v>110260</v>
      </c>
      <c r="I30" s="96">
        <v>-1.2</v>
      </c>
      <c r="J30" s="101">
        <v>4277</v>
      </c>
      <c r="K30" s="112">
        <v>-1844</v>
      </c>
      <c r="L30" s="101">
        <v>3184</v>
      </c>
      <c r="M30" s="101">
        <v>-86</v>
      </c>
    </row>
    <row r="31" spans="1:13" ht="15" customHeight="1" x14ac:dyDescent="0.2">
      <c r="B31" s="78" t="s">
        <v>245</v>
      </c>
      <c r="C31" s="83" t="s">
        <v>193</v>
      </c>
      <c r="D31" s="91">
        <v>188777</v>
      </c>
      <c r="E31" s="96">
        <v>2.6</v>
      </c>
      <c r="F31" s="101">
        <v>173180</v>
      </c>
      <c r="G31" s="96">
        <v>-1.4</v>
      </c>
      <c r="H31" s="101">
        <v>162650</v>
      </c>
      <c r="I31" s="96">
        <v>-0.4</v>
      </c>
      <c r="J31" s="101">
        <v>10530</v>
      </c>
      <c r="K31" s="112">
        <v>-1830</v>
      </c>
      <c r="L31" s="101">
        <v>15597</v>
      </c>
      <c r="M31" s="101">
        <v>7291</v>
      </c>
    </row>
    <row r="32" spans="1:13" ht="15" customHeight="1" x14ac:dyDescent="0.2">
      <c r="B32" s="78" t="s">
        <v>371</v>
      </c>
      <c r="C32" s="83" t="s">
        <v>436</v>
      </c>
      <c r="D32" s="91">
        <v>289323</v>
      </c>
      <c r="E32" s="96">
        <v>-3.8</v>
      </c>
      <c r="F32" s="101">
        <v>289315</v>
      </c>
      <c r="G32" s="96">
        <v>4.3</v>
      </c>
      <c r="H32" s="101">
        <v>286536</v>
      </c>
      <c r="I32" s="96">
        <v>4.3</v>
      </c>
      <c r="J32" s="101">
        <v>2779</v>
      </c>
      <c r="K32" s="112">
        <v>37</v>
      </c>
      <c r="L32" s="101">
        <v>8</v>
      </c>
      <c r="M32" s="101">
        <v>-23579</v>
      </c>
    </row>
    <row r="33" spans="1:13" ht="15" customHeight="1" x14ac:dyDescent="0.2">
      <c r="B33" s="78" t="s">
        <v>101</v>
      </c>
      <c r="C33" s="83" t="s">
        <v>151</v>
      </c>
      <c r="D33" s="91">
        <v>259851</v>
      </c>
      <c r="E33" s="96">
        <v>-1.4</v>
      </c>
      <c r="F33" s="101">
        <v>253891</v>
      </c>
      <c r="G33" s="96">
        <v>-2.6</v>
      </c>
      <c r="H33" s="101">
        <v>237218</v>
      </c>
      <c r="I33" s="96">
        <v>-2.2999999999999998</v>
      </c>
      <c r="J33" s="101">
        <v>16673</v>
      </c>
      <c r="K33" s="112">
        <v>-907</v>
      </c>
      <c r="L33" s="101">
        <v>5960</v>
      </c>
      <c r="M33" s="101">
        <v>2884</v>
      </c>
    </row>
    <row r="34" spans="1:13" ht="15" customHeight="1" x14ac:dyDescent="0.2">
      <c r="B34" s="78" t="s">
        <v>107</v>
      </c>
      <c r="C34" s="83" t="s">
        <v>424</v>
      </c>
      <c r="D34" s="91">
        <v>328021</v>
      </c>
      <c r="E34" s="96">
        <v>10</v>
      </c>
      <c r="F34" s="101">
        <v>327213</v>
      </c>
      <c r="G34" s="96">
        <v>9.8000000000000007</v>
      </c>
      <c r="H34" s="101">
        <v>297843</v>
      </c>
      <c r="I34" s="96">
        <v>4.5999999999999996</v>
      </c>
      <c r="J34" s="101">
        <v>29370</v>
      </c>
      <c r="K34" s="112">
        <v>15832</v>
      </c>
      <c r="L34" s="101">
        <v>808</v>
      </c>
      <c r="M34" s="101">
        <v>583</v>
      </c>
    </row>
    <row r="35" spans="1:13" ht="15" customHeight="1" x14ac:dyDescent="0.2">
      <c r="B35" s="79" t="s">
        <v>8</v>
      </c>
      <c r="C35" s="85" t="s">
        <v>437</v>
      </c>
      <c r="D35" s="92">
        <v>239142</v>
      </c>
      <c r="E35" s="97">
        <v>-1.2</v>
      </c>
      <c r="F35" s="102">
        <v>229743</v>
      </c>
      <c r="G35" s="97">
        <v>0.6</v>
      </c>
      <c r="H35" s="102">
        <v>203739</v>
      </c>
      <c r="I35" s="97">
        <v>-1.5</v>
      </c>
      <c r="J35" s="102">
        <v>26004</v>
      </c>
      <c r="K35" s="113">
        <v>4623</v>
      </c>
      <c r="L35" s="102">
        <v>9399</v>
      </c>
      <c r="M35" s="102">
        <v>-4611</v>
      </c>
    </row>
    <row r="36" spans="1:13" x14ac:dyDescent="0.2">
      <c r="C36" s="86"/>
      <c r="D36" s="87"/>
      <c r="E36" s="87"/>
      <c r="F36" s="87"/>
      <c r="G36" s="87"/>
    </row>
    <row r="37" spans="1:13" ht="18" customHeight="1" x14ac:dyDescent="0.25">
      <c r="A37" s="76" t="s">
        <v>105</v>
      </c>
      <c r="B37" s="76"/>
      <c r="C37" s="75"/>
      <c r="D37" s="80"/>
      <c r="E37" s="87"/>
      <c r="F37" s="87"/>
      <c r="G37" s="87"/>
      <c r="H37" s="87"/>
      <c r="I37" s="87"/>
      <c r="J37" s="87"/>
      <c r="K37" s="87"/>
      <c r="L37" s="87"/>
      <c r="M37" s="87"/>
    </row>
    <row r="38" spans="1:13" ht="13.5" customHeight="1" x14ac:dyDescent="0.25">
      <c r="A38" s="76"/>
      <c r="B38" s="76"/>
      <c r="C38" s="75"/>
      <c r="D38" s="80"/>
      <c r="E38" s="87"/>
      <c r="F38" s="87"/>
      <c r="G38" s="87"/>
      <c r="H38" s="87"/>
      <c r="I38" s="87"/>
      <c r="J38" s="87"/>
      <c r="K38" s="87"/>
      <c r="L38" s="87"/>
      <c r="M38" s="87"/>
    </row>
    <row r="39" spans="1:13" ht="15" customHeight="1" x14ac:dyDescent="0.2">
      <c r="C39" s="559" t="s">
        <v>304</v>
      </c>
      <c r="D39" s="559"/>
      <c r="E39" s="559"/>
      <c r="F39" s="559"/>
      <c r="G39" s="559"/>
      <c r="H39" s="559"/>
      <c r="I39" s="559"/>
      <c r="J39" s="559"/>
      <c r="K39" s="559"/>
      <c r="L39" s="559"/>
      <c r="M39" s="559"/>
    </row>
    <row r="40" spans="1:13" ht="15" customHeight="1" x14ac:dyDescent="0.2">
      <c r="C40" s="559"/>
      <c r="D40" s="559"/>
      <c r="E40" s="559"/>
      <c r="F40" s="559"/>
      <c r="G40" s="559"/>
      <c r="H40" s="559"/>
      <c r="I40" s="559"/>
      <c r="J40" s="559"/>
      <c r="K40" s="559"/>
      <c r="L40" s="559"/>
      <c r="M40" s="559"/>
    </row>
    <row r="41" spans="1:13" ht="15" customHeight="1" x14ac:dyDescent="0.2">
      <c r="C41" s="560" t="s">
        <v>108</v>
      </c>
      <c r="D41" s="560"/>
      <c r="E41" s="560"/>
      <c r="F41" s="560"/>
      <c r="G41" s="560"/>
      <c r="H41" s="560"/>
      <c r="I41" s="560"/>
      <c r="J41" s="560"/>
      <c r="K41" s="560"/>
      <c r="L41" s="560"/>
      <c r="M41" s="560"/>
    </row>
    <row r="42" spans="1:13" ht="15" customHeight="1" x14ac:dyDescent="0.2">
      <c r="C42" s="560"/>
      <c r="D42" s="560"/>
      <c r="E42" s="560"/>
      <c r="F42" s="560"/>
      <c r="G42" s="560"/>
      <c r="H42" s="560"/>
      <c r="I42" s="560"/>
      <c r="J42" s="560"/>
      <c r="K42" s="560"/>
      <c r="L42" s="560"/>
      <c r="M42" s="560"/>
    </row>
    <row r="43" spans="1:13" ht="15" customHeight="1" x14ac:dyDescent="0.2">
      <c r="C43" s="560" t="s">
        <v>120</v>
      </c>
      <c r="D43" s="560"/>
      <c r="E43" s="560"/>
      <c r="F43" s="560"/>
      <c r="G43" s="560"/>
      <c r="H43" s="560"/>
      <c r="I43" s="560"/>
      <c r="J43" s="560"/>
      <c r="K43" s="560"/>
      <c r="L43" s="560"/>
      <c r="M43" s="560"/>
    </row>
    <row r="44" spans="1:13" ht="15" customHeight="1" x14ac:dyDescent="0.2">
      <c r="C44" s="560"/>
      <c r="D44" s="560"/>
      <c r="E44" s="560"/>
      <c r="F44" s="560"/>
      <c r="G44" s="560"/>
      <c r="H44" s="560"/>
      <c r="I44" s="560"/>
      <c r="J44" s="560"/>
      <c r="K44" s="560"/>
      <c r="L44" s="560"/>
      <c r="M44" s="560"/>
    </row>
    <row r="46" spans="1:13" ht="14.25" customHeight="1" x14ac:dyDescent="0.2">
      <c r="C46" s="81" t="s">
        <v>432</v>
      </c>
      <c r="D46" s="87"/>
      <c r="E46" s="87"/>
      <c r="F46" s="87"/>
      <c r="G46" s="87"/>
      <c r="H46" s="87"/>
      <c r="I46" s="87"/>
      <c r="J46" s="87"/>
      <c r="K46" s="114"/>
      <c r="L46" s="87"/>
      <c r="M46" s="114" t="s">
        <v>224</v>
      </c>
    </row>
    <row r="47" spans="1:13" x14ac:dyDescent="0.2">
      <c r="B47" s="561" t="s">
        <v>0</v>
      </c>
      <c r="C47" s="562"/>
      <c r="D47" s="567" t="s">
        <v>430</v>
      </c>
      <c r="E47" s="568"/>
      <c r="F47" s="98"/>
      <c r="G47" s="104"/>
      <c r="H47" s="106"/>
      <c r="I47" s="98"/>
      <c r="J47" s="106"/>
      <c r="K47" s="98"/>
      <c r="L47" s="98"/>
      <c r="M47" s="116"/>
    </row>
    <row r="48" spans="1:13" ht="8.25" customHeight="1" x14ac:dyDescent="0.2">
      <c r="B48" s="563"/>
      <c r="C48" s="564"/>
      <c r="D48" s="569"/>
      <c r="E48" s="570"/>
      <c r="F48" s="555" t="s">
        <v>128</v>
      </c>
      <c r="G48" s="561"/>
      <c r="H48" s="106"/>
      <c r="I48" s="98"/>
      <c r="J48" s="106"/>
      <c r="K48" s="110"/>
      <c r="L48" s="561" t="s">
        <v>148</v>
      </c>
      <c r="M48" s="561"/>
    </row>
    <row r="49" spans="2:13" ht="13.5" customHeight="1" x14ac:dyDescent="0.2">
      <c r="B49" s="563"/>
      <c r="C49" s="564"/>
      <c r="D49" s="569"/>
      <c r="E49" s="570"/>
      <c r="F49" s="571"/>
      <c r="G49" s="572"/>
      <c r="H49" s="555" t="s">
        <v>144</v>
      </c>
      <c r="I49" s="556"/>
      <c r="J49" s="557" t="s">
        <v>126</v>
      </c>
      <c r="K49" s="558"/>
      <c r="L49" s="572"/>
      <c r="M49" s="572"/>
    </row>
    <row r="50" spans="2:13" ht="24.75" customHeight="1" x14ac:dyDescent="0.2">
      <c r="B50" s="565"/>
      <c r="C50" s="566"/>
      <c r="D50" s="88"/>
      <c r="E50" s="94" t="s">
        <v>431</v>
      </c>
      <c r="F50" s="99"/>
      <c r="G50" s="94" t="s">
        <v>431</v>
      </c>
      <c r="H50" s="107"/>
      <c r="I50" s="94" t="s">
        <v>431</v>
      </c>
      <c r="J50" s="107"/>
      <c r="K50" s="111" t="s">
        <v>5</v>
      </c>
      <c r="L50" s="115"/>
      <c r="M50" s="94" t="s">
        <v>5</v>
      </c>
    </row>
    <row r="51" spans="2:13" ht="12" customHeight="1" x14ac:dyDescent="0.2">
      <c r="B51" s="77"/>
      <c r="C51" s="82"/>
      <c r="D51" s="89" t="s">
        <v>138</v>
      </c>
      <c r="E51" s="95" t="s">
        <v>139</v>
      </c>
      <c r="F51" s="95" t="s">
        <v>138</v>
      </c>
      <c r="G51" s="95" t="s">
        <v>139</v>
      </c>
      <c r="H51" s="95" t="s">
        <v>138</v>
      </c>
      <c r="I51" s="95" t="s">
        <v>139</v>
      </c>
      <c r="J51" s="95" t="s">
        <v>138</v>
      </c>
      <c r="K51" s="95" t="s">
        <v>138</v>
      </c>
      <c r="L51" s="95" t="s">
        <v>138</v>
      </c>
      <c r="M51" s="95" t="s">
        <v>138</v>
      </c>
    </row>
    <row r="52" spans="2:13" ht="15" customHeight="1" x14ac:dyDescent="0.2">
      <c r="B52" s="78" t="s">
        <v>321</v>
      </c>
      <c r="C52" s="83" t="s">
        <v>147</v>
      </c>
      <c r="D52" s="90">
        <v>298745</v>
      </c>
      <c r="E52" s="96">
        <v>-0.2</v>
      </c>
      <c r="F52" s="100">
        <v>287279</v>
      </c>
      <c r="G52" s="96">
        <v>1.4</v>
      </c>
      <c r="H52" s="100">
        <v>262642</v>
      </c>
      <c r="I52" s="96">
        <v>1.5</v>
      </c>
      <c r="J52" s="108">
        <v>24637</v>
      </c>
      <c r="K52" s="112">
        <v>36</v>
      </c>
      <c r="L52" s="108">
        <v>11466</v>
      </c>
      <c r="M52" s="101">
        <v>-4258</v>
      </c>
    </row>
    <row r="53" spans="2:13" ht="15" customHeight="1" x14ac:dyDescent="0.2">
      <c r="B53" s="78" t="s">
        <v>239</v>
      </c>
      <c r="C53" s="83" t="s">
        <v>16</v>
      </c>
      <c r="D53" s="90">
        <v>381779</v>
      </c>
      <c r="E53" s="96">
        <v>6.6</v>
      </c>
      <c r="F53" s="100">
        <v>362455</v>
      </c>
      <c r="G53" s="96">
        <v>5.0999999999999996</v>
      </c>
      <c r="H53" s="100">
        <v>343403</v>
      </c>
      <c r="I53" s="96">
        <v>6.2</v>
      </c>
      <c r="J53" s="108">
        <v>19052</v>
      </c>
      <c r="K53" s="112">
        <v>-2489</v>
      </c>
      <c r="L53" s="108">
        <v>19324</v>
      </c>
      <c r="M53" s="101">
        <v>6311</v>
      </c>
    </row>
    <row r="54" spans="2:13" ht="15" customHeight="1" x14ac:dyDescent="0.2">
      <c r="B54" s="78" t="s">
        <v>270</v>
      </c>
      <c r="C54" s="83" t="s">
        <v>123</v>
      </c>
      <c r="D54" s="90">
        <v>357220</v>
      </c>
      <c r="E54" s="96">
        <v>3.6</v>
      </c>
      <c r="F54" s="100">
        <v>341017</v>
      </c>
      <c r="G54" s="96">
        <v>2.7</v>
      </c>
      <c r="H54" s="100">
        <v>307957</v>
      </c>
      <c r="I54" s="96">
        <v>3</v>
      </c>
      <c r="J54" s="108">
        <v>33060</v>
      </c>
      <c r="K54" s="112">
        <v>63</v>
      </c>
      <c r="L54" s="108">
        <v>16203</v>
      </c>
      <c r="M54" s="101">
        <v>3265</v>
      </c>
    </row>
    <row r="55" spans="2:13" ht="15" customHeight="1" x14ac:dyDescent="0.2">
      <c r="B55" s="78" t="s">
        <v>170</v>
      </c>
      <c r="C55" s="83" t="s">
        <v>433</v>
      </c>
      <c r="D55" s="90">
        <v>540061</v>
      </c>
      <c r="E55" s="96">
        <v>26.7</v>
      </c>
      <c r="F55" s="100">
        <v>531450</v>
      </c>
      <c r="G55" s="96">
        <v>28.4</v>
      </c>
      <c r="H55" s="100">
        <v>465202</v>
      </c>
      <c r="I55" s="96">
        <v>27.3</v>
      </c>
      <c r="J55" s="108">
        <v>66248</v>
      </c>
      <c r="K55" s="112">
        <v>18039</v>
      </c>
      <c r="L55" s="108">
        <v>8611</v>
      </c>
      <c r="M55" s="101">
        <v>-3722</v>
      </c>
    </row>
    <row r="56" spans="2:13" ht="15" customHeight="1" x14ac:dyDescent="0.2">
      <c r="B56" s="78" t="s">
        <v>347</v>
      </c>
      <c r="C56" s="83" t="s">
        <v>434</v>
      </c>
      <c r="D56" s="90">
        <v>382700</v>
      </c>
      <c r="E56" s="96">
        <v>-24.6</v>
      </c>
      <c r="F56" s="100">
        <v>336309</v>
      </c>
      <c r="G56" s="96">
        <v>11.5</v>
      </c>
      <c r="H56" s="100">
        <v>320202</v>
      </c>
      <c r="I56" s="96">
        <v>16.100000000000001</v>
      </c>
      <c r="J56" s="108">
        <v>16107</v>
      </c>
      <c r="K56" s="112">
        <v>-9896</v>
      </c>
      <c r="L56" s="108">
        <v>46391</v>
      </c>
      <c r="M56" s="101">
        <v>-159242</v>
      </c>
    </row>
    <row r="57" spans="2:13" ht="15" customHeight="1" x14ac:dyDescent="0.2">
      <c r="B57" s="78" t="s">
        <v>10</v>
      </c>
      <c r="C57" s="83" t="s">
        <v>112</v>
      </c>
      <c r="D57" s="90">
        <v>244011</v>
      </c>
      <c r="E57" s="96">
        <v>-2.2999999999999998</v>
      </c>
      <c r="F57" s="100">
        <v>229719</v>
      </c>
      <c r="G57" s="96">
        <v>-5</v>
      </c>
      <c r="H57" s="100">
        <v>194391</v>
      </c>
      <c r="I57" s="96">
        <v>-1.7</v>
      </c>
      <c r="J57" s="108">
        <v>35328</v>
      </c>
      <c r="K57" s="112">
        <v>-8645</v>
      </c>
      <c r="L57" s="108">
        <v>14292</v>
      </c>
      <c r="M57" s="101">
        <v>6339</v>
      </c>
    </row>
    <row r="58" spans="2:13" ht="15" customHeight="1" x14ac:dyDescent="0.2">
      <c r="B58" s="78" t="s">
        <v>57</v>
      </c>
      <c r="C58" s="83" t="s">
        <v>150</v>
      </c>
      <c r="D58" s="90">
        <v>252116</v>
      </c>
      <c r="E58" s="96">
        <v>10.4</v>
      </c>
      <c r="F58" s="100">
        <v>223019</v>
      </c>
      <c r="G58" s="96">
        <v>9.6999999999999993</v>
      </c>
      <c r="H58" s="100">
        <v>209647</v>
      </c>
      <c r="I58" s="96">
        <v>8.6</v>
      </c>
      <c r="J58" s="108">
        <v>13372</v>
      </c>
      <c r="K58" s="112">
        <v>3207</v>
      </c>
      <c r="L58" s="108">
        <v>29097</v>
      </c>
      <c r="M58" s="101">
        <v>3834</v>
      </c>
    </row>
    <row r="59" spans="2:13" ht="15" customHeight="1" x14ac:dyDescent="0.2">
      <c r="B59" s="78" t="s">
        <v>202</v>
      </c>
      <c r="C59" s="83" t="s">
        <v>64</v>
      </c>
      <c r="D59" s="90">
        <v>330323</v>
      </c>
      <c r="E59" s="96">
        <v>1.6</v>
      </c>
      <c r="F59" s="100">
        <v>330165</v>
      </c>
      <c r="G59" s="96">
        <v>2.2000000000000002</v>
      </c>
      <c r="H59" s="100">
        <v>309156</v>
      </c>
      <c r="I59" s="96">
        <v>3.6</v>
      </c>
      <c r="J59" s="108">
        <v>21009</v>
      </c>
      <c r="K59" s="112">
        <v>-3309</v>
      </c>
      <c r="L59" s="108">
        <v>158</v>
      </c>
      <c r="M59" s="101">
        <v>-2072</v>
      </c>
    </row>
    <row r="60" spans="2:13" ht="15" customHeight="1" x14ac:dyDescent="0.2">
      <c r="B60" s="78" t="s">
        <v>435</v>
      </c>
      <c r="C60" s="83" t="s">
        <v>342</v>
      </c>
      <c r="D60" s="90">
        <v>224023</v>
      </c>
      <c r="E60" s="96">
        <v>-13.3</v>
      </c>
      <c r="F60" s="100">
        <v>223556</v>
      </c>
      <c r="G60" s="96">
        <v>-13.5</v>
      </c>
      <c r="H60" s="100">
        <v>203553</v>
      </c>
      <c r="I60" s="96">
        <v>-15.7</v>
      </c>
      <c r="J60" s="108">
        <v>20003</v>
      </c>
      <c r="K60" s="112">
        <v>3257</v>
      </c>
      <c r="L60" s="108">
        <v>467</v>
      </c>
      <c r="M60" s="101">
        <v>423</v>
      </c>
    </row>
    <row r="61" spans="2:13" ht="15" customHeight="1" x14ac:dyDescent="0.2">
      <c r="B61" s="78" t="s">
        <v>172</v>
      </c>
      <c r="C61" s="84" t="s">
        <v>274</v>
      </c>
      <c r="D61" s="90">
        <v>436996</v>
      </c>
      <c r="E61" s="96">
        <v>-5.5</v>
      </c>
      <c r="F61" s="100">
        <v>436168</v>
      </c>
      <c r="G61" s="96">
        <v>3.1</v>
      </c>
      <c r="H61" s="100">
        <v>400371</v>
      </c>
      <c r="I61" s="96">
        <v>3.7</v>
      </c>
      <c r="J61" s="108">
        <v>35797</v>
      </c>
      <c r="K61" s="112">
        <v>-1469</v>
      </c>
      <c r="L61" s="108">
        <v>828</v>
      </c>
      <c r="M61" s="101">
        <v>-38021</v>
      </c>
    </row>
    <row r="62" spans="2:13" ht="15" customHeight="1" x14ac:dyDescent="0.2">
      <c r="B62" s="78" t="s">
        <v>43</v>
      </c>
      <c r="C62" s="83" t="s">
        <v>235</v>
      </c>
      <c r="D62" s="90">
        <v>140774</v>
      </c>
      <c r="E62" s="96">
        <v>2.4</v>
      </c>
      <c r="F62" s="100">
        <v>139467</v>
      </c>
      <c r="G62" s="96">
        <v>2</v>
      </c>
      <c r="H62" s="100">
        <v>133571</v>
      </c>
      <c r="I62" s="96">
        <v>4.8</v>
      </c>
      <c r="J62" s="108">
        <v>5896</v>
      </c>
      <c r="K62" s="112">
        <v>-3413</v>
      </c>
      <c r="L62" s="108">
        <v>1307</v>
      </c>
      <c r="M62" s="101">
        <v>593</v>
      </c>
    </row>
    <row r="63" spans="2:13" ht="15" customHeight="1" x14ac:dyDescent="0.2">
      <c r="B63" s="78" t="s">
        <v>245</v>
      </c>
      <c r="C63" s="83" t="s">
        <v>193</v>
      </c>
      <c r="D63" s="90">
        <v>182188</v>
      </c>
      <c r="E63" s="96">
        <v>0.1</v>
      </c>
      <c r="F63" s="100">
        <v>177421</v>
      </c>
      <c r="G63" s="96">
        <v>-0.9</v>
      </c>
      <c r="H63" s="100">
        <v>160101</v>
      </c>
      <c r="I63" s="96">
        <v>-4.0999999999999996</v>
      </c>
      <c r="J63" s="108">
        <v>17320</v>
      </c>
      <c r="K63" s="112">
        <v>5135</v>
      </c>
      <c r="L63" s="108">
        <v>4767</v>
      </c>
      <c r="M63" s="101">
        <v>1846</v>
      </c>
    </row>
    <row r="64" spans="2:13" ht="15" customHeight="1" x14ac:dyDescent="0.2">
      <c r="B64" s="78" t="s">
        <v>371</v>
      </c>
      <c r="C64" s="83" t="s">
        <v>436</v>
      </c>
      <c r="D64" s="90">
        <v>324517</v>
      </c>
      <c r="E64" s="96">
        <v>-7.7</v>
      </c>
      <c r="F64" s="100">
        <v>324505</v>
      </c>
      <c r="G64" s="96">
        <v>1.7</v>
      </c>
      <c r="H64" s="100">
        <v>323020</v>
      </c>
      <c r="I64" s="96">
        <v>2.2000000000000002</v>
      </c>
      <c r="J64" s="108">
        <v>1485</v>
      </c>
      <c r="K64" s="112">
        <v>-1285</v>
      </c>
      <c r="L64" s="108">
        <v>12</v>
      </c>
      <c r="M64" s="101">
        <v>-32675</v>
      </c>
    </row>
    <row r="65" spans="2:13" ht="15" customHeight="1" x14ac:dyDescent="0.2">
      <c r="B65" s="78" t="s">
        <v>101</v>
      </c>
      <c r="C65" s="83" t="s">
        <v>151</v>
      </c>
      <c r="D65" s="90">
        <v>278594</v>
      </c>
      <c r="E65" s="96">
        <v>-5.6</v>
      </c>
      <c r="F65" s="100">
        <v>278327</v>
      </c>
      <c r="G65" s="96">
        <v>-5.6</v>
      </c>
      <c r="H65" s="100">
        <v>255520</v>
      </c>
      <c r="I65" s="96">
        <v>-5.6</v>
      </c>
      <c r="J65" s="108">
        <v>22807</v>
      </c>
      <c r="K65" s="112">
        <v>-1487</v>
      </c>
      <c r="L65" s="108">
        <v>267</v>
      </c>
      <c r="M65" s="101">
        <v>15</v>
      </c>
    </row>
    <row r="66" spans="2:13" ht="15" customHeight="1" x14ac:dyDescent="0.2">
      <c r="B66" s="78" t="s">
        <v>107</v>
      </c>
      <c r="C66" s="83" t="s">
        <v>424</v>
      </c>
      <c r="D66" s="90">
        <v>355915</v>
      </c>
      <c r="E66" s="96">
        <v>19.8</v>
      </c>
      <c r="F66" s="100">
        <v>355229</v>
      </c>
      <c r="G66" s="96">
        <v>19.600000000000001</v>
      </c>
      <c r="H66" s="100">
        <v>312657</v>
      </c>
      <c r="I66" s="96">
        <v>13</v>
      </c>
      <c r="J66" s="108">
        <v>42572</v>
      </c>
      <c r="K66" s="112">
        <v>22302</v>
      </c>
      <c r="L66" s="108">
        <v>686</v>
      </c>
      <c r="M66" s="101">
        <v>247</v>
      </c>
    </row>
    <row r="67" spans="2:13" ht="15" customHeight="1" x14ac:dyDescent="0.2">
      <c r="B67" s="79" t="s">
        <v>8</v>
      </c>
      <c r="C67" s="85" t="s">
        <v>437</v>
      </c>
      <c r="D67" s="93">
        <v>218849</v>
      </c>
      <c r="E67" s="97">
        <v>-4.9000000000000004</v>
      </c>
      <c r="F67" s="103">
        <v>212766</v>
      </c>
      <c r="G67" s="97">
        <v>-0.3</v>
      </c>
      <c r="H67" s="103">
        <v>186342</v>
      </c>
      <c r="I67" s="97">
        <v>-3.8</v>
      </c>
      <c r="J67" s="109">
        <v>26424</v>
      </c>
      <c r="K67" s="113">
        <v>6594</v>
      </c>
      <c r="L67" s="109">
        <v>6083</v>
      </c>
      <c r="M67" s="102">
        <v>-10639</v>
      </c>
    </row>
    <row r="69" spans="2:13" x14ac:dyDescent="0.2">
      <c r="C69" s="86"/>
      <c r="D69" s="87"/>
      <c r="E69" s="87"/>
      <c r="G69" s="105" t="s">
        <v>351</v>
      </c>
    </row>
    <row r="70" spans="2:13" x14ac:dyDescent="0.2">
      <c r="C70" s="86"/>
      <c r="D70" s="87"/>
      <c r="E70" s="87"/>
      <c r="F70" s="87"/>
      <c r="G70" s="87"/>
    </row>
    <row r="71" spans="2:13" x14ac:dyDescent="0.2">
      <c r="C71" s="86"/>
      <c r="D71" s="87"/>
      <c r="E71" s="87"/>
      <c r="F71" s="87"/>
      <c r="G71" s="87"/>
    </row>
    <row r="72" spans="2:13" x14ac:dyDescent="0.2">
      <c r="C72" s="86"/>
      <c r="D72" s="87"/>
      <c r="E72" s="87"/>
      <c r="F72" s="87"/>
      <c r="G72" s="87"/>
    </row>
    <row r="73" spans="2:13" x14ac:dyDescent="0.2">
      <c r="C73" s="86"/>
      <c r="D73" s="87"/>
      <c r="E73" s="87"/>
      <c r="F73" s="87"/>
      <c r="G73" s="87"/>
    </row>
    <row r="74" spans="2:13" x14ac:dyDescent="0.2">
      <c r="C74" s="86"/>
      <c r="D74" s="87"/>
      <c r="E74" s="87"/>
      <c r="F74" s="87"/>
      <c r="G74" s="87"/>
    </row>
    <row r="75" spans="2:13" x14ac:dyDescent="0.2">
      <c r="C75" s="86"/>
      <c r="D75" s="87"/>
      <c r="E75" s="87"/>
      <c r="F75" s="87"/>
      <c r="G75" s="87"/>
    </row>
    <row r="76" spans="2:13" x14ac:dyDescent="0.2">
      <c r="C76" s="86"/>
      <c r="D76" s="87"/>
      <c r="E76" s="87"/>
      <c r="F76" s="87"/>
      <c r="G76" s="87"/>
    </row>
    <row r="77" spans="2:13" x14ac:dyDescent="0.2">
      <c r="C77" s="86"/>
      <c r="D77" s="87"/>
      <c r="E77" s="87"/>
      <c r="F77" s="87"/>
      <c r="G77" s="87"/>
    </row>
    <row r="78" spans="2:13" x14ac:dyDescent="0.2">
      <c r="C78" s="86"/>
      <c r="D78" s="87"/>
      <c r="E78" s="87"/>
      <c r="F78" s="87"/>
      <c r="G78" s="87"/>
    </row>
    <row r="79" spans="2:13" x14ac:dyDescent="0.2">
      <c r="C79" s="86"/>
      <c r="D79" s="87"/>
      <c r="E79" s="87"/>
      <c r="F79" s="87"/>
      <c r="G79" s="87"/>
    </row>
    <row r="80" spans="2:13" x14ac:dyDescent="0.2">
      <c r="C80" s="86"/>
      <c r="D80" s="87"/>
      <c r="E80" s="87"/>
      <c r="F80" s="87"/>
      <c r="G80" s="87"/>
    </row>
    <row r="81" spans="3:7" x14ac:dyDescent="0.2">
      <c r="C81" s="86"/>
      <c r="D81" s="87"/>
      <c r="E81" s="87"/>
      <c r="F81" s="87"/>
      <c r="G81" s="87"/>
    </row>
    <row r="82" spans="3:7" x14ac:dyDescent="0.2">
      <c r="C82" s="86"/>
      <c r="D82" s="87"/>
      <c r="E82" s="87"/>
      <c r="F82" s="87"/>
      <c r="G82" s="87"/>
    </row>
    <row r="83" spans="3:7" x14ac:dyDescent="0.2">
      <c r="C83" s="86"/>
      <c r="D83" s="87"/>
      <c r="E83" s="87"/>
      <c r="F83" s="87"/>
      <c r="G83" s="87"/>
    </row>
    <row r="84" spans="3:7" x14ac:dyDescent="0.2">
      <c r="C84" s="86"/>
      <c r="D84" s="87"/>
      <c r="E84" s="87"/>
      <c r="F84" s="87"/>
      <c r="G84" s="87"/>
    </row>
    <row r="85" spans="3:7" x14ac:dyDescent="0.2">
      <c r="C85" s="86"/>
      <c r="D85" s="87"/>
      <c r="E85" s="87"/>
      <c r="F85" s="87"/>
      <c r="G85" s="87"/>
    </row>
    <row r="86" spans="3:7" x14ac:dyDescent="0.2">
      <c r="C86" s="86"/>
      <c r="D86" s="87"/>
      <c r="E86" s="87"/>
      <c r="F86" s="87"/>
      <c r="G86" s="87"/>
    </row>
    <row r="87" spans="3:7" x14ac:dyDescent="0.2">
      <c r="C87" s="86"/>
      <c r="D87" s="87"/>
      <c r="E87" s="87"/>
      <c r="F87" s="87"/>
      <c r="G87" s="87"/>
    </row>
    <row r="88" spans="3:7" x14ac:dyDescent="0.2">
      <c r="C88" s="86"/>
      <c r="D88" s="87"/>
      <c r="E88" s="87"/>
      <c r="F88" s="87"/>
      <c r="G88" s="87"/>
    </row>
    <row r="89" spans="3:7" x14ac:dyDescent="0.2">
      <c r="C89" s="86"/>
      <c r="D89" s="87"/>
      <c r="E89" s="87"/>
      <c r="F89" s="87"/>
      <c r="G89" s="87"/>
    </row>
    <row r="90" spans="3:7" x14ac:dyDescent="0.2">
      <c r="C90" s="86"/>
      <c r="D90" s="87"/>
      <c r="E90" s="87"/>
      <c r="F90" s="87"/>
      <c r="G90" s="87"/>
    </row>
    <row r="91" spans="3:7" x14ac:dyDescent="0.2">
      <c r="C91" s="86"/>
      <c r="D91" s="87"/>
      <c r="E91" s="87"/>
      <c r="F91" s="87"/>
      <c r="G91" s="87"/>
    </row>
    <row r="92" spans="3:7" x14ac:dyDescent="0.2">
      <c r="C92" s="86"/>
      <c r="D92" s="87"/>
      <c r="E92" s="87"/>
      <c r="F92" s="87"/>
      <c r="G92" s="87"/>
    </row>
    <row r="93" spans="3:7" x14ac:dyDescent="0.2">
      <c r="C93" s="86"/>
      <c r="D93" s="87"/>
      <c r="E93" s="87"/>
      <c r="F93" s="87"/>
      <c r="G93" s="87"/>
    </row>
    <row r="94" spans="3:7" x14ac:dyDescent="0.2">
      <c r="C94" s="86"/>
      <c r="D94" s="87"/>
      <c r="E94" s="87"/>
      <c r="F94" s="87"/>
      <c r="G94" s="87"/>
    </row>
    <row r="95" spans="3:7" x14ac:dyDescent="0.2">
      <c r="C95" s="86"/>
      <c r="D95" s="87"/>
      <c r="E95" s="87"/>
      <c r="F95" s="87"/>
      <c r="G95" s="87"/>
    </row>
    <row r="96" spans="3:7" x14ac:dyDescent="0.2">
      <c r="C96" s="86"/>
      <c r="D96" s="87"/>
      <c r="E96" s="87"/>
      <c r="F96" s="87"/>
      <c r="G96" s="105" t="s">
        <v>351</v>
      </c>
    </row>
    <row r="97" spans="3:6" x14ac:dyDescent="0.2">
      <c r="C97" s="86"/>
      <c r="D97" s="87"/>
      <c r="E97" s="87"/>
      <c r="F97" s="87"/>
    </row>
    <row r="98" spans="3:6" x14ac:dyDescent="0.2">
      <c r="C98" s="86"/>
      <c r="D98" s="87"/>
      <c r="E98" s="87"/>
      <c r="F98" s="87"/>
    </row>
  </sheetData>
  <mergeCells count="18">
    <mergeCell ref="F48:G49"/>
    <mergeCell ref="L48:M49"/>
    <mergeCell ref="H17:I17"/>
    <mergeCell ref="J17:K17"/>
    <mergeCell ref="H49:I49"/>
    <mergeCell ref="J49:K49"/>
    <mergeCell ref="C7:M8"/>
    <mergeCell ref="C9:M10"/>
    <mergeCell ref="C11:M12"/>
    <mergeCell ref="B15:C18"/>
    <mergeCell ref="D15:E17"/>
    <mergeCell ref="F16:G17"/>
    <mergeCell ref="L16:M17"/>
    <mergeCell ref="C39:M40"/>
    <mergeCell ref="C41:M42"/>
    <mergeCell ref="C43:M44"/>
    <mergeCell ref="B47:C50"/>
    <mergeCell ref="D47:E49"/>
  </mergeCells>
  <phoneticPr fontId="25"/>
  <pageMargins left="0.57999999999999996" right="0.43" top="0.4" bottom="0.27559055118110237" header="0.22" footer="0.35433070866141736"/>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2"/>
  </sheetPr>
  <dimension ref="A1:K97"/>
  <sheetViews>
    <sheetView view="pageBreakPreview" topLeftCell="A24" zoomScaleSheetLayoutView="100" workbookViewId="0">
      <selection activeCell="L9" sqref="L1:P1048576"/>
    </sheetView>
  </sheetViews>
  <sheetFormatPr defaultColWidth="9" defaultRowHeight="13" x14ac:dyDescent="0.2"/>
  <cols>
    <col min="1" max="1" width="2.08984375" style="1" customWidth="1"/>
    <col min="2" max="2" width="3.26953125" style="1" customWidth="1"/>
    <col min="3" max="3" width="31.453125" style="1" customWidth="1"/>
    <col min="4" max="11" width="9.26953125" style="1" customWidth="1"/>
    <col min="12" max="12" width="9" style="1" bestFit="1"/>
    <col min="13" max="16384" width="9" style="1"/>
  </cols>
  <sheetData>
    <row r="1" spans="1:11" ht="16.5" x14ac:dyDescent="0.25">
      <c r="A1" s="76" t="s">
        <v>13</v>
      </c>
      <c r="B1" s="76"/>
      <c r="C1" s="75"/>
      <c r="D1" s="87"/>
      <c r="E1" s="87"/>
      <c r="F1" s="87"/>
      <c r="G1" s="87"/>
      <c r="H1" s="87"/>
      <c r="I1" s="87"/>
      <c r="J1" s="87"/>
      <c r="K1" s="87"/>
    </row>
    <row r="2" spans="1:11" ht="16.5" x14ac:dyDescent="0.25">
      <c r="A2" s="76"/>
      <c r="B2" s="76"/>
      <c r="C2" s="75"/>
      <c r="D2" s="87"/>
      <c r="E2" s="87"/>
      <c r="F2" s="87"/>
      <c r="G2" s="87"/>
      <c r="H2" s="87"/>
      <c r="I2" s="87"/>
      <c r="J2" s="87"/>
      <c r="K2" s="87"/>
    </row>
    <row r="3" spans="1:11" ht="16.5" x14ac:dyDescent="0.25">
      <c r="A3" s="76" t="s">
        <v>439</v>
      </c>
      <c r="B3" s="76"/>
      <c r="E3" s="87"/>
      <c r="F3" s="87"/>
      <c r="G3" s="87"/>
      <c r="H3" s="87"/>
      <c r="I3" s="87"/>
      <c r="J3" s="87"/>
      <c r="K3" s="87"/>
    </row>
    <row r="4" spans="1:11" ht="13.5" customHeight="1" x14ac:dyDescent="0.25">
      <c r="A4" s="76"/>
      <c r="B4" s="76"/>
      <c r="E4" s="87"/>
      <c r="F4" s="87"/>
      <c r="G4" s="87"/>
      <c r="H4" s="87"/>
      <c r="I4" s="87"/>
      <c r="J4" s="87"/>
      <c r="K4" s="87"/>
    </row>
    <row r="5" spans="1:11" ht="15" customHeight="1" x14ac:dyDescent="0.2">
      <c r="C5" s="559" t="s">
        <v>440</v>
      </c>
      <c r="D5" s="559"/>
      <c r="E5" s="559"/>
      <c r="F5" s="559"/>
      <c r="G5" s="559"/>
      <c r="H5" s="559"/>
      <c r="I5" s="559"/>
      <c r="J5" s="559"/>
      <c r="K5" s="559"/>
    </row>
    <row r="6" spans="1:11" ht="15" customHeight="1" x14ac:dyDescent="0.2">
      <c r="C6" s="559"/>
      <c r="D6" s="559"/>
      <c r="E6" s="559"/>
      <c r="F6" s="559"/>
      <c r="G6" s="559"/>
      <c r="H6" s="559"/>
      <c r="I6" s="559"/>
      <c r="J6" s="559"/>
      <c r="K6" s="559"/>
    </row>
    <row r="7" spans="1:11" ht="15" customHeight="1" x14ac:dyDescent="0.2">
      <c r="C7" s="560" t="s">
        <v>218</v>
      </c>
      <c r="D7" s="560"/>
      <c r="E7" s="560"/>
      <c r="F7" s="560"/>
      <c r="G7" s="560"/>
      <c r="H7" s="560"/>
      <c r="I7" s="560"/>
      <c r="J7" s="560"/>
      <c r="K7" s="560"/>
    </row>
    <row r="8" spans="1:11" ht="15" customHeight="1" x14ac:dyDescent="0.2">
      <c r="C8" s="560"/>
      <c r="D8" s="560"/>
      <c r="E8" s="560"/>
      <c r="F8" s="560"/>
      <c r="G8" s="560"/>
      <c r="H8" s="560"/>
      <c r="I8" s="560"/>
      <c r="J8" s="560"/>
      <c r="K8" s="560"/>
    </row>
    <row r="9" spans="1:11" ht="15" customHeight="1" x14ac:dyDescent="0.2">
      <c r="C9" s="560"/>
      <c r="D9" s="560"/>
      <c r="E9" s="560"/>
      <c r="F9" s="560"/>
      <c r="G9" s="560"/>
      <c r="H9" s="560"/>
      <c r="I9" s="560"/>
      <c r="J9" s="560"/>
      <c r="K9" s="560"/>
    </row>
    <row r="10" spans="1:11" ht="15" customHeight="1" x14ac:dyDescent="0.2">
      <c r="C10" s="560" t="s">
        <v>70</v>
      </c>
      <c r="D10" s="560"/>
      <c r="E10" s="560"/>
      <c r="F10" s="560"/>
      <c r="G10" s="560"/>
      <c r="H10" s="560"/>
      <c r="I10" s="560"/>
      <c r="J10" s="560"/>
      <c r="K10" s="560"/>
    </row>
    <row r="11" spans="1:11" ht="15" customHeight="1" x14ac:dyDescent="0.2">
      <c r="C11" s="560"/>
      <c r="D11" s="560"/>
      <c r="E11" s="560"/>
      <c r="F11" s="560"/>
      <c r="G11" s="560"/>
      <c r="H11" s="560"/>
      <c r="I11" s="560"/>
      <c r="J11" s="560"/>
      <c r="K11" s="560"/>
    </row>
    <row r="12" spans="1:11" ht="14.25" customHeight="1" x14ac:dyDescent="0.2">
      <c r="C12" s="37"/>
      <c r="D12" s="37"/>
      <c r="E12" s="37"/>
      <c r="F12" s="37"/>
      <c r="G12" s="37"/>
      <c r="H12" s="37"/>
      <c r="I12" s="37"/>
      <c r="J12" s="37"/>
      <c r="K12" s="37"/>
    </row>
    <row r="13" spans="1:11" s="87" customFormat="1" ht="14.25" customHeight="1" x14ac:dyDescent="0.2">
      <c r="C13" s="81" t="s">
        <v>441</v>
      </c>
      <c r="K13" s="114" t="s">
        <v>429</v>
      </c>
    </row>
    <row r="14" spans="1:11" ht="8.25" customHeight="1" x14ac:dyDescent="0.2">
      <c r="B14" s="574" t="s">
        <v>0</v>
      </c>
      <c r="C14" s="575"/>
      <c r="D14" s="567" t="s">
        <v>262</v>
      </c>
      <c r="E14" s="568"/>
      <c r="F14" s="130"/>
      <c r="G14" s="104"/>
      <c r="H14" s="130"/>
      <c r="I14" s="104"/>
      <c r="J14" s="555" t="s">
        <v>248</v>
      </c>
      <c r="K14" s="561"/>
    </row>
    <row r="15" spans="1:11" ht="15" customHeight="1" x14ac:dyDescent="0.2">
      <c r="B15" s="576"/>
      <c r="C15" s="577"/>
      <c r="D15" s="569"/>
      <c r="E15" s="570"/>
      <c r="F15" s="567" t="s">
        <v>444</v>
      </c>
      <c r="G15" s="573"/>
      <c r="H15" s="567" t="s">
        <v>97</v>
      </c>
      <c r="I15" s="573"/>
      <c r="J15" s="571"/>
      <c r="K15" s="572"/>
    </row>
    <row r="16" spans="1:11" s="121" customFormat="1" ht="24.75" customHeight="1" x14ac:dyDescent="0.2">
      <c r="B16" s="578"/>
      <c r="C16" s="579"/>
      <c r="D16" s="88"/>
      <c r="E16" s="94" t="s">
        <v>431</v>
      </c>
      <c r="F16" s="88"/>
      <c r="G16" s="94" t="s">
        <v>431</v>
      </c>
      <c r="H16" s="88"/>
      <c r="I16" s="94" t="s">
        <v>431</v>
      </c>
      <c r="J16" s="99"/>
      <c r="K16" s="94" t="s">
        <v>205</v>
      </c>
    </row>
    <row r="17" spans="2:11" s="119" customFormat="1" ht="10.5" customHeight="1" x14ac:dyDescent="0.2">
      <c r="B17" s="77"/>
      <c r="C17" s="82"/>
      <c r="D17" s="124" t="s">
        <v>143</v>
      </c>
      <c r="E17" s="129" t="s">
        <v>139</v>
      </c>
      <c r="F17" s="129" t="s">
        <v>143</v>
      </c>
      <c r="G17" s="129" t="s">
        <v>139</v>
      </c>
      <c r="H17" s="129" t="s">
        <v>143</v>
      </c>
      <c r="I17" s="129" t="s">
        <v>139</v>
      </c>
      <c r="J17" s="129" t="s">
        <v>447</v>
      </c>
      <c r="K17" s="129" t="s">
        <v>447</v>
      </c>
    </row>
    <row r="18" spans="2:11" ht="15" customHeight="1" x14ac:dyDescent="0.2">
      <c r="B18" s="78" t="s">
        <v>321</v>
      </c>
      <c r="C18" s="83" t="s">
        <v>147</v>
      </c>
      <c r="D18" s="125">
        <v>134.80000000000001</v>
      </c>
      <c r="E18" s="96">
        <v>0</v>
      </c>
      <c r="F18" s="131">
        <v>124.5</v>
      </c>
      <c r="G18" s="96">
        <v>-0.2</v>
      </c>
      <c r="H18" s="131">
        <v>10.3</v>
      </c>
      <c r="I18" s="96">
        <v>3.1</v>
      </c>
      <c r="J18" s="131">
        <v>17.3</v>
      </c>
      <c r="K18" s="96">
        <v>0.10000000000000142</v>
      </c>
    </row>
    <row r="19" spans="2:11" ht="15" customHeight="1" x14ac:dyDescent="0.2">
      <c r="B19" s="78" t="s">
        <v>239</v>
      </c>
      <c r="C19" s="83" t="s">
        <v>16</v>
      </c>
      <c r="D19" s="126">
        <v>143.5</v>
      </c>
      <c r="E19" s="96">
        <v>-8.8000000000000007</v>
      </c>
      <c r="F19" s="96">
        <v>133.9</v>
      </c>
      <c r="G19" s="96">
        <v>-8.6</v>
      </c>
      <c r="H19" s="96">
        <v>9.6</v>
      </c>
      <c r="I19" s="96">
        <v>-11.9</v>
      </c>
      <c r="J19" s="131">
        <v>17.600000000000001</v>
      </c>
      <c r="K19" s="96">
        <v>-1.3999999999999986</v>
      </c>
    </row>
    <row r="20" spans="2:11" ht="15" customHeight="1" x14ac:dyDescent="0.2">
      <c r="B20" s="78" t="s">
        <v>270</v>
      </c>
      <c r="C20" s="83" t="s">
        <v>123</v>
      </c>
      <c r="D20" s="126">
        <v>151.1</v>
      </c>
      <c r="E20" s="96">
        <v>1.9</v>
      </c>
      <c r="F20" s="96">
        <v>137.80000000000001</v>
      </c>
      <c r="G20" s="96">
        <v>2.1</v>
      </c>
      <c r="H20" s="96">
        <v>13.3</v>
      </c>
      <c r="I20" s="96">
        <v>-0.7</v>
      </c>
      <c r="J20" s="96">
        <v>18</v>
      </c>
      <c r="K20" s="96">
        <v>0.39999999999999858</v>
      </c>
    </row>
    <row r="21" spans="2:11" ht="15" customHeight="1" x14ac:dyDescent="0.2">
      <c r="B21" s="78" t="s">
        <v>170</v>
      </c>
      <c r="C21" s="83" t="s">
        <v>433</v>
      </c>
      <c r="D21" s="126">
        <v>157.69999999999999</v>
      </c>
      <c r="E21" s="96">
        <v>-0.4</v>
      </c>
      <c r="F21" s="96">
        <v>142.19999999999999</v>
      </c>
      <c r="G21" s="96">
        <v>-0.2</v>
      </c>
      <c r="H21" s="96">
        <v>15.5</v>
      </c>
      <c r="I21" s="96">
        <v>-1.2</v>
      </c>
      <c r="J21" s="96">
        <v>18.600000000000001</v>
      </c>
      <c r="K21" s="96">
        <v>0.10000000000000142</v>
      </c>
    </row>
    <row r="22" spans="2:11" ht="15" customHeight="1" x14ac:dyDescent="0.2">
      <c r="B22" s="78" t="s">
        <v>347</v>
      </c>
      <c r="C22" s="83" t="s">
        <v>434</v>
      </c>
      <c r="D22" s="126">
        <v>157.19999999999999</v>
      </c>
      <c r="E22" s="96">
        <v>1.5</v>
      </c>
      <c r="F22" s="96">
        <v>148.6</v>
      </c>
      <c r="G22" s="96">
        <v>2.9</v>
      </c>
      <c r="H22" s="96">
        <v>8.6</v>
      </c>
      <c r="I22" s="96">
        <v>-16.600000000000001</v>
      </c>
      <c r="J22" s="96">
        <v>19.100000000000001</v>
      </c>
      <c r="K22" s="96">
        <v>0.80000000000000071</v>
      </c>
    </row>
    <row r="23" spans="2:11" ht="15" customHeight="1" x14ac:dyDescent="0.2">
      <c r="B23" s="78" t="s">
        <v>10</v>
      </c>
      <c r="C23" s="83" t="s">
        <v>112</v>
      </c>
      <c r="D23" s="126">
        <v>155.80000000000001</v>
      </c>
      <c r="E23" s="96">
        <v>-2.9</v>
      </c>
      <c r="F23" s="96">
        <v>133.9</v>
      </c>
      <c r="G23" s="96">
        <v>-1.2</v>
      </c>
      <c r="H23" s="96">
        <v>21.9</v>
      </c>
      <c r="I23" s="96">
        <v>-12.4</v>
      </c>
      <c r="J23" s="96">
        <v>18.399999999999999</v>
      </c>
      <c r="K23" s="96">
        <v>-0.10000000000000142</v>
      </c>
    </row>
    <row r="24" spans="2:11" ht="15" customHeight="1" x14ac:dyDescent="0.2">
      <c r="B24" s="78" t="s">
        <v>57</v>
      </c>
      <c r="C24" s="83" t="s">
        <v>150</v>
      </c>
      <c r="D24" s="126">
        <v>129</v>
      </c>
      <c r="E24" s="96">
        <v>5.3</v>
      </c>
      <c r="F24" s="96">
        <v>121.9</v>
      </c>
      <c r="G24" s="96">
        <v>4.7</v>
      </c>
      <c r="H24" s="96">
        <v>7.1</v>
      </c>
      <c r="I24" s="96">
        <v>20.3</v>
      </c>
      <c r="J24" s="96">
        <v>17.8</v>
      </c>
      <c r="K24" s="96">
        <v>0.60000000000000142</v>
      </c>
    </row>
    <row r="25" spans="2:11" ht="15" customHeight="1" x14ac:dyDescent="0.2">
      <c r="B25" s="78" t="s">
        <v>202</v>
      </c>
      <c r="C25" s="83" t="s">
        <v>64</v>
      </c>
      <c r="D25" s="126">
        <v>145.80000000000001</v>
      </c>
      <c r="E25" s="96">
        <v>0.6</v>
      </c>
      <c r="F25" s="96">
        <v>137.30000000000001</v>
      </c>
      <c r="G25" s="96">
        <v>-0.8</v>
      </c>
      <c r="H25" s="96">
        <v>8.5</v>
      </c>
      <c r="I25" s="96">
        <v>30.6</v>
      </c>
      <c r="J25" s="96">
        <v>18.399999999999999</v>
      </c>
      <c r="K25" s="96">
        <v>-0.30000000000000071</v>
      </c>
    </row>
    <row r="26" spans="2:11" ht="15" customHeight="1" x14ac:dyDescent="0.2">
      <c r="B26" s="78" t="s">
        <v>435</v>
      </c>
      <c r="C26" s="83" t="s">
        <v>342</v>
      </c>
      <c r="D26" s="126">
        <v>125.9</v>
      </c>
      <c r="E26" s="96">
        <v>-4.0999999999999996</v>
      </c>
      <c r="F26" s="96">
        <v>118.5</v>
      </c>
      <c r="G26" s="96">
        <v>-2.2000000000000002</v>
      </c>
      <c r="H26" s="96">
        <v>7.4</v>
      </c>
      <c r="I26" s="96">
        <v>-27.4</v>
      </c>
      <c r="J26" s="96">
        <v>15.7</v>
      </c>
      <c r="K26" s="96">
        <v>-1.1999999999999993</v>
      </c>
    </row>
    <row r="27" spans="2:11" ht="15" customHeight="1" x14ac:dyDescent="0.2">
      <c r="B27" s="78" t="s">
        <v>172</v>
      </c>
      <c r="C27" s="83" t="s">
        <v>274</v>
      </c>
      <c r="D27" s="126">
        <v>152.4</v>
      </c>
      <c r="E27" s="96">
        <v>3.1</v>
      </c>
      <c r="F27" s="96">
        <v>139.1</v>
      </c>
      <c r="G27" s="96">
        <v>2.7</v>
      </c>
      <c r="H27" s="96">
        <v>13.3</v>
      </c>
      <c r="I27" s="96">
        <v>7.3</v>
      </c>
      <c r="J27" s="96">
        <v>18</v>
      </c>
      <c r="K27" s="96">
        <v>0.5</v>
      </c>
    </row>
    <row r="28" spans="2:11" ht="15" customHeight="1" x14ac:dyDescent="0.2">
      <c r="B28" s="78" t="s">
        <v>43</v>
      </c>
      <c r="C28" s="83" t="s">
        <v>235</v>
      </c>
      <c r="D28" s="126">
        <v>80.5</v>
      </c>
      <c r="E28" s="96">
        <v>-11.5</v>
      </c>
      <c r="F28" s="96">
        <v>76.7</v>
      </c>
      <c r="G28" s="96">
        <v>-10.3</v>
      </c>
      <c r="H28" s="96">
        <v>3.8</v>
      </c>
      <c r="I28" s="96">
        <v>-30.9</v>
      </c>
      <c r="J28" s="96">
        <v>13.1</v>
      </c>
      <c r="K28" s="96">
        <v>-1.2000000000000011</v>
      </c>
    </row>
    <row r="29" spans="2:11" ht="15" customHeight="1" x14ac:dyDescent="0.2">
      <c r="B29" s="78" t="s">
        <v>245</v>
      </c>
      <c r="C29" s="83" t="s">
        <v>193</v>
      </c>
      <c r="D29" s="126">
        <v>121.2</v>
      </c>
      <c r="E29" s="96">
        <v>2.2000000000000002</v>
      </c>
      <c r="F29" s="96">
        <v>113.3</v>
      </c>
      <c r="G29" s="96">
        <v>0.2</v>
      </c>
      <c r="H29" s="96">
        <v>7.9</v>
      </c>
      <c r="I29" s="96">
        <v>43.7</v>
      </c>
      <c r="J29" s="96">
        <v>17.5</v>
      </c>
      <c r="K29" s="96">
        <v>1.1000000000000014</v>
      </c>
    </row>
    <row r="30" spans="2:11" ht="15" customHeight="1" x14ac:dyDescent="0.2">
      <c r="B30" s="78" t="s">
        <v>371</v>
      </c>
      <c r="C30" s="83" t="s">
        <v>436</v>
      </c>
      <c r="D30" s="126">
        <v>105.5</v>
      </c>
      <c r="E30" s="96">
        <v>14</v>
      </c>
      <c r="F30" s="96">
        <v>95.8</v>
      </c>
      <c r="G30" s="96">
        <v>9.4</v>
      </c>
      <c r="H30" s="96">
        <v>9.6999999999999993</v>
      </c>
      <c r="I30" s="96">
        <v>94</v>
      </c>
      <c r="J30" s="96">
        <v>14.1</v>
      </c>
      <c r="K30" s="96">
        <v>1</v>
      </c>
    </row>
    <row r="31" spans="2:11" ht="15" customHeight="1" x14ac:dyDescent="0.2">
      <c r="B31" s="78" t="s">
        <v>101</v>
      </c>
      <c r="C31" s="83" t="s">
        <v>151</v>
      </c>
      <c r="D31" s="126">
        <v>131</v>
      </c>
      <c r="E31" s="96">
        <v>-5.2</v>
      </c>
      <c r="F31" s="96">
        <v>125.8</v>
      </c>
      <c r="G31" s="96">
        <v>-5.2</v>
      </c>
      <c r="H31" s="96">
        <v>5.2</v>
      </c>
      <c r="I31" s="96">
        <v>-7.2</v>
      </c>
      <c r="J31" s="96">
        <v>17.600000000000001</v>
      </c>
      <c r="K31" s="96">
        <v>-0.39999999999999858</v>
      </c>
    </row>
    <row r="32" spans="2:11" ht="15" customHeight="1" x14ac:dyDescent="0.2">
      <c r="B32" s="78" t="s">
        <v>107</v>
      </c>
      <c r="C32" s="83" t="s">
        <v>424</v>
      </c>
      <c r="D32" s="126">
        <v>154.9</v>
      </c>
      <c r="E32" s="96">
        <v>-0.2</v>
      </c>
      <c r="F32" s="96">
        <v>144</v>
      </c>
      <c r="G32" s="96">
        <v>-3.2</v>
      </c>
      <c r="H32" s="96">
        <v>10.9</v>
      </c>
      <c r="I32" s="96">
        <v>70.3</v>
      </c>
      <c r="J32" s="96">
        <v>19</v>
      </c>
      <c r="K32" s="96">
        <v>-0.80000000000000071</v>
      </c>
    </row>
    <row r="33" spans="1:11" ht="15" customHeight="1" x14ac:dyDescent="0.2">
      <c r="B33" s="79" t="s">
        <v>8</v>
      </c>
      <c r="C33" s="122" t="s">
        <v>437</v>
      </c>
      <c r="D33" s="127">
        <v>145</v>
      </c>
      <c r="E33" s="97">
        <v>2.9</v>
      </c>
      <c r="F33" s="97">
        <v>130.30000000000001</v>
      </c>
      <c r="G33" s="97">
        <v>1.5</v>
      </c>
      <c r="H33" s="97">
        <v>14.7</v>
      </c>
      <c r="I33" s="97">
        <v>17.5</v>
      </c>
      <c r="J33" s="97">
        <v>18</v>
      </c>
      <c r="K33" s="97">
        <v>0.10000000000000142</v>
      </c>
    </row>
    <row r="34" spans="1:11" x14ac:dyDescent="0.2">
      <c r="C34" s="123"/>
    </row>
    <row r="35" spans="1:11" ht="16.5" x14ac:dyDescent="0.25">
      <c r="A35" s="76" t="s">
        <v>105</v>
      </c>
      <c r="B35" s="76"/>
      <c r="E35" s="87"/>
      <c r="F35" s="87"/>
      <c r="G35" s="87"/>
      <c r="H35" s="87"/>
      <c r="I35" s="87"/>
      <c r="J35" s="87"/>
      <c r="K35" s="87"/>
    </row>
    <row r="36" spans="1:11" ht="14.25" customHeight="1" x14ac:dyDescent="0.25">
      <c r="A36" s="76"/>
      <c r="B36" s="76"/>
      <c r="E36" s="87"/>
      <c r="F36" s="87"/>
      <c r="G36" s="87"/>
      <c r="H36" s="87"/>
      <c r="I36" s="87"/>
      <c r="J36" s="87"/>
      <c r="K36" s="87"/>
    </row>
    <row r="37" spans="1:11" ht="15" customHeight="1" x14ac:dyDescent="0.2">
      <c r="C37" s="559" t="s">
        <v>562</v>
      </c>
      <c r="D37" s="559"/>
      <c r="E37" s="559"/>
      <c r="F37" s="559"/>
      <c r="G37" s="559"/>
      <c r="H37" s="559"/>
      <c r="I37" s="559"/>
      <c r="J37" s="559"/>
      <c r="K37" s="559"/>
    </row>
    <row r="38" spans="1:11" ht="15" customHeight="1" x14ac:dyDescent="0.2">
      <c r="C38" s="559"/>
      <c r="D38" s="559"/>
      <c r="E38" s="559"/>
      <c r="F38" s="559"/>
      <c r="G38" s="559"/>
      <c r="H38" s="559"/>
      <c r="I38" s="559"/>
      <c r="J38" s="559"/>
      <c r="K38" s="559"/>
    </row>
    <row r="39" spans="1:11" ht="15" customHeight="1" x14ac:dyDescent="0.2">
      <c r="C39" s="560" t="s">
        <v>563</v>
      </c>
      <c r="D39" s="560"/>
      <c r="E39" s="560"/>
      <c r="F39" s="560"/>
      <c r="G39" s="560"/>
      <c r="H39" s="560"/>
      <c r="I39" s="560"/>
      <c r="J39" s="560"/>
      <c r="K39" s="560"/>
    </row>
    <row r="40" spans="1:11" ht="15" customHeight="1" x14ac:dyDescent="0.2">
      <c r="C40" s="560"/>
      <c r="D40" s="560"/>
      <c r="E40" s="560"/>
      <c r="F40" s="560"/>
      <c r="G40" s="560"/>
      <c r="H40" s="560"/>
      <c r="I40" s="560"/>
      <c r="J40" s="560"/>
      <c r="K40" s="560"/>
    </row>
    <row r="41" spans="1:11" ht="15" customHeight="1" x14ac:dyDescent="0.2">
      <c r="C41" s="560"/>
      <c r="D41" s="560"/>
      <c r="E41" s="560"/>
      <c r="F41" s="560"/>
      <c r="G41" s="560"/>
      <c r="H41" s="560"/>
      <c r="I41" s="560"/>
      <c r="J41" s="560"/>
      <c r="K41" s="560"/>
    </row>
    <row r="42" spans="1:11" ht="15" customHeight="1" x14ac:dyDescent="0.2">
      <c r="C42" s="560" t="s">
        <v>485</v>
      </c>
      <c r="D42" s="560"/>
      <c r="E42" s="560"/>
      <c r="F42" s="560"/>
      <c r="G42" s="560"/>
      <c r="H42" s="560"/>
      <c r="I42" s="560"/>
      <c r="J42" s="560"/>
      <c r="K42" s="560"/>
    </row>
    <row r="43" spans="1:11" ht="15" customHeight="1" x14ac:dyDescent="0.2">
      <c r="C43" s="560"/>
      <c r="D43" s="560"/>
      <c r="E43" s="560"/>
      <c r="F43" s="560"/>
      <c r="G43" s="560"/>
      <c r="H43" s="560"/>
      <c r="I43" s="560"/>
      <c r="J43" s="560"/>
      <c r="K43" s="560"/>
    </row>
    <row r="44" spans="1:11" ht="13.5" customHeight="1" x14ac:dyDescent="0.2">
      <c r="C44" s="37"/>
      <c r="D44" s="37"/>
      <c r="E44" s="37"/>
      <c r="F44" s="37"/>
      <c r="G44" s="37"/>
      <c r="H44" s="37"/>
      <c r="I44" s="37"/>
      <c r="J44" s="37"/>
      <c r="K44" s="37"/>
    </row>
    <row r="45" spans="1:11" s="87" customFormat="1" ht="14.25" customHeight="1" x14ac:dyDescent="0.2">
      <c r="C45" s="81" t="s">
        <v>207</v>
      </c>
      <c r="K45" s="114" t="s">
        <v>224</v>
      </c>
    </row>
    <row r="46" spans="1:11" ht="8.25" customHeight="1" x14ac:dyDescent="0.2">
      <c r="B46" s="574" t="s">
        <v>0</v>
      </c>
      <c r="C46" s="575"/>
      <c r="D46" s="567" t="s">
        <v>262</v>
      </c>
      <c r="E46" s="568"/>
      <c r="F46" s="130"/>
      <c r="G46" s="104"/>
      <c r="H46" s="130"/>
      <c r="I46" s="104"/>
      <c r="J46" s="555" t="s">
        <v>248</v>
      </c>
      <c r="K46" s="561"/>
    </row>
    <row r="47" spans="1:11" ht="13.5" customHeight="1" x14ac:dyDescent="0.2">
      <c r="B47" s="576"/>
      <c r="C47" s="577"/>
      <c r="D47" s="569"/>
      <c r="E47" s="570"/>
      <c r="F47" s="567" t="s">
        <v>444</v>
      </c>
      <c r="G47" s="573"/>
      <c r="H47" s="567" t="s">
        <v>97</v>
      </c>
      <c r="I47" s="573"/>
      <c r="J47" s="571"/>
      <c r="K47" s="572"/>
    </row>
    <row r="48" spans="1:11" s="121" customFormat="1" ht="24.75" customHeight="1" x14ac:dyDescent="0.2">
      <c r="B48" s="578"/>
      <c r="C48" s="579"/>
      <c r="D48" s="88"/>
      <c r="E48" s="94" t="s">
        <v>431</v>
      </c>
      <c r="F48" s="88"/>
      <c r="G48" s="94" t="s">
        <v>431</v>
      </c>
      <c r="H48" s="88"/>
      <c r="I48" s="94" t="s">
        <v>431</v>
      </c>
      <c r="J48" s="99"/>
      <c r="K48" s="94" t="s">
        <v>205</v>
      </c>
    </row>
    <row r="49" spans="2:11" s="119" customFormat="1" ht="11" x14ac:dyDescent="0.2">
      <c r="B49" s="77"/>
      <c r="C49" s="82"/>
      <c r="D49" s="124" t="s">
        <v>143</v>
      </c>
      <c r="E49" s="129" t="s">
        <v>139</v>
      </c>
      <c r="F49" s="129" t="s">
        <v>143</v>
      </c>
      <c r="G49" s="129" t="s">
        <v>139</v>
      </c>
      <c r="H49" s="129" t="s">
        <v>143</v>
      </c>
      <c r="I49" s="129" t="s">
        <v>139</v>
      </c>
      <c r="J49" s="129" t="s">
        <v>447</v>
      </c>
      <c r="K49" s="129" t="s">
        <v>447</v>
      </c>
    </row>
    <row r="50" spans="2:11" ht="15" customHeight="1" x14ac:dyDescent="0.2">
      <c r="B50" s="78" t="s">
        <v>321</v>
      </c>
      <c r="C50" s="83" t="s">
        <v>147</v>
      </c>
      <c r="D50" s="125">
        <v>140.6</v>
      </c>
      <c r="E50" s="96">
        <v>0.8</v>
      </c>
      <c r="F50" s="131">
        <v>128.80000000000001</v>
      </c>
      <c r="G50" s="96">
        <v>0.4</v>
      </c>
      <c r="H50" s="131">
        <v>11.8</v>
      </c>
      <c r="I50" s="96">
        <v>4.4000000000000004</v>
      </c>
      <c r="J50" s="131">
        <v>17.600000000000001</v>
      </c>
      <c r="K50" s="96">
        <v>0.30000000000000071</v>
      </c>
    </row>
    <row r="51" spans="2:11" ht="15" customHeight="1" x14ac:dyDescent="0.2">
      <c r="B51" s="78" t="s">
        <v>239</v>
      </c>
      <c r="C51" s="83" t="s">
        <v>16</v>
      </c>
      <c r="D51" s="125">
        <v>148.4</v>
      </c>
      <c r="E51" s="96">
        <v>-2.2000000000000002</v>
      </c>
      <c r="F51" s="131">
        <v>136.69999999999999</v>
      </c>
      <c r="G51" s="96">
        <v>-0.7</v>
      </c>
      <c r="H51" s="131">
        <v>11.7</v>
      </c>
      <c r="I51" s="96">
        <v>-17.5</v>
      </c>
      <c r="J51" s="131">
        <v>17.5</v>
      </c>
      <c r="K51" s="96">
        <v>-0.39999999999999858</v>
      </c>
    </row>
    <row r="52" spans="2:11" ht="15" customHeight="1" x14ac:dyDescent="0.2">
      <c r="B52" s="78" t="s">
        <v>270</v>
      </c>
      <c r="C52" s="83" t="s">
        <v>123</v>
      </c>
      <c r="D52" s="125">
        <v>154.4</v>
      </c>
      <c r="E52" s="96">
        <v>2.8</v>
      </c>
      <c r="F52" s="131">
        <v>140.19999999999999</v>
      </c>
      <c r="G52" s="96">
        <v>2.8</v>
      </c>
      <c r="H52" s="131">
        <v>14.2</v>
      </c>
      <c r="I52" s="96">
        <v>2.1</v>
      </c>
      <c r="J52" s="96">
        <v>18.100000000000001</v>
      </c>
      <c r="K52" s="96">
        <v>0.40000000000000213</v>
      </c>
    </row>
    <row r="53" spans="2:11" ht="15" customHeight="1" x14ac:dyDescent="0.2">
      <c r="B53" s="78" t="s">
        <v>170</v>
      </c>
      <c r="C53" s="83" t="s">
        <v>433</v>
      </c>
      <c r="D53" s="125">
        <v>157</v>
      </c>
      <c r="E53" s="96">
        <v>0.6</v>
      </c>
      <c r="F53" s="131">
        <v>142.69999999999999</v>
      </c>
      <c r="G53" s="96">
        <v>-0.3</v>
      </c>
      <c r="H53" s="131">
        <v>14.3</v>
      </c>
      <c r="I53" s="96">
        <v>9.9</v>
      </c>
      <c r="J53" s="96">
        <v>19.100000000000001</v>
      </c>
      <c r="K53" s="96">
        <v>0.30000000000000071</v>
      </c>
    </row>
    <row r="54" spans="2:11" ht="15" customHeight="1" x14ac:dyDescent="0.2">
      <c r="B54" s="78" t="s">
        <v>347</v>
      </c>
      <c r="C54" s="83" t="s">
        <v>434</v>
      </c>
      <c r="D54" s="125">
        <v>161.1</v>
      </c>
      <c r="E54" s="96">
        <v>-0.6</v>
      </c>
      <c r="F54" s="131">
        <v>153.19999999999999</v>
      </c>
      <c r="G54" s="96">
        <v>1.3</v>
      </c>
      <c r="H54" s="131">
        <v>7.9</v>
      </c>
      <c r="I54" s="96">
        <v>-26.2</v>
      </c>
      <c r="J54" s="96">
        <v>19.600000000000001</v>
      </c>
      <c r="K54" s="96">
        <v>1</v>
      </c>
    </row>
    <row r="55" spans="2:11" ht="15" customHeight="1" x14ac:dyDescent="0.2">
      <c r="B55" s="78" t="s">
        <v>10</v>
      </c>
      <c r="C55" s="83" t="s">
        <v>112</v>
      </c>
      <c r="D55" s="125">
        <v>147.80000000000001</v>
      </c>
      <c r="E55" s="96">
        <v>-3.1</v>
      </c>
      <c r="F55" s="131">
        <v>129.30000000000001</v>
      </c>
      <c r="G55" s="96">
        <v>-1</v>
      </c>
      <c r="H55" s="131">
        <v>18.5</v>
      </c>
      <c r="I55" s="96">
        <v>-15.6</v>
      </c>
      <c r="J55" s="96">
        <v>18.100000000000001</v>
      </c>
      <c r="K55" s="96">
        <v>-9.9999999999997868E-2</v>
      </c>
    </row>
    <row r="56" spans="2:11" ht="15" customHeight="1" x14ac:dyDescent="0.2">
      <c r="B56" s="78" t="s">
        <v>57</v>
      </c>
      <c r="C56" s="83" t="s">
        <v>150</v>
      </c>
      <c r="D56" s="125">
        <v>131.30000000000001</v>
      </c>
      <c r="E56" s="96">
        <v>3.8</v>
      </c>
      <c r="F56" s="131">
        <v>124.8</v>
      </c>
      <c r="G56" s="96">
        <v>4.0999999999999996</v>
      </c>
      <c r="H56" s="131">
        <v>6.5</v>
      </c>
      <c r="I56" s="96">
        <v>0</v>
      </c>
      <c r="J56" s="96">
        <v>18.5</v>
      </c>
      <c r="K56" s="96">
        <v>0.60000000000000142</v>
      </c>
    </row>
    <row r="57" spans="2:11" ht="15" customHeight="1" x14ac:dyDescent="0.2">
      <c r="B57" s="78" t="s">
        <v>202</v>
      </c>
      <c r="C57" s="83" t="s">
        <v>64</v>
      </c>
      <c r="D57" s="125">
        <v>140.6</v>
      </c>
      <c r="E57" s="96">
        <v>-3</v>
      </c>
      <c r="F57" s="131">
        <v>133.5</v>
      </c>
      <c r="G57" s="96">
        <v>-3.2</v>
      </c>
      <c r="H57" s="131">
        <v>7.1</v>
      </c>
      <c r="I57" s="96">
        <v>2.9</v>
      </c>
      <c r="J57" s="96">
        <v>18.3</v>
      </c>
      <c r="K57" s="96">
        <v>-0.19999999999999929</v>
      </c>
    </row>
    <row r="58" spans="2:11" ht="15" customHeight="1" x14ac:dyDescent="0.2">
      <c r="B58" s="78" t="s">
        <v>435</v>
      </c>
      <c r="C58" s="83" t="s">
        <v>342</v>
      </c>
      <c r="D58" s="125">
        <v>126.9</v>
      </c>
      <c r="E58" s="96">
        <v>-3.4</v>
      </c>
      <c r="F58" s="131">
        <v>120.3</v>
      </c>
      <c r="G58" s="96">
        <v>-0.4</v>
      </c>
      <c r="H58" s="131">
        <v>6.6</v>
      </c>
      <c r="I58" s="96">
        <v>-37.1</v>
      </c>
      <c r="J58" s="96">
        <v>16.5</v>
      </c>
      <c r="K58" s="96">
        <v>-0.30000000000000071</v>
      </c>
    </row>
    <row r="59" spans="2:11" ht="15" customHeight="1" x14ac:dyDescent="0.2">
      <c r="B59" s="78" t="s">
        <v>172</v>
      </c>
      <c r="C59" s="83" t="s">
        <v>274</v>
      </c>
      <c r="D59" s="125">
        <v>161.1</v>
      </c>
      <c r="E59" s="96">
        <v>4.5</v>
      </c>
      <c r="F59" s="131">
        <v>145.5</v>
      </c>
      <c r="G59" s="96">
        <v>4.7</v>
      </c>
      <c r="H59" s="131">
        <v>15.6</v>
      </c>
      <c r="I59" s="96">
        <v>2</v>
      </c>
      <c r="J59" s="96">
        <v>18.399999999999999</v>
      </c>
      <c r="K59" s="96">
        <v>0.59999999999999787</v>
      </c>
    </row>
    <row r="60" spans="2:11" ht="15" customHeight="1" x14ac:dyDescent="0.2">
      <c r="B60" s="78" t="s">
        <v>43</v>
      </c>
      <c r="C60" s="83" t="s">
        <v>235</v>
      </c>
      <c r="D60" s="125">
        <v>89.1</v>
      </c>
      <c r="E60" s="96">
        <v>-7.7</v>
      </c>
      <c r="F60" s="131">
        <v>84.5</v>
      </c>
      <c r="G60" s="96">
        <v>-6.5</v>
      </c>
      <c r="H60" s="131">
        <v>4.5999999999999996</v>
      </c>
      <c r="I60" s="96">
        <v>-25.8</v>
      </c>
      <c r="J60" s="96">
        <v>13.8</v>
      </c>
      <c r="K60" s="96">
        <v>-1.1999999999999993</v>
      </c>
    </row>
    <row r="61" spans="2:11" ht="15" customHeight="1" x14ac:dyDescent="0.2">
      <c r="B61" s="78" t="s">
        <v>245</v>
      </c>
      <c r="C61" s="83" t="s">
        <v>193</v>
      </c>
      <c r="D61" s="125">
        <v>126.5</v>
      </c>
      <c r="E61" s="96">
        <v>6.2</v>
      </c>
      <c r="F61" s="131">
        <v>112.6</v>
      </c>
      <c r="G61" s="96">
        <v>1.8</v>
      </c>
      <c r="H61" s="131">
        <v>13.9</v>
      </c>
      <c r="I61" s="96">
        <v>65.5</v>
      </c>
      <c r="J61" s="96">
        <v>18</v>
      </c>
      <c r="K61" s="96">
        <v>2.5</v>
      </c>
    </row>
    <row r="62" spans="2:11" ht="15" customHeight="1" x14ac:dyDescent="0.2">
      <c r="B62" s="78" t="s">
        <v>371</v>
      </c>
      <c r="C62" s="83" t="s">
        <v>436</v>
      </c>
      <c r="D62" s="125">
        <v>111.5</v>
      </c>
      <c r="E62" s="96">
        <v>18.600000000000001</v>
      </c>
      <c r="F62" s="131">
        <v>99</v>
      </c>
      <c r="G62" s="96">
        <v>12.9</v>
      </c>
      <c r="H62" s="131">
        <v>12.5</v>
      </c>
      <c r="I62" s="96">
        <v>95.3</v>
      </c>
      <c r="J62" s="96">
        <v>14.4</v>
      </c>
      <c r="K62" s="96">
        <v>1.5999999999999996</v>
      </c>
    </row>
    <row r="63" spans="2:11" ht="15" customHeight="1" x14ac:dyDescent="0.2">
      <c r="B63" s="78" t="s">
        <v>101</v>
      </c>
      <c r="C63" s="83" t="s">
        <v>151</v>
      </c>
      <c r="D63" s="125">
        <v>137.30000000000001</v>
      </c>
      <c r="E63" s="96">
        <v>-7.9</v>
      </c>
      <c r="F63" s="131">
        <v>131</v>
      </c>
      <c r="G63" s="96">
        <v>-7.4</v>
      </c>
      <c r="H63" s="131">
        <v>6.3</v>
      </c>
      <c r="I63" s="96">
        <v>-14.8</v>
      </c>
      <c r="J63" s="96">
        <v>18</v>
      </c>
      <c r="K63" s="96">
        <v>-0.60000000000000142</v>
      </c>
    </row>
    <row r="64" spans="2:11" ht="15" customHeight="1" x14ac:dyDescent="0.2">
      <c r="B64" s="78" t="s">
        <v>107</v>
      </c>
      <c r="C64" s="83" t="s">
        <v>424</v>
      </c>
      <c r="D64" s="125">
        <v>157.30000000000001</v>
      </c>
      <c r="E64" s="96">
        <v>3.9</v>
      </c>
      <c r="F64" s="131">
        <v>142.1</v>
      </c>
      <c r="G64" s="96">
        <v>0</v>
      </c>
      <c r="H64" s="131">
        <v>15.2</v>
      </c>
      <c r="I64" s="96">
        <v>65.2</v>
      </c>
      <c r="J64" s="96">
        <v>18.8</v>
      </c>
      <c r="K64" s="96">
        <v>-0.59999999999999787</v>
      </c>
    </row>
    <row r="65" spans="2:11" ht="15" customHeight="1" x14ac:dyDescent="0.2">
      <c r="B65" s="79" t="s">
        <v>8</v>
      </c>
      <c r="C65" s="122" t="s">
        <v>437</v>
      </c>
      <c r="D65" s="128">
        <v>141</v>
      </c>
      <c r="E65" s="97">
        <v>2.7</v>
      </c>
      <c r="F65" s="132">
        <v>125.6</v>
      </c>
      <c r="G65" s="97">
        <v>0</v>
      </c>
      <c r="H65" s="132">
        <v>15.4</v>
      </c>
      <c r="I65" s="97">
        <v>32.700000000000003</v>
      </c>
      <c r="J65" s="97">
        <v>17.600000000000001</v>
      </c>
      <c r="K65" s="97">
        <v>0.20000000000000284</v>
      </c>
    </row>
    <row r="66" spans="2:11" x14ac:dyDescent="0.2">
      <c r="C66" s="123"/>
    </row>
    <row r="68" spans="2:11" x14ac:dyDescent="0.2">
      <c r="F68" s="105" t="s">
        <v>36</v>
      </c>
    </row>
    <row r="97" spans="6:6" x14ac:dyDescent="0.2">
      <c r="F97" s="105"/>
    </row>
  </sheetData>
  <mergeCells count="16">
    <mergeCell ref="F15:G15"/>
    <mergeCell ref="H15:I15"/>
    <mergeCell ref="F47:G47"/>
    <mergeCell ref="H47:I47"/>
    <mergeCell ref="C5:K6"/>
    <mergeCell ref="C7:K9"/>
    <mergeCell ref="C10:K11"/>
    <mergeCell ref="B14:C16"/>
    <mergeCell ref="D14:E15"/>
    <mergeCell ref="J14:K15"/>
    <mergeCell ref="C37:K38"/>
    <mergeCell ref="C39:K41"/>
    <mergeCell ref="C42:K43"/>
    <mergeCell ref="B46:C48"/>
    <mergeCell ref="D46:E47"/>
    <mergeCell ref="J46:K47"/>
  </mergeCells>
  <phoneticPr fontId="25"/>
  <pageMargins left="0.51181102362204722" right="0.35433070866141736" top="0.39370078740157483" bottom="0.27559055118110237" header="0.23622047244094491" footer="0.35433070866141736"/>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2"/>
  </sheetPr>
  <dimension ref="A1:K92"/>
  <sheetViews>
    <sheetView view="pageBreakPreview" topLeftCell="A34" zoomScaleSheetLayoutView="100" workbookViewId="0">
      <selection activeCell="K58" sqref="K58"/>
    </sheetView>
  </sheetViews>
  <sheetFormatPr defaultColWidth="9" defaultRowHeight="13" x14ac:dyDescent="0.2"/>
  <cols>
    <col min="1" max="1" width="2.08984375" style="1" customWidth="1"/>
    <col min="2" max="2" width="3.26953125" style="1" customWidth="1"/>
    <col min="3" max="3" width="29.26953125" style="1" customWidth="1"/>
    <col min="4" max="4" width="11.90625" style="1" customWidth="1"/>
    <col min="5" max="5" width="8.36328125" style="1" customWidth="1"/>
    <col min="6" max="7" width="8.90625" style="1" customWidth="1"/>
    <col min="8" max="11" width="9.26953125" style="1" customWidth="1"/>
    <col min="12" max="16384" width="9" style="1"/>
  </cols>
  <sheetData>
    <row r="1" spans="1:11" ht="16.5" x14ac:dyDescent="0.25">
      <c r="A1" s="76" t="s">
        <v>31</v>
      </c>
      <c r="B1" s="76"/>
      <c r="C1" s="75"/>
      <c r="D1" s="87"/>
      <c r="E1" s="87"/>
      <c r="F1" s="87"/>
      <c r="G1" s="87"/>
      <c r="H1" s="87"/>
      <c r="I1" s="87"/>
      <c r="J1" s="87"/>
      <c r="K1" s="37"/>
    </row>
    <row r="2" spans="1:11" ht="16.5" x14ac:dyDescent="0.25">
      <c r="A2" s="76"/>
      <c r="B2" s="76"/>
      <c r="C2" s="75"/>
      <c r="D2" s="87"/>
      <c r="E2" s="87"/>
      <c r="F2" s="87"/>
      <c r="G2" s="87"/>
      <c r="H2" s="87"/>
      <c r="I2" s="87"/>
      <c r="J2" s="87"/>
      <c r="K2" s="37"/>
    </row>
    <row r="3" spans="1:11" ht="16.5" x14ac:dyDescent="0.25">
      <c r="A3" s="580" t="s">
        <v>439</v>
      </c>
      <c r="B3" s="580"/>
      <c r="C3" s="580"/>
      <c r="D3" s="37"/>
      <c r="E3" s="37"/>
      <c r="F3" s="37"/>
      <c r="G3" s="37"/>
      <c r="H3" s="37"/>
      <c r="I3" s="37"/>
      <c r="J3" s="37"/>
      <c r="K3" s="37"/>
    </row>
    <row r="4" spans="1:11" ht="13.5" customHeight="1" x14ac:dyDescent="0.25">
      <c r="A4" s="75"/>
      <c r="B4" s="75"/>
      <c r="C4" s="76"/>
      <c r="D4" s="37"/>
      <c r="E4" s="37"/>
      <c r="F4" s="37"/>
      <c r="G4" s="37"/>
      <c r="H4" s="37"/>
      <c r="I4" s="37"/>
      <c r="J4" s="37"/>
      <c r="K4" s="37"/>
    </row>
    <row r="5" spans="1:11" ht="15" customHeight="1" x14ac:dyDescent="0.2">
      <c r="C5" s="560" t="s">
        <v>516</v>
      </c>
      <c r="D5" s="560"/>
      <c r="E5" s="560"/>
      <c r="F5" s="560"/>
      <c r="G5" s="560"/>
      <c r="H5" s="560"/>
      <c r="I5" s="560"/>
      <c r="J5" s="560"/>
      <c r="K5" s="560"/>
    </row>
    <row r="6" spans="1:11" ht="15" customHeight="1" x14ac:dyDescent="0.2">
      <c r="C6" s="560"/>
      <c r="D6" s="560"/>
      <c r="E6" s="560"/>
      <c r="F6" s="560"/>
      <c r="G6" s="560"/>
      <c r="H6" s="560"/>
      <c r="I6" s="560"/>
      <c r="J6" s="560"/>
      <c r="K6" s="560"/>
    </row>
    <row r="7" spans="1:11" ht="15" customHeight="1" x14ac:dyDescent="0.2">
      <c r="C7" s="560"/>
      <c r="D7" s="560"/>
      <c r="E7" s="560"/>
      <c r="F7" s="560"/>
      <c r="G7" s="560"/>
      <c r="H7" s="560"/>
      <c r="I7" s="560"/>
      <c r="J7" s="560"/>
      <c r="K7" s="560"/>
    </row>
    <row r="8" spans="1:11" ht="15" customHeight="1" x14ac:dyDescent="0.2">
      <c r="C8" s="560" t="s">
        <v>559</v>
      </c>
      <c r="D8" s="560"/>
      <c r="E8" s="560"/>
      <c r="F8" s="560"/>
      <c r="G8" s="560"/>
      <c r="H8" s="560"/>
      <c r="I8" s="560"/>
      <c r="J8" s="560"/>
      <c r="K8" s="560"/>
    </row>
    <row r="9" spans="1:11" ht="15" customHeight="1" x14ac:dyDescent="0.2">
      <c r="C9" s="560"/>
      <c r="D9" s="560"/>
      <c r="E9" s="560"/>
      <c r="F9" s="560"/>
      <c r="G9" s="560"/>
      <c r="H9" s="560"/>
      <c r="I9" s="560"/>
      <c r="J9" s="560"/>
      <c r="K9" s="560"/>
    </row>
    <row r="10" spans="1:11" ht="15" customHeight="1" x14ac:dyDescent="0.2">
      <c r="C10" s="117"/>
      <c r="D10" s="117"/>
      <c r="E10" s="117"/>
      <c r="F10" s="117"/>
      <c r="G10" s="117"/>
      <c r="H10" s="117"/>
      <c r="I10" s="117"/>
      <c r="J10" s="117"/>
      <c r="K10" s="117"/>
    </row>
    <row r="11" spans="1:11" ht="15" customHeight="1" x14ac:dyDescent="0.2">
      <c r="C11" s="81" t="s">
        <v>450</v>
      </c>
      <c r="D11" s="87"/>
      <c r="E11" s="87"/>
      <c r="F11" s="87"/>
      <c r="G11" s="87"/>
      <c r="H11" s="87"/>
      <c r="I11" s="87"/>
      <c r="J11" s="87"/>
      <c r="K11" s="114" t="s">
        <v>429</v>
      </c>
    </row>
    <row r="12" spans="1:11" ht="15" customHeight="1" x14ac:dyDescent="0.2">
      <c r="B12" s="574" t="s">
        <v>122</v>
      </c>
      <c r="C12" s="575"/>
      <c r="D12" s="555" t="s">
        <v>132</v>
      </c>
      <c r="E12" s="556"/>
      <c r="F12" s="567" t="s">
        <v>45</v>
      </c>
      <c r="G12" s="573"/>
      <c r="H12" s="581" t="s">
        <v>453</v>
      </c>
      <c r="I12" s="582"/>
      <c r="J12" s="582"/>
      <c r="K12" s="582"/>
    </row>
    <row r="13" spans="1:11" ht="7.5" customHeight="1" x14ac:dyDescent="0.2">
      <c r="B13" s="576"/>
      <c r="C13" s="577"/>
      <c r="D13" s="571"/>
      <c r="E13" s="583"/>
      <c r="F13" s="569"/>
      <c r="G13" s="584"/>
      <c r="H13" s="585" t="s">
        <v>454</v>
      </c>
      <c r="I13" s="140"/>
      <c r="J13" s="585" t="s">
        <v>323</v>
      </c>
      <c r="K13" s="140"/>
    </row>
    <row r="14" spans="1:11" ht="24.75" customHeight="1" x14ac:dyDescent="0.2">
      <c r="B14" s="578"/>
      <c r="C14" s="579"/>
      <c r="D14" s="99"/>
      <c r="E14" s="94" t="s">
        <v>431</v>
      </c>
      <c r="F14" s="134"/>
      <c r="G14" s="111" t="s">
        <v>5</v>
      </c>
      <c r="H14" s="586"/>
      <c r="I14" s="111" t="s">
        <v>5</v>
      </c>
      <c r="J14" s="586"/>
      <c r="K14" s="94" t="s">
        <v>205</v>
      </c>
    </row>
    <row r="15" spans="1:11" s="74" customFormat="1" ht="12" customHeight="1" x14ac:dyDescent="0.2">
      <c r="B15" s="77"/>
      <c r="C15" s="82"/>
      <c r="D15" s="89" t="s">
        <v>58</v>
      </c>
      <c r="E15" s="95" t="s">
        <v>139</v>
      </c>
      <c r="F15" s="135" t="s">
        <v>139</v>
      </c>
      <c r="G15" s="135" t="s">
        <v>56</v>
      </c>
      <c r="H15" s="135" t="s">
        <v>139</v>
      </c>
      <c r="I15" s="95" t="s">
        <v>56</v>
      </c>
      <c r="J15" s="135" t="s">
        <v>139</v>
      </c>
      <c r="K15" s="95" t="s">
        <v>56</v>
      </c>
    </row>
    <row r="16" spans="1:11" ht="15" customHeight="1" x14ac:dyDescent="0.2">
      <c r="B16" s="78" t="s">
        <v>321</v>
      </c>
      <c r="C16" s="83" t="s">
        <v>147</v>
      </c>
      <c r="D16" s="90">
        <v>1442368</v>
      </c>
      <c r="E16" s="96">
        <v>-0.4</v>
      </c>
      <c r="F16" s="136">
        <v>30</v>
      </c>
      <c r="G16" s="96">
        <v>0.39999999999999858</v>
      </c>
      <c r="H16" s="138">
        <v>1.72</v>
      </c>
      <c r="I16" s="138">
        <v>-7.0000000000000007E-2</v>
      </c>
      <c r="J16" s="138">
        <v>1.96</v>
      </c>
      <c r="K16" s="138">
        <v>0.5</v>
      </c>
    </row>
    <row r="17" spans="2:11" ht="15" customHeight="1" x14ac:dyDescent="0.2">
      <c r="B17" s="78" t="s">
        <v>239</v>
      </c>
      <c r="C17" s="83" t="s">
        <v>16</v>
      </c>
      <c r="D17" s="90">
        <v>60690</v>
      </c>
      <c r="E17" s="96">
        <v>-2.4</v>
      </c>
      <c r="F17" s="136">
        <v>6.3</v>
      </c>
      <c r="G17" s="96">
        <v>-6.0000000000000009</v>
      </c>
      <c r="H17" s="138">
        <v>0.54</v>
      </c>
      <c r="I17" s="138">
        <v>-0.24</v>
      </c>
      <c r="J17" s="138">
        <v>1</v>
      </c>
      <c r="K17" s="138">
        <v>0.23</v>
      </c>
    </row>
    <row r="18" spans="2:11" ht="15" customHeight="1" x14ac:dyDescent="0.2">
      <c r="B18" s="78" t="s">
        <v>270</v>
      </c>
      <c r="C18" s="83" t="s">
        <v>123</v>
      </c>
      <c r="D18" s="90">
        <v>382825</v>
      </c>
      <c r="E18" s="96">
        <v>-2.4</v>
      </c>
      <c r="F18" s="136">
        <v>11.1</v>
      </c>
      <c r="G18" s="96">
        <v>1.5</v>
      </c>
      <c r="H18" s="138">
        <v>0.88</v>
      </c>
      <c r="I18" s="138">
        <v>0.06</v>
      </c>
      <c r="J18" s="138">
        <v>1.24</v>
      </c>
      <c r="K18" s="138">
        <v>0.12</v>
      </c>
    </row>
    <row r="19" spans="2:11" ht="15" customHeight="1" x14ac:dyDescent="0.2">
      <c r="B19" s="78" t="s">
        <v>170</v>
      </c>
      <c r="C19" s="83" t="s">
        <v>433</v>
      </c>
      <c r="D19" s="90">
        <v>6148</v>
      </c>
      <c r="E19" s="96">
        <v>-3.9</v>
      </c>
      <c r="F19" s="136">
        <v>3.8</v>
      </c>
      <c r="G19" s="96">
        <v>-2.6000000000000005</v>
      </c>
      <c r="H19" s="138">
        <v>1.53</v>
      </c>
      <c r="I19" s="138">
        <v>0.2</v>
      </c>
      <c r="J19" s="138">
        <v>2.42</v>
      </c>
      <c r="K19" s="138">
        <v>1.55</v>
      </c>
    </row>
    <row r="20" spans="2:11" ht="15" customHeight="1" x14ac:dyDescent="0.2">
      <c r="B20" s="78" t="s">
        <v>347</v>
      </c>
      <c r="C20" s="83" t="s">
        <v>434</v>
      </c>
      <c r="D20" s="90">
        <v>15521</v>
      </c>
      <c r="E20" s="96">
        <v>-6.8</v>
      </c>
      <c r="F20" s="136">
        <v>9.8000000000000007</v>
      </c>
      <c r="G20" s="96">
        <v>2.0000000000000009</v>
      </c>
      <c r="H20" s="138">
        <v>0.2</v>
      </c>
      <c r="I20" s="138">
        <v>0.05</v>
      </c>
      <c r="J20" s="138">
        <v>0.85</v>
      </c>
      <c r="K20" s="138">
        <v>0.09</v>
      </c>
    </row>
    <row r="21" spans="2:11" ht="15" customHeight="1" x14ac:dyDescent="0.2">
      <c r="B21" s="78" t="s">
        <v>10</v>
      </c>
      <c r="C21" s="83" t="s">
        <v>112</v>
      </c>
      <c r="D21" s="90">
        <v>86409</v>
      </c>
      <c r="E21" s="96">
        <v>-1.1000000000000001</v>
      </c>
      <c r="F21" s="136">
        <v>20.8</v>
      </c>
      <c r="G21" s="96">
        <v>-1.3000000000000007</v>
      </c>
      <c r="H21" s="138">
        <v>1.25</v>
      </c>
      <c r="I21" s="138">
        <v>-1.04</v>
      </c>
      <c r="J21" s="138">
        <v>3.08</v>
      </c>
      <c r="K21" s="138">
        <v>1.76</v>
      </c>
    </row>
    <row r="22" spans="2:11" ht="15" customHeight="1" x14ac:dyDescent="0.2">
      <c r="B22" s="78" t="s">
        <v>57</v>
      </c>
      <c r="C22" s="83" t="s">
        <v>150</v>
      </c>
      <c r="D22" s="90">
        <v>227972</v>
      </c>
      <c r="E22" s="96">
        <v>0.6</v>
      </c>
      <c r="F22" s="136">
        <v>46.6</v>
      </c>
      <c r="G22" s="96">
        <v>-4.6000000000000014</v>
      </c>
      <c r="H22" s="138">
        <v>1.55</v>
      </c>
      <c r="I22" s="138">
        <v>-0.5</v>
      </c>
      <c r="J22" s="138">
        <v>1.47</v>
      </c>
      <c r="K22" s="138">
        <v>0.02</v>
      </c>
    </row>
    <row r="23" spans="2:11" ht="15" customHeight="1" x14ac:dyDescent="0.2">
      <c r="B23" s="78" t="s">
        <v>202</v>
      </c>
      <c r="C23" s="83" t="s">
        <v>64</v>
      </c>
      <c r="D23" s="90">
        <v>31499</v>
      </c>
      <c r="E23" s="96">
        <v>-2.6</v>
      </c>
      <c r="F23" s="136">
        <v>15.4</v>
      </c>
      <c r="G23" s="96">
        <v>3.3000000000000007</v>
      </c>
      <c r="H23" s="138">
        <v>0.09</v>
      </c>
      <c r="I23" s="138">
        <v>-0.1</v>
      </c>
      <c r="J23" s="138">
        <v>0.21</v>
      </c>
      <c r="K23" s="138">
        <v>-0.67</v>
      </c>
    </row>
    <row r="24" spans="2:11" ht="15" customHeight="1" x14ac:dyDescent="0.2">
      <c r="B24" s="78" t="s">
        <v>435</v>
      </c>
      <c r="C24" s="83" t="s">
        <v>342</v>
      </c>
      <c r="D24" s="90">
        <v>18582</v>
      </c>
      <c r="E24" s="96">
        <v>22.1</v>
      </c>
      <c r="F24" s="136">
        <v>52.2</v>
      </c>
      <c r="G24" s="96">
        <v>16.300000000000004</v>
      </c>
      <c r="H24" s="138">
        <v>17.59</v>
      </c>
      <c r="I24" s="138">
        <v>10.62</v>
      </c>
      <c r="J24" s="138">
        <v>1.89</v>
      </c>
      <c r="K24" s="138">
        <v>-3.42</v>
      </c>
    </row>
    <row r="25" spans="2:11" ht="15" customHeight="1" x14ac:dyDescent="0.2">
      <c r="B25" s="78" t="s">
        <v>172</v>
      </c>
      <c r="C25" s="83" t="s">
        <v>274</v>
      </c>
      <c r="D25" s="90">
        <v>34311</v>
      </c>
      <c r="E25" s="96">
        <v>1.4</v>
      </c>
      <c r="F25" s="136">
        <v>12.3</v>
      </c>
      <c r="G25" s="96">
        <v>1.5</v>
      </c>
      <c r="H25" s="138">
        <v>1.07</v>
      </c>
      <c r="I25" s="138">
        <v>0.56000000000000005</v>
      </c>
      <c r="J25" s="138">
        <v>0.92</v>
      </c>
      <c r="K25" s="138">
        <v>0.51</v>
      </c>
    </row>
    <row r="26" spans="2:11" ht="15" customHeight="1" x14ac:dyDescent="0.2">
      <c r="B26" s="78" t="s">
        <v>43</v>
      </c>
      <c r="C26" s="83" t="s">
        <v>235</v>
      </c>
      <c r="D26" s="90">
        <v>112774</v>
      </c>
      <c r="E26" s="96">
        <v>1.2</v>
      </c>
      <c r="F26" s="136">
        <v>82.2</v>
      </c>
      <c r="G26" s="96">
        <v>2.5</v>
      </c>
      <c r="H26" s="138">
        <v>4.43</v>
      </c>
      <c r="I26" s="138">
        <v>-1.1399999999999999</v>
      </c>
      <c r="J26" s="138">
        <v>3.77</v>
      </c>
      <c r="K26" s="138">
        <v>0.89</v>
      </c>
    </row>
    <row r="27" spans="2:11" ht="15" customHeight="1" x14ac:dyDescent="0.2">
      <c r="B27" s="78" t="s">
        <v>245</v>
      </c>
      <c r="C27" s="83" t="s">
        <v>193</v>
      </c>
      <c r="D27" s="90">
        <v>39505</v>
      </c>
      <c r="E27" s="96">
        <v>0</v>
      </c>
      <c r="F27" s="136">
        <v>55.9</v>
      </c>
      <c r="G27" s="96">
        <v>2.6999999999999957</v>
      </c>
      <c r="H27" s="138">
        <v>3.02</v>
      </c>
      <c r="I27" s="138">
        <v>-0.61</v>
      </c>
      <c r="J27" s="138">
        <v>2.48</v>
      </c>
      <c r="K27" s="138">
        <v>0.13</v>
      </c>
    </row>
    <row r="28" spans="2:11" ht="15" customHeight="1" x14ac:dyDescent="0.2">
      <c r="B28" s="78" t="s">
        <v>371</v>
      </c>
      <c r="C28" s="83" t="s">
        <v>436</v>
      </c>
      <c r="D28" s="90">
        <v>88787</v>
      </c>
      <c r="E28" s="96">
        <v>3</v>
      </c>
      <c r="F28" s="136">
        <v>27.2</v>
      </c>
      <c r="G28" s="96">
        <v>-7.0000000000000036</v>
      </c>
      <c r="H28" s="138">
        <v>1</v>
      </c>
      <c r="I28" s="138">
        <v>-0.11</v>
      </c>
      <c r="J28" s="138">
        <v>0.1</v>
      </c>
      <c r="K28" s="138">
        <v>-0.69</v>
      </c>
    </row>
    <row r="29" spans="2:11" ht="15" customHeight="1" x14ac:dyDescent="0.2">
      <c r="B29" s="78" t="s">
        <v>101</v>
      </c>
      <c r="C29" s="83" t="s">
        <v>151</v>
      </c>
      <c r="D29" s="90">
        <v>207808</v>
      </c>
      <c r="E29" s="96">
        <v>0.8</v>
      </c>
      <c r="F29" s="136">
        <v>35.700000000000003</v>
      </c>
      <c r="G29" s="96">
        <v>5.6000000000000014</v>
      </c>
      <c r="H29" s="138">
        <v>1.63</v>
      </c>
      <c r="I29" s="138">
        <v>0.35</v>
      </c>
      <c r="J29" s="138">
        <v>1.77</v>
      </c>
      <c r="K29" s="138">
        <v>0.19</v>
      </c>
    </row>
    <row r="30" spans="2:11" ht="15" customHeight="1" x14ac:dyDescent="0.2">
      <c r="B30" s="78" t="s">
        <v>107</v>
      </c>
      <c r="C30" s="83" t="s">
        <v>424</v>
      </c>
      <c r="D30" s="90">
        <v>11533</v>
      </c>
      <c r="E30" s="96">
        <v>7.3</v>
      </c>
      <c r="F30" s="136">
        <v>7.4</v>
      </c>
      <c r="G30" s="96">
        <v>-3.5999999999999996</v>
      </c>
      <c r="H30" s="138">
        <v>0.13</v>
      </c>
      <c r="I30" s="138">
        <v>0.08</v>
      </c>
      <c r="J30" s="138">
        <v>1.01</v>
      </c>
      <c r="K30" s="138">
        <v>0.79</v>
      </c>
    </row>
    <row r="31" spans="2:11" ht="15" customHeight="1" x14ac:dyDescent="0.2">
      <c r="B31" s="79" t="s">
        <v>8</v>
      </c>
      <c r="C31" s="122" t="s">
        <v>437</v>
      </c>
      <c r="D31" s="93">
        <v>117704</v>
      </c>
      <c r="E31" s="97">
        <v>-3.9</v>
      </c>
      <c r="F31" s="137">
        <v>23.4</v>
      </c>
      <c r="G31" s="97">
        <v>-2.7000000000000028</v>
      </c>
      <c r="H31" s="139">
        <v>2.23</v>
      </c>
      <c r="I31" s="139">
        <v>0.03</v>
      </c>
      <c r="J31" s="139">
        <v>5.58</v>
      </c>
      <c r="K31" s="139">
        <v>3.71</v>
      </c>
    </row>
    <row r="32" spans="2:11" x14ac:dyDescent="0.2">
      <c r="C32" s="123"/>
    </row>
    <row r="33" spans="1:11" x14ac:dyDescent="0.2">
      <c r="C33" s="123"/>
    </row>
    <row r="34" spans="1:11" ht="16.5" x14ac:dyDescent="0.25">
      <c r="A34" s="76" t="s">
        <v>105</v>
      </c>
      <c r="B34" s="76"/>
      <c r="E34" s="87"/>
      <c r="F34" s="87"/>
      <c r="G34" s="87"/>
      <c r="H34" s="87"/>
      <c r="I34" s="87"/>
      <c r="J34" s="87"/>
      <c r="K34" s="87"/>
    </row>
    <row r="35" spans="1:11" ht="15" customHeight="1" x14ac:dyDescent="0.25">
      <c r="C35" s="133"/>
      <c r="D35" s="37"/>
      <c r="E35" s="37"/>
      <c r="F35" s="37"/>
      <c r="G35" s="37"/>
      <c r="H35" s="37"/>
      <c r="I35" s="37"/>
      <c r="J35" s="37"/>
      <c r="K35" s="37"/>
    </row>
    <row r="36" spans="1:11" ht="15" customHeight="1" x14ac:dyDescent="0.2">
      <c r="C36" s="560" t="s">
        <v>560</v>
      </c>
      <c r="D36" s="560"/>
      <c r="E36" s="560"/>
      <c r="F36" s="560"/>
      <c r="G36" s="560"/>
      <c r="H36" s="560"/>
      <c r="I36" s="560"/>
      <c r="J36" s="560"/>
      <c r="K36" s="560"/>
    </row>
    <row r="37" spans="1:11" ht="15" customHeight="1" x14ac:dyDescent="0.2">
      <c r="C37" s="560"/>
      <c r="D37" s="560"/>
      <c r="E37" s="560"/>
      <c r="F37" s="560"/>
      <c r="G37" s="560"/>
      <c r="H37" s="560"/>
      <c r="I37" s="560"/>
      <c r="J37" s="560"/>
      <c r="K37" s="560"/>
    </row>
    <row r="38" spans="1:11" ht="15" customHeight="1" x14ac:dyDescent="0.2">
      <c r="C38" s="560"/>
      <c r="D38" s="560"/>
      <c r="E38" s="560"/>
      <c r="F38" s="560"/>
      <c r="G38" s="560"/>
      <c r="H38" s="560"/>
      <c r="I38" s="560"/>
      <c r="J38" s="560"/>
      <c r="K38" s="560"/>
    </row>
    <row r="39" spans="1:11" ht="15" customHeight="1" x14ac:dyDescent="0.2">
      <c r="C39" s="560" t="s">
        <v>561</v>
      </c>
      <c r="D39" s="560"/>
      <c r="E39" s="560"/>
      <c r="F39" s="560"/>
      <c r="G39" s="560"/>
      <c r="H39" s="560"/>
      <c r="I39" s="560"/>
      <c r="J39" s="560"/>
      <c r="K39" s="560"/>
    </row>
    <row r="40" spans="1:11" ht="15" customHeight="1" x14ac:dyDescent="0.2">
      <c r="C40" s="560"/>
      <c r="D40" s="560"/>
      <c r="E40" s="560"/>
      <c r="F40" s="560"/>
      <c r="G40" s="560"/>
      <c r="H40" s="560"/>
      <c r="I40" s="560"/>
      <c r="J40" s="560"/>
      <c r="K40" s="560"/>
    </row>
    <row r="41" spans="1:11" ht="15" customHeight="1" x14ac:dyDescent="0.2">
      <c r="C41" s="560"/>
      <c r="D41" s="560"/>
      <c r="E41" s="560"/>
      <c r="F41" s="560"/>
      <c r="G41" s="560"/>
      <c r="H41" s="560"/>
      <c r="I41" s="560"/>
      <c r="J41" s="560"/>
      <c r="K41" s="560"/>
    </row>
    <row r="42" spans="1:11" ht="15" customHeight="1" x14ac:dyDescent="0.2">
      <c r="C42" s="117"/>
      <c r="D42" s="117"/>
      <c r="E42" s="117"/>
      <c r="F42" s="117"/>
      <c r="G42" s="117"/>
      <c r="H42" s="117"/>
      <c r="I42" s="117"/>
      <c r="J42" s="117"/>
      <c r="K42" s="117"/>
    </row>
    <row r="43" spans="1:11" ht="15" customHeight="1" x14ac:dyDescent="0.2">
      <c r="C43" s="81" t="s">
        <v>438</v>
      </c>
      <c r="D43" s="87"/>
      <c r="E43" s="87"/>
      <c r="F43" s="87"/>
      <c r="G43" s="87"/>
      <c r="H43" s="87"/>
      <c r="I43" s="87"/>
      <c r="J43" s="87"/>
      <c r="K43" s="114" t="s">
        <v>224</v>
      </c>
    </row>
    <row r="44" spans="1:11" ht="15" customHeight="1" x14ac:dyDescent="0.2">
      <c r="B44" s="574" t="s">
        <v>122</v>
      </c>
      <c r="C44" s="575"/>
      <c r="D44" s="555" t="s">
        <v>132</v>
      </c>
      <c r="E44" s="556"/>
      <c r="F44" s="567" t="s">
        <v>45</v>
      </c>
      <c r="G44" s="573"/>
      <c r="H44" s="581" t="s">
        <v>453</v>
      </c>
      <c r="I44" s="582"/>
      <c r="J44" s="582"/>
      <c r="K44" s="582"/>
    </row>
    <row r="45" spans="1:11" ht="7.5" customHeight="1" x14ac:dyDescent="0.2">
      <c r="B45" s="576"/>
      <c r="C45" s="577"/>
      <c r="D45" s="571"/>
      <c r="E45" s="583"/>
      <c r="F45" s="569"/>
      <c r="G45" s="584"/>
      <c r="H45" s="585" t="s">
        <v>454</v>
      </c>
      <c r="I45" s="140"/>
      <c r="J45" s="585" t="s">
        <v>323</v>
      </c>
      <c r="K45" s="140"/>
    </row>
    <row r="46" spans="1:11" ht="24.75" customHeight="1" x14ac:dyDescent="0.2">
      <c r="B46" s="578"/>
      <c r="C46" s="579"/>
      <c r="D46" s="99"/>
      <c r="E46" s="94" t="s">
        <v>431</v>
      </c>
      <c r="F46" s="134"/>
      <c r="G46" s="111" t="s">
        <v>5</v>
      </c>
      <c r="H46" s="586"/>
      <c r="I46" s="111" t="s">
        <v>5</v>
      </c>
      <c r="J46" s="586"/>
      <c r="K46" s="94" t="s">
        <v>205</v>
      </c>
    </row>
    <row r="47" spans="1:11" s="74" customFormat="1" ht="11.25" customHeight="1" x14ac:dyDescent="0.2">
      <c r="B47" s="77"/>
      <c r="C47" s="82"/>
      <c r="D47" s="89" t="s">
        <v>58</v>
      </c>
      <c r="E47" s="95" t="s">
        <v>139</v>
      </c>
      <c r="F47" s="135" t="s">
        <v>139</v>
      </c>
      <c r="G47" s="135" t="s">
        <v>56</v>
      </c>
      <c r="H47" s="135" t="s">
        <v>139</v>
      </c>
      <c r="I47" s="95" t="s">
        <v>56</v>
      </c>
      <c r="J47" s="135" t="s">
        <v>139</v>
      </c>
      <c r="K47" s="95" t="s">
        <v>56</v>
      </c>
    </row>
    <row r="48" spans="1:11" ht="15" customHeight="1" x14ac:dyDescent="0.2">
      <c r="B48" s="78" t="s">
        <v>321</v>
      </c>
      <c r="C48" s="83" t="s">
        <v>147</v>
      </c>
      <c r="D48" s="90">
        <v>890229</v>
      </c>
      <c r="E48" s="96">
        <v>-1.6</v>
      </c>
      <c r="F48" s="136">
        <v>24</v>
      </c>
      <c r="G48" s="96">
        <v>0.89999999999999858</v>
      </c>
      <c r="H48" s="138">
        <v>1.27</v>
      </c>
      <c r="I48" s="138">
        <v>-0.04</v>
      </c>
      <c r="J48" s="138">
        <v>2.15</v>
      </c>
      <c r="K48" s="138">
        <v>0.76</v>
      </c>
    </row>
    <row r="49" spans="2:11" ht="15" customHeight="1" x14ac:dyDescent="0.2">
      <c r="B49" s="78" t="s">
        <v>239</v>
      </c>
      <c r="C49" s="83" t="s">
        <v>16</v>
      </c>
      <c r="D49" s="90">
        <v>16594</v>
      </c>
      <c r="E49" s="96">
        <v>-13.7</v>
      </c>
      <c r="F49" s="136">
        <v>2.1</v>
      </c>
      <c r="G49" s="96">
        <v>-12.5</v>
      </c>
      <c r="H49" s="138">
        <v>0.51</v>
      </c>
      <c r="I49" s="138">
        <v>0.18</v>
      </c>
      <c r="J49" s="138">
        <v>0.61</v>
      </c>
      <c r="K49" s="138">
        <v>0.28999999999999998</v>
      </c>
    </row>
    <row r="50" spans="2:11" ht="15" customHeight="1" x14ac:dyDescent="0.2">
      <c r="B50" s="78" t="s">
        <v>270</v>
      </c>
      <c r="C50" s="83" t="s">
        <v>123</v>
      </c>
      <c r="D50" s="90">
        <v>311234</v>
      </c>
      <c r="E50" s="96">
        <v>-2.2999999999999998</v>
      </c>
      <c r="F50" s="136">
        <v>7.1</v>
      </c>
      <c r="G50" s="96">
        <v>0.19999999999999929</v>
      </c>
      <c r="H50" s="138">
        <v>0.76</v>
      </c>
      <c r="I50" s="138">
        <v>0.12</v>
      </c>
      <c r="J50" s="138">
        <v>1.38</v>
      </c>
      <c r="K50" s="138">
        <v>0.38</v>
      </c>
    </row>
    <row r="51" spans="2:11" ht="15" customHeight="1" x14ac:dyDescent="0.2">
      <c r="B51" s="78" t="s">
        <v>170</v>
      </c>
      <c r="C51" s="83" t="s">
        <v>433</v>
      </c>
      <c r="D51" s="90">
        <v>4556</v>
      </c>
      <c r="E51" s="96">
        <v>-3.9</v>
      </c>
      <c r="F51" s="136">
        <v>5.0999999999999996</v>
      </c>
      <c r="G51" s="96">
        <v>-3.5999999999999996</v>
      </c>
      <c r="H51" s="138">
        <v>1.26</v>
      </c>
      <c r="I51" s="138">
        <v>0.79</v>
      </c>
      <c r="J51" s="138">
        <v>0.79</v>
      </c>
      <c r="K51" s="138">
        <v>-0.37</v>
      </c>
    </row>
    <row r="52" spans="2:11" ht="15" customHeight="1" x14ac:dyDescent="0.2">
      <c r="B52" s="78" t="s">
        <v>347</v>
      </c>
      <c r="C52" s="83" t="s">
        <v>434</v>
      </c>
      <c r="D52" s="90">
        <v>11150</v>
      </c>
      <c r="E52" s="96">
        <v>-7.6</v>
      </c>
      <c r="F52" s="136">
        <v>11.7</v>
      </c>
      <c r="G52" s="96">
        <v>9.5</v>
      </c>
      <c r="H52" s="138">
        <v>0.28999999999999998</v>
      </c>
      <c r="I52" s="138">
        <v>0.08</v>
      </c>
      <c r="J52" s="138">
        <v>0.95</v>
      </c>
      <c r="K52" s="138">
        <v>-0.11</v>
      </c>
    </row>
    <row r="53" spans="2:11" ht="15" customHeight="1" x14ac:dyDescent="0.2">
      <c r="B53" s="78" t="s">
        <v>10</v>
      </c>
      <c r="C53" s="83" t="s">
        <v>112</v>
      </c>
      <c r="D53" s="90">
        <v>58703</v>
      </c>
      <c r="E53" s="96">
        <v>1.1000000000000001</v>
      </c>
      <c r="F53" s="136">
        <v>24.4</v>
      </c>
      <c r="G53" s="96">
        <v>-6</v>
      </c>
      <c r="H53" s="138">
        <v>1.84</v>
      </c>
      <c r="I53" s="138">
        <v>0.56000000000000005</v>
      </c>
      <c r="J53" s="138">
        <v>3.65</v>
      </c>
      <c r="K53" s="138">
        <v>2.4300000000000002</v>
      </c>
    </row>
    <row r="54" spans="2:11" ht="15" customHeight="1" x14ac:dyDescent="0.2">
      <c r="B54" s="78" t="s">
        <v>57</v>
      </c>
      <c r="C54" s="83" t="s">
        <v>150</v>
      </c>
      <c r="D54" s="90">
        <v>92471</v>
      </c>
      <c r="E54" s="96">
        <v>-1.3</v>
      </c>
      <c r="F54" s="136">
        <v>52.5</v>
      </c>
      <c r="G54" s="96">
        <v>0.39999999999999858</v>
      </c>
      <c r="H54" s="138">
        <v>0.9</v>
      </c>
      <c r="I54" s="138">
        <v>-1.43</v>
      </c>
      <c r="J54" s="138">
        <v>1.36</v>
      </c>
      <c r="K54" s="138">
        <v>-0.44</v>
      </c>
    </row>
    <row r="55" spans="2:11" ht="15" customHeight="1" x14ac:dyDescent="0.2">
      <c r="B55" s="78" t="s">
        <v>202</v>
      </c>
      <c r="C55" s="83" t="s">
        <v>64</v>
      </c>
      <c r="D55" s="90">
        <v>16103</v>
      </c>
      <c r="E55" s="96">
        <v>-0.6</v>
      </c>
      <c r="F55" s="136">
        <v>17.3</v>
      </c>
      <c r="G55" s="96">
        <v>3.8000000000000007</v>
      </c>
      <c r="H55" s="138">
        <v>0.17</v>
      </c>
      <c r="I55" s="138">
        <v>-0.19</v>
      </c>
      <c r="J55" s="138">
        <v>0.41</v>
      </c>
      <c r="K55" s="138">
        <v>-0.27</v>
      </c>
    </row>
    <row r="56" spans="2:11" ht="15" customHeight="1" x14ac:dyDescent="0.2">
      <c r="B56" s="78" t="s">
        <v>435</v>
      </c>
      <c r="C56" s="83" t="s">
        <v>342</v>
      </c>
      <c r="D56" s="90">
        <v>5547</v>
      </c>
      <c r="E56" s="96">
        <v>8.8000000000000007</v>
      </c>
      <c r="F56" s="136">
        <v>45.3</v>
      </c>
      <c r="G56" s="96">
        <v>7</v>
      </c>
      <c r="H56" s="138">
        <v>3.51</v>
      </c>
      <c r="I56" s="138">
        <v>1.62</v>
      </c>
      <c r="J56" s="138">
        <v>1.63</v>
      </c>
      <c r="K56" s="138">
        <v>0.08</v>
      </c>
    </row>
    <row r="57" spans="2:11" ht="15" customHeight="1" x14ac:dyDescent="0.2">
      <c r="B57" s="78" t="s">
        <v>172</v>
      </c>
      <c r="C57" s="83" t="s">
        <v>274</v>
      </c>
      <c r="D57" s="90">
        <v>21943</v>
      </c>
      <c r="E57" s="96">
        <v>2.8</v>
      </c>
      <c r="F57" s="136">
        <v>3.8</v>
      </c>
      <c r="G57" s="96">
        <v>-0.70000000000000018</v>
      </c>
      <c r="H57" s="138">
        <v>0.41</v>
      </c>
      <c r="I57" s="138">
        <v>-0.47</v>
      </c>
      <c r="J57" s="138">
        <v>0.31</v>
      </c>
      <c r="K57" s="138">
        <v>0.13</v>
      </c>
    </row>
    <row r="58" spans="2:11" ht="15" customHeight="1" x14ac:dyDescent="0.2">
      <c r="B58" s="78" t="s">
        <v>43</v>
      </c>
      <c r="C58" s="83" t="s">
        <v>235</v>
      </c>
      <c r="D58" s="90">
        <v>44070</v>
      </c>
      <c r="E58" s="96">
        <v>2.8</v>
      </c>
      <c r="F58" s="136">
        <v>73</v>
      </c>
      <c r="G58" s="96">
        <v>1.5999999999999943</v>
      </c>
      <c r="H58" s="138">
        <v>3.96</v>
      </c>
      <c r="I58" s="138">
        <v>0.24</v>
      </c>
      <c r="J58" s="138">
        <v>5.16</v>
      </c>
      <c r="K58" s="138">
        <v>1.6800000000000002</v>
      </c>
    </row>
    <row r="59" spans="2:11" ht="15" customHeight="1" x14ac:dyDescent="0.2">
      <c r="B59" s="78" t="s">
        <v>245</v>
      </c>
      <c r="C59" s="83" t="s">
        <v>193</v>
      </c>
      <c r="D59" s="90">
        <v>19540</v>
      </c>
      <c r="E59" s="96">
        <v>3.4</v>
      </c>
      <c r="F59" s="136">
        <v>54.2</v>
      </c>
      <c r="G59" s="96">
        <v>-0.59999999999999432</v>
      </c>
      <c r="H59" s="138">
        <v>4.51</v>
      </c>
      <c r="I59" s="138">
        <v>2.99</v>
      </c>
      <c r="J59" s="138">
        <v>3.73</v>
      </c>
      <c r="K59" s="138">
        <v>2.3199999999999998</v>
      </c>
    </row>
    <row r="60" spans="2:11" ht="15" customHeight="1" x14ac:dyDescent="0.2">
      <c r="B60" s="78" t="s">
        <v>371</v>
      </c>
      <c r="C60" s="83" t="s">
        <v>436</v>
      </c>
      <c r="D60" s="90">
        <v>62680</v>
      </c>
      <c r="E60" s="96">
        <v>0.8</v>
      </c>
      <c r="F60" s="136">
        <v>19.3</v>
      </c>
      <c r="G60" s="96">
        <v>-6.3999999999999986</v>
      </c>
      <c r="H60" s="138">
        <v>0.37</v>
      </c>
      <c r="I60" s="138">
        <v>-0.73</v>
      </c>
      <c r="J60" s="138">
        <v>0.14000000000000001</v>
      </c>
      <c r="K60" s="138">
        <v>-0.87</v>
      </c>
    </row>
    <row r="61" spans="2:11" ht="15" customHeight="1" x14ac:dyDescent="0.2">
      <c r="B61" s="78" t="s">
        <v>101</v>
      </c>
      <c r="C61" s="83" t="s">
        <v>151</v>
      </c>
      <c r="D61" s="90">
        <v>129170</v>
      </c>
      <c r="E61" s="96">
        <v>-2.5</v>
      </c>
      <c r="F61" s="136">
        <v>31.7</v>
      </c>
      <c r="G61" s="96">
        <v>10.599999999999998</v>
      </c>
      <c r="H61" s="138">
        <v>1.06</v>
      </c>
      <c r="I61" s="138">
        <v>-0.14000000000000001</v>
      </c>
      <c r="J61" s="138">
        <v>1.74</v>
      </c>
      <c r="K61" s="138">
        <v>0</v>
      </c>
    </row>
    <row r="62" spans="2:11" ht="15" customHeight="1" x14ac:dyDescent="0.2">
      <c r="B62" s="78" t="s">
        <v>107</v>
      </c>
      <c r="C62" s="83" t="s">
        <v>424</v>
      </c>
      <c r="D62" s="90">
        <v>6378</v>
      </c>
      <c r="E62" s="96">
        <v>22.3</v>
      </c>
      <c r="F62" s="136">
        <v>9.1999999999999993</v>
      </c>
      <c r="G62" s="96">
        <v>-8.9000000000000021</v>
      </c>
      <c r="H62" s="138">
        <v>0.23</v>
      </c>
      <c r="I62" s="138">
        <v>0.11</v>
      </c>
      <c r="J62" s="138">
        <v>1.01</v>
      </c>
      <c r="K62" s="138">
        <v>0.52</v>
      </c>
    </row>
    <row r="63" spans="2:11" ht="15" customHeight="1" x14ac:dyDescent="0.2">
      <c r="B63" s="79" t="s">
        <v>8</v>
      </c>
      <c r="C63" s="122" t="s">
        <v>437</v>
      </c>
      <c r="D63" s="93">
        <v>90090</v>
      </c>
      <c r="E63" s="97">
        <v>-4.5</v>
      </c>
      <c r="F63" s="137">
        <v>27</v>
      </c>
      <c r="G63" s="97">
        <v>-1.3000000000000007</v>
      </c>
      <c r="H63" s="139">
        <v>2.46</v>
      </c>
      <c r="I63" s="139">
        <v>-0.2</v>
      </c>
      <c r="J63" s="139">
        <v>6.05</v>
      </c>
      <c r="K63" s="139">
        <v>3.98</v>
      </c>
    </row>
    <row r="64" spans="2:11" x14ac:dyDescent="0.2">
      <c r="C64" s="123"/>
    </row>
    <row r="65" spans="3:6" x14ac:dyDescent="0.2">
      <c r="C65" s="123"/>
    </row>
    <row r="66" spans="3:6" x14ac:dyDescent="0.2">
      <c r="C66" s="123"/>
    </row>
    <row r="67" spans="3:6" x14ac:dyDescent="0.2">
      <c r="C67" s="123"/>
    </row>
    <row r="68" spans="3:6" x14ac:dyDescent="0.2">
      <c r="C68" s="123"/>
      <c r="F68" s="105" t="s">
        <v>72</v>
      </c>
    </row>
    <row r="69" spans="3:6" x14ac:dyDescent="0.2">
      <c r="C69" s="123"/>
    </row>
    <row r="70" spans="3:6" x14ac:dyDescent="0.2">
      <c r="C70" s="123"/>
    </row>
    <row r="71" spans="3:6" x14ac:dyDescent="0.2">
      <c r="C71" s="123"/>
    </row>
    <row r="72" spans="3:6" x14ac:dyDescent="0.2">
      <c r="C72" s="123"/>
    </row>
    <row r="73" spans="3:6" x14ac:dyDescent="0.2">
      <c r="C73" s="123"/>
    </row>
    <row r="74" spans="3:6" x14ac:dyDescent="0.2">
      <c r="C74" s="123"/>
    </row>
    <row r="75" spans="3:6" x14ac:dyDescent="0.2">
      <c r="C75" s="123"/>
    </row>
    <row r="76" spans="3:6" x14ac:dyDescent="0.2">
      <c r="C76" s="123"/>
    </row>
    <row r="77" spans="3:6" x14ac:dyDescent="0.2">
      <c r="C77" s="123"/>
    </row>
    <row r="78" spans="3:6" x14ac:dyDescent="0.2">
      <c r="C78" s="123"/>
    </row>
    <row r="79" spans="3:6" x14ac:dyDescent="0.2">
      <c r="C79" s="123"/>
    </row>
    <row r="80" spans="3:6" x14ac:dyDescent="0.2">
      <c r="C80" s="123"/>
    </row>
    <row r="81" spans="3:3" x14ac:dyDescent="0.2">
      <c r="C81" s="123"/>
    </row>
    <row r="82" spans="3:3" x14ac:dyDescent="0.2">
      <c r="C82" s="123"/>
    </row>
    <row r="83" spans="3:3" x14ac:dyDescent="0.2">
      <c r="C83" s="123"/>
    </row>
    <row r="84" spans="3:3" x14ac:dyDescent="0.2">
      <c r="C84" s="123"/>
    </row>
    <row r="85" spans="3:3" x14ac:dyDescent="0.2">
      <c r="C85" s="123"/>
    </row>
    <row r="86" spans="3:3" x14ac:dyDescent="0.2">
      <c r="C86" s="123"/>
    </row>
    <row r="87" spans="3:3" x14ac:dyDescent="0.2">
      <c r="C87" s="123"/>
    </row>
    <row r="88" spans="3:3" x14ac:dyDescent="0.2">
      <c r="C88" s="123"/>
    </row>
    <row r="89" spans="3:3" x14ac:dyDescent="0.2">
      <c r="C89" s="123"/>
    </row>
    <row r="90" spans="3:3" x14ac:dyDescent="0.2">
      <c r="C90" s="123"/>
    </row>
    <row r="91" spans="3:3" x14ac:dyDescent="0.2">
      <c r="C91" s="123"/>
    </row>
    <row r="92" spans="3:3" x14ac:dyDescent="0.2">
      <c r="C92" s="123"/>
    </row>
  </sheetData>
  <mergeCells count="17">
    <mergeCell ref="J45:J46"/>
    <mergeCell ref="A3:C3"/>
    <mergeCell ref="H12:K12"/>
    <mergeCell ref="H44:K44"/>
    <mergeCell ref="C5:K7"/>
    <mergeCell ref="C8:K9"/>
    <mergeCell ref="B12:C14"/>
    <mergeCell ref="D12:E13"/>
    <mergeCell ref="F12:G13"/>
    <mergeCell ref="H13:H14"/>
    <mergeCell ref="J13:J14"/>
    <mergeCell ref="C36:K38"/>
    <mergeCell ref="C39:K41"/>
    <mergeCell ref="B44:C46"/>
    <mergeCell ref="D44:E45"/>
    <mergeCell ref="F44:G45"/>
    <mergeCell ref="H45:H46"/>
  </mergeCells>
  <phoneticPr fontId="25"/>
  <pageMargins left="0.51181102362204722" right="0.35433070866141736" top="0.39370078740157483" bottom="0.27559055118110237" header="0.51181102362204722" footer="0.27559055118110237"/>
  <pageSetup paperSize="9" scale="8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7"/>
    <pageSetUpPr fitToPage="1"/>
  </sheetPr>
  <dimension ref="A1:AE93"/>
  <sheetViews>
    <sheetView topLeftCell="A37" workbookViewId="0">
      <selection activeCell="V49" sqref="V1:Y1048576"/>
    </sheetView>
  </sheetViews>
  <sheetFormatPr defaultColWidth="9" defaultRowHeight="13" x14ac:dyDescent="0.2"/>
  <cols>
    <col min="1" max="1" width="4.90625" style="19" bestFit="1" customWidth="1"/>
    <col min="2" max="2" width="3.7265625" style="19" bestFit="1" customWidth="1"/>
    <col min="3" max="3" width="3.08984375" style="19" bestFit="1" customWidth="1"/>
    <col min="4" max="19" width="8.26953125" style="19" customWidth="1"/>
    <col min="20" max="31" width="7.6328125" style="19" customWidth="1"/>
    <col min="32" max="32" width="9" style="19" bestFit="1"/>
    <col min="33" max="16384" width="9" style="19"/>
  </cols>
  <sheetData>
    <row r="1" spans="1:27" ht="19" x14ac:dyDescent="0.2">
      <c r="A1" s="142" t="s">
        <v>279</v>
      </c>
      <c r="B1" s="152"/>
      <c r="C1" s="152"/>
      <c r="D1" s="152"/>
      <c r="E1" s="169" t="s">
        <v>361</v>
      </c>
      <c r="F1" s="177"/>
      <c r="G1" s="178"/>
      <c r="H1" s="178"/>
      <c r="I1" s="178"/>
      <c r="J1" s="178"/>
      <c r="K1" s="178"/>
      <c r="L1" s="178"/>
      <c r="M1" s="178"/>
      <c r="N1" s="178"/>
      <c r="O1" s="178"/>
      <c r="P1" s="187"/>
      <c r="Q1" s="187"/>
      <c r="R1" s="188"/>
      <c r="S1" s="187"/>
      <c r="T1" s="187"/>
      <c r="U1" s="187"/>
      <c r="V1" s="187"/>
      <c r="W1" s="187"/>
      <c r="X1" s="187"/>
      <c r="Y1" s="187"/>
      <c r="Z1" s="187"/>
      <c r="AA1" s="187"/>
    </row>
    <row r="2" spans="1:27" ht="19" x14ac:dyDescent="0.2">
      <c r="A2" s="142"/>
      <c r="B2" s="152"/>
      <c r="C2" s="152"/>
      <c r="D2" s="152"/>
      <c r="E2" s="169"/>
      <c r="F2" s="177"/>
      <c r="G2" s="587" t="s">
        <v>456</v>
      </c>
      <c r="H2" s="587"/>
      <c r="I2" s="587"/>
      <c r="J2" s="587"/>
      <c r="K2" s="587"/>
      <c r="L2" s="587"/>
      <c r="M2" s="587"/>
      <c r="N2" s="587"/>
      <c r="O2" s="178"/>
      <c r="P2" s="187"/>
      <c r="Q2" s="187"/>
      <c r="R2" s="188"/>
      <c r="S2" s="187"/>
      <c r="T2" s="187"/>
      <c r="U2" s="187"/>
      <c r="V2" s="187"/>
      <c r="W2" s="187"/>
      <c r="X2" s="187"/>
      <c r="Y2" s="187"/>
      <c r="Z2" s="187"/>
      <c r="AA2" s="187"/>
    </row>
    <row r="3" spans="1:27" ht="16.5" x14ac:dyDescent="0.2">
      <c r="A3" s="143" t="s">
        <v>258</v>
      </c>
      <c r="B3" s="7"/>
      <c r="C3" s="7"/>
      <c r="H3" s="588"/>
      <c r="I3" s="588"/>
      <c r="J3" s="588"/>
      <c r="K3" s="588"/>
      <c r="L3" s="588"/>
      <c r="M3" s="588"/>
      <c r="N3" s="588"/>
      <c r="O3" s="588"/>
      <c r="S3" s="14" t="s">
        <v>135</v>
      </c>
    </row>
    <row r="4" spans="1:27" x14ac:dyDescent="0.2">
      <c r="A4" s="594" t="s">
        <v>51</v>
      </c>
      <c r="B4" s="594"/>
      <c r="C4" s="595"/>
      <c r="D4" s="157" t="s">
        <v>69</v>
      </c>
      <c r="E4" s="157" t="s">
        <v>442</v>
      </c>
      <c r="F4" s="157" t="s">
        <v>129</v>
      </c>
      <c r="G4" s="157" t="s">
        <v>104</v>
      </c>
      <c r="H4" s="157" t="s">
        <v>217</v>
      </c>
      <c r="I4" s="157" t="s">
        <v>277</v>
      </c>
      <c r="J4" s="157" t="s">
        <v>457</v>
      </c>
      <c r="K4" s="157" t="s">
        <v>458</v>
      </c>
      <c r="L4" s="157" t="s">
        <v>80</v>
      </c>
      <c r="M4" s="157" t="s">
        <v>334</v>
      </c>
      <c r="N4" s="157" t="s">
        <v>15</v>
      </c>
      <c r="O4" s="157" t="s">
        <v>180</v>
      </c>
      <c r="P4" s="157" t="s">
        <v>136</v>
      </c>
      <c r="Q4" s="157" t="s">
        <v>460</v>
      </c>
      <c r="R4" s="157" t="s">
        <v>462</v>
      </c>
      <c r="S4" s="157" t="s">
        <v>3</v>
      </c>
    </row>
    <row r="5" spans="1:27" x14ac:dyDescent="0.2">
      <c r="A5" s="596"/>
      <c r="B5" s="596"/>
      <c r="C5" s="597"/>
      <c r="D5" s="158" t="s">
        <v>94</v>
      </c>
      <c r="E5" s="158"/>
      <c r="F5" s="158"/>
      <c r="G5" s="158" t="s">
        <v>428</v>
      </c>
      <c r="H5" s="158" t="s">
        <v>390</v>
      </c>
      <c r="I5" s="158" t="s">
        <v>370</v>
      </c>
      <c r="J5" s="158" t="s">
        <v>463</v>
      </c>
      <c r="K5" s="158" t="s">
        <v>152</v>
      </c>
      <c r="L5" s="181" t="s">
        <v>273</v>
      </c>
      <c r="M5" s="185" t="s">
        <v>200</v>
      </c>
      <c r="N5" s="181" t="s">
        <v>283</v>
      </c>
      <c r="O5" s="181" t="s">
        <v>461</v>
      </c>
      <c r="P5" s="181" t="s">
        <v>414</v>
      </c>
      <c r="Q5" s="181" t="s">
        <v>446</v>
      </c>
      <c r="R5" s="181" t="s">
        <v>171</v>
      </c>
      <c r="S5" s="189" t="s">
        <v>336</v>
      </c>
    </row>
    <row r="6" spans="1:27" ht="18" customHeight="1" x14ac:dyDescent="0.2">
      <c r="A6" s="598"/>
      <c r="B6" s="598"/>
      <c r="C6" s="599"/>
      <c r="D6" s="159" t="s">
        <v>212</v>
      </c>
      <c r="E6" s="159" t="s">
        <v>387</v>
      </c>
      <c r="F6" s="159" t="s">
        <v>33</v>
      </c>
      <c r="G6" s="159" t="s">
        <v>464</v>
      </c>
      <c r="H6" s="159" t="s">
        <v>18</v>
      </c>
      <c r="I6" s="159" t="s">
        <v>60</v>
      </c>
      <c r="J6" s="159" t="s">
        <v>313</v>
      </c>
      <c r="K6" s="159" t="s">
        <v>465</v>
      </c>
      <c r="L6" s="182" t="s">
        <v>164</v>
      </c>
      <c r="M6" s="186" t="s">
        <v>466</v>
      </c>
      <c r="N6" s="182" t="s">
        <v>76</v>
      </c>
      <c r="O6" s="182" t="s">
        <v>422</v>
      </c>
      <c r="P6" s="186" t="s">
        <v>307</v>
      </c>
      <c r="Q6" s="186" t="s">
        <v>467</v>
      </c>
      <c r="R6" s="182" t="s">
        <v>468</v>
      </c>
      <c r="S6" s="182" t="s">
        <v>208</v>
      </c>
    </row>
    <row r="7" spans="1:27" ht="15.75" customHeight="1" x14ac:dyDescent="0.2">
      <c r="A7" s="144"/>
      <c r="B7" s="144"/>
      <c r="C7" s="144"/>
      <c r="D7" s="589" t="s">
        <v>137</v>
      </c>
      <c r="E7" s="589"/>
      <c r="F7" s="589"/>
      <c r="G7" s="589"/>
      <c r="H7" s="589"/>
      <c r="I7" s="589"/>
      <c r="J7" s="589"/>
      <c r="K7" s="589"/>
      <c r="L7" s="589"/>
      <c r="M7" s="589"/>
      <c r="N7" s="589"/>
      <c r="O7" s="589"/>
      <c r="P7" s="589"/>
      <c r="Q7" s="589"/>
      <c r="R7" s="589"/>
      <c r="S7" s="144"/>
    </row>
    <row r="8" spans="1:27" ht="13.5" customHeight="1" x14ac:dyDescent="0.2">
      <c r="A8" s="145" t="s">
        <v>189</v>
      </c>
      <c r="B8" s="145" t="s">
        <v>59</v>
      </c>
      <c r="C8" s="154" t="s">
        <v>55</v>
      </c>
      <c r="D8" s="160">
        <v>100.8</v>
      </c>
      <c r="E8" s="170">
        <v>112.8</v>
      </c>
      <c r="F8" s="170">
        <v>103.3</v>
      </c>
      <c r="G8" s="170">
        <v>113.9</v>
      </c>
      <c r="H8" s="170">
        <v>93.6</v>
      </c>
      <c r="I8" s="170">
        <v>105.2</v>
      </c>
      <c r="J8" s="170">
        <v>105.5</v>
      </c>
      <c r="K8" s="170">
        <v>104.2</v>
      </c>
      <c r="L8" s="183">
        <v>112.5</v>
      </c>
      <c r="M8" s="183">
        <v>101.2</v>
      </c>
      <c r="N8" s="183">
        <v>95.6</v>
      </c>
      <c r="O8" s="183">
        <v>100.1</v>
      </c>
      <c r="P8" s="170">
        <v>79.900000000000006</v>
      </c>
      <c r="Q8" s="170">
        <v>93.7</v>
      </c>
      <c r="R8" s="170">
        <v>104</v>
      </c>
      <c r="S8" s="183">
        <v>104.4</v>
      </c>
      <c r="U8" s="120"/>
    </row>
    <row r="9" spans="1:27" ht="13.5" customHeight="1" x14ac:dyDescent="0.2">
      <c r="A9" s="146" t="s">
        <v>50</v>
      </c>
      <c r="B9" s="146" t="s">
        <v>335</v>
      </c>
      <c r="C9" s="154"/>
      <c r="D9" s="161">
        <v>100.8</v>
      </c>
      <c r="E9" s="171">
        <v>99.4</v>
      </c>
      <c r="F9" s="171">
        <v>104.1</v>
      </c>
      <c r="G9" s="171">
        <v>111</v>
      </c>
      <c r="H9" s="171">
        <v>98.2</v>
      </c>
      <c r="I9" s="171">
        <v>108.7</v>
      </c>
      <c r="J9" s="171">
        <v>106.3</v>
      </c>
      <c r="K9" s="171">
        <v>99.3</v>
      </c>
      <c r="L9" s="184">
        <v>109</v>
      </c>
      <c r="M9" s="184">
        <v>97</v>
      </c>
      <c r="N9" s="184">
        <v>110.9</v>
      </c>
      <c r="O9" s="184">
        <v>101.5</v>
      </c>
      <c r="P9" s="171">
        <v>75.8</v>
      </c>
      <c r="Q9" s="171">
        <v>95</v>
      </c>
      <c r="R9" s="171">
        <v>101.2</v>
      </c>
      <c r="S9" s="184">
        <v>105.7</v>
      </c>
      <c r="U9" s="191"/>
    </row>
    <row r="10" spans="1:27" x14ac:dyDescent="0.2">
      <c r="A10" s="146"/>
      <c r="B10" s="146" t="s">
        <v>244</v>
      </c>
      <c r="C10" s="154"/>
      <c r="D10" s="161">
        <v>100</v>
      </c>
      <c r="E10" s="171">
        <v>100</v>
      </c>
      <c r="F10" s="171">
        <v>100</v>
      </c>
      <c r="G10" s="171">
        <v>100</v>
      </c>
      <c r="H10" s="171">
        <v>100</v>
      </c>
      <c r="I10" s="171">
        <v>100</v>
      </c>
      <c r="J10" s="171">
        <v>100</v>
      </c>
      <c r="K10" s="171">
        <v>100</v>
      </c>
      <c r="L10" s="184">
        <v>100</v>
      </c>
      <c r="M10" s="184">
        <v>100</v>
      </c>
      <c r="N10" s="184">
        <v>100</v>
      </c>
      <c r="O10" s="184">
        <v>100</v>
      </c>
      <c r="P10" s="171">
        <v>100</v>
      </c>
      <c r="Q10" s="171">
        <v>100</v>
      </c>
      <c r="R10" s="171">
        <v>100</v>
      </c>
      <c r="S10" s="184">
        <v>100</v>
      </c>
    </row>
    <row r="11" spans="1:27" ht="13.5" customHeight="1" x14ac:dyDescent="0.2">
      <c r="A11" s="146"/>
      <c r="B11" s="146" t="s">
        <v>153</v>
      </c>
      <c r="C11" s="154"/>
      <c r="D11" s="161">
        <v>101</v>
      </c>
      <c r="E11" s="171">
        <v>107.1</v>
      </c>
      <c r="F11" s="171">
        <v>102</v>
      </c>
      <c r="G11" s="171">
        <v>98.8</v>
      </c>
      <c r="H11" s="171">
        <v>104.9</v>
      </c>
      <c r="I11" s="171">
        <v>101.6</v>
      </c>
      <c r="J11" s="171">
        <v>91.7</v>
      </c>
      <c r="K11" s="171">
        <v>95.2</v>
      </c>
      <c r="L11" s="184">
        <v>112</v>
      </c>
      <c r="M11" s="184">
        <v>106</v>
      </c>
      <c r="N11" s="184">
        <v>102.1</v>
      </c>
      <c r="O11" s="184">
        <v>97.2</v>
      </c>
      <c r="P11" s="171">
        <v>98.9</v>
      </c>
      <c r="Q11" s="171">
        <v>99.5</v>
      </c>
      <c r="R11" s="171">
        <v>99</v>
      </c>
      <c r="S11" s="184">
        <v>117.4</v>
      </c>
    </row>
    <row r="12" spans="1:27" ht="13.5" customHeight="1" x14ac:dyDescent="0.2">
      <c r="B12" s="146" t="s">
        <v>368</v>
      </c>
      <c r="C12" s="154"/>
      <c r="D12" s="162">
        <v>101.9</v>
      </c>
      <c r="E12" s="172">
        <v>102.9</v>
      </c>
      <c r="F12" s="172">
        <v>107.7</v>
      </c>
      <c r="G12" s="172">
        <v>90.7</v>
      </c>
      <c r="H12" s="172">
        <v>98.8</v>
      </c>
      <c r="I12" s="172">
        <v>93</v>
      </c>
      <c r="J12" s="172">
        <v>89.4</v>
      </c>
      <c r="K12" s="172">
        <v>100.1</v>
      </c>
      <c r="L12" s="172">
        <v>113.7</v>
      </c>
      <c r="M12" s="172">
        <v>107.2</v>
      </c>
      <c r="N12" s="172">
        <v>101.2</v>
      </c>
      <c r="O12" s="172">
        <v>101.8</v>
      </c>
      <c r="P12" s="172">
        <v>99</v>
      </c>
      <c r="Q12" s="172">
        <v>99.1</v>
      </c>
      <c r="R12" s="172">
        <v>107.8</v>
      </c>
      <c r="S12" s="172">
        <v>118.3</v>
      </c>
    </row>
    <row r="13" spans="1:27" ht="13.5" customHeight="1" x14ac:dyDescent="0.2">
      <c r="A13" s="147"/>
      <c r="B13" s="147" t="s">
        <v>159</v>
      </c>
      <c r="C13" s="155"/>
      <c r="D13" s="163">
        <v>104.5</v>
      </c>
      <c r="E13" s="173">
        <v>109.7</v>
      </c>
      <c r="F13" s="173">
        <v>109.9</v>
      </c>
      <c r="G13" s="173">
        <v>95.8</v>
      </c>
      <c r="H13" s="173">
        <v>97.8</v>
      </c>
      <c r="I13" s="173">
        <v>99</v>
      </c>
      <c r="J13" s="173">
        <v>94.4</v>
      </c>
      <c r="K13" s="173">
        <v>99.9</v>
      </c>
      <c r="L13" s="173">
        <v>119.3</v>
      </c>
      <c r="M13" s="173">
        <v>112.4</v>
      </c>
      <c r="N13" s="173">
        <v>102</v>
      </c>
      <c r="O13" s="173">
        <v>96.1</v>
      </c>
      <c r="P13" s="173">
        <v>96.1</v>
      </c>
      <c r="Q13" s="173">
        <v>100.6</v>
      </c>
      <c r="R13" s="173">
        <v>106</v>
      </c>
      <c r="S13" s="173">
        <v>126</v>
      </c>
    </row>
    <row r="14" spans="1:27" ht="13.5" customHeight="1" x14ac:dyDescent="0.2">
      <c r="A14" s="146" t="s">
        <v>175</v>
      </c>
      <c r="B14" s="146">
        <v>8</v>
      </c>
      <c r="C14" s="154" t="s">
        <v>232</v>
      </c>
      <c r="D14" s="160">
        <v>91.2</v>
      </c>
      <c r="E14" s="170">
        <v>97.6</v>
      </c>
      <c r="F14" s="170">
        <v>91.8</v>
      </c>
      <c r="G14" s="170">
        <v>77.8</v>
      </c>
      <c r="H14" s="170">
        <v>115.5</v>
      </c>
      <c r="I14" s="170">
        <v>89.9</v>
      </c>
      <c r="J14" s="170">
        <v>91.9</v>
      </c>
      <c r="K14" s="170">
        <v>75.099999999999994</v>
      </c>
      <c r="L14" s="170">
        <v>96</v>
      </c>
      <c r="M14" s="170">
        <v>93.3</v>
      </c>
      <c r="N14" s="170">
        <v>101.8</v>
      </c>
      <c r="O14" s="170">
        <v>88.5</v>
      </c>
      <c r="P14" s="170">
        <v>75.900000000000006</v>
      </c>
      <c r="Q14" s="170">
        <v>86.3</v>
      </c>
      <c r="R14" s="170">
        <v>82.8</v>
      </c>
      <c r="S14" s="170">
        <v>118.5</v>
      </c>
    </row>
    <row r="15" spans="1:27" ht="13.5" customHeight="1" x14ac:dyDescent="0.2">
      <c r="A15" s="148" t="s">
        <v>86</v>
      </c>
      <c r="B15" s="146">
        <v>9</v>
      </c>
      <c r="C15" s="154"/>
      <c r="D15" s="161">
        <v>87.1</v>
      </c>
      <c r="E15" s="171">
        <v>94.4</v>
      </c>
      <c r="F15" s="171">
        <v>88.9</v>
      </c>
      <c r="G15" s="171">
        <v>79.900000000000006</v>
      </c>
      <c r="H15" s="171">
        <v>75.400000000000006</v>
      </c>
      <c r="I15" s="171">
        <v>90.6</v>
      </c>
      <c r="J15" s="171">
        <v>80.400000000000006</v>
      </c>
      <c r="K15" s="171">
        <v>78.3</v>
      </c>
      <c r="L15" s="171">
        <v>96.9</v>
      </c>
      <c r="M15" s="171">
        <v>82.9</v>
      </c>
      <c r="N15" s="171">
        <v>100</v>
      </c>
      <c r="O15" s="171">
        <v>84.2</v>
      </c>
      <c r="P15" s="171">
        <v>69.5</v>
      </c>
      <c r="Q15" s="171">
        <v>87.1</v>
      </c>
      <c r="R15" s="171">
        <v>82.5</v>
      </c>
      <c r="S15" s="171">
        <v>115.5</v>
      </c>
    </row>
    <row r="16" spans="1:27" ht="13.5" customHeight="1" x14ac:dyDescent="0.2">
      <c r="A16" s="148" t="s">
        <v>86</v>
      </c>
      <c r="B16" s="146">
        <v>10</v>
      </c>
      <c r="C16" s="154"/>
      <c r="D16" s="161">
        <v>87.5</v>
      </c>
      <c r="E16" s="171">
        <v>93.9</v>
      </c>
      <c r="F16" s="171">
        <v>88.6</v>
      </c>
      <c r="G16" s="171">
        <v>85.8</v>
      </c>
      <c r="H16" s="171">
        <v>85.2</v>
      </c>
      <c r="I16" s="171">
        <v>89.5</v>
      </c>
      <c r="J16" s="171">
        <v>82.5</v>
      </c>
      <c r="K16" s="171">
        <v>76.8</v>
      </c>
      <c r="L16" s="171">
        <v>105.6</v>
      </c>
      <c r="M16" s="171">
        <v>84.9</v>
      </c>
      <c r="N16" s="171">
        <v>97.5</v>
      </c>
      <c r="O16" s="171">
        <v>86.7</v>
      </c>
      <c r="P16" s="171">
        <v>73.5</v>
      </c>
      <c r="Q16" s="171">
        <v>85.5</v>
      </c>
      <c r="R16" s="171">
        <v>84.3</v>
      </c>
      <c r="S16" s="171">
        <v>115</v>
      </c>
    </row>
    <row r="17" spans="1:21" ht="13.5" customHeight="1" x14ac:dyDescent="0.2">
      <c r="A17" s="148" t="s">
        <v>86</v>
      </c>
      <c r="B17" s="146">
        <v>11</v>
      </c>
      <c r="D17" s="161">
        <v>91.1</v>
      </c>
      <c r="E17" s="171">
        <v>99.4</v>
      </c>
      <c r="F17" s="171">
        <v>94.8</v>
      </c>
      <c r="G17" s="171">
        <v>80.7</v>
      </c>
      <c r="H17" s="171">
        <v>100.8</v>
      </c>
      <c r="I17" s="171">
        <v>94</v>
      </c>
      <c r="J17" s="171">
        <v>84.3</v>
      </c>
      <c r="K17" s="171">
        <v>76.2</v>
      </c>
      <c r="L17" s="171">
        <v>96</v>
      </c>
      <c r="M17" s="171">
        <v>81.599999999999994</v>
      </c>
      <c r="N17" s="171">
        <v>103.9</v>
      </c>
      <c r="O17" s="171">
        <v>81.5</v>
      </c>
      <c r="P17" s="171">
        <v>72.2</v>
      </c>
      <c r="Q17" s="171">
        <v>91</v>
      </c>
      <c r="R17" s="171">
        <v>84.6</v>
      </c>
      <c r="S17" s="171">
        <v>115.5</v>
      </c>
    </row>
    <row r="18" spans="1:21" ht="13.5" customHeight="1" x14ac:dyDescent="0.2">
      <c r="A18" s="19" t="s">
        <v>86</v>
      </c>
      <c r="B18" s="146">
        <v>12</v>
      </c>
      <c r="C18" s="154"/>
      <c r="D18" s="161">
        <v>185.9</v>
      </c>
      <c r="E18" s="171">
        <v>182.7</v>
      </c>
      <c r="F18" s="171">
        <v>209.9</v>
      </c>
      <c r="G18" s="171">
        <v>138.80000000000001</v>
      </c>
      <c r="H18" s="171">
        <v>190</v>
      </c>
      <c r="I18" s="171">
        <v>147.30000000000001</v>
      </c>
      <c r="J18" s="171">
        <v>152</v>
      </c>
      <c r="K18" s="171">
        <v>221.7</v>
      </c>
      <c r="L18" s="171">
        <v>204.4</v>
      </c>
      <c r="M18" s="171">
        <v>225.3</v>
      </c>
      <c r="N18" s="171">
        <v>120.9</v>
      </c>
      <c r="O18" s="171">
        <v>123.7</v>
      </c>
      <c r="P18" s="171">
        <v>219</v>
      </c>
      <c r="Q18" s="171">
        <v>171.4</v>
      </c>
      <c r="R18" s="171">
        <v>195.4</v>
      </c>
      <c r="S18" s="171">
        <v>185.9</v>
      </c>
    </row>
    <row r="19" spans="1:21" ht="13.5" customHeight="1" x14ac:dyDescent="0.2">
      <c r="A19" s="148" t="s">
        <v>472</v>
      </c>
      <c r="B19" s="146" t="s">
        <v>365</v>
      </c>
      <c r="C19" s="154"/>
      <c r="D19" s="161">
        <v>92.1</v>
      </c>
      <c r="E19" s="171">
        <v>91.9</v>
      </c>
      <c r="F19" s="171">
        <v>92.8</v>
      </c>
      <c r="G19" s="171">
        <v>128.19999999999999</v>
      </c>
      <c r="H19" s="171">
        <v>89.2</v>
      </c>
      <c r="I19" s="171">
        <v>85.1</v>
      </c>
      <c r="J19" s="171">
        <v>95.7</v>
      </c>
      <c r="K19" s="171">
        <v>74.7</v>
      </c>
      <c r="L19" s="171">
        <v>101</v>
      </c>
      <c r="M19" s="171">
        <v>86.8</v>
      </c>
      <c r="N19" s="171">
        <v>92.8</v>
      </c>
      <c r="O19" s="171">
        <v>79.099999999999994</v>
      </c>
      <c r="P19" s="171">
        <v>83.8</v>
      </c>
      <c r="Q19" s="171">
        <v>87.4</v>
      </c>
      <c r="R19" s="171">
        <v>94.7</v>
      </c>
      <c r="S19" s="171">
        <v>123.5</v>
      </c>
    </row>
    <row r="20" spans="1:21" ht="13.5" customHeight="1" x14ac:dyDescent="0.2">
      <c r="A20" s="148" t="s">
        <v>86</v>
      </c>
      <c r="B20" s="146">
        <v>2</v>
      </c>
      <c r="C20" s="154"/>
      <c r="D20" s="161">
        <v>88.4</v>
      </c>
      <c r="E20" s="171">
        <v>90.3</v>
      </c>
      <c r="F20" s="171">
        <v>88.3</v>
      </c>
      <c r="G20" s="171">
        <v>89.6</v>
      </c>
      <c r="H20" s="171">
        <v>83.2</v>
      </c>
      <c r="I20" s="171">
        <v>87.9</v>
      </c>
      <c r="J20" s="171">
        <v>93.8</v>
      </c>
      <c r="K20" s="171">
        <v>74.599999999999994</v>
      </c>
      <c r="L20" s="171">
        <v>94.4</v>
      </c>
      <c r="M20" s="171">
        <v>84.5</v>
      </c>
      <c r="N20" s="171">
        <v>92.6</v>
      </c>
      <c r="O20" s="171">
        <v>83.3</v>
      </c>
      <c r="P20" s="171">
        <v>77.900000000000006</v>
      </c>
      <c r="Q20" s="171">
        <v>82.8</v>
      </c>
      <c r="R20" s="171">
        <v>94.5</v>
      </c>
      <c r="S20" s="171">
        <v>114.9</v>
      </c>
    </row>
    <row r="21" spans="1:21" ht="13.5" customHeight="1" x14ac:dyDescent="0.2">
      <c r="A21" s="149" t="s">
        <v>86</v>
      </c>
      <c r="B21" s="146">
        <v>3</v>
      </c>
      <c r="C21" s="154"/>
      <c r="D21" s="161">
        <v>92.3</v>
      </c>
      <c r="E21" s="171">
        <v>100.2</v>
      </c>
      <c r="F21" s="171">
        <v>91.7</v>
      </c>
      <c r="G21" s="171">
        <v>101</v>
      </c>
      <c r="H21" s="171">
        <v>83.3</v>
      </c>
      <c r="I21" s="171">
        <v>89.5</v>
      </c>
      <c r="J21" s="171">
        <v>94.6</v>
      </c>
      <c r="K21" s="171">
        <v>83</v>
      </c>
      <c r="L21" s="171">
        <v>95.9</v>
      </c>
      <c r="M21" s="171">
        <v>86.4</v>
      </c>
      <c r="N21" s="171">
        <v>92.2</v>
      </c>
      <c r="O21" s="171">
        <v>79.8</v>
      </c>
      <c r="P21" s="171">
        <v>82</v>
      </c>
      <c r="Q21" s="171">
        <v>90.5</v>
      </c>
      <c r="R21" s="171">
        <v>100.1</v>
      </c>
      <c r="S21" s="171">
        <v>118.8</v>
      </c>
    </row>
    <row r="22" spans="1:21" ht="13.5" customHeight="1" x14ac:dyDescent="0.2">
      <c r="A22" s="148" t="s">
        <v>86</v>
      </c>
      <c r="B22" s="146">
        <v>4</v>
      </c>
      <c r="D22" s="161">
        <v>92.5</v>
      </c>
      <c r="E22" s="171">
        <v>111.3</v>
      </c>
      <c r="F22" s="171">
        <v>92.1</v>
      </c>
      <c r="G22" s="171">
        <v>95.6</v>
      </c>
      <c r="H22" s="171">
        <v>80.599999999999994</v>
      </c>
      <c r="I22" s="171">
        <v>88.7</v>
      </c>
      <c r="J22" s="171">
        <v>92.8</v>
      </c>
      <c r="K22" s="171">
        <v>78.8</v>
      </c>
      <c r="L22" s="171">
        <v>110.5</v>
      </c>
      <c r="M22" s="171">
        <v>88</v>
      </c>
      <c r="N22" s="171">
        <v>91.2</v>
      </c>
      <c r="O22" s="171">
        <v>87</v>
      </c>
      <c r="P22" s="171">
        <v>77.400000000000006</v>
      </c>
      <c r="Q22" s="171">
        <v>90.6</v>
      </c>
      <c r="R22" s="171">
        <v>92.1</v>
      </c>
      <c r="S22" s="171">
        <v>118.1</v>
      </c>
    </row>
    <row r="23" spans="1:21" ht="13.5" customHeight="1" x14ac:dyDescent="0.2">
      <c r="A23" s="148" t="s">
        <v>86</v>
      </c>
      <c r="B23" s="146">
        <v>5</v>
      </c>
      <c r="C23" s="154"/>
      <c r="D23" s="161">
        <v>92</v>
      </c>
      <c r="E23" s="171">
        <v>102.3</v>
      </c>
      <c r="F23" s="171">
        <v>90.5</v>
      </c>
      <c r="G23" s="171">
        <v>91.9</v>
      </c>
      <c r="H23" s="171">
        <v>81.599999999999994</v>
      </c>
      <c r="I23" s="171">
        <v>86.4</v>
      </c>
      <c r="J23" s="171">
        <v>94.3</v>
      </c>
      <c r="K23" s="171">
        <v>77.400000000000006</v>
      </c>
      <c r="L23" s="171">
        <v>102.1</v>
      </c>
      <c r="M23" s="171">
        <v>123.7</v>
      </c>
      <c r="N23" s="171">
        <v>94.2</v>
      </c>
      <c r="O23" s="171">
        <v>86.1</v>
      </c>
      <c r="P23" s="171">
        <v>77.5</v>
      </c>
      <c r="Q23" s="171">
        <v>85.8</v>
      </c>
      <c r="R23" s="171">
        <v>92.1</v>
      </c>
      <c r="S23" s="171">
        <v>116</v>
      </c>
    </row>
    <row r="24" spans="1:21" ht="13.5" customHeight="1" x14ac:dyDescent="0.2">
      <c r="A24" s="148" t="s">
        <v>86</v>
      </c>
      <c r="B24" s="146">
        <v>6</v>
      </c>
      <c r="C24" s="154"/>
      <c r="D24" s="161">
        <v>144.30000000000001</v>
      </c>
      <c r="E24" s="171">
        <v>154.9</v>
      </c>
      <c r="F24" s="171">
        <v>142.6</v>
      </c>
      <c r="G24" s="171">
        <v>101.6</v>
      </c>
      <c r="H24" s="171">
        <v>144.9</v>
      </c>
      <c r="I24" s="171">
        <v>106.7</v>
      </c>
      <c r="J24" s="171">
        <v>126.5</v>
      </c>
      <c r="K24" s="171">
        <v>185.2</v>
      </c>
      <c r="L24" s="171">
        <v>155.6</v>
      </c>
      <c r="M24" s="171">
        <v>135.69999999999999</v>
      </c>
      <c r="N24" s="171">
        <v>111.6</v>
      </c>
      <c r="O24" s="171">
        <v>101.2</v>
      </c>
      <c r="P24" s="171">
        <v>210.7</v>
      </c>
      <c r="Q24" s="171">
        <v>131.5</v>
      </c>
      <c r="R24" s="171">
        <v>173.9</v>
      </c>
      <c r="S24" s="171">
        <v>180.6</v>
      </c>
    </row>
    <row r="25" spans="1:21" ht="13.5" customHeight="1" x14ac:dyDescent="0.2">
      <c r="A25" s="148" t="s">
        <v>86</v>
      </c>
      <c r="B25" s="146">
        <v>7</v>
      </c>
      <c r="C25" s="154"/>
      <c r="D25" s="161">
        <v>139.80000000000001</v>
      </c>
      <c r="E25" s="171">
        <v>150.1</v>
      </c>
      <c r="F25" s="171">
        <v>169.7</v>
      </c>
      <c r="G25" s="171">
        <v>112.9</v>
      </c>
      <c r="H25" s="171">
        <v>99.6</v>
      </c>
      <c r="I25" s="171">
        <v>118.6</v>
      </c>
      <c r="J25" s="171">
        <v>139.19999999999999</v>
      </c>
      <c r="K25" s="171">
        <v>107.5</v>
      </c>
      <c r="L25" s="171">
        <v>137.19999999999999</v>
      </c>
      <c r="M25" s="171">
        <v>207.6</v>
      </c>
      <c r="N25" s="171">
        <v>98.7</v>
      </c>
      <c r="O25" s="171">
        <v>107.6</v>
      </c>
      <c r="P25" s="171">
        <v>86.3</v>
      </c>
      <c r="Q25" s="171">
        <v>111.7</v>
      </c>
      <c r="R25" s="171">
        <v>150.5</v>
      </c>
      <c r="S25" s="171">
        <v>154.6</v>
      </c>
      <c r="U25" s="192"/>
    </row>
    <row r="26" spans="1:21" ht="13.5" customHeight="1" x14ac:dyDescent="0.2">
      <c r="A26" s="150" t="s">
        <v>86</v>
      </c>
      <c r="B26" s="153">
        <v>8</v>
      </c>
      <c r="C26" s="156"/>
      <c r="D26" s="164">
        <v>92.5</v>
      </c>
      <c r="E26" s="174">
        <v>120.4</v>
      </c>
      <c r="F26" s="174">
        <v>93.3</v>
      </c>
      <c r="G26" s="174">
        <v>97.7</v>
      </c>
      <c r="H26" s="174">
        <v>97.3</v>
      </c>
      <c r="I26" s="174">
        <v>87.4</v>
      </c>
      <c r="J26" s="174">
        <v>96.9</v>
      </c>
      <c r="K26" s="174">
        <v>78.2</v>
      </c>
      <c r="L26" s="174">
        <v>85.9</v>
      </c>
      <c r="M26" s="174">
        <v>88.1</v>
      </c>
      <c r="N26" s="174">
        <v>94.8</v>
      </c>
      <c r="O26" s="174">
        <v>91.8</v>
      </c>
      <c r="P26" s="174">
        <v>75.2</v>
      </c>
      <c r="Q26" s="174">
        <v>82.9</v>
      </c>
      <c r="R26" s="174">
        <v>91</v>
      </c>
      <c r="S26" s="174">
        <v>117.7</v>
      </c>
      <c r="U26" s="193"/>
    </row>
    <row r="27" spans="1:21" ht="17.25" customHeight="1" x14ac:dyDescent="0.2">
      <c r="A27" s="144"/>
      <c r="B27" s="144"/>
      <c r="C27" s="144"/>
      <c r="D27" s="590" t="s">
        <v>95</v>
      </c>
      <c r="E27" s="590"/>
      <c r="F27" s="590"/>
      <c r="G27" s="590"/>
      <c r="H27" s="590"/>
      <c r="I27" s="590"/>
      <c r="J27" s="590"/>
      <c r="K27" s="590"/>
      <c r="L27" s="590"/>
      <c r="M27" s="590"/>
      <c r="N27" s="590"/>
      <c r="O27" s="590"/>
      <c r="P27" s="590"/>
      <c r="Q27" s="590"/>
      <c r="R27" s="590"/>
      <c r="S27" s="590"/>
    </row>
    <row r="28" spans="1:21" ht="13.5" customHeight="1" x14ac:dyDescent="0.2">
      <c r="A28" s="145" t="s">
        <v>189</v>
      </c>
      <c r="B28" s="145" t="s">
        <v>59</v>
      </c>
      <c r="C28" s="154" t="s">
        <v>55</v>
      </c>
      <c r="D28" s="160">
        <v>-0.1</v>
      </c>
      <c r="E28" s="170">
        <v>13.7</v>
      </c>
      <c r="F28" s="170">
        <v>-0.9</v>
      </c>
      <c r="G28" s="170">
        <v>19.8</v>
      </c>
      <c r="H28" s="170">
        <v>-5.4</v>
      </c>
      <c r="I28" s="170">
        <v>-5.9</v>
      </c>
      <c r="J28" s="170">
        <v>16.7</v>
      </c>
      <c r="K28" s="170">
        <v>-3.6</v>
      </c>
      <c r="L28" s="183">
        <v>-19.899999999999999</v>
      </c>
      <c r="M28" s="183">
        <v>12.9</v>
      </c>
      <c r="N28" s="183">
        <v>-10.3</v>
      </c>
      <c r="O28" s="183">
        <v>4.5999999999999996</v>
      </c>
      <c r="P28" s="170">
        <v>-18.399999999999999</v>
      </c>
      <c r="Q28" s="170">
        <v>4</v>
      </c>
      <c r="R28" s="170">
        <v>-0.7</v>
      </c>
      <c r="S28" s="183">
        <v>3.4</v>
      </c>
    </row>
    <row r="29" spans="1:21" ht="13.5" customHeight="1" x14ac:dyDescent="0.2">
      <c r="A29" s="146" t="s">
        <v>50</v>
      </c>
      <c r="B29" s="146" t="s">
        <v>335</v>
      </c>
      <c r="C29" s="154"/>
      <c r="D29" s="161">
        <v>0.1</v>
      </c>
      <c r="E29" s="171">
        <v>-11.9</v>
      </c>
      <c r="F29" s="171">
        <v>0.7</v>
      </c>
      <c r="G29" s="171">
        <v>-2.5</v>
      </c>
      <c r="H29" s="171">
        <v>5</v>
      </c>
      <c r="I29" s="171">
        <v>3.4</v>
      </c>
      <c r="J29" s="171">
        <v>0.7</v>
      </c>
      <c r="K29" s="171">
        <v>-4.7</v>
      </c>
      <c r="L29" s="184">
        <v>-3.1</v>
      </c>
      <c r="M29" s="184">
        <v>-4.2</v>
      </c>
      <c r="N29" s="184">
        <v>16.100000000000001</v>
      </c>
      <c r="O29" s="184">
        <v>1.5</v>
      </c>
      <c r="P29" s="171">
        <v>-5.2</v>
      </c>
      <c r="Q29" s="171">
        <v>1.4</v>
      </c>
      <c r="R29" s="171">
        <v>-2.6</v>
      </c>
      <c r="S29" s="184">
        <v>1.4</v>
      </c>
    </row>
    <row r="30" spans="1:21" ht="13.5" customHeight="1" x14ac:dyDescent="0.2">
      <c r="A30" s="146"/>
      <c r="B30" s="146" t="s">
        <v>244</v>
      </c>
      <c r="C30" s="154"/>
      <c r="D30" s="161">
        <v>-0.8</v>
      </c>
      <c r="E30" s="171">
        <v>0.6</v>
      </c>
      <c r="F30" s="171">
        <v>-3.9</v>
      </c>
      <c r="G30" s="171">
        <v>-9.9</v>
      </c>
      <c r="H30" s="171">
        <v>1.8</v>
      </c>
      <c r="I30" s="171">
        <v>-8</v>
      </c>
      <c r="J30" s="171">
        <v>-5.8</v>
      </c>
      <c r="K30" s="171">
        <v>0.7</v>
      </c>
      <c r="L30" s="184">
        <v>-8.3000000000000007</v>
      </c>
      <c r="M30" s="184">
        <v>3.1</v>
      </c>
      <c r="N30" s="184">
        <v>-9.8000000000000007</v>
      </c>
      <c r="O30" s="184">
        <v>-1.5</v>
      </c>
      <c r="P30" s="171">
        <v>32</v>
      </c>
      <c r="Q30" s="171">
        <v>5.3</v>
      </c>
      <c r="R30" s="171">
        <v>-1.2</v>
      </c>
      <c r="S30" s="184">
        <v>-5.4</v>
      </c>
    </row>
    <row r="31" spans="1:21" ht="13.5" customHeight="1" x14ac:dyDescent="0.2">
      <c r="A31" s="146"/>
      <c r="B31" s="146" t="s">
        <v>153</v>
      </c>
      <c r="C31" s="154"/>
      <c r="D31" s="161">
        <v>1</v>
      </c>
      <c r="E31" s="171">
        <v>7.1</v>
      </c>
      <c r="F31" s="171">
        <v>2</v>
      </c>
      <c r="G31" s="171">
        <v>-1.2</v>
      </c>
      <c r="H31" s="171">
        <v>4.9000000000000004</v>
      </c>
      <c r="I31" s="171">
        <v>1.5</v>
      </c>
      <c r="J31" s="171">
        <v>-8.3000000000000007</v>
      </c>
      <c r="K31" s="171">
        <v>-4.8</v>
      </c>
      <c r="L31" s="184">
        <v>12</v>
      </c>
      <c r="M31" s="184">
        <v>6</v>
      </c>
      <c r="N31" s="184">
        <v>2.1</v>
      </c>
      <c r="O31" s="184">
        <v>-2.7</v>
      </c>
      <c r="P31" s="171">
        <v>-1.1000000000000001</v>
      </c>
      <c r="Q31" s="171">
        <v>-0.5</v>
      </c>
      <c r="R31" s="171">
        <v>-1</v>
      </c>
      <c r="S31" s="184">
        <v>17.399999999999999</v>
      </c>
    </row>
    <row r="32" spans="1:21" ht="13.5" customHeight="1" x14ac:dyDescent="0.2">
      <c r="B32" s="146" t="s">
        <v>368</v>
      </c>
      <c r="C32" s="154"/>
      <c r="D32" s="161">
        <v>0.9</v>
      </c>
      <c r="E32" s="171">
        <v>-3.9</v>
      </c>
      <c r="F32" s="171">
        <v>5.6</v>
      </c>
      <c r="G32" s="171">
        <v>-8.1999999999999993</v>
      </c>
      <c r="H32" s="171">
        <v>-5.8</v>
      </c>
      <c r="I32" s="171">
        <v>-8.5</v>
      </c>
      <c r="J32" s="171">
        <v>-2.5</v>
      </c>
      <c r="K32" s="171">
        <v>5.0999999999999996</v>
      </c>
      <c r="L32" s="184">
        <v>1.5</v>
      </c>
      <c r="M32" s="184">
        <v>1.1000000000000001</v>
      </c>
      <c r="N32" s="184">
        <v>-0.9</v>
      </c>
      <c r="O32" s="184">
        <v>4.7</v>
      </c>
      <c r="P32" s="171">
        <v>0.1</v>
      </c>
      <c r="Q32" s="171">
        <v>-0.4</v>
      </c>
      <c r="R32" s="171">
        <v>8.9</v>
      </c>
      <c r="S32" s="184">
        <v>0.8</v>
      </c>
    </row>
    <row r="33" spans="1:31" ht="13.5" customHeight="1" x14ac:dyDescent="0.2">
      <c r="A33" s="147"/>
      <c r="B33" s="147" t="s">
        <v>159</v>
      </c>
      <c r="C33" s="155"/>
      <c r="D33" s="163">
        <v>2.6</v>
      </c>
      <c r="E33" s="173">
        <v>6.6</v>
      </c>
      <c r="F33" s="173">
        <v>2</v>
      </c>
      <c r="G33" s="173">
        <v>5.6</v>
      </c>
      <c r="H33" s="173">
        <v>-1</v>
      </c>
      <c r="I33" s="173">
        <v>6.5</v>
      </c>
      <c r="J33" s="173">
        <v>5.6</v>
      </c>
      <c r="K33" s="173">
        <v>-0.2</v>
      </c>
      <c r="L33" s="173">
        <v>4.9000000000000004</v>
      </c>
      <c r="M33" s="173">
        <v>4.9000000000000004</v>
      </c>
      <c r="N33" s="173">
        <v>0.8</v>
      </c>
      <c r="O33" s="173">
        <v>-5.6</v>
      </c>
      <c r="P33" s="173">
        <v>-2.9</v>
      </c>
      <c r="Q33" s="173">
        <v>1.5</v>
      </c>
      <c r="R33" s="173">
        <v>-1.7</v>
      </c>
      <c r="S33" s="173">
        <v>6.5</v>
      </c>
    </row>
    <row r="34" spans="1:31" ht="13.5" customHeight="1" x14ac:dyDescent="0.2">
      <c r="A34" s="146" t="s">
        <v>175</v>
      </c>
      <c r="B34" s="146">
        <v>8</v>
      </c>
      <c r="C34" s="154" t="s">
        <v>256</v>
      </c>
      <c r="D34" s="160">
        <v>2.8</v>
      </c>
      <c r="E34" s="170">
        <v>4.9000000000000004</v>
      </c>
      <c r="F34" s="170">
        <v>3.4</v>
      </c>
      <c r="G34" s="170">
        <v>5.4</v>
      </c>
      <c r="H34" s="170">
        <v>44.7</v>
      </c>
      <c r="I34" s="170">
        <v>4.5</v>
      </c>
      <c r="J34" s="170">
        <v>-0.4</v>
      </c>
      <c r="K34" s="170">
        <v>-9.5</v>
      </c>
      <c r="L34" s="170">
        <v>-7.2</v>
      </c>
      <c r="M34" s="170">
        <v>9.8000000000000007</v>
      </c>
      <c r="N34" s="170">
        <v>-0.2</v>
      </c>
      <c r="O34" s="170">
        <v>-9.4</v>
      </c>
      <c r="P34" s="170">
        <v>3</v>
      </c>
      <c r="Q34" s="170">
        <v>1.8</v>
      </c>
      <c r="R34" s="170">
        <v>-0.5</v>
      </c>
      <c r="S34" s="170">
        <v>5.5</v>
      </c>
    </row>
    <row r="35" spans="1:31" ht="13.5" customHeight="1" x14ac:dyDescent="0.2">
      <c r="A35" s="148" t="s">
        <v>86</v>
      </c>
      <c r="B35" s="146">
        <v>9</v>
      </c>
      <c r="C35" s="154"/>
      <c r="D35" s="161">
        <v>2.6</v>
      </c>
      <c r="E35" s="171">
        <v>8.1</v>
      </c>
      <c r="F35" s="171">
        <v>4.2</v>
      </c>
      <c r="G35" s="171">
        <v>11</v>
      </c>
      <c r="H35" s="171">
        <v>-6.9</v>
      </c>
      <c r="I35" s="171">
        <v>4.5999999999999996</v>
      </c>
      <c r="J35" s="171">
        <v>3.6</v>
      </c>
      <c r="K35" s="171">
        <v>-3.5</v>
      </c>
      <c r="L35" s="171">
        <v>-5.6</v>
      </c>
      <c r="M35" s="171">
        <v>3</v>
      </c>
      <c r="N35" s="171">
        <v>-1.6</v>
      </c>
      <c r="O35" s="171">
        <v>-13.8</v>
      </c>
      <c r="P35" s="171">
        <v>-1.8</v>
      </c>
      <c r="Q35" s="171">
        <v>0.8</v>
      </c>
      <c r="R35" s="171">
        <v>-1.3</v>
      </c>
      <c r="S35" s="171">
        <v>6.3</v>
      </c>
    </row>
    <row r="36" spans="1:31" ht="13.5" customHeight="1" x14ac:dyDescent="0.2">
      <c r="A36" s="148" t="s">
        <v>86</v>
      </c>
      <c r="B36" s="146">
        <v>10</v>
      </c>
      <c r="C36" s="154"/>
      <c r="D36" s="161">
        <v>2</v>
      </c>
      <c r="E36" s="171">
        <v>7.3</v>
      </c>
      <c r="F36" s="171">
        <v>2.4</v>
      </c>
      <c r="G36" s="171">
        <v>21.2</v>
      </c>
      <c r="H36" s="171">
        <v>-15.3</v>
      </c>
      <c r="I36" s="171">
        <v>7.3</v>
      </c>
      <c r="J36" s="171">
        <v>4.4000000000000004</v>
      </c>
      <c r="K36" s="171">
        <v>-2.2000000000000002</v>
      </c>
      <c r="L36" s="171">
        <v>-8.5</v>
      </c>
      <c r="M36" s="171">
        <v>4</v>
      </c>
      <c r="N36" s="171">
        <v>3</v>
      </c>
      <c r="O36" s="171">
        <v>-9.8000000000000007</v>
      </c>
      <c r="P36" s="171">
        <v>-2.6</v>
      </c>
      <c r="Q36" s="171">
        <v>0.9</v>
      </c>
      <c r="R36" s="171">
        <v>-1.9</v>
      </c>
      <c r="S36" s="171">
        <v>2.1</v>
      </c>
    </row>
    <row r="37" spans="1:31" ht="13.5" customHeight="1" x14ac:dyDescent="0.2">
      <c r="A37" s="148" t="s">
        <v>86</v>
      </c>
      <c r="B37" s="146">
        <v>11</v>
      </c>
      <c r="D37" s="161">
        <v>3.1</v>
      </c>
      <c r="E37" s="171">
        <v>2.4</v>
      </c>
      <c r="F37" s="171">
        <v>8.1</v>
      </c>
      <c r="G37" s="171">
        <v>11.8</v>
      </c>
      <c r="H37" s="171">
        <v>9.1999999999999993</v>
      </c>
      <c r="I37" s="171">
        <v>11</v>
      </c>
      <c r="J37" s="171">
        <v>-1.6</v>
      </c>
      <c r="K37" s="171">
        <v>0.7</v>
      </c>
      <c r="L37" s="171">
        <v>-17.899999999999999</v>
      </c>
      <c r="M37" s="171">
        <v>-4</v>
      </c>
      <c r="N37" s="171">
        <v>1.4</v>
      </c>
      <c r="O37" s="171">
        <v>-14</v>
      </c>
      <c r="P37" s="171">
        <v>-5.0999999999999996</v>
      </c>
      <c r="Q37" s="171">
        <v>4.0999999999999996</v>
      </c>
      <c r="R37" s="171">
        <v>0.6</v>
      </c>
      <c r="S37" s="171">
        <v>-0.6</v>
      </c>
    </row>
    <row r="38" spans="1:31" ht="13.5" customHeight="1" x14ac:dyDescent="0.2">
      <c r="A38" s="19" t="s">
        <v>86</v>
      </c>
      <c r="B38" s="146">
        <v>12</v>
      </c>
      <c r="C38" s="154"/>
      <c r="D38" s="161">
        <v>3.4</v>
      </c>
      <c r="E38" s="171">
        <v>10.5</v>
      </c>
      <c r="F38" s="171">
        <v>-2.2000000000000002</v>
      </c>
      <c r="G38" s="171">
        <v>-23.1</v>
      </c>
      <c r="H38" s="171">
        <v>6.9</v>
      </c>
      <c r="I38" s="171">
        <v>-0.5</v>
      </c>
      <c r="J38" s="171">
        <v>20.3</v>
      </c>
      <c r="K38" s="171">
        <v>15.6</v>
      </c>
      <c r="L38" s="171">
        <v>4.8</v>
      </c>
      <c r="M38" s="171">
        <v>3.1</v>
      </c>
      <c r="N38" s="171">
        <v>1.3</v>
      </c>
      <c r="O38" s="171">
        <v>-11.5</v>
      </c>
      <c r="P38" s="171">
        <v>2.6</v>
      </c>
      <c r="Q38" s="171">
        <v>7.5</v>
      </c>
      <c r="R38" s="171">
        <v>-15</v>
      </c>
      <c r="S38" s="171">
        <v>8.6999999999999993</v>
      </c>
    </row>
    <row r="39" spans="1:31" ht="13.5" customHeight="1" x14ac:dyDescent="0.2">
      <c r="A39" s="148" t="s">
        <v>472</v>
      </c>
      <c r="B39" s="146" t="s">
        <v>365</v>
      </c>
      <c r="C39" s="154"/>
      <c r="D39" s="161">
        <v>0.7</v>
      </c>
      <c r="E39" s="171">
        <v>-6.7</v>
      </c>
      <c r="F39" s="171">
        <v>0</v>
      </c>
      <c r="G39" s="171">
        <v>56.9</v>
      </c>
      <c r="H39" s="171">
        <v>8.3000000000000007</v>
      </c>
      <c r="I39" s="171">
        <v>-3.2</v>
      </c>
      <c r="J39" s="171">
        <v>5.2</v>
      </c>
      <c r="K39" s="171">
        <v>1.2</v>
      </c>
      <c r="L39" s="171">
        <v>0.8</v>
      </c>
      <c r="M39" s="171">
        <v>-4.9000000000000004</v>
      </c>
      <c r="N39" s="171">
        <v>-0.1</v>
      </c>
      <c r="O39" s="171">
        <v>-13.6</v>
      </c>
      <c r="P39" s="171">
        <v>10.8</v>
      </c>
      <c r="Q39" s="171">
        <v>-5</v>
      </c>
      <c r="R39" s="171">
        <v>11.5</v>
      </c>
      <c r="S39" s="171">
        <v>7.7</v>
      </c>
    </row>
    <row r="40" spans="1:31" ht="13.5" customHeight="1" x14ac:dyDescent="0.2">
      <c r="A40" s="148" t="s">
        <v>86</v>
      </c>
      <c r="B40" s="146">
        <v>2</v>
      </c>
      <c r="C40" s="154"/>
      <c r="D40" s="161">
        <v>2.8</v>
      </c>
      <c r="E40" s="171">
        <v>1.1000000000000001</v>
      </c>
      <c r="F40" s="171">
        <v>1</v>
      </c>
      <c r="G40" s="171">
        <v>14.7</v>
      </c>
      <c r="H40" s="171">
        <v>14.9</v>
      </c>
      <c r="I40" s="171">
        <v>3.4</v>
      </c>
      <c r="J40" s="171">
        <v>15.2</v>
      </c>
      <c r="K40" s="171">
        <v>2.6</v>
      </c>
      <c r="L40" s="171">
        <v>-6.8</v>
      </c>
      <c r="M40" s="171">
        <v>-0.6</v>
      </c>
      <c r="N40" s="171">
        <v>3.8</v>
      </c>
      <c r="O40" s="171">
        <v>-12.1</v>
      </c>
      <c r="P40" s="171">
        <v>2.5</v>
      </c>
      <c r="Q40" s="171">
        <v>-1</v>
      </c>
      <c r="R40" s="171">
        <v>8.1999999999999993</v>
      </c>
      <c r="S40" s="171">
        <v>4</v>
      </c>
    </row>
    <row r="41" spans="1:31" ht="13.5" customHeight="1" x14ac:dyDescent="0.2">
      <c r="A41" s="149" t="s">
        <v>86</v>
      </c>
      <c r="B41" s="146">
        <v>3</v>
      </c>
      <c r="C41" s="154"/>
      <c r="D41" s="161">
        <v>4.0999999999999996</v>
      </c>
      <c r="E41" s="171">
        <v>3.4</v>
      </c>
      <c r="F41" s="171">
        <v>0.7</v>
      </c>
      <c r="G41" s="171">
        <v>11.4</v>
      </c>
      <c r="H41" s="171">
        <v>1.7</v>
      </c>
      <c r="I41" s="171">
        <v>2.8</v>
      </c>
      <c r="J41" s="171">
        <v>24.5</v>
      </c>
      <c r="K41" s="171">
        <v>2.7</v>
      </c>
      <c r="L41" s="171">
        <v>-8.1</v>
      </c>
      <c r="M41" s="171">
        <v>-2.9</v>
      </c>
      <c r="N41" s="171">
        <v>-4.9000000000000004</v>
      </c>
      <c r="O41" s="171">
        <v>-13</v>
      </c>
      <c r="P41" s="171">
        <v>4.9000000000000004</v>
      </c>
      <c r="Q41" s="171">
        <v>10.5</v>
      </c>
      <c r="R41" s="171">
        <v>-2.8</v>
      </c>
      <c r="S41" s="171">
        <v>-3.2</v>
      </c>
    </row>
    <row r="42" spans="1:31" ht="13.5" customHeight="1" x14ac:dyDescent="0.2">
      <c r="A42" s="148" t="s">
        <v>86</v>
      </c>
      <c r="B42" s="146">
        <v>4</v>
      </c>
      <c r="D42" s="161">
        <v>3.1</v>
      </c>
      <c r="E42" s="171">
        <v>3.6</v>
      </c>
      <c r="F42" s="171">
        <v>3.4</v>
      </c>
      <c r="G42" s="171">
        <v>20.3</v>
      </c>
      <c r="H42" s="171">
        <v>7</v>
      </c>
      <c r="I42" s="171">
        <v>-2</v>
      </c>
      <c r="J42" s="171">
        <v>14.9</v>
      </c>
      <c r="K42" s="171">
        <v>5.5</v>
      </c>
      <c r="L42" s="171">
        <v>-2.6</v>
      </c>
      <c r="M42" s="171">
        <v>2.7</v>
      </c>
      <c r="N42" s="171">
        <v>-3.9</v>
      </c>
      <c r="O42" s="171">
        <v>-12.6</v>
      </c>
      <c r="P42" s="171">
        <v>1.3</v>
      </c>
      <c r="Q42" s="171">
        <v>3.3</v>
      </c>
      <c r="R42" s="171">
        <v>0.8</v>
      </c>
      <c r="S42" s="171">
        <v>-2.9</v>
      </c>
    </row>
    <row r="43" spans="1:31" ht="13.5" customHeight="1" x14ac:dyDescent="0.2">
      <c r="A43" s="148" t="s">
        <v>86</v>
      </c>
      <c r="B43" s="146">
        <v>5</v>
      </c>
      <c r="C43" s="154"/>
      <c r="D43" s="161">
        <v>4.4000000000000004</v>
      </c>
      <c r="E43" s="171">
        <v>12.9</v>
      </c>
      <c r="F43" s="171">
        <v>3</v>
      </c>
      <c r="G43" s="171">
        <v>16</v>
      </c>
      <c r="H43" s="171">
        <v>7.5</v>
      </c>
      <c r="I43" s="171">
        <v>0.9</v>
      </c>
      <c r="J43" s="171">
        <v>16.7</v>
      </c>
      <c r="K43" s="171">
        <v>3.9</v>
      </c>
      <c r="L43" s="171">
        <v>-2.2999999999999998</v>
      </c>
      <c r="M43" s="171">
        <v>0.6</v>
      </c>
      <c r="N43" s="171">
        <v>-1.9</v>
      </c>
      <c r="O43" s="171">
        <v>-6.4</v>
      </c>
      <c r="P43" s="171">
        <v>2.5</v>
      </c>
      <c r="Q43" s="171">
        <v>1.9</v>
      </c>
      <c r="R43" s="171">
        <v>3</v>
      </c>
      <c r="S43" s="171">
        <v>5</v>
      </c>
    </row>
    <row r="44" spans="1:31" ht="13.5" customHeight="1" x14ac:dyDescent="0.2">
      <c r="A44" s="148" t="s">
        <v>86</v>
      </c>
      <c r="B44" s="146">
        <v>6</v>
      </c>
      <c r="C44" s="154"/>
      <c r="D44" s="161">
        <v>8.9</v>
      </c>
      <c r="E44" s="171">
        <v>21.3</v>
      </c>
      <c r="F44" s="171">
        <v>4.9000000000000004</v>
      </c>
      <c r="G44" s="171">
        <v>-41.3</v>
      </c>
      <c r="H44" s="171">
        <v>19.600000000000001</v>
      </c>
      <c r="I44" s="171">
        <v>-5.6</v>
      </c>
      <c r="J44" s="171">
        <v>28.3</v>
      </c>
      <c r="K44" s="171">
        <v>-1</v>
      </c>
      <c r="L44" s="171">
        <v>-6.2</v>
      </c>
      <c r="M44" s="171">
        <v>-10.7</v>
      </c>
      <c r="N44" s="171">
        <v>14.9</v>
      </c>
      <c r="O44" s="171">
        <v>-10.6</v>
      </c>
      <c r="P44" s="171">
        <v>8.6</v>
      </c>
      <c r="Q44" s="171">
        <v>12.6</v>
      </c>
      <c r="R44" s="171">
        <v>21.7</v>
      </c>
      <c r="S44" s="171">
        <v>30.8</v>
      </c>
    </row>
    <row r="45" spans="1:31" ht="13.5" customHeight="1" x14ac:dyDescent="0.2">
      <c r="A45" s="148" t="s">
        <v>86</v>
      </c>
      <c r="B45" s="146">
        <v>7</v>
      </c>
      <c r="C45" s="154"/>
      <c r="D45" s="161">
        <v>1.2</v>
      </c>
      <c r="E45" s="171">
        <v>4.5</v>
      </c>
      <c r="F45" s="171">
        <v>-0.9</v>
      </c>
      <c r="G45" s="171">
        <v>25.6</v>
      </c>
      <c r="H45" s="171">
        <v>5.4</v>
      </c>
      <c r="I45" s="171">
        <v>-9.3000000000000007</v>
      </c>
      <c r="J45" s="171">
        <v>7.8</v>
      </c>
      <c r="K45" s="171">
        <v>12.6</v>
      </c>
      <c r="L45" s="171">
        <v>-7.3</v>
      </c>
      <c r="M45" s="171">
        <v>18.399999999999999</v>
      </c>
      <c r="N45" s="171">
        <v>-13</v>
      </c>
      <c r="O45" s="171">
        <v>-4.5</v>
      </c>
      <c r="P45" s="171">
        <v>15.5</v>
      </c>
      <c r="Q45" s="171">
        <v>-3</v>
      </c>
      <c r="R45" s="171">
        <v>10.3</v>
      </c>
      <c r="S45" s="171">
        <v>7.4</v>
      </c>
    </row>
    <row r="46" spans="1:31" ht="13.5" customHeight="1" x14ac:dyDescent="0.2">
      <c r="A46" s="150" t="s">
        <v>86</v>
      </c>
      <c r="B46" s="153">
        <v>8</v>
      </c>
      <c r="C46" s="156"/>
      <c r="D46" s="164">
        <v>1.2</v>
      </c>
      <c r="E46" s="174">
        <v>23.2</v>
      </c>
      <c r="F46" s="174">
        <v>1.3</v>
      </c>
      <c r="G46" s="174">
        <v>30.3</v>
      </c>
      <c r="H46" s="174">
        <v>-12.6</v>
      </c>
      <c r="I46" s="174">
        <v>-3.2</v>
      </c>
      <c r="J46" s="174">
        <v>6.3</v>
      </c>
      <c r="K46" s="174">
        <v>5.2</v>
      </c>
      <c r="L46" s="174">
        <v>-10.8</v>
      </c>
      <c r="M46" s="174">
        <v>-7.1</v>
      </c>
      <c r="N46" s="174">
        <v>-2.8</v>
      </c>
      <c r="O46" s="174">
        <v>2.6</v>
      </c>
      <c r="P46" s="174">
        <v>-3.8</v>
      </c>
      <c r="Q46" s="174">
        <v>-1.4</v>
      </c>
      <c r="R46" s="174">
        <v>10</v>
      </c>
      <c r="S46" s="174">
        <v>-1.2</v>
      </c>
    </row>
    <row r="47" spans="1:31" ht="27" customHeight="1" x14ac:dyDescent="0.2">
      <c r="A47" s="591" t="s">
        <v>473</v>
      </c>
      <c r="B47" s="591"/>
      <c r="C47" s="592"/>
      <c r="D47" s="165">
        <v>-33.799999999999997</v>
      </c>
      <c r="E47" s="165">
        <v>-19.8</v>
      </c>
      <c r="F47" s="165">
        <v>-45</v>
      </c>
      <c r="G47" s="165">
        <v>-13.5</v>
      </c>
      <c r="H47" s="165">
        <v>-2.2999999999999998</v>
      </c>
      <c r="I47" s="165">
        <v>-26.3</v>
      </c>
      <c r="J47" s="165">
        <v>-30.4</v>
      </c>
      <c r="K47" s="165">
        <v>-27.3</v>
      </c>
      <c r="L47" s="165">
        <v>-37.4</v>
      </c>
      <c r="M47" s="165">
        <v>-57.6</v>
      </c>
      <c r="N47" s="165">
        <v>-4</v>
      </c>
      <c r="O47" s="165">
        <v>-14.7</v>
      </c>
      <c r="P47" s="165">
        <v>-12.9</v>
      </c>
      <c r="Q47" s="165">
        <v>-25.8</v>
      </c>
      <c r="R47" s="165">
        <v>-39.5</v>
      </c>
      <c r="S47" s="165">
        <v>-23.9</v>
      </c>
      <c r="T47" s="151"/>
      <c r="U47" s="151"/>
      <c r="V47" s="151"/>
      <c r="W47" s="151"/>
      <c r="X47" s="151"/>
      <c r="Y47" s="151"/>
      <c r="Z47" s="151"/>
      <c r="AA47" s="151"/>
      <c r="AB47" s="151"/>
      <c r="AC47" s="151"/>
      <c r="AD47" s="151"/>
      <c r="AE47" s="151"/>
    </row>
    <row r="48" spans="1:31" ht="27" customHeight="1" x14ac:dyDescent="0.2">
      <c r="A48" s="151"/>
      <c r="B48" s="151"/>
      <c r="C48" s="151"/>
      <c r="D48" s="166"/>
      <c r="E48" s="166"/>
      <c r="F48" s="166"/>
      <c r="G48" s="166"/>
      <c r="H48" s="166"/>
      <c r="I48" s="166"/>
      <c r="J48" s="166"/>
      <c r="K48" s="166"/>
      <c r="L48" s="166"/>
      <c r="M48" s="166"/>
      <c r="N48" s="166"/>
      <c r="O48" s="166"/>
      <c r="P48" s="166"/>
      <c r="Q48" s="166"/>
      <c r="R48" s="166"/>
      <c r="S48" s="166"/>
      <c r="T48" s="151"/>
      <c r="U48" s="151"/>
      <c r="V48" s="151"/>
      <c r="W48" s="151"/>
      <c r="X48" s="151"/>
      <c r="Y48" s="151"/>
      <c r="Z48" s="151"/>
      <c r="AA48" s="151"/>
      <c r="AB48" s="151"/>
      <c r="AC48" s="151"/>
      <c r="AD48" s="151"/>
      <c r="AE48" s="151"/>
    </row>
    <row r="49" spans="1:19" ht="16.5" x14ac:dyDescent="0.2">
      <c r="A49" s="143" t="s">
        <v>475</v>
      </c>
      <c r="B49" s="7"/>
      <c r="C49" s="7"/>
      <c r="D49" s="167"/>
      <c r="E49" s="167"/>
      <c r="F49" s="167"/>
      <c r="G49" s="167"/>
      <c r="H49" s="593"/>
      <c r="I49" s="593"/>
      <c r="J49" s="593"/>
      <c r="K49" s="593"/>
      <c r="L49" s="593"/>
      <c r="M49" s="593"/>
      <c r="N49" s="593"/>
      <c r="O49" s="593"/>
      <c r="P49" s="167"/>
      <c r="Q49" s="167"/>
      <c r="R49" s="167"/>
      <c r="S49" s="14" t="s">
        <v>135</v>
      </c>
    </row>
    <row r="50" spans="1:19" x14ac:dyDescent="0.2">
      <c r="A50" s="594" t="s">
        <v>51</v>
      </c>
      <c r="B50" s="594"/>
      <c r="C50" s="595"/>
      <c r="D50" s="157" t="s">
        <v>69</v>
      </c>
      <c r="E50" s="157" t="s">
        <v>442</v>
      </c>
      <c r="F50" s="157" t="s">
        <v>129</v>
      </c>
      <c r="G50" s="157" t="s">
        <v>104</v>
      </c>
      <c r="H50" s="157" t="s">
        <v>217</v>
      </c>
      <c r="I50" s="157" t="s">
        <v>277</v>
      </c>
      <c r="J50" s="157" t="s">
        <v>457</v>
      </c>
      <c r="K50" s="157" t="s">
        <v>458</v>
      </c>
      <c r="L50" s="157" t="s">
        <v>80</v>
      </c>
      <c r="M50" s="157" t="s">
        <v>334</v>
      </c>
      <c r="N50" s="157" t="s">
        <v>15</v>
      </c>
      <c r="O50" s="157" t="s">
        <v>180</v>
      </c>
      <c r="P50" s="157" t="s">
        <v>136</v>
      </c>
      <c r="Q50" s="157" t="s">
        <v>460</v>
      </c>
      <c r="R50" s="157" t="s">
        <v>462</v>
      </c>
      <c r="S50" s="157" t="s">
        <v>3</v>
      </c>
    </row>
    <row r="51" spans="1:19" x14ac:dyDescent="0.2">
      <c r="A51" s="596"/>
      <c r="B51" s="596"/>
      <c r="C51" s="597"/>
      <c r="D51" s="158" t="s">
        <v>94</v>
      </c>
      <c r="E51" s="158"/>
      <c r="F51" s="158"/>
      <c r="G51" s="158" t="s">
        <v>428</v>
      </c>
      <c r="H51" s="158" t="s">
        <v>390</v>
      </c>
      <c r="I51" s="158" t="s">
        <v>370</v>
      </c>
      <c r="J51" s="158" t="s">
        <v>463</v>
      </c>
      <c r="K51" s="158" t="s">
        <v>152</v>
      </c>
      <c r="L51" s="181" t="s">
        <v>273</v>
      </c>
      <c r="M51" s="185" t="s">
        <v>200</v>
      </c>
      <c r="N51" s="181" t="s">
        <v>283</v>
      </c>
      <c r="O51" s="181" t="s">
        <v>461</v>
      </c>
      <c r="P51" s="181" t="s">
        <v>414</v>
      </c>
      <c r="Q51" s="181" t="s">
        <v>446</v>
      </c>
      <c r="R51" s="181" t="s">
        <v>171</v>
      </c>
      <c r="S51" s="189" t="s">
        <v>336</v>
      </c>
    </row>
    <row r="52" spans="1:19" ht="18" customHeight="1" x14ac:dyDescent="0.2">
      <c r="A52" s="598"/>
      <c r="B52" s="598"/>
      <c r="C52" s="600"/>
      <c r="D52" s="159" t="s">
        <v>212</v>
      </c>
      <c r="E52" s="159" t="s">
        <v>387</v>
      </c>
      <c r="F52" s="159" t="s">
        <v>33</v>
      </c>
      <c r="G52" s="159" t="s">
        <v>464</v>
      </c>
      <c r="H52" s="159" t="s">
        <v>18</v>
      </c>
      <c r="I52" s="159" t="s">
        <v>60</v>
      </c>
      <c r="J52" s="159" t="s">
        <v>313</v>
      </c>
      <c r="K52" s="159" t="s">
        <v>465</v>
      </c>
      <c r="L52" s="182" t="s">
        <v>164</v>
      </c>
      <c r="M52" s="186" t="s">
        <v>466</v>
      </c>
      <c r="N52" s="182" t="s">
        <v>76</v>
      </c>
      <c r="O52" s="182" t="s">
        <v>422</v>
      </c>
      <c r="P52" s="186" t="s">
        <v>307</v>
      </c>
      <c r="Q52" s="186" t="s">
        <v>467</v>
      </c>
      <c r="R52" s="182" t="s">
        <v>468</v>
      </c>
      <c r="S52" s="182" t="s">
        <v>208</v>
      </c>
    </row>
    <row r="53" spans="1:19" ht="15.75" customHeight="1" x14ac:dyDescent="0.2">
      <c r="A53" s="144"/>
      <c r="B53" s="144"/>
      <c r="C53" s="144"/>
      <c r="D53" s="589" t="s">
        <v>137</v>
      </c>
      <c r="E53" s="589"/>
      <c r="F53" s="589"/>
      <c r="G53" s="589"/>
      <c r="H53" s="589"/>
      <c r="I53" s="589"/>
      <c r="J53" s="589"/>
      <c r="K53" s="589"/>
      <c r="L53" s="589"/>
      <c r="M53" s="589"/>
      <c r="N53" s="589"/>
      <c r="O53" s="589"/>
      <c r="P53" s="589"/>
      <c r="Q53" s="589"/>
      <c r="R53" s="589"/>
      <c r="S53" s="190"/>
    </row>
    <row r="54" spans="1:19" ht="13.5" customHeight="1" x14ac:dyDescent="0.2">
      <c r="A54" s="145" t="s">
        <v>189</v>
      </c>
      <c r="B54" s="145" t="s">
        <v>59</v>
      </c>
      <c r="C54" s="154" t="s">
        <v>55</v>
      </c>
      <c r="D54" s="160">
        <v>100.5</v>
      </c>
      <c r="E54" s="170">
        <v>138.80000000000001</v>
      </c>
      <c r="F54" s="170">
        <v>102.8</v>
      </c>
      <c r="G54" s="170">
        <v>106.4</v>
      </c>
      <c r="H54" s="170">
        <v>107</v>
      </c>
      <c r="I54" s="170">
        <v>104.2</v>
      </c>
      <c r="J54" s="170">
        <v>102.4</v>
      </c>
      <c r="K54" s="170">
        <v>114.8</v>
      </c>
      <c r="L54" s="183">
        <v>107.6</v>
      </c>
      <c r="M54" s="183">
        <v>99.6</v>
      </c>
      <c r="N54" s="183">
        <v>93.9</v>
      </c>
      <c r="O54" s="183">
        <v>112.3</v>
      </c>
      <c r="P54" s="170">
        <v>80.400000000000006</v>
      </c>
      <c r="Q54" s="170">
        <v>91.7</v>
      </c>
      <c r="R54" s="170">
        <v>99.8</v>
      </c>
      <c r="S54" s="183">
        <v>101.2</v>
      </c>
    </row>
    <row r="55" spans="1:19" ht="13.5" customHeight="1" x14ac:dyDescent="0.2">
      <c r="A55" s="146" t="s">
        <v>50</v>
      </c>
      <c r="B55" s="146" t="s">
        <v>335</v>
      </c>
      <c r="C55" s="154"/>
      <c r="D55" s="161">
        <v>101.7</v>
      </c>
      <c r="E55" s="171">
        <v>104.5</v>
      </c>
      <c r="F55" s="171">
        <v>104.3</v>
      </c>
      <c r="G55" s="171">
        <v>108.5</v>
      </c>
      <c r="H55" s="171">
        <v>103.3</v>
      </c>
      <c r="I55" s="171">
        <v>110</v>
      </c>
      <c r="J55" s="171">
        <v>108.1</v>
      </c>
      <c r="K55" s="171">
        <v>103.9</v>
      </c>
      <c r="L55" s="184">
        <v>88</v>
      </c>
      <c r="M55" s="184">
        <v>97.7</v>
      </c>
      <c r="N55" s="184">
        <v>119.7</v>
      </c>
      <c r="O55" s="184">
        <v>108.5</v>
      </c>
      <c r="P55" s="171">
        <v>78.5</v>
      </c>
      <c r="Q55" s="171">
        <v>95.6</v>
      </c>
      <c r="R55" s="171">
        <v>100.2</v>
      </c>
      <c r="S55" s="184">
        <v>100.8</v>
      </c>
    </row>
    <row r="56" spans="1:19" ht="13.5" customHeight="1" x14ac:dyDescent="0.2">
      <c r="A56" s="146"/>
      <c r="B56" s="146" t="s">
        <v>244</v>
      </c>
      <c r="C56" s="154"/>
      <c r="D56" s="161">
        <v>100</v>
      </c>
      <c r="E56" s="171">
        <v>100</v>
      </c>
      <c r="F56" s="171">
        <v>100</v>
      </c>
      <c r="G56" s="171">
        <v>100</v>
      </c>
      <c r="H56" s="171">
        <v>100</v>
      </c>
      <c r="I56" s="171">
        <v>100</v>
      </c>
      <c r="J56" s="171">
        <v>100</v>
      </c>
      <c r="K56" s="171">
        <v>100</v>
      </c>
      <c r="L56" s="184">
        <v>100</v>
      </c>
      <c r="M56" s="184">
        <v>100</v>
      </c>
      <c r="N56" s="184">
        <v>100</v>
      </c>
      <c r="O56" s="184">
        <v>100</v>
      </c>
      <c r="P56" s="171">
        <v>100</v>
      </c>
      <c r="Q56" s="171">
        <v>100</v>
      </c>
      <c r="R56" s="171">
        <v>100</v>
      </c>
      <c r="S56" s="184">
        <v>100</v>
      </c>
    </row>
    <row r="57" spans="1:19" ht="13.5" customHeight="1" x14ac:dyDescent="0.2">
      <c r="A57" s="146"/>
      <c r="B57" s="146" t="s">
        <v>153</v>
      </c>
      <c r="C57" s="154"/>
      <c r="D57" s="161">
        <v>102</v>
      </c>
      <c r="E57" s="167">
        <v>117.8</v>
      </c>
      <c r="F57" s="167">
        <v>101.6</v>
      </c>
      <c r="G57" s="167">
        <v>97.5</v>
      </c>
      <c r="H57" s="167">
        <v>100.3</v>
      </c>
      <c r="I57" s="167">
        <v>105.6</v>
      </c>
      <c r="J57" s="167">
        <v>96.6</v>
      </c>
      <c r="K57" s="167">
        <v>84.1</v>
      </c>
      <c r="L57" s="167">
        <v>114.9</v>
      </c>
      <c r="M57" s="167">
        <v>103.6</v>
      </c>
      <c r="N57" s="167">
        <v>97.4</v>
      </c>
      <c r="O57" s="167">
        <v>107.2</v>
      </c>
      <c r="P57" s="167">
        <v>100.5</v>
      </c>
      <c r="Q57" s="167">
        <v>98.2</v>
      </c>
      <c r="R57" s="167">
        <v>89.7</v>
      </c>
      <c r="S57" s="167">
        <v>121.2</v>
      </c>
    </row>
    <row r="58" spans="1:19" ht="13.5" customHeight="1" x14ac:dyDescent="0.2">
      <c r="B58" s="146" t="s">
        <v>368</v>
      </c>
      <c r="C58" s="154"/>
      <c r="D58" s="162">
        <v>103.7</v>
      </c>
      <c r="E58" s="175">
        <v>100.7</v>
      </c>
      <c r="F58" s="175">
        <v>107.2</v>
      </c>
      <c r="G58" s="175">
        <v>99.2</v>
      </c>
      <c r="H58" s="175">
        <v>93.7</v>
      </c>
      <c r="I58" s="175">
        <v>94.7</v>
      </c>
      <c r="J58" s="175">
        <v>88.1</v>
      </c>
      <c r="K58" s="175">
        <v>98.6</v>
      </c>
      <c r="L58" s="175">
        <v>97.7</v>
      </c>
      <c r="M58" s="175">
        <v>108.9</v>
      </c>
      <c r="N58" s="175">
        <v>103.3</v>
      </c>
      <c r="O58" s="175">
        <v>109.4</v>
      </c>
      <c r="P58" s="175">
        <v>99</v>
      </c>
      <c r="Q58" s="175">
        <v>99.7</v>
      </c>
      <c r="R58" s="175">
        <v>93.7</v>
      </c>
      <c r="S58" s="175">
        <v>131.9</v>
      </c>
    </row>
    <row r="59" spans="1:19" ht="13.5" customHeight="1" x14ac:dyDescent="0.2">
      <c r="A59" s="147"/>
      <c r="B59" s="147" t="s">
        <v>159</v>
      </c>
      <c r="C59" s="155"/>
      <c r="D59" s="163">
        <v>105.3</v>
      </c>
      <c r="E59" s="173">
        <v>107.9</v>
      </c>
      <c r="F59" s="173">
        <v>108.2</v>
      </c>
      <c r="G59" s="173">
        <v>96.7</v>
      </c>
      <c r="H59" s="173">
        <v>93.2</v>
      </c>
      <c r="I59" s="173">
        <v>98.6</v>
      </c>
      <c r="J59" s="173">
        <v>90.3</v>
      </c>
      <c r="K59" s="173">
        <v>97.9</v>
      </c>
      <c r="L59" s="173">
        <v>93.9</v>
      </c>
      <c r="M59" s="173">
        <v>113.3</v>
      </c>
      <c r="N59" s="173">
        <v>102.2</v>
      </c>
      <c r="O59" s="173">
        <v>104.7</v>
      </c>
      <c r="P59" s="173">
        <v>101.1</v>
      </c>
      <c r="Q59" s="173">
        <v>100.8</v>
      </c>
      <c r="R59" s="173">
        <v>94.5</v>
      </c>
      <c r="S59" s="173">
        <v>129.69999999999999</v>
      </c>
    </row>
    <row r="60" spans="1:19" ht="13.5" customHeight="1" x14ac:dyDescent="0.2">
      <c r="A60" s="146" t="s">
        <v>175</v>
      </c>
      <c r="B60" s="146">
        <v>8</v>
      </c>
      <c r="C60" s="154" t="s">
        <v>256</v>
      </c>
      <c r="D60" s="160">
        <v>88.9</v>
      </c>
      <c r="E60" s="170">
        <v>86.1</v>
      </c>
      <c r="F60" s="170">
        <v>87.1</v>
      </c>
      <c r="G60" s="170">
        <v>80.5</v>
      </c>
      <c r="H60" s="170">
        <v>122.8</v>
      </c>
      <c r="I60" s="170">
        <v>88.8</v>
      </c>
      <c r="J60" s="170">
        <v>87.2</v>
      </c>
      <c r="K60" s="170">
        <v>74.2</v>
      </c>
      <c r="L60" s="170">
        <v>73.599999999999994</v>
      </c>
      <c r="M60" s="170">
        <v>88.7</v>
      </c>
      <c r="N60" s="170">
        <v>96</v>
      </c>
      <c r="O60" s="170">
        <v>95.3</v>
      </c>
      <c r="P60" s="170">
        <v>80.5</v>
      </c>
      <c r="Q60" s="170">
        <v>84.5</v>
      </c>
      <c r="R60" s="170">
        <v>76.3</v>
      </c>
      <c r="S60" s="170">
        <v>125.4</v>
      </c>
    </row>
    <row r="61" spans="1:19" ht="13.5" customHeight="1" x14ac:dyDescent="0.2">
      <c r="A61" s="148" t="s">
        <v>86</v>
      </c>
      <c r="B61" s="146">
        <v>9</v>
      </c>
      <c r="C61" s="154"/>
      <c r="D61" s="161">
        <v>85.3</v>
      </c>
      <c r="E61" s="171">
        <v>84.9</v>
      </c>
      <c r="F61" s="171">
        <v>85.7</v>
      </c>
      <c r="G61" s="171">
        <v>79.2</v>
      </c>
      <c r="H61" s="171">
        <v>74.400000000000006</v>
      </c>
      <c r="I61" s="171">
        <v>88.2</v>
      </c>
      <c r="J61" s="171">
        <v>76</v>
      </c>
      <c r="K61" s="171">
        <v>78.2</v>
      </c>
      <c r="L61" s="171">
        <v>76.7</v>
      </c>
      <c r="M61" s="171">
        <v>82.3</v>
      </c>
      <c r="N61" s="171">
        <v>94.7</v>
      </c>
      <c r="O61" s="171">
        <v>94.6</v>
      </c>
      <c r="P61" s="171">
        <v>71.400000000000006</v>
      </c>
      <c r="Q61" s="171">
        <v>85.2</v>
      </c>
      <c r="R61" s="171">
        <v>75.5</v>
      </c>
      <c r="S61" s="171">
        <v>119.8</v>
      </c>
    </row>
    <row r="62" spans="1:19" ht="13.5" customHeight="1" x14ac:dyDescent="0.2">
      <c r="A62" s="148" t="s">
        <v>86</v>
      </c>
      <c r="B62" s="146">
        <v>10</v>
      </c>
      <c r="C62" s="154"/>
      <c r="D62" s="161">
        <v>86.1</v>
      </c>
      <c r="E62" s="171">
        <v>93.1</v>
      </c>
      <c r="F62" s="171">
        <v>85.6</v>
      </c>
      <c r="G62" s="171">
        <v>78.599999999999994</v>
      </c>
      <c r="H62" s="171">
        <v>76.3</v>
      </c>
      <c r="I62" s="171">
        <v>87.4</v>
      </c>
      <c r="J62" s="171">
        <v>78</v>
      </c>
      <c r="K62" s="171">
        <v>75</v>
      </c>
      <c r="L62" s="171">
        <v>76.7</v>
      </c>
      <c r="M62" s="171">
        <v>87.1</v>
      </c>
      <c r="N62" s="171">
        <v>93.6</v>
      </c>
      <c r="O62" s="171">
        <v>96.6</v>
      </c>
      <c r="P62" s="171">
        <v>75.7</v>
      </c>
      <c r="Q62" s="171">
        <v>84.3</v>
      </c>
      <c r="R62" s="171">
        <v>78.5</v>
      </c>
      <c r="S62" s="171">
        <v>119.3</v>
      </c>
    </row>
    <row r="63" spans="1:19" ht="13.5" customHeight="1" x14ac:dyDescent="0.2">
      <c r="A63" s="148" t="s">
        <v>86</v>
      </c>
      <c r="B63" s="146">
        <v>11</v>
      </c>
      <c r="D63" s="161">
        <v>90.1</v>
      </c>
      <c r="E63" s="171">
        <v>110.2</v>
      </c>
      <c r="F63" s="171">
        <v>91.4</v>
      </c>
      <c r="G63" s="171">
        <v>78.8</v>
      </c>
      <c r="H63" s="171">
        <v>75.7</v>
      </c>
      <c r="I63" s="171">
        <v>92.4</v>
      </c>
      <c r="J63" s="171">
        <v>79.8</v>
      </c>
      <c r="K63" s="171">
        <v>76</v>
      </c>
      <c r="L63" s="171">
        <v>76.7</v>
      </c>
      <c r="M63" s="171">
        <v>82.4</v>
      </c>
      <c r="N63" s="171">
        <v>96.2</v>
      </c>
      <c r="O63" s="171">
        <v>97.2</v>
      </c>
      <c r="P63" s="171">
        <v>75.2</v>
      </c>
      <c r="Q63" s="171">
        <v>89.2</v>
      </c>
      <c r="R63" s="171">
        <v>78.5</v>
      </c>
      <c r="S63" s="171">
        <v>121.1</v>
      </c>
    </row>
    <row r="64" spans="1:19" ht="13.5" customHeight="1" x14ac:dyDescent="0.2">
      <c r="A64" s="19" t="s">
        <v>86</v>
      </c>
      <c r="B64" s="146">
        <v>12</v>
      </c>
      <c r="C64" s="154"/>
      <c r="D64" s="161">
        <v>199.3</v>
      </c>
      <c r="E64" s="171">
        <v>187.7</v>
      </c>
      <c r="F64" s="171">
        <v>215.3</v>
      </c>
      <c r="G64" s="171">
        <v>146.9</v>
      </c>
      <c r="H64" s="171">
        <v>195.8</v>
      </c>
      <c r="I64" s="171">
        <v>160.19999999999999</v>
      </c>
      <c r="J64" s="171">
        <v>148.19999999999999</v>
      </c>
      <c r="K64" s="171">
        <v>226.2</v>
      </c>
      <c r="L64" s="171">
        <v>166.3</v>
      </c>
      <c r="M64" s="171">
        <v>223.7</v>
      </c>
      <c r="N64" s="171">
        <v>135.69999999999999</v>
      </c>
      <c r="O64" s="171">
        <v>154.6</v>
      </c>
      <c r="P64" s="171">
        <v>239.5</v>
      </c>
      <c r="Q64" s="171">
        <v>178.3</v>
      </c>
      <c r="R64" s="171">
        <v>190</v>
      </c>
      <c r="S64" s="171">
        <v>189.3</v>
      </c>
    </row>
    <row r="65" spans="1:19" ht="13.5" customHeight="1" x14ac:dyDescent="0.2">
      <c r="A65" s="148" t="s">
        <v>472</v>
      </c>
      <c r="B65" s="146" t="s">
        <v>365</v>
      </c>
      <c r="C65" s="154"/>
      <c r="D65" s="161">
        <v>89.5</v>
      </c>
      <c r="E65" s="171">
        <v>81.2</v>
      </c>
      <c r="F65" s="171">
        <v>89.5</v>
      </c>
      <c r="G65" s="171">
        <v>134.69999999999999</v>
      </c>
      <c r="H65" s="171">
        <v>77.2</v>
      </c>
      <c r="I65" s="171">
        <v>81.8</v>
      </c>
      <c r="J65" s="171">
        <v>89.1</v>
      </c>
      <c r="K65" s="171">
        <v>72.5</v>
      </c>
      <c r="L65" s="171">
        <v>66</v>
      </c>
      <c r="M65" s="171">
        <v>82.2</v>
      </c>
      <c r="N65" s="171">
        <v>87.1</v>
      </c>
      <c r="O65" s="171">
        <v>98.1</v>
      </c>
      <c r="P65" s="171">
        <v>87.5</v>
      </c>
      <c r="Q65" s="171">
        <v>84.3</v>
      </c>
      <c r="R65" s="171">
        <v>99</v>
      </c>
      <c r="S65" s="171">
        <v>129.4</v>
      </c>
    </row>
    <row r="66" spans="1:19" ht="13.5" customHeight="1" x14ac:dyDescent="0.2">
      <c r="A66" s="148" t="s">
        <v>86</v>
      </c>
      <c r="B66" s="146">
        <v>2</v>
      </c>
      <c r="C66" s="154"/>
      <c r="D66" s="161">
        <v>84.2</v>
      </c>
      <c r="E66" s="171">
        <v>81.599999999999994</v>
      </c>
      <c r="F66" s="171">
        <v>84</v>
      </c>
      <c r="G66" s="171">
        <v>91.2</v>
      </c>
      <c r="H66" s="171">
        <v>71.7</v>
      </c>
      <c r="I66" s="171">
        <v>84.2</v>
      </c>
      <c r="J66" s="171">
        <v>85.5</v>
      </c>
      <c r="K66" s="171">
        <v>72.099999999999994</v>
      </c>
      <c r="L66" s="171">
        <v>57</v>
      </c>
      <c r="M66" s="171">
        <v>82.1</v>
      </c>
      <c r="N66" s="171">
        <v>88</v>
      </c>
      <c r="O66" s="171">
        <v>96.3</v>
      </c>
      <c r="P66" s="171">
        <v>78.599999999999994</v>
      </c>
      <c r="Q66" s="171">
        <v>78.7</v>
      </c>
      <c r="R66" s="171">
        <v>97.4</v>
      </c>
      <c r="S66" s="171">
        <v>118.1</v>
      </c>
    </row>
    <row r="67" spans="1:19" ht="13.5" customHeight="1" x14ac:dyDescent="0.2">
      <c r="A67" s="149" t="s">
        <v>86</v>
      </c>
      <c r="B67" s="146">
        <v>3</v>
      </c>
      <c r="C67" s="154"/>
      <c r="D67" s="161">
        <v>87.7</v>
      </c>
      <c r="E67" s="171">
        <v>102.1</v>
      </c>
      <c r="F67" s="171">
        <v>87.9</v>
      </c>
      <c r="G67" s="171">
        <v>106.1</v>
      </c>
      <c r="H67" s="171">
        <v>73.7</v>
      </c>
      <c r="I67" s="171">
        <v>83.1</v>
      </c>
      <c r="J67" s="171">
        <v>84.9</v>
      </c>
      <c r="K67" s="171">
        <v>77.099999999999994</v>
      </c>
      <c r="L67" s="171">
        <v>62</v>
      </c>
      <c r="M67" s="171">
        <v>84.8</v>
      </c>
      <c r="N67" s="171">
        <v>88.5</v>
      </c>
      <c r="O67" s="171">
        <v>87.5</v>
      </c>
      <c r="P67" s="171">
        <v>77.5</v>
      </c>
      <c r="Q67" s="171">
        <v>85.7</v>
      </c>
      <c r="R67" s="171">
        <v>96.5</v>
      </c>
      <c r="S67" s="171">
        <v>122</v>
      </c>
    </row>
    <row r="68" spans="1:19" ht="13.5" customHeight="1" x14ac:dyDescent="0.2">
      <c r="A68" s="148" t="s">
        <v>86</v>
      </c>
      <c r="B68" s="146">
        <v>4</v>
      </c>
      <c r="D68" s="161">
        <v>89.2</v>
      </c>
      <c r="E68" s="171">
        <v>145.6</v>
      </c>
      <c r="F68" s="171">
        <v>88.1</v>
      </c>
      <c r="G68" s="171">
        <v>94.1</v>
      </c>
      <c r="H68" s="171">
        <v>71.2</v>
      </c>
      <c r="I68" s="171">
        <v>86.2</v>
      </c>
      <c r="J68" s="171">
        <v>86.2</v>
      </c>
      <c r="K68" s="171">
        <v>73.599999999999994</v>
      </c>
      <c r="L68" s="171">
        <v>65</v>
      </c>
      <c r="M68" s="171">
        <v>86.1</v>
      </c>
      <c r="N68" s="171">
        <v>88.2</v>
      </c>
      <c r="O68" s="171">
        <v>89.3</v>
      </c>
      <c r="P68" s="171">
        <v>78.3</v>
      </c>
      <c r="Q68" s="171">
        <v>87</v>
      </c>
      <c r="R68" s="171">
        <v>90.9</v>
      </c>
      <c r="S68" s="171">
        <v>120.6</v>
      </c>
    </row>
    <row r="69" spans="1:19" ht="13.5" customHeight="1" x14ac:dyDescent="0.2">
      <c r="A69" s="146" t="s">
        <v>86</v>
      </c>
      <c r="B69" s="146">
        <v>5</v>
      </c>
      <c r="C69" s="154"/>
      <c r="D69" s="161">
        <v>88</v>
      </c>
      <c r="E69" s="171">
        <v>97</v>
      </c>
      <c r="F69" s="171">
        <v>86.6</v>
      </c>
      <c r="G69" s="171">
        <v>95</v>
      </c>
      <c r="H69" s="171">
        <v>72.5</v>
      </c>
      <c r="I69" s="171">
        <v>81.7</v>
      </c>
      <c r="J69" s="171">
        <v>87.6</v>
      </c>
      <c r="K69" s="171">
        <v>75.2</v>
      </c>
      <c r="L69" s="171">
        <v>62.8</v>
      </c>
      <c r="M69" s="171">
        <v>126.5</v>
      </c>
      <c r="N69" s="171">
        <v>93.9</v>
      </c>
      <c r="O69" s="171">
        <v>95.8</v>
      </c>
      <c r="P69" s="171">
        <v>78.099999999999994</v>
      </c>
      <c r="Q69" s="171">
        <v>80.900000000000006</v>
      </c>
      <c r="R69" s="171">
        <v>91.4</v>
      </c>
      <c r="S69" s="171">
        <v>118.8</v>
      </c>
    </row>
    <row r="70" spans="1:19" ht="13.5" customHeight="1" x14ac:dyDescent="0.2">
      <c r="A70" s="148" t="s">
        <v>86</v>
      </c>
      <c r="B70" s="146">
        <v>6</v>
      </c>
      <c r="C70" s="154"/>
      <c r="D70" s="161">
        <v>141.6</v>
      </c>
      <c r="E70" s="171">
        <v>137.9</v>
      </c>
      <c r="F70" s="171">
        <v>140.4</v>
      </c>
      <c r="G70" s="171">
        <v>106.8</v>
      </c>
      <c r="H70" s="171">
        <v>147</v>
      </c>
      <c r="I70" s="171">
        <v>90.8</v>
      </c>
      <c r="J70" s="171">
        <v>106.3</v>
      </c>
      <c r="K70" s="171">
        <v>181.6</v>
      </c>
      <c r="L70" s="171">
        <v>76.3</v>
      </c>
      <c r="M70" s="171">
        <v>126.4</v>
      </c>
      <c r="N70" s="171">
        <v>107.5</v>
      </c>
      <c r="O70" s="171">
        <v>114.4</v>
      </c>
      <c r="P70" s="171">
        <v>228.1</v>
      </c>
      <c r="Q70" s="171">
        <v>126.8</v>
      </c>
      <c r="R70" s="171">
        <v>201.6</v>
      </c>
      <c r="S70" s="171">
        <v>174</v>
      </c>
    </row>
    <row r="71" spans="1:19" ht="13.5" customHeight="1" x14ac:dyDescent="0.2">
      <c r="A71" s="148" t="s">
        <v>86</v>
      </c>
      <c r="B71" s="146">
        <v>7</v>
      </c>
      <c r="C71" s="154"/>
      <c r="D71" s="161">
        <v>143.6</v>
      </c>
      <c r="E71" s="171">
        <v>175.8</v>
      </c>
      <c r="F71" s="171">
        <v>170.9</v>
      </c>
      <c r="G71" s="171">
        <v>115.9</v>
      </c>
      <c r="H71" s="171">
        <v>89.9</v>
      </c>
      <c r="I71" s="171">
        <v>99.7</v>
      </c>
      <c r="J71" s="171">
        <v>146.5</v>
      </c>
      <c r="K71" s="171">
        <v>104</v>
      </c>
      <c r="L71" s="171">
        <v>127.3</v>
      </c>
      <c r="M71" s="171">
        <v>237.3</v>
      </c>
      <c r="N71" s="171">
        <v>98.1</v>
      </c>
      <c r="O71" s="171">
        <v>126.6</v>
      </c>
      <c r="P71" s="171">
        <v>80.599999999999994</v>
      </c>
      <c r="Q71" s="171">
        <v>113.4</v>
      </c>
      <c r="R71" s="171">
        <v>108.9</v>
      </c>
      <c r="S71" s="171">
        <v>159.30000000000001</v>
      </c>
    </row>
    <row r="72" spans="1:19" ht="13.5" customHeight="1" x14ac:dyDescent="0.2">
      <c r="A72" s="150" t="s">
        <v>86</v>
      </c>
      <c r="B72" s="153">
        <v>8</v>
      </c>
      <c r="C72" s="156"/>
      <c r="D72" s="164">
        <v>88</v>
      </c>
      <c r="E72" s="174">
        <v>92.4</v>
      </c>
      <c r="F72" s="174">
        <v>89.8</v>
      </c>
      <c r="G72" s="174">
        <v>97.8</v>
      </c>
      <c r="H72" s="174">
        <v>88.8</v>
      </c>
      <c r="I72" s="174">
        <v>86.8</v>
      </c>
      <c r="J72" s="174">
        <v>95.9</v>
      </c>
      <c r="K72" s="174">
        <v>74</v>
      </c>
      <c r="L72" s="174">
        <v>64.599999999999994</v>
      </c>
      <c r="M72" s="174">
        <v>84.2</v>
      </c>
      <c r="N72" s="174">
        <v>90.8</v>
      </c>
      <c r="O72" s="174">
        <v>97.1</v>
      </c>
      <c r="P72" s="174">
        <v>75.3</v>
      </c>
      <c r="Q72" s="174">
        <v>77.8</v>
      </c>
      <c r="R72" s="174">
        <v>91.3</v>
      </c>
      <c r="S72" s="174">
        <v>122.6</v>
      </c>
    </row>
    <row r="73" spans="1:19" ht="17.25" customHeight="1" x14ac:dyDescent="0.2">
      <c r="A73" s="144"/>
      <c r="B73" s="144"/>
      <c r="C73" s="144"/>
      <c r="D73" s="590" t="s">
        <v>95</v>
      </c>
      <c r="E73" s="590"/>
      <c r="F73" s="590"/>
      <c r="G73" s="590"/>
      <c r="H73" s="590"/>
      <c r="I73" s="590"/>
      <c r="J73" s="590"/>
      <c r="K73" s="590"/>
      <c r="L73" s="590"/>
      <c r="M73" s="590"/>
      <c r="N73" s="590"/>
      <c r="O73" s="590"/>
      <c r="P73" s="590"/>
      <c r="Q73" s="590"/>
      <c r="R73" s="590"/>
      <c r="S73" s="590"/>
    </row>
    <row r="74" spans="1:19" ht="13.5" customHeight="1" x14ac:dyDescent="0.2">
      <c r="A74" s="145" t="s">
        <v>189</v>
      </c>
      <c r="B74" s="145" t="s">
        <v>59</v>
      </c>
      <c r="C74" s="154" t="s">
        <v>55</v>
      </c>
      <c r="D74" s="160">
        <v>-0.4</v>
      </c>
      <c r="E74" s="170">
        <v>39.1</v>
      </c>
      <c r="F74" s="170">
        <v>-1.2</v>
      </c>
      <c r="G74" s="170">
        <v>14.3</v>
      </c>
      <c r="H74" s="170">
        <v>-6.2</v>
      </c>
      <c r="I74" s="170">
        <v>-10.1</v>
      </c>
      <c r="J74" s="170">
        <v>15.7</v>
      </c>
      <c r="K74" s="170">
        <v>2.7</v>
      </c>
      <c r="L74" s="183">
        <v>-23.4</v>
      </c>
      <c r="M74" s="183">
        <v>18.899999999999999</v>
      </c>
      <c r="N74" s="183">
        <v>-8.3000000000000007</v>
      </c>
      <c r="O74" s="183">
        <v>2.1</v>
      </c>
      <c r="P74" s="170">
        <v>-24.4</v>
      </c>
      <c r="Q74" s="170">
        <v>5.7</v>
      </c>
      <c r="R74" s="170">
        <v>-3.7</v>
      </c>
      <c r="S74" s="183">
        <v>-0.2</v>
      </c>
    </row>
    <row r="75" spans="1:19" ht="13.5" customHeight="1" x14ac:dyDescent="0.2">
      <c r="A75" s="146" t="s">
        <v>50</v>
      </c>
      <c r="B75" s="146" t="s">
        <v>335</v>
      </c>
      <c r="C75" s="154"/>
      <c r="D75" s="161">
        <v>1.3</v>
      </c>
      <c r="E75" s="171">
        <v>-24.7</v>
      </c>
      <c r="F75" s="171">
        <v>1.5</v>
      </c>
      <c r="G75" s="171">
        <v>2</v>
      </c>
      <c r="H75" s="171">
        <v>-3.5</v>
      </c>
      <c r="I75" s="171">
        <v>5.6</v>
      </c>
      <c r="J75" s="171">
        <v>5.6</v>
      </c>
      <c r="K75" s="171">
        <v>-9.4</v>
      </c>
      <c r="L75" s="184">
        <v>-18.2</v>
      </c>
      <c r="M75" s="184">
        <v>-2</v>
      </c>
      <c r="N75" s="184">
        <v>27.4</v>
      </c>
      <c r="O75" s="184">
        <v>-3.4</v>
      </c>
      <c r="P75" s="171">
        <v>-2.2999999999999998</v>
      </c>
      <c r="Q75" s="171">
        <v>4.3</v>
      </c>
      <c r="R75" s="171">
        <v>0.4</v>
      </c>
      <c r="S75" s="184">
        <v>-0.4</v>
      </c>
    </row>
    <row r="76" spans="1:19" ht="13.5" customHeight="1" x14ac:dyDescent="0.2">
      <c r="A76" s="146"/>
      <c r="B76" s="146" t="s">
        <v>244</v>
      </c>
      <c r="C76" s="154"/>
      <c r="D76" s="161">
        <v>-1.8</v>
      </c>
      <c r="E76" s="171">
        <v>-4.3</v>
      </c>
      <c r="F76" s="171">
        <v>-4.2</v>
      </c>
      <c r="G76" s="171">
        <v>-7.8</v>
      </c>
      <c r="H76" s="171">
        <v>-3.2</v>
      </c>
      <c r="I76" s="171">
        <v>-9.1</v>
      </c>
      <c r="J76" s="171">
        <v>-7.5</v>
      </c>
      <c r="K76" s="171">
        <v>-3.8</v>
      </c>
      <c r="L76" s="184">
        <v>13.5</v>
      </c>
      <c r="M76" s="184">
        <v>2.4</v>
      </c>
      <c r="N76" s="184">
        <v>-16.5</v>
      </c>
      <c r="O76" s="184">
        <v>-7.8</v>
      </c>
      <c r="P76" s="171">
        <v>27.3</v>
      </c>
      <c r="Q76" s="171">
        <v>4.5</v>
      </c>
      <c r="R76" s="171">
        <v>-0.2</v>
      </c>
      <c r="S76" s="184">
        <v>-0.7</v>
      </c>
    </row>
    <row r="77" spans="1:19" ht="13.5" customHeight="1" x14ac:dyDescent="0.2">
      <c r="A77" s="146"/>
      <c r="B77" s="146" t="s">
        <v>153</v>
      </c>
      <c r="C77" s="154"/>
      <c r="D77" s="161">
        <v>2</v>
      </c>
      <c r="E77" s="171">
        <v>17.899999999999999</v>
      </c>
      <c r="F77" s="171">
        <v>1.7</v>
      </c>
      <c r="G77" s="171">
        <v>-2.5</v>
      </c>
      <c r="H77" s="171">
        <v>0.3</v>
      </c>
      <c r="I77" s="171">
        <v>5.6</v>
      </c>
      <c r="J77" s="171">
        <v>-3.4</v>
      </c>
      <c r="K77" s="171">
        <v>-15.9</v>
      </c>
      <c r="L77" s="184">
        <v>15</v>
      </c>
      <c r="M77" s="184">
        <v>3.6</v>
      </c>
      <c r="N77" s="184">
        <v>-2.6</v>
      </c>
      <c r="O77" s="184">
        <v>7.2</v>
      </c>
      <c r="P77" s="171">
        <v>0.5</v>
      </c>
      <c r="Q77" s="171">
        <v>-1.7</v>
      </c>
      <c r="R77" s="171">
        <v>-10.3</v>
      </c>
      <c r="S77" s="184">
        <v>21.2</v>
      </c>
    </row>
    <row r="78" spans="1:19" ht="13.5" customHeight="1" x14ac:dyDescent="0.2">
      <c r="B78" s="146" t="s">
        <v>368</v>
      </c>
      <c r="C78" s="154"/>
      <c r="D78" s="161">
        <v>1.7</v>
      </c>
      <c r="E78" s="171">
        <v>-14.5</v>
      </c>
      <c r="F78" s="171">
        <v>5.5</v>
      </c>
      <c r="G78" s="171">
        <v>1.7</v>
      </c>
      <c r="H78" s="171">
        <v>-6.6</v>
      </c>
      <c r="I78" s="171">
        <v>-10.3</v>
      </c>
      <c r="J78" s="171">
        <v>-8.8000000000000007</v>
      </c>
      <c r="K78" s="171">
        <v>17.2</v>
      </c>
      <c r="L78" s="184">
        <v>-15</v>
      </c>
      <c r="M78" s="184">
        <v>5.0999999999999996</v>
      </c>
      <c r="N78" s="184">
        <v>6.1</v>
      </c>
      <c r="O78" s="184">
        <v>2.1</v>
      </c>
      <c r="P78" s="171">
        <v>-1.5</v>
      </c>
      <c r="Q78" s="171">
        <v>1.5</v>
      </c>
      <c r="R78" s="171">
        <v>4.5</v>
      </c>
      <c r="S78" s="184">
        <v>8.8000000000000007</v>
      </c>
    </row>
    <row r="79" spans="1:19" ht="13.5" customHeight="1" x14ac:dyDescent="0.2">
      <c r="A79" s="147"/>
      <c r="B79" s="147" t="s">
        <v>159</v>
      </c>
      <c r="C79" s="155"/>
      <c r="D79" s="163">
        <v>1.5</v>
      </c>
      <c r="E79" s="173">
        <v>7.1</v>
      </c>
      <c r="F79" s="173">
        <v>0.9</v>
      </c>
      <c r="G79" s="173">
        <v>-2.5</v>
      </c>
      <c r="H79" s="173">
        <v>-0.5</v>
      </c>
      <c r="I79" s="173">
        <v>4.0999999999999996</v>
      </c>
      <c r="J79" s="173">
        <v>2.5</v>
      </c>
      <c r="K79" s="173">
        <v>-0.7</v>
      </c>
      <c r="L79" s="173">
        <v>-3.9</v>
      </c>
      <c r="M79" s="173">
        <v>4</v>
      </c>
      <c r="N79" s="173">
        <v>-1.1000000000000001</v>
      </c>
      <c r="O79" s="173">
        <v>-4.3</v>
      </c>
      <c r="P79" s="173">
        <v>2.1</v>
      </c>
      <c r="Q79" s="173">
        <v>1.1000000000000001</v>
      </c>
      <c r="R79" s="173">
        <v>0.9</v>
      </c>
      <c r="S79" s="173">
        <v>-1.7</v>
      </c>
    </row>
    <row r="80" spans="1:19" ht="13.5" customHeight="1" x14ac:dyDescent="0.2">
      <c r="A80" s="146" t="s">
        <v>175</v>
      </c>
      <c r="B80" s="146">
        <v>8</v>
      </c>
      <c r="C80" s="154" t="s">
        <v>256</v>
      </c>
      <c r="D80" s="160">
        <v>3.6</v>
      </c>
      <c r="E80" s="170">
        <v>8</v>
      </c>
      <c r="F80" s="170">
        <v>-0.2</v>
      </c>
      <c r="G80" s="170">
        <v>-1.1000000000000001</v>
      </c>
      <c r="H80" s="170">
        <v>66.2</v>
      </c>
      <c r="I80" s="170">
        <v>8</v>
      </c>
      <c r="J80" s="170">
        <v>7.1</v>
      </c>
      <c r="K80" s="170">
        <v>-0.1</v>
      </c>
      <c r="L80" s="170">
        <v>-14.1</v>
      </c>
      <c r="M80" s="170">
        <v>14.7</v>
      </c>
      <c r="N80" s="170">
        <v>0.6</v>
      </c>
      <c r="O80" s="170">
        <v>-5.0999999999999996</v>
      </c>
      <c r="P80" s="170">
        <v>10.1</v>
      </c>
      <c r="Q80" s="170">
        <v>0.4</v>
      </c>
      <c r="R80" s="170">
        <v>2.6</v>
      </c>
      <c r="S80" s="170">
        <v>2.6</v>
      </c>
    </row>
    <row r="81" spans="1:31" ht="13.5" customHeight="1" x14ac:dyDescent="0.2">
      <c r="A81" s="148" t="s">
        <v>86</v>
      </c>
      <c r="B81" s="146">
        <v>9</v>
      </c>
      <c r="C81" s="154"/>
      <c r="D81" s="161">
        <v>1.4</v>
      </c>
      <c r="E81" s="171">
        <v>11.3</v>
      </c>
      <c r="F81" s="171">
        <v>2.8</v>
      </c>
      <c r="G81" s="171">
        <v>-0.8</v>
      </c>
      <c r="H81" s="171">
        <v>-2.1</v>
      </c>
      <c r="I81" s="171">
        <v>1</v>
      </c>
      <c r="J81" s="171">
        <v>0.7</v>
      </c>
      <c r="K81" s="171">
        <v>-6.2</v>
      </c>
      <c r="L81" s="171">
        <v>-11.8</v>
      </c>
      <c r="M81" s="171">
        <v>4.4000000000000004</v>
      </c>
      <c r="N81" s="171">
        <v>0.9</v>
      </c>
      <c r="O81" s="171">
        <v>-7.1</v>
      </c>
      <c r="P81" s="171">
        <v>2.6</v>
      </c>
      <c r="Q81" s="171">
        <v>-1.4</v>
      </c>
      <c r="R81" s="171">
        <v>0.8</v>
      </c>
      <c r="S81" s="171">
        <v>0.6</v>
      </c>
    </row>
    <row r="82" spans="1:31" ht="13.5" customHeight="1" x14ac:dyDescent="0.2">
      <c r="A82" s="148" t="s">
        <v>86</v>
      </c>
      <c r="B82" s="146">
        <v>10</v>
      </c>
      <c r="C82" s="154"/>
      <c r="D82" s="161">
        <v>0.8</v>
      </c>
      <c r="E82" s="171">
        <v>11.4</v>
      </c>
      <c r="F82" s="171">
        <v>2</v>
      </c>
      <c r="G82" s="171">
        <v>-1.6</v>
      </c>
      <c r="H82" s="171">
        <v>-24.8</v>
      </c>
      <c r="I82" s="171">
        <v>5.7</v>
      </c>
      <c r="J82" s="171">
        <v>-2.9</v>
      </c>
      <c r="K82" s="171">
        <v>-0.1</v>
      </c>
      <c r="L82" s="171">
        <v>-11.1</v>
      </c>
      <c r="M82" s="171">
        <v>10</v>
      </c>
      <c r="N82" s="171">
        <v>-0.6</v>
      </c>
      <c r="O82" s="171">
        <v>-1.7</v>
      </c>
      <c r="P82" s="171">
        <v>-0.7</v>
      </c>
      <c r="Q82" s="171">
        <v>0.4</v>
      </c>
      <c r="R82" s="171">
        <v>0.3</v>
      </c>
      <c r="S82" s="171">
        <v>-5.8</v>
      </c>
    </row>
    <row r="83" spans="1:31" ht="13.5" customHeight="1" x14ac:dyDescent="0.2">
      <c r="A83" s="148" t="s">
        <v>86</v>
      </c>
      <c r="B83" s="146">
        <v>11</v>
      </c>
      <c r="D83" s="161">
        <v>2.9</v>
      </c>
      <c r="E83" s="171">
        <v>1.8</v>
      </c>
      <c r="F83" s="171">
        <v>6.4</v>
      </c>
      <c r="G83" s="171">
        <v>-0.9</v>
      </c>
      <c r="H83" s="171">
        <v>-16.3</v>
      </c>
      <c r="I83" s="171">
        <v>8.8000000000000007</v>
      </c>
      <c r="J83" s="171">
        <v>-2.1</v>
      </c>
      <c r="K83" s="171">
        <v>1.7</v>
      </c>
      <c r="L83" s="171">
        <v>-8.3000000000000007</v>
      </c>
      <c r="M83" s="171">
        <v>0.2</v>
      </c>
      <c r="N83" s="171">
        <v>0</v>
      </c>
      <c r="O83" s="171">
        <v>2.2000000000000002</v>
      </c>
      <c r="P83" s="171">
        <v>-1.4</v>
      </c>
      <c r="Q83" s="171">
        <v>1.5</v>
      </c>
      <c r="R83" s="171">
        <v>2.7</v>
      </c>
      <c r="S83" s="171">
        <v>-4.7</v>
      </c>
    </row>
    <row r="84" spans="1:31" ht="13.5" customHeight="1" x14ac:dyDescent="0.2">
      <c r="A84" s="19" t="s">
        <v>86</v>
      </c>
      <c r="B84" s="146">
        <v>12</v>
      </c>
      <c r="C84" s="154"/>
      <c r="D84" s="161">
        <v>0.9</v>
      </c>
      <c r="E84" s="171">
        <v>6</v>
      </c>
      <c r="F84" s="171">
        <v>-2.4</v>
      </c>
      <c r="G84" s="171">
        <v>-26</v>
      </c>
      <c r="H84" s="171">
        <v>15.7</v>
      </c>
      <c r="I84" s="171">
        <v>3.8</v>
      </c>
      <c r="J84" s="171">
        <v>8.8000000000000007</v>
      </c>
      <c r="K84" s="171">
        <v>9.6999999999999993</v>
      </c>
      <c r="L84" s="171">
        <v>-20.7</v>
      </c>
      <c r="M84" s="171">
        <v>-7.1</v>
      </c>
      <c r="N84" s="171">
        <v>-9.5</v>
      </c>
      <c r="O84" s="171">
        <v>-0.3</v>
      </c>
      <c r="P84" s="171">
        <v>3.9</v>
      </c>
      <c r="Q84" s="171">
        <v>6.7</v>
      </c>
      <c r="R84" s="171">
        <v>3.1</v>
      </c>
      <c r="S84" s="171">
        <v>-1.3</v>
      </c>
    </row>
    <row r="85" spans="1:31" ht="13.5" customHeight="1" x14ac:dyDescent="0.2">
      <c r="A85" s="148" t="s">
        <v>472</v>
      </c>
      <c r="B85" s="146" t="s">
        <v>365</v>
      </c>
      <c r="C85" s="154"/>
      <c r="D85" s="161">
        <v>1.7</v>
      </c>
      <c r="E85" s="171">
        <v>1</v>
      </c>
      <c r="F85" s="171">
        <v>0.4</v>
      </c>
      <c r="G85" s="171">
        <v>73.599999999999994</v>
      </c>
      <c r="H85" s="171">
        <v>-0.8</v>
      </c>
      <c r="I85" s="171">
        <v>-5.0999999999999996</v>
      </c>
      <c r="J85" s="171">
        <v>6.5</v>
      </c>
      <c r="K85" s="171">
        <v>3</v>
      </c>
      <c r="L85" s="171">
        <v>-15.2</v>
      </c>
      <c r="M85" s="171">
        <v>1.6</v>
      </c>
      <c r="N85" s="171">
        <v>-4.2</v>
      </c>
      <c r="O85" s="171">
        <v>5</v>
      </c>
      <c r="P85" s="171">
        <v>13.9</v>
      </c>
      <c r="Q85" s="171">
        <v>-6.9</v>
      </c>
      <c r="R85" s="171">
        <v>31.3</v>
      </c>
      <c r="S85" s="171">
        <v>5</v>
      </c>
    </row>
    <row r="86" spans="1:31" ht="13.5" customHeight="1" x14ac:dyDescent="0.2">
      <c r="A86" s="148" t="s">
        <v>86</v>
      </c>
      <c r="B86" s="146">
        <v>2</v>
      </c>
      <c r="C86" s="154"/>
      <c r="D86" s="161">
        <v>0.5</v>
      </c>
      <c r="E86" s="171">
        <v>-1.4</v>
      </c>
      <c r="F86" s="171">
        <v>1.8</v>
      </c>
      <c r="G86" s="171">
        <v>16.5</v>
      </c>
      <c r="H86" s="171">
        <v>2.6</v>
      </c>
      <c r="I86" s="171">
        <v>0.2</v>
      </c>
      <c r="J86" s="171">
        <v>2.4</v>
      </c>
      <c r="K86" s="171">
        <v>6.3</v>
      </c>
      <c r="L86" s="171">
        <v>-27.3</v>
      </c>
      <c r="M86" s="171">
        <v>-1.1000000000000001</v>
      </c>
      <c r="N86" s="171">
        <v>0.5</v>
      </c>
      <c r="O86" s="171">
        <v>-4.7</v>
      </c>
      <c r="P86" s="171">
        <v>2.6</v>
      </c>
      <c r="Q86" s="171">
        <v>-5.4</v>
      </c>
      <c r="R86" s="171">
        <v>23.3</v>
      </c>
      <c r="S86" s="171">
        <v>-1.3</v>
      </c>
    </row>
    <row r="87" spans="1:31" ht="13.5" customHeight="1" x14ac:dyDescent="0.2">
      <c r="A87" s="149" t="s">
        <v>86</v>
      </c>
      <c r="B87" s="146">
        <v>3</v>
      </c>
      <c r="C87" s="154"/>
      <c r="D87" s="161">
        <v>1.3</v>
      </c>
      <c r="E87" s="171">
        <v>8.5</v>
      </c>
      <c r="F87" s="171">
        <v>1.2</v>
      </c>
      <c r="G87" s="171">
        <v>13.7</v>
      </c>
      <c r="H87" s="171">
        <v>-7.8</v>
      </c>
      <c r="I87" s="171">
        <v>-1.3</v>
      </c>
      <c r="J87" s="171">
        <v>6.5</v>
      </c>
      <c r="K87" s="171">
        <v>5.6</v>
      </c>
      <c r="L87" s="171">
        <v>-22</v>
      </c>
      <c r="M87" s="171">
        <v>-0.1</v>
      </c>
      <c r="N87" s="171">
        <v>-0.9</v>
      </c>
      <c r="O87" s="171">
        <v>-4.9000000000000004</v>
      </c>
      <c r="P87" s="171">
        <v>-0.8</v>
      </c>
      <c r="Q87" s="171">
        <v>6.5</v>
      </c>
      <c r="R87" s="171">
        <v>13.4</v>
      </c>
      <c r="S87" s="171">
        <v>-8.3000000000000007</v>
      </c>
    </row>
    <row r="88" spans="1:31" ht="13.5" customHeight="1" x14ac:dyDescent="0.2">
      <c r="A88" s="148" t="s">
        <v>86</v>
      </c>
      <c r="B88" s="146">
        <v>4</v>
      </c>
      <c r="D88" s="161">
        <v>1.6</v>
      </c>
      <c r="E88" s="171">
        <v>9.4</v>
      </c>
      <c r="F88" s="171">
        <v>3.6</v>
      </c>
      <c r="G88" s="171">
        <v>20.6</v>
      </c>
      <c r="H88" s="171">
        <v>0.3</v>
      </c>
      <c r="I88" s="171">
        <v>-4</v>
      </c>
      <c r="J88" s="171">
        <v>5.5</v>
      </c>
      <c r="K88" s="171">
        <v>3.4</v>
      </c>
      <c r="L88" s="171">
        <v>-24.9</v>
      </c>
      <c r="M88" s="171">
        <v>3.9</v>
      </c>
      <c r="N88" s="171">
        <v>0.3</v>
      </c>
      <c r="O88" s="171">
        <v>-8.4</v>
      </c>
      <c r="P88" s="171">
        <v>2</v>
      </c>
      <c r="Q88" s="171">
        <v>-1.6</v>
      </c>
      <c r="R88" s="171">
        <v>11.7</v>
      </c>
      <c r="S88" s="171">
        <v>-6</v>
      </c>
    </row>
    <row r="89" spans="1:31" ht="13.5" customHeight="1" x14ac:dyDescent="0.2">
      <c r="A89" s="146" t="s">
        <v>86</v>
      </c>
      <c r="B89" s="146">
        <v>5</v>
      </c>
      <c r="C89" s="154"/>
      <c r="D89" s="161">
        <v>2.6</v>
      </c>
      <c r="E89" s="171">
        <v>14</v>
      </c>
      <c r="F89" s="171">
        <v>3.1</v>
      </c>
      <c r="G89" s="171">
        <v>24.7</v>
      </c>
      <c r="H89" s="171">
        <v>-0.8</v>
      </c>
      <c r="I89" s="171">
        <v>-2.4</v>
      </c>
      <c r="J89" s="171">
        <v>12.3</v>
      </c>
      <c r="K89" s="171">
        <v>5.6</v>
      </c>
      <c r="L89" s="171">
        <v>-28.6</v>
      </c>
      <c r="M89" s="171">
        <v>-0.6</v>
      </c>
      <c r="N89" s="171">
        <v>4</v>
      </c>
      <c r="O89" s="171">
        <v>2.9</v>
      </c>
      <c r="P89" s="171">
        <v>3.2</v>
      </c>
      <c r="Q89" s="171">
        <v>-3.2</v>
      </c>
      <c r="R89" s="171">
        <v>10.9</v>
      </c>
      <c r="S89" s="171">
        <v>3.1</v>
      </c>
    </row>
    <row r="90" spans="1:31" ht="13.5" customHeight="1" x14ac:dyDescent="0.2">
      <c r="A90" s="148" t="s">
        <v>86</v>
      </c>
      <c r="B90" s="146">
        <v>6</v>
      </c>
      <c r="C90" s="154"/>
      <c r="D90" s="161">
        <v>5.4</v>
      </c>
      <c r="E90" s="171">
        <v>33.9</v>
      </c>
      <c r="F90" s="171">
        <v>2.7</v>
      </c>
      <c r="G90" s="171">
        <v>-43.5</v>
      </c>
      <c r="H90" s="171">
        <v>44.3</v>
      </c>
      <c r="I90" s="171">
        <v>-14.7</v>
      </c>
      <c r="J90" s="171">
        <v>19.7</v>
      </c>
      <c r="K90" s="171">
        <v>-5.7</v>
      </c>
      <c r="L90" s="171">
        <v>-30.1</v>
      </c>
      <c r="M90" s="171">
        <v>-10.6</v>
      </c>
      <c r="N90" s="171">
        <v>19</v>
      </c>
      <c r="O90" s="171">
        <v>15.2</v>
      </c>
      <c r="P90" s="171">
        <v>10.4</v>
      </c>
      <c r="Q90" s="171">
        <v>5.7</v>
      </c>
      <c r="R90" s="171">
        <v>55.7</v>
      </c>
      <c r="S90" s="171">
        <v>21.5</v>
      </c>
    </row>
    <row r="91" spans="1:31" ht="13.5" customHeight="1" x14ac:dyDescent="0.2">
      <c r="A91" s="148" t="s">
        <v>86</v>
      </c>
      <c r="B91" s="146">
        <v>7</v>
      </c>
      <c r="C91" s="154"/>
      <c r="D91" s="161">
        <v>1.1000000000000001</v>
      </c>
      <c r="E91" s="171">
        <v>5.5</v>
      </c>
      <c r="F91" s="171">
        <v>0.2</v>
      </c>
      <c r="G91" s="171">
        <v>33.4</v>
      </c>
      <c r="H91" s="180">
        <v>-5.6</v>
      </c>
      <c r="I91" s="171">
        <v>-24.3</v>
      </c>
      <c r="J91" s="171">
        <v>17.100000000000001</v>
      </c>
      <c r="K91" s="171">
        <v>33.799999999999997</v>
      </c>
      <c r="L91" s="171">
        <v>-13.1</v>
      </c>
      <c r="M91" s="171">
        <v>18.600000000000001</v>
      </c>
      <c r="N91" s="171">
        <v>-16.2</v>
      </c>
      <c r="O91" s="171">
        <v>-14.5</v>
      </c>
      <c r="P91" s="171">
        <v>6.3</v>
      </c>
      <c r="Q91" s="171">
        <v>-2.2000000000000002</v>
      </c>
      <c r="R91" s="171">
        <v>7</v>
      </c>
      <c r="S91" s="171">
        <v>8.6999999999999993</v>
      </c>
    </row>
    <row r="92" spans="1:31" ht="13.5" customHeight="1" x14ac:dyDescent="0.2">
      <c r="A92" s="150" t="s">
        <v>86</v>
      </c>
      <c r="B92" s="153">
        <v>8</v>
      </c>
      <c r="C92" s="156"/>
      <c r="D92" s="164">
        <v>-0.2</v>
      </c>
      <c r="E92" s="174">
        <v>6.6</v>
      </c>
      <c r="F92" s="174">
        <v>3.6</v>
      </c>
      <c r="G92" s="174">
        <v>26.7</v>
      </c>
      <c r="H92" s="176">
        <v>-24.6</v>
      </c>
      <c r="I92" s="174">
        <v>-2.2999999999999998</v>
      </c>
      <c r="J92" s="174">
        <v>10.4</v>
      </c>
      <c r="K92" s="174">
        <v>1.6</v>
      </c>
      <c r="L92" s="174">
        <v>-13.3</v>
      </c>
      <c r="M92" s="174">
        <v>-5.5</v>
      </c>
      <c r="N92" s="174">
        <v>2.4</v>
      </c>
      <c r="O92" s="174">
        <v>0.1</v>
      </c>
      <c r="P92" s="174">
        <v>-7.7</v>
      </c>
      <c r="Q92" s="174">
        <v>-5.6</v>
      </c>
      <c r="R92" s="174">
        <v>19.8</v>
      </c>
      <c r="S92" s="174">
        <v>-4.9000000000000004</v>
      </c>
    </row>
    <row r="93" spans="1:31" ht="27" customHeight="1" x14ac:dyDescent="0.2">
      <c r="A93" s="591" t="s">
        <v>473</v>
      </c>
      <c r="B93" s="591"/>
      <c r="C93" s="592"/>
      <c r="D93" s="168">
        <v>-38.700000000000003</v>
      </c>
      <c r="E93" s="176">
        <v>-47.4</v>
      </c>
      <c r="F93" s="176">
        <v>-47.5</v>
      </c>
      <c r="G93" s="176">
        <v>-15.6</v>
      </c>
      <c r="H93" s="176">
        <v>-1.2</v>
      </c>
      <c r="I93" s="176">
        <v>-12.9</v>
      </c>
      <c r="J93" s="176">
        <v>-34.5</v>
      </c>
      <c r="K93" s="176">
        <v>-28.8</v>
      </c>
      <c r="L93" s="176">
        <v>-49.3</v>
      </c>
      <c r="M93" s="176">
        <v>-64.5</v>
      </c>
      <c r="N93" s="176">
        <v>-7.4</v>
      </c>
      <c r="O93" s="176">
        <v>-23.3</v>
      </c>
      <c r="P93" s="176">
        <v>-6.6</v>
      </c>
      <c r="Q93" s="176">
        <v>-31.4</v>
      </c>
      <c r="R93" s="176">
        <v>-16.2</v>
      </c>
      <c r="S93" s="176">
        <v>-23</v>
      </c>
      <c r="T93" s="151"/>
      <c r="U93" s="151"/>
      <c r="V93" s="151"/>
      <c r="W93" s="151"/>
      <c r="X93" s="151"/>
      <c r="Y93" s="151"/>
      <c r="Z93" s="151"/>
      <c r="AA93" s="151"/>
      <c r="AB93" s="151"/>
      <c r="AC93" s="151"/>
      <c r="AD93" s="151"/>
      <c r="AE93" s="151"/>
    </row>
  </sheetData>
  <mergeCells count="11">
    <mergeCell ref="H49:O49"/>
    <mergeCell ref="D53:R53"/>
    <mergeCell ref="D73:S73"/>
    <mergeCell ref="A93:C93"/>
    <mergeCell ref="A4:C6"/>
    <mergeCell ref="A50:C52"/>
    <mergeCell ref="G2:N2"/>
    <mergeCell ref="H3:O3"/>
    <mergeCell ref="D7:R7"/>
    <mergeCell ref="D27:S27"/>
    <mergeCell ref="A47:C47"/>
  </mergeCells>
  <phoneticPr fontId="5"/>
  <pageMargins left="0.78740157480314965" right="0.39370078740157483" top="0.43307086614173229" bottom="0.59055118110236227" header="0.31496062992125984" footer="0.35433070866141736"/>
  <pageSetup paperSize="9" scale="61" orientation="portrait" r:id="rId1"/>
  <headerFooter alignWithMargins="0">
    <oddFooter>&amp;C&amp;"ＭＳ Ｐゴシック,標準"&amp;12- 4 -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17"/>
    <pageSetUpPr fitToPage="1"/>
  </sheetPr>
  <dimension ref="A1:IR98"/>
  <sheetViews>
    <sheetView topLeftCell="A31" zoomScale="115" zoomScaleNormal="115" workbookViewId="0">
      <selection activeCell="V49" sqref="V1:Y1048576"/>
    </sheetView>
  </sheetViews>
  <sheetFormatPr defaultColWidth="9" defaultRowHeight="13" x14ac:dyDescent="0.2"/>
  <cols>
    <col min="1" max="1" width="4.90625" style="19" bestFit="1" customWidth="1"/>
    <col min="2" max="2" width="5.26953125" style="19" customWidth="1"/>
    <col min="3" max="3" width="3.08984375" style="19" bestFit="1" customWidth="1"/>
    <col min="4" max="5" width="7.6328125" style="19" bestFit="1" customWidth="1"/>
    <col min="6" max="6" width="7.7265625" style="19" customWidth="1"/>
    <col min="7" max="7" width="8.08984375" style="19" bestFit="1" customWidth="1"/>
    <col min="8" max="10" width="7.6328125" style="19" bestFit="1" customWidth="1"/>
    <col min="11" max="19" width="8.26953125" style="19" customWidth="1"/>
    <col min="20" max="31" width="7.6328125" style="19" customWidth="1"/>
    <col min="32" max="32" width="9" style="19" bestFit="1"/>
    <col min="33" max="16384" width="9" style="19"/>
  </cols>
  <sheetData>
    <row r="1" spans="1:27" ht="19" x14ac:dyDescent="0.2">
      <c r="A1" s="188"/>
      <c r="B1" s="188"/>
      <c r="C1" s="188"/>
      <c r="D1" s="188"/>
      <c r="E1" s="187"/>
      <c r="F1" s="187"/>
      <c r="G1" s="178"/>
      <c r="H1" s="178"/>
      <c r="I1" s="178"/>
      <c r="J1" s="178"/>
      <c r="K1" s="178"/>
      <c r="L1" s="178"/>
      <c r="M1" s="178"/>
      <c r="N1" s="178"/>
      <c r="O1" s="178"/>
      <c r="P1" s="187"/>
      <c r="Q1" s="187"/>
      <c r="R1" s="188"/>
      <c r="S1" s="187"/>
      <c r="T1" s="187"/>
      <c r="U1" s="187"/>
      <c r="V1" s="187"/>
      <c r="W1" s="187"/>
      <c r="X1" s="187"/>
      <c r="Y1" s="187"/>
      <c r="Z1" s="187"/>
      <c r="AA1" s="187"/>
    </row>
    <row r="2" spans="1:27" ht="19" x14ac:dyDescent="0.2">
      <c r="A2" s="188"/>
      <c r="B2" s="188"/>
      <c r="C2" s="188"/>
      <c r="D2" s="188"/>
      <c r="E2" s="187"/>
      <c r="F2" s="187"/>
      <c r="G2" s="587" t="s">
        <v>476</v>
      </c>
      <c r="H2" s="587"/>
      <c r="I2" s="587"/>
      <c r="J2" s="587"/>
      <c r="K2" s="587"/>
      <c r="L2" s="587"/>
      <c r="M2" s="587"/>
      <c r="N2" s="587"/>
      <c r="O2" s="179"/>
      <c r="P2" s="187"/>
      <c r="Q2" s="187"/>
      <c r="R2" s="188"/>
      <c r="S2" s="187"/>
      <c r="T2" s="187"/>
      <c r="U2" s="187"/>
      <c r="V2" s="187"/>
      <c r="W2" s="187"/>
      <c r="X2" s="187"/>
      <c r="Y2" s="187"/>
      <c r="Z2" s="187"/>
      <c r="AA2" s="187"/>
    </row>
    <row r="3" spans="1:27" ht="16.5" x14ac:dyDescent="0.2">
      <c r="A3" s="143" t="s">
        <v>258</v>
      </c>
      <c r="B3" s="7"/>
      <c r="C3" s="7"/>
      <c r="H3" s="588"/>
      <c r="I3" s="588"/>
      <c r="J3" s="588"/>
      <c r="K3" s="588"/>
      <c r="L3" s="588"/>
      <c r="M3" s="588"/>
      <c r="N3" s="588"/>
      <c r="O3" s="588"/>
      <c r="S3" s="14" t="s">
        <v>135</v>
      </c>
    </row>
    <row r="4" spans="1:27" x14ac:dyDescent="0.2">
      <c r="A4" s="594" t="s">
        <v>51</v>
      </c>
      <c r="B4" s="594"/>
      <c r="C4" s="595"/>
      <c r="D4" s="157" t="s">
        <v>69</v>
      </c>
      <c r="E4" s="157" t="s">
        <v>442</v>
      </c>
      <c r="F4" s="157" t="s">
        <v>129</v>
      </c>
      <c r="G4" s="157" t="s">
        <v>104</v>
      </c>
      <c r="H4" s="157" t="s">
        <v>217</v>
      </c>
      <c r="I4" s="157" t="s">
        <v>277</v>
      </c>
      <c r="J4" s="157" t="s">
        <v>457</v>
      </c>
      <c r="K4" s="157" t="s">
        <v>458</v>
      </c>
      <c r="L4" s="157" t="s">
        <v>80</v>
      </c>
      <c r="M4" s="157" t="s">
        <v>334</v>
      </c>
      <c r="N4" s="157" t="s">
        <v>15</v>
      </c>
      <c r="O4" s="157" t="s">
        <v>180</v>
      </c>
      <c r="P4" s="157" t="s">
        <v>136</v>
      </c>
      <c r="Q4" s="157" t="s">
        <v>460</v>
      </c>
      <c r="R4" s="157" t="s">
        <v>462</v>
      </c>
      <c r="S4" s="157" t="s">
        <v>3</v>
      </c>
    </row>
    <row r="5" spans="1:27" x14ac:dyDescent="0.2">
      <c r="A5" s="596"/>
      <c r="B5" s="596"/>
      <c r="C5" s="597"/>
      <c r="D5" s="158" t="s">
        <v>94</v>
      </c>
      <c r="E5" s="158"/>
      <c r="F5" s="158"/>
      <c r="G5" s="158" t="s">
        <v>428</v>
      </c>
      <c r="H5" s="158" t="s">
        <v>390</v>
      </c>
      <c r="I5" s="158" t="s">
        <v>370</v>
      </c>
      <c r="J5" s="158" t="s">
        <v>463</v>
      </c>
      <c r="K5" s="158" t="s">
        <v>152</v>
      </c>
      <c r="L5" s="181" t="s">
        <v>273</v>
      </c>
      <c r="M5" s="185" t="s">
        <v>200</v>
      </c>
      <c r="N5" s="181" t="s">
        <v>283</v>
      </c>
      <c r="O5" s="181" t="s">
        <v>461</v>
      </c>
      <c r="P5" s="181" t="s">
        <v>414</v>
      </c>
      <c r="Q5" s="181" t="s">
        <v>446</v>
      </c>
      <c r="R5" s="181" t="s">
        <v>171</v>
      </c>
      <c r="S5" s="189" t="s">
        <v>336</v>
      </c>
    </row>
    <row r="6" spans="1:27" ht="18" customHeight="1" x14ac:dyDescent="0.2">
      <c r="A6" s="598"/>
      <c r="B6" s="598"/>
      <c r="C6" s="599"/>
      <c r="D6" s="159" t="s">
        <v>212</v>
      </c>
      <c r="E6" s="159" t="s">
        <v>387</v>
      </c>
      <c r="F6" s="159" t="s">
        <v>33</v>
      </c>
      <c r="G6" s="159" t="s">
        <v>464</v>
      </c>
      <c r="H6" s="159" t="s">
        <v>18</v>
      </c>
      <c r="I6" s="159" t="s">
        <v>60</v>
      </c>
      <c r="J6" s="159" t="s">
        <v>313</v>
      </c>
      <c r="K6" s="159" t="s">
        <v>465</v>
      </c>
      <c r="L6" s="182" t="s">
        <v>164</v>
      </c>
      <c r="M6" s="186" t="s">
        <v>466</v>
      </c>
      <c r="N6" s="182" t="s">
        <v>76</v>
      </c>
      <c r="O6" s="182" t="s">
        <v>422</v>
      </c>
      <c r="P6" s="186" t="s">
        <v>307</v>
      </c>
      <c r="Q6" s="186" t="s">
        <v>467</v>
      </c>
      <c r="R6" s="182" t="s">
        <v>468</v>
      </c>
      <c r="S6" s="182" t="s">
        <v>208</v>
      </c>
    </row>
    <row r="7" spans="1:27" ht="15.75" customHeight="1" x14ac:dyDescent="0.2">
      <c r="A7" s="195"/>
      <c r="B7" s="195"/>
      <c r="C7" s="195"/>
      <c r="D7" s="589" t="s">
        <v>137</v>
      </c>
      <c r="E7" s="589"/>
      <c r="F7" s="589"/>
      <c r="G7" s="589"/>
      <c r="H7" s="589"/>
      <c r="I7" s="589"/>
      <c r="J7" s="589"/>
      <c r="K7" s="589"/>
      <c r="L7" s="589"/>
      <c r="M7" s="589"/>
      <c r="N7" s="589"/>
      <c r="O7" s="589"/>
      <c r="P7" s="589"/>
      <c r="Q7" s="589"/>
      <c r="R7" s="589"/>
      <c r="S7" s="195"/>
    </row>
    <row r="8" spans="1:27" ht="13.5" customHeight="1" x14ac:dyDescent="0.2">
      <c r="A8" s="145" t="s">
        <v>189</v>
      </c>
      <c r="B8" s="145" t="s">
        <v>59</v>
      </c>
      <c r="C8" s="154" t="s">
        <v>55</v>
      </c>
      <c r="D8" s="196">
        <v>101.1</v>
      </c>
      <c r="E8" s="204">
        <v>113.1</v>
      </c>
      <c r="F8" s="204">
        <v>103.6</v>
      </c>
      <c r="G8" s="204">
        <v>114.2</v>
      </c>
      <c r="H8" s="204">
        <v>93.9</v>
      </c>
      <c r="I8" s="204">
        <v>105.5</v>
      </c>
      <c r="J8" s="204">
        <v>105.8</v>
      </c>
      <c r="K8" s="204">
        <v>104.5</v>
      </c>
      <c r="L8" s="183">
        <v>112.8</v>
      </c>
      <c r="M8" s="183">
        <v>101.5</v>
      </c>
      <c r="N8" s="183">
        <v>95.9</v>
      </c>
      <c r="O8" s="183">
        <v>100.4</v>
      </c>
      <c r="P8" s="204">
        <v>80.099999999999994</v>
      </c>
      <c r="Q8" s="204">
        <v>94</v>
      </c>
      <c r="R8" s="204">
        <v>104.3</v>
      </c>
      <c r="S8" s="183">
        <v>104.7</v>
      </c>
    </row>
    <row r="9" spans="1:27" ht="13.5" customHeight="1" x14ac:dyDescent="0.2">
      <c r="A9" s="146" t="s">
        <v>50</v>
      </c>
      <c r="B9" s="146" t="s">
        <v>335</v>
      </c>
      <c r="C9" s="154"/>
      <c r="D9" s="197">
        <v>100.8</v>
      </c>
      <c r="E9" s="205">
        <v>99.4</v>
      </c>
      <c r="F9" s="205">
        <v>104.1</v>
      </c>
      <c r="G9" s="205">
        <v>111</v>
      </c>
      <c r="H9" s="205">
        <v>98.2</v>
      </c>
      <c r="I9" s="205">
        <v>108.7</v>
      </c>
      <c r="J9" s="205">
        <v>106.3</v>
      </c>
      <c r="K9" s="205">
        <v>99.3</v>
      </c>
      <c r="L9" s="184">
        <v>109</v>
      </c>
      <c r="M9" s="184">
        <v>97</v>
      </c>
      <c r="N9" s="184">
        <v>110.9</v>
      </c>
      <c r="O9" s="184">
        <v>101.5</v>
      </c>
      <c r="P9" s="205">
        <v>75.8</v>
      </c>
      <c r="Q9" s="205">
        <v>95</v>
      </c>
      <c r="R9" s="205">
        <v>101.2</v>
      </c>
      <c r="S9" s="184">
        <v>105.7</v>
      </c>
    </row>
    <row r="10" spans="1:27" x14ac:dyDescent="0.2">
      <c r="A10" s="146"/>
      <c r="B10" s="146" t="s">
        <v>244</v>
      </c>
      <c r="C10" s="154"/>
      <c r="D10" s="197">
        <v>100</v>
      </c>
      <c r="E10" s="205">
        <v>100</v>
      </c>
      <c r="F10" s="205">
        <v>100</v>
      </c>
      <c r="G10" s="205">
        <v>100</v>
      </c>
      <c r="H10" s="205">
        <v>100</v>
      </c>
      <c r="I10" s="205">
        <v>100</v>
      </c>
      <c r="J10" s="205">
        <v>100</v>
      </c>
      <c r="K10" s="205">
        <v>100</v>
      </c>
      <c r="L10" s="184">
        <v>100</v>
      </c>
      <c r="M10" s="184">
        <v>100</v>
      </c>
      <c r="N10" s="184">
        <v>100</v>
      </c>
      <c r="O10" s="184">
        <v>100</v>
      </c>
      <c r="P10" s="205">
        <v>100</v>
      </c>
      <c r="Q10" s="205">
        <v>100</v>
      </c>
      <c r="R10" s="205">
        <v>100</v>
      </c>
      <c r="S10" s="184">
        <v>100</v>
      </c>
    </row>
    <row r="11" spans="1:27" ht="13.5" customHeight="1" x14ac:dyDescent="0.2">
      <c r="A11" s="146"/>
      <c r="B11" s="146" t="s">
        <v>153</v>
      </c>
      <c r="C11" s="154"/>
      <c r="D11" s="197">
        <v>101.8</v>
      </c>
      <c r="E11" s="205">
        <v>108</v>
      </c>
      <c r="F11" s="205">
        <v>102.8</v>
      </c>
      <c r="G11" s="205">
        <v>99.6</v>
      </c>
      <c r="H11" s="205">
        <v>105.7</v>
      </c>
      <c r="I11" s="205">
        <v>102.4</v>
      </c>
      <c r="J11" s="205">
        <v>92.4</v>
      </c>
      <c r="K11" s="205">
        <v>96</v>
      </c>
      <c r="L11" s="205">
        <v>112.9</v>
      </c>
      <c r="M11" s="205">
        <v>106.9</v>
      </c>
      <c r="N11" s="205">
        <v>102.9</v>
      </c>
      <c r="O11" s="205">
        <v>98</v>
      </c>
      <c r="P11" s="205">
        <v>99.7</v>
      </c>
      <c r="Q11" s="205">
        <v>100.3</v>
      </c>
      <c r="R11" s="205">
        <v>99.8</v>
      </c>
      <c r="S11" s="205">
        <v>118.3</v>
      </c>
    </row>
    <row r="12" spans="1:27" ht="13.5" customHeight="1" x14ac:dyDescent="0.2">
      <c r="B12" s="146" t="s">
        <v>368</v>
      </c>
      <c r="C12" s="154"/>
      <c r="D12" s="198">
        <v>99.6</v>
      </c>
      <c r="E12" s="184">
        <v>100.6</v>
      </c>
      <c r="F12" s="184">
        <v>105.3</v>
      </c>
      <c r="G12" s="184">
        <v>88.7</v>
      </c>
      <c r="H12" s="184">
        <v>96.6</v>
      </c>
      <c r="I12" s="184">
        <v>90.9</v>
      </c>
      <c r="J12" s="184">
        <v>87.4</v>
      </c>
      <c r="K12" s="184">
        <v>97.8</v>
      </c>
      <c r="L12" s="184">
        <v>111.1</v>
      </c>
      <c r="M12" s="184">
        <v>104.8</v>
      </c>
      <c r="N12" s="184">
        <v>98.9</v>
      </c>
      <c r="O12" s="184">
        <v>99.5</v>
      </c>
      <c r="P12" s="184">
        <v>96.8</v>
      </c>
      <c r="Q12" s="184">
        <v>96.9</v>
      </c>
      <c r="R12" s="184">
        <v>105.4</v>
      </c>
      <c r="S12" s="184">
        <v>115.6</v>
      </c>
    </row>
    <row r="13" spans="1:27" ht="13.5" customHeight="1" x14ac:dyDescent="0.2">
      <c r="A13" s="147"/>
      <c r="B13" s="147" t="s">
        <v>159</v>
      </c>
      <c r="C13" s="155"/>
      <c r="D13" s="199">
        <v>98.6</v>
      </c>
      <c r="E13" s="206">
        <v>103.5</v>
      </c>
      <c r="F13" s="206">
        <v>103.7</v>
      </c>
      <c r="G13" s="206">
        <v>90.4</v>
      </c>
      <c r="H13" s="206">
        <v>92.3</v>
      </c>
      <c r="I13" s="206">
        <v>93.4</v>
      </c>
      <c r="J13" s="206">
        <v>89.1</v>
      </c>
      <c r="K13" s="206">
        <v>94.2</v>
      </c>
      <c r="L13" s="206">
        <v>112.5</v>
      </c>
      <c r="M13" s="206">
        <v>106</v>
      </c>
      <c r="N13" s="206">
        <v>96.2</v>
      </c>
      <c r="O13" s="206">
        <v>90.7</v>
      </c>
      <c r="P13" s="206">
        <v>90.7</v>
      </c>
      <c r="Q13" s="206">
        <v>94.9</v>
      </c>
      <c r="R13" s="206">
        <v>100</v>
      </c>
      <c r="S13" s="206">
        <v>118.9</v>
      </c>
    </row>
    <row r="14" spans="1:27" ht="13.5" customHeight="1" x14ac:dyDescent="0.2">
      <c r="A14" s="146" t="s">
        <v>175</v>
      </c>
      <c r="B14" s="146">
        <v>8</v>
      </c>
      <c r="C14" s="154" t="s">
        <v>256</v>
      </c>
      <c r="D14" s="196">
        <v>86</v>
      </c>
      <c r="E14" s="204">
        <v>92.1</v>
      </c>
      <c r="F14" s="204">
        <v>86.6</v>
      </c>
      <c r="G14" s="204">
        <v>73.400000000000006</v>
      </c>
      <c r="H14" s="204">
        <v>109</v>
      </c>
      <c r="I14" s="204">
        <v>84.8</v>
      </c>
      <c r="J14" s="204">
        <v>86.7</v>
      </c>
      <c r="K14" s="204">
        <v>70.8</v>
      </c>
      <c r="L14" s="204">
        <v>90.6</v>
      </c>
      <c r="M14" s="204">
        <v>88</v>
      </c>
      <c r="N14" s="204">
        <v>96</v>
      </c>
      <c r="O14" s="204">
        <v>83.5</v>
      </c>
      <c r="P14" s="204">
        <v>71.599999999999994</v>
      </c>
      <c r="Q14" s="204">
        <v>81.400000000000006</v>
      </c>
      <c r="R14" s="204">
        <v>78.099999999999994</v>
      </c>
      <c r="S14" s="204">
        <v>111.8</v>
      </c>
    </row>
    <row r="15" spans="1:27" ht="13.5" customHeight="1" x14ac:dyDescent="0.2">
      <c r="A15" s="148" t="s">
        <v>86</v>
      </c>
      <c r="B15" s="146">
        <v>9</v>
      </c>
      <c r="C15" s="154"/>
      <c r="D15" s="197">
        <v>81.7</v>
      </c>
      <c r="E15" s="205">
        <v>88.6</v>
      </c>
      <c r="F15" s="205">
        <v>83.4</v>
      </c>
      <c r="G15" s="205">
        <v>75</v>
      </c>
      <c r="H15" s="205">
        <v>70.7</v>
      </c>
      <c r="I15" s="205">
        <v>85</v>
      </c>
      <c r="J15" s="205">
        <v>75.400000000000006</v>
      </c>
      <c r="K15" s="205">
        <v>73.5</v>
      </c>
      <c r="L15" s="205">
        <v>90.9</v>
      </c>
      <c r="M15" s="205">
        <v>77.8</v>
      </c>
      <c r="N15" s="205">
        <v>93.8</v>
      </c>
      <c r="O15" s="205">
        <v>79</v>
      </c>
      <c r="P15" s="205">
        <v>65.2</v>
      </c>
      <c r="Q15" s="205">
        <v>81.7</v>
      </c>
      <c r="R15" s="205">
        <v>77.400000000000006</v>
      </c>
      <c r="S15" s="205">
        <v>108.3</v>
      </c>
    </row>
    <row r="16" spans="1:27" ht="13.5" customHeight="1" x14ac:dyDescent="0.2">
      <c r="A16" s="148" t="s">
        <v>86</v>
      </c>
      <c r="B16" s="146">
        <v>10</v>
      </c>
      <c r="C16" s="154"/>
      <c r="D16" s="197">
        <v>81.2</v>
      </c>
      <c r="E16" s="205">
        <v>87.2</v>
      </c>
      <c r="F16" s="205">
        <v>82.3</v>
      </c>
      <c r="G16" s="205">
        <v>79.7</v>
      </c>
      <c r="H16" s="205">
        <v>79.099999999999994</v>
      </c>
      <c r="I16" s="205">
        <v>83.1</v>
      </c>
      <c r="J16" s="205">
        <v>76.599999999999994</v>
      </c>
      <c r="K16" s="205">
        <v>71.3</v>
      </c>
      <c r="L16" s="205">
        <v>98.1</v>
      </c>
      <c r="M16" s="205">
        <v>78.8</v>
      </c>
      <c r="N16" s="205">
        <v>90.5</v>
      </c>
      <c r="O16" s="205">
        <v>80.5</v>
      </c>
      <c r="P16" s="205">
        <v>68.2</v>
      </c>
      <c r="Q16" s="205">
        <v>79.400000000000006</v>
      </c>
      <c r="R16" s="205">
        <v>78.3</v>
      </c>
      <c r="S16" s="205">
        <v>106.8</v>
      </c>
    </row>
    <row r="17" spans="1:19" ht="13.5" customHeight="1" x14ac:dyDescent="0.2">
      <c r="A17" s="148" t="s">
        <v>86</v>
      </c>
      <c r="B17" s="146">
        <v>11</v>
      </c>
      <c r="D17" s="197">
        <v>84.9</v>
      </c>
      <c r="E17" s="205">
        <v>92.6</v>
      </c>
      <c r="F17" s="205">
        <v>88.4</v>
      </c>
      <c r="G17" s="205">
        <v>75.2</v>
      </c>
      <c r="H17" s="205">
        <v>93.9</v>
      </c>
      <c r="I17" s="205">
        <v>87.6</v>
      </c>
      <c r="J17" s="205">
        <v>78.599999999999994</v>
      </c>
      <c r="K17" s="205">
        <v>71</v>
      </c>
      <c r="L17" s="205">
        <v>89.5</v>
      </c>
      <c r="M17" s="205">
        <v>76</v>
      </c>
      <c r="N17" s="205">
        <v>96.8</v>
      </c>
      <c r="O17" s="205">
        <v>76</v>
      </c>
      <c r="P17" s="205">
        <v>67.3</v>
      </c>
      <c r="Q17" s="205">
        <v>84.8</v>
      </c>
      <c r="R17" s="205">
        <v>78.8</v>
      </c>
      <c r="S17" s="205">
        <v>107.6</v>
      </c>
    </row>
    <row r="18" spans="1:19" ht="13.5" customHeight="1" x14ac:dyDescent="0.2">
      <c r="A18" s="19" t="s">
        <v>86</v>
      </c>
      <c r="B18" s="146">
        <v>12</v>
      </c>
      <c r="C18" s="154"/>
      <c r="D18" s="197">
        <v>173.6</v>
      </c>
      <c r="E18" s="205">
        <v>170.6</v>
      </c>
      <c r="F18" s="205">
        <v>196</v>
      </c>
      <c r="G18" s="205">
        <v>129.6</v>
      </c>
      <c r="H18" s="205">
        <v>177.4</v>
      </c>
      <c r="I18" s="205">
        <v>137.5</v>
      </c>
      <c r="J18" s="205">
        <v>141.9</v>
      </c>
      <c r="K18" s="205">
        <v>207</v>
      </c>
      <c r="L18" s="205">
        <v>190.8</v>
      </c>
      <c r="M18" s="205">
        <v>210.4</v>
      </c>
      <c r="N18" s="205">
        <v>112.9</v>
      </c>
      <c r="O18" s="205">
        <v>115.5</v>
      </c>
      <c r="P18" s="205">
        <v>204.5</v>
      </c>
      <c r="Q18" s="205">
        <v>160</v>
      </c>
      <c r="R18" s="205">
        <v>182.4</v>
      </c>
      <c r="S18" s="205">
        <v>173.6</v>
      </c>
    </row>
    <row r="19" spans="1:19" ht="13.5" customHeight="1" x14ac:dyDescent="0.2">
      <c r="A19" s="148" t="s">
        <v>472</v>
      </c>
      <c r="B19" s="146" t="s">
        <v>365</v>
      </c>
      <c r="C19" s="154"/>
      <c r="D19" s="197">
        <v>85.8</v>
      </c>
      <c r="E19" s="205">
        <v>85.6</v>
      </c>
      <c r="F19" s="205">
        <v>86.4</v>
      </c>
      <c r="G19" s="205">
        <v>119.4</v>
      </c>
      <c r="H19" s="205">
        <v>83.1</v>
      </c>
      <c r="I19" s="205">
        <v>79.2</v>
      </c>
      <c r="J19" s="205">
        <v>89.1</v>
      </c>
      <c r="K19" s="205">
        <v>69.599999999999994</v>
      </c>
      <c r="L19" s="205">
        <v>94</v>
      </c>
      <c r="M19" s="205">
        <v>80.8</v>
      </c>
      <c r="N19" s="205">
        <v>86.4</v>
      </c>
      <c r="O19" s="205">
        <v>73.599999999999994</v>
      </c>
      <c r="P19" s="205">
        <v>78</v>
      </c>
      <c r="Q19" s="205">
        <v>81.400000000000006</v>
      </c>
      <c r="R19" s="205">
        <v>88.2</v>
      </c>
      <c r="S19" s="205">
        <v>115</v>
      </c>
    </row>
    <row r="20" spans="1:19" ht="13.5" customHeight="1" x14ac:dyDescent="0.2">
      <c r="A20" s="148" t="s">
        <v>86</v>
      </c>
      <c r="B20" s="146">
        <v>2</v>
      </c>
      <c r="C20" s="154"/>
      <c r="D20" s="197">
        <v>82.6</v>
      </c>
      <c r="E20" s="205">
        <v>84.4</v>
      </c>
      <c r="F20" s="205">
        <v>82.5</v>
      </c>
      <c r="G20" s="205">
        <v>83.7</v>
      </c>
      <c r="H20" s="205">
        <v>77.8</v>
      </c>
      <c r="I20" s="205">
        <v>82.1</v>
      </c>
      <c r="J20" s="205">
        <v>87.7</v>
      </c>
      <c r="K20" s="205">
        <v>69.7</v>
      </c>
      <c r="L20" s="205">
        <v>88.2</v>
      </c>
      <c r="M20" s="205">
        <v>79</v>
      </c>
      <c r="N20" s="205">
        <v>86.5</v>
      </c>
      <c r="O20" s="205">
        <v>77.900000000000006</v>
      </c>
      <c r="P20" s="205">
        <v>72.8</v>
      </c>
      <c r="Q20" s="205">
        <v>77.400000000000006</v>
      </c>
      <c r="R20" s="205">
        <v>88.3</v>
      </c>
      <c r="S20" s="205">
        <v>107.4</v>
      </c>
    </row>
    <row r="21" spans="1:19" ht="13.5" customHeight="1" x14ac:dyDescent="0.2">
      <c r="A21" s="149" t="s">
        <v>86</v>
      </c>
      <c r="B21" s="146">
        <v>3</v>
      </c>
      <c r="C21" s="154"/>
      <c r="D21" s="197">
        <v>85.7</v>
      </c>
      <c r="E21" s="205">
        <v>93</v>
      </c>
      <c r="F21" s="205">
        <v>85.1</v>
      </c>
      <c r="G21" s="205">
        <v>93.8</v>
      </c>
      <c r="H21" s="205">
        <v>77.3</v>
      </c>
      <c r="I21" s="205">
        <v>83.1</v>
      </c>
      <c r="J21" s="205">
        <v>87.8</v>
      </c>
      <c r="K21" s="205">
        <v>77.099999999999994</v>
      </c>
      <c r="L21" s="205">
        <v>89</v>
      </c>
      <c r="M21" s="205">
        <v>80.2</v>
      </c>
      <c r="N21" s="205">
        <v>85.6</v>
      </c>
      <c r="O21" s="205">
        <v>74.099999999999994</v>
      </c>
      <c r="P21" s="205">
        <v>76.099999999999994</v>
      </c>
      <c r="Q21" s="205">
        <v>84</v>
      </c>
      <c r="R21" s="205">
        <v>92.9</v>
      </c>
      <c r="S21" s="205">
        <v>110.3</v>
      </c>
    </row>
    <row r="22" spans="1:19" ht="13.5" customHeight="1" x14ac:dyDescent="0.2">
      <c r="A22" s="148" t="s">
        <v>86</v>
      </c>
      <c r="B22" s="146">
        <v>4</v>
      </c>
      <c r="D22" s="197">
        <v>85.2</v>
      </c>
      <c r="E22" s="205">
        <v>102.5</v>
      </c>
      <c r="F22" s="205">
        <v>84.8</v>
      </c>
      <c r="G22" s="205">
        <v>88</v>
      </c>
      <c r="H22" s="205">
        <v>74.2</v>
      </c>
      <c r="I22" s="205">
        <v>81.7</v>
      </c>
      <c r="J22" s="205">
        <v>85.5</v>
      </c>
      <c r="K22" s="205">
        <v>72.599999999999994</v>
      </c>
      <c r="L22" s="205">
        <v>101.7</v>
      </c>
      <c r="M22" s="205">
        <v>81</v>
      </c>
      <c r="N22" s="205">
        <v>84</v>
      </c>
      <c r="O22" s="205">
        <v>80.099999999999994</v>
      </c>
      <c r="P22" s="205">
        <v>71.3</v>
      </c>
      <c r="Q22" s="205">
        <v>83.4</v>
      </c>
      <c r="R22" s="205">
        <v>84.8</v>
      </c>
      <c r="S22" s="205">
        <v>108.7</v>
      </c>
    </row>
    <row r="23" spans="1:19" ht="13.5" customHeight="1" x14ac:dyDescent="0.2">
      <c r="A23" s="148" t="s">
        <v>86</v>
      </c>
      <c r="B23" s="146">
        <v>5</v>
      </c>
      <c r="C23" s="154"/>
      <c r="D23" s="197">
        <v>84.4</v>
      </c>
      <c r="E23" s="205">
        <v>93.9</v>
      </c>
      <c r="F23" s="205">
        <v>83</v>
      </c>
      <c r="G23" s="205">
        <v>84.3</v>
      </c>
      <c r="H23" s="205">
        <v>74.900000000000006</v>
      </c>
      <c r="I23" s="205">
        <v>79.3</v>
      </c>
      <c r="J23" s="205">
        <v>86.5</v>
      </c>
      <c r="K23" s="205">
        <v>71</v>
      </c>
      <c r="L23" s="205">
        <v>93.7</v>
      </c>
      <c r="M23" s="205">
        <v>113.5</v>
      </c>
      <c r="N23" s="205">
        <v>86.4</v>
      </c>
      <c r="O23" s="205">
        <v>79</v>
      </c>
      <c r="P23" s="205">
        <v>71.099999999999994</v>
      </c>
      <c r="Q23" s="205">
        <v>78.7</v>
      </c>
      <c r="R23" s="205">
        <v>84.5</v>
      </c>
      <c r="S23" s="205">
        <v>106.4</v>
      </c>
    </row>
    <row r="24" spans="1:19" ht="13.5" customHeight="1" x14ac:dyDescent="0.2">
      <c r="A24" s="148" t="s">
        <v>86</v>
      </c>
      <c r="B24" s="146">
        <v>6</v>
      </c>
      <c r="C24" s="154"/>
      <c r="D24" s="197">
        <v>132.1</v>
      </c>
      <c r="E24" s="205">
        <v>141.80000000000001</v>
      </c>
      <c r="F24" s="205">
        <v>130.6</v>
      </c>
      <c r="G24" s="205">
        <v>93</v>
      </c>
      <c r="H24" s="205">
        <v>132.69999999999999</v>
      </c>
      <c r="I24" s="205">
        <v>97.7</v>
      </c>
      <c r="J24" s="205">
        <v>115.8</v>
      </c>
      <c r="K24" s="205">
        <v>169.6</v>
      </c>
      <c r="L24" s="205">
        <v>142.5</v>
      </c>
      <c r="M24" s="205">
        <v>124.3</v>
      </c>
      <c r="N24" s="205">
        <v>102.2</v>
      </c>
      <c r="O24" s="205">
        <v>92.7</v>
      </c>
      <c r="P24" s="205">
        <v>192.9</v>
      </c>
      <c r="Q24" s="205">
        <v>120.4</v>
      </c>
      <c r="R24" s="205">
        <v>159.19999999999999</v>
      </c>
      <c r="S24" s="205">
        <v>165.4</v>
      </c>
    </row>
    <row r="25" spans="1:19" ht="13.5" customHeight="1" x14ac:dyDescent="0.2">
      <c r="A25" s="148" t="s">
        <v>86</v>
      </c>
      <c r="B25" s="146">
        <v>7</v>
      </c>
      <c r="C25" s="154"/>
      <c r="D25" s="197">
        <v>127.6</v>
      </c>
      <c r="E25" s="205">
        <v>137</v>
      </c>
      <c r="F25" s="205">
        <v>154.80000000000001</v>
      </c>
      <c r="G25" s="205">
        <v>103</v>
      </c>
      <c r="H25" s="205">
        <v>90.9</v>
      </c>
      <c r="I25" s="205">
        <v>108.2</v>
      </c>
      <c r="J25" s="205">
        <v>127</v>
      </c>
      <c r="K25" s="205">
        <v>98.1</v>
      </c>
      <c r="L25" s="205">
        <v>125.2</v>
      </c>
      <c r="M25" s="205">
        <v>189.4</v>
      </c>
      <c r="N25" s="205">
        <v>90.1</v>
      </c>
      <c r="O25" s="205">
        <v>98.2</v>
      </c>
      <c r="P25" s="205">
        <v>78.7</v>
      </c>
      <c r="Q25" s="205">
        <v>101.9</v>
      </c>
      <c r="R25" s="205">
        <v>137.30000000000001</v>
      </c>
      <c r="S25" s="205">
        <v>141.1</v>
      </c>
    </row>
    <row r="26" spans="1:19" ht="13.5" customHeight="1" x14ac:dyDescent="0.2">
      <c r="A26" s="150" t="s">
        <v>86</v>
      </c>
      <c r="B26" s="153">
        <v>8</v>
      </c>
      <c r="C26" s="156"/>
      <c r="D26" s="199">
        <v>84</v>
      </c>
      <c r="E26" s="206">
        <v>109.4</v>
      </c>
      <c r="F26" s="206">
        <v>84.7</v>
      </c>
      <c r="G26" s="206">
        <v>88.7</v>
      </c>
      <c r="H26" s="206">
        <v>88.4</v>
      </c>
      <c r="I26" s="206">
        <v>79.400000000000006</v>
      </c>
      <c r="J26" s="206">
        <v>88</v>
      </c>
      <c r="K26" s="206">
        <v>71</v>
      </c>
      <c r="L26" s="206">
        <v>78</v>
      </c>
      <c r="M26" s="206">
        <v>80</v>
      </c>
      <c r="N26" s="206">
        <v>86.1</v>
      </c>
      <c r="O26" s="206">
        <v>83.4</v>
      </c>
      <c r="P26" s="206">
        <v>68.3</v>
      </c>
      <c r="Q26" s="206">
        <v>75.3</v>
      </c>
      <c r="R26" s="206">
        <v>82.7</v>
      </c>
      <c r="S26" s="206">
        <v>106.9</v>
      </c>
    </row>
    <row r="27" spans="1:19" ht="17.25" customHeight="1" x14ac:dyDescent="0.2">
      <c r="A27" s="195"/>
      <c r="B27" s="195"/>
      <c r="C27" s="195"/>
      <c r="D27" s="590" t="s">
        <v>95</v>
      </c>
      <c r="E27" s="590"/>
      <c r="F27" s="590"/>
      <c r="G27" s="590"/>
      <c r="H27" s="590"/>
      <c r="I27" s="590"/>
      <c r="J27" s="590"/>
      <c r="K27" s="590"/>
      <c r="L27" s="590"/>
      <c r="M27" s="590"/>
      <c r="N27" s="590"/>
      <c r="O27" s="590"/>
      <c r="P27" s="590"/>
      <c r="Q27" s="590"/>
      <c r="R27" s="590"/>
      <c r="S27" s="590"/>
    </row>
    <row r="28" spans="1:19" ht="13.5" customHeight="1" x14ac:dyDescent="0.2">
      <c r="A28" s="145" t="s">
        <v>189</v>
      </c>
      <c r="B28" s="145" t="s">
        <v>59</v>
      </c>
      <c r="C28" s="154" t="s">
        <v>55</v>
      </c>
      <c r="D28" s="196">
        <v>-1.2</v>
      </c>
      <c r="E28" s="204">
        <v>12.4</v>
      </c>
      <c r="F28" s="204">
        <v>-2</v>
      </c>
      <c r="G28" s="204">
        <v>18.399999999999999</v>
      </c>
      <c r="H28" s="204">
        <v>-6.3</v>
      </c>
      <c r="I28" s="204">
        <v>-6.9</v>
      </c>
      <c r="J28" s="204">
        <v>15.4</v>
      </c>
      <c r="K28" s="204">
        <v>-4.5999999999999996</v>
      </c>
      <c r="L28" s="183">
        <v>-20.8</v>
      </c>
      <c r="M28" s="183">
        <v>11.7</v>
      </c>
      <c r="N28" s="183">
        <v>-11.3</v>
      </c>
      <c r="O28" s="183">
        <v>3.5</v>
      </c>
      <c r="P28" s="204">
        <v>-19.3</v>
      </c>
      <c r="Q28" s="204">
        <v>2.9</v>
      </c>
      <c r="R28" s="204">
        <v>-1.8</v>
      </c>
      <c r="S28" s="183">
        <v>2.4</v>
      </c>
    </row>
    <row r="29" spans="1:19" ht="13.5" customHeight="1" x14ac:dyDescent="0.2">
      <c r="A29" s="146" t="s">
        <v>50</v>
      </c>
      <c r="B29" s="146" t="s">
        <v>335</v>
      </c>
      <c r="C29" s="154"/>
      <c r="D29" s="197">
        <v>-0.3</v>
      </c>
      <c r="E29" s="205">
        <v>-12.2</v>
      </c>
      <c r="F29" s="205">
        <v>0.3</v>
      </c>
      <c r="G29" s="205">
        <v>-2.9</v>
      </c>
      <c r="H29" s="205">
        <v>4.5</v>
      </c>
      <c r="I29" s="205">
        <v>2.9</v>
      </c>
      <c r="J29" s="205">
        <v>0.4</v>
      </c>
      <c r="K29" s="205">
        <v>-5.0999999999999996</v>
      </c>
      <c r="L29" s="184">
        <v>-3.5</v>
      </c>
      <c r="M29" s="184">
        <v>-4.5999999999999996</v>
      </c>
      <c r="N29" s="184">
        <v>15.5</v>
      </c>
      <c r="O29" s="184">
        <v>1.1000000000000001</v>
      </c>
      <c r="P29" s="205">
        <v>-5.5</v>
      </c>
      <c r="Q29" s="205">
        <v>1</v>
      </c>
      <c r="R29" s="205">
        <v>-2.9</v>
      </c>
      <c r="S29" s="184">
        <v>1</v>
      </c>
    </row>
    <row r="30" spans="1:19" ht="13.5" customHeight="1" x14ac:dyDescent="0.2">
      <c r="A30" s="146"/>
      <c r="B30" s="146" t="s">
        <v>244</v>
      </c>
      <c r="C30" s="154"/>
      <c r="D30" s="197">
        <v>-0.8</v>
      </c>
      <c r="E30" s="205">
        <v>0.5</v>
      </c>
      <c r="F30" s="205">
        <v>-3.8</v>
      </c>
      <c r="G30" s="205">
        <v>-9.9</v>
      </c>
      <c r="H30" s="205">
        <v>1.8</v>
      </c>
      <c r="I30" s="205">
        <v>-8</v>
      </c>
      <c r="J30" s="205">
        <v>-5.8</v>
      </c>
      <c r="K30" s="205">
        <v>0.7</v>
      </c>
      <c r="L30" s="184">
        <v>-8.3000000000000007</v>
      </c>
      <c r="M30" s="184">
        <v>3.2</v>
      </c>
      <c r="N30" s="184">
        <v>-9.8000000000000007</v>
      </c>
      <c r="O30" s="184">
        <v>-1.6</v>
      </c>
      <c r="P30" s="205">
        <v>32</v>
      </c>
      <c r="Q30" s="205">
        <v>5.3</v>
      </c>
      <c r="R30" s="205">
        <v>-1.2</v>
      </c>
      <c r="S30" s="184">
        <v>-5.4</v>
      </c>
    </row>
    <row r="31" spans="1:19" ht="13.5" customHeight="1" x14ac:dyDescent="0.2">
      <c r="A31" s="146"/>
      <c r="B31" s="146" t="s">
        <v>153</v>
      </c>
      <c r="C31" s="154"/>
      <c r="D31" s="197">
        <v>1.8</v>
      </c>
      <c r="E31" s="205">
        <v>8</v>
      </c>
      <c r="F31" s="205">
        <v>2.8</v>
      </c>
      <c r="G31" s="205">
        <v>-0.4</v>
      </c>
      <c r="H31" s="205">
        <v>5.7</v>
      </c>
      <c r="I31" s="205">
        <v>2.4</v>
      </c>
      <c r="J31" s="205">
        <v>-7.6</v>
      </c>
      <c r="K31" s="205">
        <v>-4</v>
      </c>
      <c r="L31" s="184">
        <v>12.9</v>
      </c>
      <c r="M31" s="184">
        <v>6.9</v>
      </c>
      <c r="N31" s="184">
        <v>2.9</v>
      </c>
      <c r="O31" s="184">
        <v>-2</v>
      </c>
      <c r="P31" s="205">
        <v>-0.3</v>
      </c>
      <c r="Q31" s="205">
        <v>0.3</v>
      </c>
      <c r="R31" s="205">
        <v>-0.2</v>
      </c>
      <c r="S31" s="184">
        <v>18.3</v>
      </c>
    </row>
    <row r="32" spans="1:19" ht="13.5" customHeight="1" x14ac:dyDescent="0.2">
      <c r="B32" s="146" t="s">
        <v>368</v>
      </c>
      <c r="C32" s="154"/>
      <c r="D32" s="197">
        <v>-2.2000000000000002</v>
      </c>
      <c r="E32" s="205">
        <v>-6.9</v>
      </c>
      <c r="F32" s="205">
        <v>2.4</v>
      </c>
      <c r="G32" s="205">
        <v>-10.9</v>
      </c>
      <c r="H32" s="205">
        <v>-8.6</v>
      </c>
      <c r="I32" s="205">
        <v>-11.2</v>
      </c>
      <c r="J32" s="205">
        <v>-5.4</v>
      </c>
      <c r="K32" s="205">
        <v>1.9</v>
      </c>
      <c r="L32" s="184">
        <v>-1.6</v>
      </c>
      <c r="M32" s="184">
        <v>-2</v>
      </c>
      <c r="N32" s="184">
        <v>-3.9</v>
      </c>
      <c r="O32" s="184">
        <v>1.5</v>
      </c>
      <c r="P32" s="205">
        <v>-2.9</v>
      </c>
      <c r="Q32" s="205">
        <v>-3.4</v>
      </c>
      <c r="R32" s="205">
        <v>5.6</v>
      </c>
      <c r="S32" s="184">
        <v>-2.2999999999999998</v>
      </c>
    </row>
    <row r="33" spans="1:31" ht="13.5" customHeight="1" x14ac:dyDescent="0.2">
      <c r="A33" s="147"/>
      <c r="B33" s="147" t="s">
        <v>159</v>
      </c>
      <c r="C33" s="155"/>
      <c r="D33" s="199">
        <v>-1</v>
      </c>
      <c r="E33" s="206">
        <v>2.9</v>
      </c>
      <c r="F33" s="206">
        <v>-1.5</v>
      </c>
      <c r="G33" s="206">
        <v>1.9</v>
      </c>
      <c r="H33" s="206">
        <v>-4.5</v>
      </c>
      <c r="I33" s="206">
        <v>2.8</v>
      </c>
      <c r="J33" s="206">
        <v>1.9</v>
      </c>
      <c r="K33" s="206">
        <v>-3.7</v>
      </c>
      <c r="L33" s="206">
        <v>1.3</v>
      </c>
      <c r="M33" s="206">
        <v>1.1000000000000001</v>
      </c>
      <c r="N33" s="206">
        <v>-2.7</v>
      </c>
      <c r="O33" s="206">
        <v>-8.8000000000000007</v>
      </c>
      <c r="P33" s="206">
        <v>-6.3</v>
      </c>
      <c r="Q33" s="206">
        <v>-2.1</v>
      </c>
      <c r="R33" s="206">
        <v>-5.0999999999999996</v>
      </c>
      <c r="S33" s="206">
        <v>2.9</v>
      </c>
    </row>
    <row r="34" spans="1:31" ht="13.5" customHeight="1" x14ac:dyDescent="0.2">
      <c r="A34" s="146" t="s">
        <v>175</v>
      </c>
      <c r="B34" s="146">
        <v>8</v>
      </c>
      <c r="C34" s="154" t="s">
        <v>256</v>
      </c>
      <c r="D34" s="196">
        <v>-0.1</v>
      </c>
      <c r="E34" s="204">
        <v>2</v>
      </c>
      <c r="F34" s="204">
        <v>0.5</v>
      </c>
      <c r="G34" s="204">
        <v>2.4</v>
      </c>
      <c r="H34" s="204">
        <v>40.6</v>
      </c>
      <c r="I34" s="204">
        <v>1.6</v>
      </c>
      <c r="J34" s="204">
        <v>-3.2</v>
      </c>
      <c r="K34" s="204">
        <v>-12.2</v>
      </c>
      <c r="L34" s="204">
        <v>-9.9</v>
      </c>
      <c r="M34" s="204">
        <v>6.7</v>
      </c>
      <c r="N34" s="204">
        <v>-3</v>
      </c>
      <c r="O34" s="204">
        <v>-12</v>
      </c>
      <c r="P34" s="204">
        <v>0</v>
      </c>
      <c r="Q34" s="204">
        <v>-1.1000000000000001</v>
      </c>
      <c r="R34" s="204">
        <v>-3.3</v>
      </c>
      <c r="S34" s="204">
        <v>2.6</v>
      </c>
    </row>
    <row r="35" spans="1:31" ht="13.5" customHeight="1" x14ac:dyDescent="0.2">
      <c r="A35" s="148" t="s">
        <v>86</v>
      </c>
      <c r="B35" s="146">
        <v>9</v>
      </c>
      <c r="C35" s="154"/>
      <c r="D35" s="197">
        <v>-0.5</v>
      </c>
      <c r="E35" s="205">
        <v>5</v>
      </c>
      <c r="F35" s="205">
        <v>1.1000000000000001</v>
      </c>
      <c r="G35" s="205">
        <v>7.8</v>
      </c>
      <c r="H35" s="205">
        <v>-9.6999999999999993</v>
      </c>
      <c r="I35" s="205">
        <v>1.4</v>
      </c>
      <c r="J35" s="205">
        <v>0.5</v>
      </c>
      <c r="K35" s="205">
        <v>-6.3</v>
      </c>
      <c r="L35" s="205">
        <v>-8.5</v>
      </c>
      <c r="M35" s="205">
        <v>-0.1</v>
      </c>
      <c r="N35" s="205">
        <v>-4.5999999999999996</v>
      </c>
      <c r="O35" s="205">
        <v>-16.399999999999999</v>
      </c>
      <c r="P35" s="205">
        <v>-4.8</v>
      </c>
      <c r="Q35" s="205">
        <v>-2.2999999999999998</v>
      </c>
      <c r="R35" s="205">
        <v>-4.3</v>
      </c>
      <c r="S35" s="205">
        <v>3</v>
      </c>
    </row>
    <row r="36" spans="1:31" ht="13.5" customHeight="1" x14ac:dyDescent="0.2">
      <c r="A36" s="148" t="s">
        <v>86</v>
      </c>
      <c r="B36" s="146">
        <v>10</v>
      </c>
      <c r="C36" s="154"/>
      <c r="D36" s="197">
        <v>-1.3</v>
      </c>
      <c r="E36" s="205">
        <v>3.9</v>
      </c>
      <c r="F36" s="205">
        <v>-0.7</v>
      </c>
      <c r="G36" s="205">
        <v>17.399999999999999</v>
      </c>
      <c r="H36" s="205">
        <v>-18</v>
      </c>
      <c r="I36" s="205">
        <v>3.9</v>
      </c>
      <c r="J36" s="205">
        <v>1.2</v>
      </c>
      <c r="K36" s="205">
        <v>-5.3</v>
      </c>
      <c r="L36" s="205">
        <v>-11.3</v>
      </c>
      <c r="M36" s="205">
        <v>0.8</v>
      </c>
      <c r="N36" s="205">
        <v>-0.3</v>
      </c>
      <c r="O36" s="205">
        <v>-12.6</v>
      </c>
      <c r="P36" s="205">
        <v>-5.8</v>
      </c>
      <c r="Q36" s="205">
        <v>-2.2000000000000002</v>
      </c>
      <c r="R36" s="205">
        <v>-5</v>
      </c>
      <c r="S36" s="205">
        <v>-1.1000000000000001</v>
      </c>
    </row>
    <row r="37" spans="1:31" ht="13.5" customHeight="1" x14ac:dyDescent="0.2">
      <c r="A37" s="148" t="s">
        <v>86</v>
      </c>
      <c r="B37" s="146">
        <v>11</v>
      </c>
      <c r="D37" s="197">
        <v>0.5</v>
      </c>
      <c r="E37" s="205">
        <v>-0.2</v>
      </c>
      <c r="F37" s="205">
        <v>5.5</v>
      </c>
      <c r="G37" s="205">
        <v>9</v>
      </c>
      <c r="H37" s="205">
        <v>6.5</v>
      </c>
      <c r="I37" s="205">
        <v>8.1</v>
      </c>
      <c r="J37" s="205">
        <v>-4</v>
      </c>
      <c r="K37" s="205">
        <v>-1.9</v>
      </c>
      <c r="L37" s="205">
        <v>-20</v>
      </c>
      <c r="M37" s="205">
        <v>-6.5</v>
      </c>
      <c r="N37" s="205">
        <v>-1.2</v>
      </c>
      <c r="O37" s="205">
        <v>-16.100000000000001</v>
      </c>
      <c r="P37" s="205">
        <v>-7.6</v>
      </c>
      <c r="Q37" s="205">
        <v>1.4</v>
      </c>
      <c r="R37" s="205">
        <v>-2</v>
      </c>
      <c r="S37" s="205">
        <v>-3.2</v>
      </c>
    </row>
    <row r="38" spans="1:31" ht="13.5" customHeight="1" x14ac:dyDescent="0.2">
      <c r="A38" s="19" t="s">
        <v>86</v>
      </c>
      <c r="B38" s="146">
        <v>12</v>
      </c>
      <c r="C38" s="154"/>
      <c r="D38" s="197">
        <v>1.1000000000000001</v>
      </c>
      <c r="E38" s="205">
        <v>8</v>
      </c>
      <c r="F38" s="205">
        <v>-4.4000000000000004</v>
      </c>
      <c r="G38" s="205">
        <v>-24.9</v>
      </c>
      <c r="H38" s="205">
        <v>4.5</v>
      </c>
      <c r="I38" s="205">
        <v>-2.8</v>
      </c>
      <c r="J38" s="205">
        <v>17.600000000000001</v>
      </c>
      <c r="K38" s="205">
        <v>13.1</v>
      </c>
      <c r="L38" s="205">
        <v>2.5</v>
      </c>
      <c r="M38" s="205">
        <v>0.8</v>
      </c>
      <c r="N38" s="205">
        <v>-0.9</v>
      </c>
      <c r="O38" s="205">
        <v>-13.5</v>
      </c>
      <c r="P38" s="205">
        <v>0.3</v>
      </c>
      <c r="Q38" s="205">
        <v>5.0999999999999996</v>
      </c>
      <c r="R38" s="205">
        <v>-16.899999999999999</v>
      </c>
      <c r="S38" s="205">
        <v>6.3</v>
      </c>
    </row>
    <row r="39" spans="1:31" ht="13.5" customHeight="1" x14ac:dyDescent="0.2">
      <c r="A39" s="148" t="s">
        <v>472</v>
      </c>
      <c r="B39" s="146" t="s">
        <v>365</v>
      </c>
      <c r="C39" s="154"/>
      <c r="D39" s="197">
        <v>-1</v>
      </c>
      <c r="E39" s="205">
        <v>-8.4</v>
      </c>
      <c r="F39" s="205">
        <v>-1.7</v>
      </c>
      <c r="G39" s="205">
        <v>54.3</v>
      </c>
      <c r="H39" s="205">
        <v>6.4</v>
      </c>
      <c r="I39" s="205">
        <v>-4.9000000000000004</v>
      </c>
      <c r="J39" s="205">
        <v>3.4</v>
      </c>
      <c r="K39" s="205">
        <v>-0.6</v>
      </c>
      <c r="L39" s="205">
        <v>-0.9</v>
      </c>
      <c r="M39" s="205">
        <v>-6.6</v>
      </c>
      <c r="N39" s="205">
        <v>-1.9</v>
      </c>
      <c r="O39" s="205">
        <v>-15.2</v>
      </c>
      <c r="P39" s="205">
        <v>8.9</v>
      </c>
      <c r="Q39" s="205">
        <v>-6.7</v>
      </c>
      <c r="R39" s="205">
        <v>9.6999999999999993</v>
      </c>
      <c r="S39" s="205">
        <v>5.8</v>
      </c>
    </row>
    <row r="40" spans="1:31" ht="13.5" customHeight="1" x14ac:dyDescent="0.2">
      <c r="A40" s="148" t="s">
        <v>86</v>
      </c>
      <c r="B40" s="146">
        <v>2</v>
      </c>
      <c r="C40" s="154"/>
      <c r="D40" s="197">
        <v>0.2</v>
      </c>
      <c r="E40" s="205">
        <v>-1.3</v>
      </c>
      <c r="F40" s="205">
        <v>-1.6</v>
      </c>
      <c r="G40" s="205">
        <v>11.9</v>
      </c>
      <c r="H40" s="205">
        <v>12.3</v>
      </c>
      <c r="I40" s="205">
        <v>0.9</v>
      </c>
      <c r="J40" s="205">
        <v>12.4</v>
      </c>
      <c r="K40" s="205">
        <v>0</v>
      </c>
      <c r="L40" s="205">
        <v>-9.1</v>
      </c>
      <c r="M40" s="205">
        <v>-2.9</v>
      </c>
      <c r="N40" s="205">
        <v>1.3</v>
      </c>
      <c r="O40" s="205">
        <v>-14.2</v>
      </c>
      <c r="P40" s="205">
        <v>0</v>
      </c>
      <c r="Q40" s="205">
        <v>-3.4</v>
      </c>
      <c r="R40" s="205">
        <v>5.6</v>
      </c>
      <c r="S40" s="205">
        <v>1.4</v>
      </c>
    </row>
    <row r="41" spans="1:31" ht="13.5" customHeight="1" x14ac:dyDescent="0.2">
      <c r="A41" s="149" t="s">
        <v>86</v>
      </c>
      <c r="B41" s="146">
        <v>3</v>
      </c>
      <c r="C41" s="154"/>
      <c r="D41" s="197">
        <v>1.2</v>
      </c>
      <c r="E41" s="205">
        <v>0.4</v>
      </c>
      <c r="F41" s="205">
        <v>-2.2000000000000002</v>
      </c>
      <c r="G41" s="205">
        <v>8.3000000000000007</v>
      </c>
      <c r="H41" s="205">
        <v>-1.2</v>
      </c>
      <c r="I41" s="205">
        <v>-0.1</v>
      </c>
      <c r="J41" s="205">
        <v>20.9</v>
      </c>
      <c r="K41" s="205">
        <v>0</v>
      </c>
      <c r="L41" s="205">
        <v>-10.7</v>
      </c>
      <c r="M41" s="205">
        <v>-5.8</v>
      </c>
      <c r="N41" s="205">
        <v>-7.6</v>
      </c>
      <c r="O41" s="205">
        <v>-15.4</v>
      </c>
      <c r="P41" s="205">
        <v>1.9</v>
      </c>
      <c r="Q41" s="205">
        <v>7.4</v>
      </c>
      <c r="R41" s="205">
        <v>-5.6</v>
      </c>
      <c r="S41" s="205">
        <v>-5.9</v>
      </c>
    </row>
    <row r="42" spans="1:31" ht="13.5" customHeight="1" x14ac:dyDescent="0.2">
      <c r="A42" s="148" t="s">
        <v>86</v>
      </c>
      <c r="B42" s="146">
        <v>4</v>
      </c>
      <c r="D42" s="197">
        <v>0.4</v>
      </c>
      <c r="E42" s="205">
        <v>0.9</v>
      </c>
      <c r="F42" s="205">
        <v>0.6</v>
      </c>
      <c r="G42" s="205">
        <v>17</v>
      </c>
      <c r="H42" s="205">
        <v>4.2</v>
      </c>
      <c r="I42" s="205">
        <v>-4.5999999999999996</v>
      </c>
      <c r="J42" s="205">
        <v>11.8</v>
      </c>
      <c r="K42" s="205">
        <v>2.7</v>
      </c>
      <c r="L42" s="205">
        <v>-5.2</v>
      </c>
      <c r="M42" s="205">
        <v>-0.1</v>
      </c>
      <c r="N42" s="205">
        <v>-6.4</v>
      </c>
      <c r="O42" s="205">
        <v>-14.9</v>
      </c>
      <c r="P42" s="205">
        <v>-1.4</v>
      </c>
      <c r="Q42" s="205">
        <v>0.5</v>
      </c>
      <c r="R42" s="205">
        <v>-1.9</v>
      </c>
      <c r="S42" s="205">
        <v>-5.6</v>
      </c>
    </row>
    <row r="43" spans="1:31" ht="13.5" customHeight="1" x14ac:dyDescent="0.2">
      <c r="A43" s="148" t="s">
        <v>86</v>
      </c>
      <c r="B43" s="146">
        <v>5</v>
      </c>
      <c r="C43" s="154"/>
      <c r="D43" s="197">
        <v>1.1000000000000001</v>
      </c>
      <c r="E43" s="205">
        <v>9.3000000000000007</v>
      </c>
      <c r="F43" s="205">
        <v>-0.5</v>
      </c>
      <c r="G43" s="205">
        <v>12.4</v>
      </c>
      <c r="H43" s="205">
        <v>4.2</v>
      </c>
      <c r="I43" s="205">
        <v>-2.2999999999999998</v>
      </c>
      <c r="J43" s="205">
        <v>12.9</v>
      </c>
      <c r="K43" s="205">
        <v>0.6</v>
      </c>
      <c r="L43" s="205">
        <v>-5.4</v>
      </c>
      <c r="M43" s="205">
        <v>-2.7</v>
      </c>
      <c r="N43" s="205">
        <v>-5.0999999999999996</v>
      </c>
      <c r="O43" s="205">
        <v>-9.4</v>
      </c>
      <c r="P43" s="205">
        <v>-0.7</v>
      </c>
      <c r="Q43" s="205">
        <v>-1.4</v>
      </c>
      <c r="R43" s="205">
        <v>-0.4</v>
      </c>
      <c r="S43" s="205">
        <v>1.5</v>
      </c>
    </row>
    <row r="44" spans="1:31" ht="13.5" customHeight="1" x14ac:dyDescent="0.2">
      <c r="A44" s="148" t="s">
        <v>86</v>
      </c>
      <c r="B44" s="146">
        <v>6</v>
      </c>
      <c r="C44" s="154"/>
      <c r="D44" s="197">
        <v>5.2</v>
      </c>
      <c r="E44" s="205">
        <v>17.100000000000001</v>
      </c>
      <c r="F44" s="205">
        <v>1.3</v>
      </c>
      <c r="G44" s="205">
        <v>-43.3</v>
      </c>
      <c r="H44" s="205">
        <v>15.5</v>
      </c>
      <c r="I44" s="205">
        <v>-8.8000000000000007</v>
      </c>
      <c r="J44" s="205">
        <v>24</v>
      </c>
      <c r="K44" s="205">
        <v>-4.3</v>
      </c>
      <c r="L44" s="205">
        <v>-9.4</v>
      </c>
      <c r="M44" s="205">
        <v>-13.7</v>
      </c>
      <c r="N44" s="205">
        <v>11</v>
      </c>
      <c r="O44" s="205">
        <v>-13.6</v>
      </c>
      <c r="P44" s="205">
        <v>4.9000000000000004</v>
      </c>
      <c r="Q44" s="205">
        <v>8.8000000000000007</v>
      </c>
      <c r="R44" s="205">
        <v>17.5</v>
      </c>
      <c r="S44" s="205">
        <v>26.4</v>
      </c>
    </row>
    <row r="45" spans="1:31" ht="13.5" customHeight="1" x14ac:dyDescent="0.2">
      <c r="A45" s="148" t="s">
        <v>86</v>
      </c>
      <c r="B45" s="146">
        <v>7</v>
      </c>
      <c r="C45" s="154"/>
      <c r="D45" s="197">
        <v>-1.9</v>
      </c>
      <c r="E45" s="205">
        <v>1.3</v>
      </c>
      <c r="F45" s="205">
        <v>-4.0999999999999996</v>
      </c>
      <c r="G45" s="205">
        <v>21.5</v>
      </c>
      <c r="H45" s="205">
        <v>2.1</v>
      </c>
      <c r="I45" s="205">
        <v>-12.2</v>
      </c>
      <c r="J45" s="205">
        <v>4.4000000000000004</v>
      </c>
      <c r="K45" s="205">
        <v>9</v>
      </c>
      <c r="L45" s="205">
        <v>-10.3</v>
      </c>
      <c r="M45" s="205">
        <v>14.6</v>
      </c>
      <c r="N45" s="205">
        <v>-15.8</v>
      </c>
      <c r="O45" s="205">
        <v>-7.5</v>
      </c>
      <c r="P45" s="205">
        <v>11.8</v>
      </c>
      <c r="Q45" s="205">
        <v>-6.2</v>
      </c>
      <c r="R45" s="205">
        <v>6.8</v>
      </c>
      <c r="S45" s="205">
        <v>4.0999999999999996</v>
      </c>
    </row>
    <row r="46" spans="1:31" ht="13.5" customHeight="1" x14ac:dyDescent="0.2">
      <c r="A46" s="150" t="s">
        <v>86</v>
      </c>
      <c r="B46" s="153">
        <v>8</v>
      </c>
      <c r="C46" s="156"/>
      <c r="D46" s="164">
        <v>-2.6</v>
      </c>
      <c r="E46" s="174">
        <v>18.7</v>
      </c>
      <c r="F46" s="174">
        <v>-2.5</v>
      </c>
      <c r="G46" s="174">
        <v>25.3</v>
      </c>
      <c r="H46" s="174">
        <v>-15.8</v>
      </c>
      <c r="I46" s="174">
        <v>-6.8</v>
      </c>
      <c r="J46" s="174">
        <v>2.2999999999999998</v>
      </c>
      <c r="K46" s="174">
        <v>1.3</v>
      </c>
      <c r="L46" s="174">
        <v>-14.2</v>
      </c>
      <c r="M46" s="174">
        <v>-10.5</v>
      </c>
      <c r="N46" s="174">
        <v>-6.4</v>
      </c>
      <c r="O46" s="174">
        <v>-1.2</v>
      </c>
      <c r="P46" s="174">
        <v>-7.5</v>
      </c>
      <c r="Q46" s="174">
        <v>-5</v>
      </c>
      <c r="R46" s="174">
        <v>5.9</v>
      </c>
      <c r="S46" s="174">
        <v>-4.9000000000000004</v>
      </c>
    </row>
    <row r="47" spans="1:31" ht="27" customHeight="1" x14ac:dyDescent="0.2">
      <c r="A47" s="591" t="s">
        <v>473</v>
      </c>
      <c r="B47" s="591"/>
      <c r="C47" s="592"/>
      <c r="D47" s="200">
        <v>-34.200000000000003</v>
      </c>
      <c r="E47" s="200">
        <v>-20.100000000000001</v>
      </c>
      <c r="F47" s="200">
        <v>-45.3</v>
      </c>
      <c r="G47" s="200">
        <v>-13.9</v>
      </c>
      <c r="H47" s="200">
        <v>-2.8</v>
      </c>
      <c r="I47" s="200">
        <v>-26.6</v>
      </c>
      <c r="J47" s="200">
        <v>-30.7</v>
      </c>
      <c r="K47" s="200">
        <v>-27.6</v>
      </c>
      <c r="L47" s="200">
        <v>-37.700000000000003</v>
      </c>
      <c r="M47" s="200">
        <v>-57.8</v>
      </c>
      <c r="N47" s="200">
        <v>-4.4000000000000004</v>
      </c>
      <c r="O47" s="200">
        <v>-15.1</v>
      </c>
      <c r="P47" s="200">
        <v>-13.2</v>
      </c>
      <c r="Q47" s="200">
        <v>-26.1</v>
      </c>
      <c r="R47" s="200">
        <v>-39.799999999999997</v>
      </c>
      <c r="S47" s="200">
        <v>-24.2</v>
      </c>
      <c r="T47" s="151"/>
      <c r="U47" s="151"/>
      <c r="V47" s="151"/>
      <c r="W47" s="151"/>
      <c r="X47" s="151"/>
      <c r="Y47" s="151"/>
      <c r="Z47" s="151"/>
      <c r="AA47" s="151"/>
      <c r="AB47" s="151"/>
      <c r="AC47" s="151"/>
      <c r="AD47" s="151"/>
      <c r="AE47" s="151"/>
    </row>
    <row r="48" spans="1:31" ht="27" customHeight="1" x14ac:dyDescent="0.2">
      <c r="A48" s="151"/>
      <c r="B48" s="151"/>
      <c r="C48" s="151"/>
      <c r="D48" s="201"/>
      <c r="E48" s="201"/>
      <c r="F48" s="201"/>
      <c r="G48" s="201"/>
      <c r="H48" s="201"/>
      <c r="I48" s="201"/>
      <c r="J48" s="201"/>
      <c r="K48" s="201"/>
      <c r="L48" s="201"/>
      <c r="M48" s="201"/>
      <c r="N48" s="201"/>
      <c r="O48" s="201"/>
      <c r="P48" s="201"/>
      <c r="Q48" s="201"/>
      <c r="R48" s="201"/>
      <c r="S48" s="201"/>
      <c r="T48" s="151"/>
      <c r="U48" s="151"/>
      <c r="V48" s="151"/>
      <c r="W48" s="151"/>
      <c r="X48" s="151"/>
      <c r="Y48" s="151"/>
      <c r="Z48" s="151"/>
      <c r="AA48" s="151"/>
      <c r="AB48" s="151"/>
      <c r="AC48" s="151"/>
      <c r="AD48" s="151"/>
      <c r="AE48" s="151"/>
    </row>
    <row r="49" spans="1:19" ht="16.5" x14ac:dyDescent="0.2">
      <c r="A49" s="143" t="s">
        <v>475</v>
      </c>
      <c r="B49" s="7"/>
      <c r="C49" s="7"/>
      <c r="H49" s="601"/>
      <c r="I49" s="601"/>
      <c r="J49" s="601"/>
      <c r="K49" s="601"/>
      <c r="L49" s="601"/>
      <c r="M49" s="601"/>
      <c r="N49" s="601"/>
      <c r="O49" s="601"/>
      <c r="S49" s="14" t="s">
        <v>135</v>
      </c>
    </row>
    <row r="50" spans="1:19" x14ac:dyDescent="0.2">
      <c r="A50" s="594" t="s">
        <v>51</v>
      </c>
      <c r="B50" s="594"/>
      <c r="C50" s="595"/>
      <c r="D50" s="157" t="s">
        <v>69</v>
      </c>
      <c r="E50" s="157" t="s">
        <v>442</v>
      </c>
      <c r="F50" s="157" t="s">
        <v>129</v>
      </c>
      <c r="G50" s="157" t="s">
        <v>104</v>
      </c>
      <c r="H50" s="157" t="s">
        <v>217</v>
      </c>
      <c r="I50" s="157" t="s">
        <v>277</v>
      </c>
      <c r="J50" s="157" t="s">
        <v>457</v>
      </c>
      <c r="K50" s="157" t="s">
        <v>458</v>
      </c>
      <c r="L50" s="157" t="s">
        <v>80</v>
      </c>
      <c r="M50" s="157" t="s">
        <v>334</v>
      </c>
      <c r="N50" s="157" t="s">
        <v>15</v>
      </c>
      <c r="O50" s="157" t="s">
        <v>180</v>
      </c>
      <c r="P50" s="157" t="s">
        <v>136</v>
      </c>
      <c r="Q50" s="157" t="s">
        <v>460</v>
      </c>
      <c r="R50" s="157" t="s">
        <v>462</v>
      </c>
      <c r="S50" s="157" t="s">
        <v>3</v>
      </c>
    </row>
    <row r="51" spans="1:19" x14ac:dyDescent="0.2">
      <c r="A51" s="596"/>
      <c r="B51" s="596"/>
      <c r="C51" s="597"/>
      <c r="D51" s="158" t="s">
        <v>94</v>
      </c>
      <c r="E51" s="158"/>
      <c r="F51" s="158"/>
      <c r="G51" s="158" t="s">
        <v>428</v>
      </c>
      <c r="H51" s="158" t="s">
        <v>390</v>
      </c>
      <c r="I51" s="158" t="s">
        <v>370</v>
      </c>
      <c r="J51" s="158" t="s">
        <v>463</v>
      </c>
      <c r="K51" s="158" t="s">
        <v>152</v>
      </c>
      <c r="L51" s="181" t="s">
        <v>273</v>
      </c>
      <c r="M51" s="185" t="s">
        <v>200</v>
      </c>
      <c r="N51" s="181" t="s">
        <v>283</v>
      </c>
      <c r="O51" s="181" t="s">
        <v>461</v>
      </c>
      <c r="P51" s="181" t="s">
        <v>414</v>
      </c>
      <c r="Q51" s="181" t="s">
        <v>446</v>
      </c>
      <c r="R51" s="181" t="s">
        <v>171</v>
      </c>
      <c r="S51" s="189" t="s">
        <v>336</v>
      </c>
    </row>
    <row r="52" spans="1:19" ht="18" customHeight="1" x14ac:dyDescent="0.2">
      <c r="A52" s="598"/>
      <c r="B52" s="598"/>
      <c r="C52" s="600"/>
      <c r="D52" s="159" t="s">
        <v>212</v>
      </c>
      <c r="E52" s="159" t="s">
        <v>387</v>
      </c>
      <c r="F52" s="159" t="s">
        <v>33</v>
      </c>
      <c r="G52" s="159" t="s">
        <v>464</v>
      </c>
      <c r="H52" s="159" t="s">
        <v>18</v>
      </c>
      <c r="I52" s="159" t="s">
        <v>60</v>
      </c>
      <c r="J52" s="159" t="s">
        <v>313</v>
      </c>
      <c r="K52" s="159" t="s">
        <v>465</v>
      </c>
      <c r="L52" s="182" t="s">
        <v>164</v>
      </c>
      <c r="M52" s="186" t="s">
        <v>466</v>
      </c>
      <c r="N52" s="182" t="s">
        <v>76</v>
      </c>
      <c r="O52" s="182" t="s">
        <v>422</v>
      </c>
      <c r="P52" s="186" t="s">
        <v>307</v>
      </c>
      <c r="Q52" s="186" t="s">
        <v>467</v>
      </c>
      <c r="R52" s="182" t="s">
        <v>468</v>
      </c>
      <c r="S52" s="182" t="s">
        <v>208</v>
      </c>
    </row>
    <row r="53" spans="1:19" ht="15.75" customHeight="1" x14ac:dyDescent="0.2">
      <c r="A53" s="195"/>
      <c r="B53" s="195"/>
      <c r="C53" s="195"/>
      <c r="D53" s="589" t="s">
        <v>137</v>
      </c>
      <c r="E53" s="589"/>
      <c r="F53" s="589"/>
      <c r="G53" s="589"/>
      <c r="H53" s="589"/>
      <c r="I53" s="589"/>
      <c r="J53" s="589"/>
      <c r="K53" s="589"/>
      <c r="L53" s="589"/>
      <c r="M53" s="589"/>
      <c r="N53" s="589"/>
      <c r="O53" s="589"/>
      <c r="P53" s="589"/>
      <c r="Q53" s="589"/>
      <c r="R53" s="589"/>
      <c r="S53" s="195"/>
    </row>
    <row r="54" spans="1:19" ht="13.5" customHeight="1" x14ac:dyDescent="0.2">
      <c r="A54" s="145" t="s">
        <v>189</v>
      </c>
      <c r="B54" s="145" t="s">
        <v>59</v>
      </c>
      <c r="C54" s="154" t="s">
        <v>55</v>
      </c>
      <c r="D54" s="196">
        <v>100.8</v>
      </c>
      <c r="E54" s="204">
        <v>139.19999999999999</v>
      </c>
      <c r="F54" s="204">
        <v>103.1</v>
      </c>
      <c r="G54" s="204">
        <v>106.7</v>
      </c>
      <c r="H54" s="204">
        <v>107.3</v>
      </c>
      <c r="I54" s="204">
        <v>104.5</v>
      </c>
      <c r="J54" s="204">
        <v>102.7</v>
      </c>
      <c r="K54" s="204">
        <v>115.1</v>
      </c>
      <c r="L54" s="183">
        <v>107.9</v>
      </c>
      <c r="M54" s="183">
        <v>99.9</v>
      </c>
      <c r="N54" s="183">
        <v>94.2</v>
      </c>
      <c r="O54" s="183">
        <v>112.6</v>
      </c>
      <c r="P54" s="204">
        <v>80.599999999999994</v>
      </c>
      <c r="Q54" s="204">
        <v>92</v>
      </c>
      <c r="R54" s="204">
        <v>100.1</v>
      </c>
      <c r="S54" s="183">
        <v>101.5</v>
      </c>
    </row>
    <row r="55" spans="1:19" ht="13.5" customHeight="1" x14ac:dyDescent="0.2">
      <c r="A55" s="146" t="s">
        <v>50</v>
      </c>
      <c r="B55" s="146" t="s">
        <v>335</v>
      </c>
      <c r="C55" s="154"/>
      <c r="D55" s="197">
        <v>101.7</v>
      </c>
      <c r="E55" s="205">
        <v>104.5</v>
      </c>
      <c r="F55" s="205">
        <v>104.3</v>
      </c>
      <c r="G55" s="205">
        <v>108.5</v>
      </c>
      <c r="H55" s="205">
        <v>103.3</v>
      </c>
      <c r="I55" s="205">
        <v>110</v>
      </c>
      <c r="J55" s="205">
        <v>108.1</v>
      </c>
      <c r="K55" s="205">
        <v>103.9</v>
      </c>
      <c r="L55" s="184">
        <v>88</v>
      </c>
      <c r="M55" s="184">
        <v>97.7</v>
      </c>
      <c r="N55" s="184">
        <v>119.7</v>
      </c>
      <c r="O55" s="184">
        <v>108.5</v>
      </c>
      <c r="P55" s="205">
        <v>78.5</v>
      </c>
      <c r="Q55" s="205">
        <v>95.6</v>
      </c>
      <c r="R55" s="205">
        <v>100.2</v>
      </c>
      <c r="S55" s="184">
        <v>100.8</v>
      </c>
    </row>
    <row r="56" spans="1:19" ht="13.5" customHeight="1" x14ac:dyDescent="0.2">
      <c r="A56" s="146"/>
      <c r="B56" s="146" t="s">
        <v>244</v>
      </c>
      <c r="C56" s="154"/>
      <c r="D56" s="197">
        <v>100</v>
      </c>
      <c r="E56" s="205">
        <v>100</v>
      </c>
      <c r="F56" s="205">
        <v>100</v>
      </c>
      <c r="G56" s="205">
        <v>100</v>
      </c>
      <c r="H56" s="205">
        <v>100</v>
      </c>
      <c r="I56" s="205">
        <v>100</v>
      </c>
      <c r="J56" s="205">
        <v>100</v>
      </c>
      <c r="K56" s="205">
        <v>100</v>
      </c>
      <c r="L56" s="184">
        <v>100</v>
      </c>
      <c r="M56" s="184">
        <v>100</v>
      </c>
      <c r="N56" s="184">
        <v>100</v>
      </c>
      <c r="O56" s="184">
        <v>100</v>
      </c>
      <c r="P56" s="205">
        <v>100</v>
      </c>
      <c r="Q56" s="205">
        <v>100</v>
      </c>
      <c r="R56" s="205">
        <v>100</v>
      </c>
      <c r="S56" s="184">
        <v>100</v>
      </c>
    </row>
    <row r="57" spans="1:19" ht="13.5" customHeight="1" x14ac:dyDescent="0.2">
      <c r="A57" s="146"/>
      <c r="B57" s="146" t="s">
        <v>153</v>
      </c>
      <c r="C57" s="154"/>
      <c r="D57" s="197">
        <v>102.8</v>
      </c>
      <c r="E57" s="205">
        <v>118.8</v>
      </c>
      <c r="F57" s="205">
        <v>102.4</v>
      </c>
      <c r="G57" s="205">
        <v>98.3</v>
      </c>
      <c r="H57" s="205">
        <v>101.1</v>
      </c>
      <c r="I57" s="205">
        <v>106.5</v>
      </c>
      <c r="J57" s="205">
        <v>97.4</v>
      </c>
      <c r="K57" s="205">
        <v>84.8</v>
      </c>
      <c r="L57" s="205">
        <v>115.8</v>
      </c>
      <c r="M57" s="205">
        <v>104.4</v>
      </c>
      <c r="N57" s="205">
        <v>98.2</v>
      </c>
      <c r="O57" s="205">
        <v>108.1</v>
      </c>
      <c r="P57" s="205">
        <v>101.3</v>
      </c>
      <c r="Q57" s="205">
        <v>99</v>
      </c>
      <c r="R57" s="205">
        <v>90.4</v>
      </c>
      <c r="S57" s="205">
        <v>122.2</v>
      </c>
    </row>
    <row r="58" spans="1:19" ht="13.5" customHeight="1" x14ac:dyDescent="0.2">
      <c r="B58" s="146" t="s">
        <v>368</v>
      </c>
      <c r="C58" s="154"/>
      <c r="D58" s="198">
        <v>101.4</v>
      </c>
      <c r="E58" s="184">
        <v>98.4</v>
      </c>
      <c r="F58" s="184">
        <v>104.8</v>
      </c>
      <c r="G58" s="184">
        <v>97</v>
      </c>
      <c r="H58" s="184">
        <v>91.6</v>
      </c>
      <c r="I58" s="184">
        <v>92.6</v>
      </c>
      <c r="J58" s="184">
        <v>86.1</v>
      </c>
      <c r="K58" s="184">
        <v>96.4</v>
      </c>
      <c r="L58" s="184">
        <v>95.5</v>
      </c>
      <c r="M58" s="184">
        <v>106.5</v>
      </c>
      <c r="N58" s="184">
        <v>101</v>
      </c>
      <c r="O58" s="184">
        <v>106.9</v>
      </c>
      <c r="P58" s="184">
        <v>96.8</v>
      </c>
      <c r="Q58" s="184">
        <v>97.5</v>
      </c>
      <c r="R58" s="184">
        <v>91.6</v>
      </c>
      <c r="S58" s="184">
        <v>128.9</v>
      </c>
    </row>
    <row r="59" spans="1:19" ht="13.5" customHeight="1" x14ac:dyDescent="0.2">
      <c r="A59" s="147"/>
      <c r="B59" s="147" t="s">
        <v>159</v>
      </c>
      <c r="C59" s="155"/>
      <c r="D59" s="199">
        <v>99.3</v>
      </c>
      <c r="E59" s="206">
        <v>101.8</v>
      </c>
      <c r="F59" s="206">
        <v>102.1</v>
      </c>
      <c r="G59" s="206">
        <v>91.2</v>
      </c>
      <c r="H59" s="206">
        <v>87.9</v>
      </c>
      <c r="I59" s="206">
        <v>93</v>
      </c>
      <c r="J59" s="206">
        <v>85.2</v>
      </c>
      <c r="K59" s="206">
        <v>92.4</v>
      </c>
      <c r="L59" s="206">
        <v>88.6</v>
      </c>
      <c r="M59" s="206">
        <v>106.9</v>
      </c>
      <c r="N59" s="206">
        <v>96.4</v>
      </c>
      <c r="O59" s="206">
        <v>98.8</v>
      </c>
      <c r="P59" s="206">
        <v>95.4</v>
      </c>
      <c r="Q59" s="206">
        <v>95.1</v>
      </c>
      <c r="R59" s="206">
        <v>89.2</v>
      </c>
      <c r="S59" s="206">
        <v>122.4</v>
      </c>
    </row>
    <row r="60" spans="1:19" ht="13.5" customHeight="1" x14ac:dyDescent="0.2">
      <c r="A60" s="146" t="s">
        <v>175</v>
      </c>
      <c r="B60" s="146">
        <v>8</v>
      </c>
      <c r="C60" s="154" t="s">
        <v>555</v>
      </c>
      <c r="D60" s="196">
        <v>83.9</v>
      </c>
      <c r="E60" s="204">
        <v>81.2</v>
      </c>
      <c r="F60" s="204">
        <v>82.2</v>
      </c>
      <c r="G60" s="204">
        <v>75.900000000000006</v>
      </c>
      <c r="H60" s="204">
        <v>115.8</v>
      </c>
      <c r="I60" s="204">
        <v>83.8</v>
      </c>
      <c r="J60" s="204">
        <v>82.3</v>
      </c>
      <c r="K60" s="204">
        <v>70</v>
      </c>
      <c r="L60" s="204">
        <v>69.400000000000006</v>
      </c>
      <c r="M60" s="204">
        <v>83.7</v>
      </c>
      <c r="N60" s="204">
        <v>90.6</v>
      </c>
      <c r="O60" s="204">
        <v>89.9</v>
      </c>
      <c r="P60" s="204">
        <v>75.900000000000006</v>
      </c>
      <c r="Q60" s="204">
        <v>79.7</v>
      </c>
      <c r="R60" s="204">
        <v>72</v>
      </c>
      <c r="S60" s="204">
        <v>118.3</v>
      </c>
    </row>
    <row r="61" spans="1:19" ht="13.5" customHeight="1" x14ac:dyDescent="0.2">
      <c r="A61" s="148" t="s">
        <v>86</v>
      </c>
      <c r="B61" s="146">
        <v>9</v>
      </c>
      <c r="C61" s="154"/>
      <c r="D61" s="197">
        <v>80</v>
      </c>
      <c r="E61" s="205">
        <v>79.599999999999994</v>
      </c>
      <c r="F61" s="205">
        <v>80.400000000000006</v>
      </c>
      <c r="G61" s="205">
        <v>74.3</v>
      </c>
      <c r="H61" s="205">
        <v>69.8</v>
      </c>
      <c r="I61" s="205">
        <v>82.7</v>
      </c>
      <c r="J61" s="205">
        <v>71.3</v>
      </c>
      <c r="K61" s="205">
        <v>73.400000000000006</v>
      </c>
      <c r="L61" s="205">
        <v>72</v>
      </c>
      <c r="M61" s="205">
        <v>77.2</v>
      </c>
      <c r="N61" s="205">
        <v>88.8</v>
      </c>
      <c r="O61" s="205">
        <v>88.7</v>
      </c>
      <c r="P61" s="205">
        <v>67</v>
      </c>
      <c r="Q61" s="205">
        <v>79.900000000000006</v>
      </c>
      <c r="R61" s="205">
        <v>70.8</v>
      </c>
      <c r="S61" s="205">
        <v>112.4</v>
      </c>
    </row>
    <row r="62" spans="1:19" ht="13.5" customHeight="1" x14ac:dyDescent="0.2">
      <c r="A62" s="148" t="s">
        <v>86</v>
      </c>
      <c r="B62" s="146">
        <v>10</v>
      </c>
      <c r="C62" s="154"/>
      <c r="D62" s="197">
        <v>79.900000000000006</v>
      </c>
      <c r="E62" s="205">
        <v>86.4</v>
      </c>
      <c r="F62" s="205">
        <v>79.5</v>
      </c>
      <c r="G62" s="205">
        <v>73</v>
      </c>
      <c r="H62" s="205">
        <v>70.8</v>
      </c>
      <c r="I62" s="205">
        <v>81.2</v>
      </c>
      <c r="J62" s="205">
        <v>72.400000000000006</v>
      </c>
      <c r="K62" s="205">
        <v>69.599999999999994</v>
      </c>
      <c r="L62" s="205">
        <v>71.2</v>
      </c>
      <c r="M62" s="205">
        <v>80.900000000000006</v>
      </c>
      <c r="N62" s="205">
        <v>86.9</v>
      </c>
      <c r="O62" s="205">
        <v>89.7</v>
      </c>
      <c r="P62" s="205">
        <v>70.3</v>
      </c>
      <c r="Q62" s="205">
        <v>78.3</v>
      </c>
      <c r="R62" s="205">
        <v>72.900000000000006</v>
      </c>
      <c r="S62" s="205">
        <v>110.8</v>
      </c>
    </row>
    <row r="63" spans="1:19" ht="13.5" customHeight="1" x14ac:dyDescent="0.2">
      <c r="A63" s="148" t="s">
        <v>86</v>
      </c>
      <c r="B63" s="146">
        <v>11</v>
      </c>
      <c r="D63" s="197">
        <v>84</v>
      </c>
      <c r="E63" s="205">
        <v>102.7</v>
      </c>
      <c r="F63" s="205">
        <v>85.2</v>
      </c>
      <c r="G63" s="205">
        <v>73.400000000000006</v>
      </c>
      <c r="H63" s="205">
        <v>70.5</v>
      </c>
      <c r="I63" s="205">
        <v>86.1</v>
      </c>
      <c r="J63" s="205">
        <v>74.400000000000006</v>
      </c>
      <c r="K63" s="205">
        <v>70.8</v>
      </c>
      <c r="L63" s="205">
        <v>71.5</v>
      </c>
      <c r="M63" s="205">
        <v>76.8</v>
      </c>
      <c r="N63" s="205">
        <v>89.7</v>
      </c>
      <c r="O63" s="205">
        <v>90.6</v>
      </c>
      <c r="P63" s="205">
        <v>70.099999999999994</v>
      </c>
      <c r="Q63" s="205">
        <v>83.1</v>
      </c>
      <c r="R63" s="205">
        <v>73.2</v>
      </c>
      <c r="S63" s="205">
        <v>112.9</v>
      </c>
    </row>
    <row r="64" spans="1:19" ht="13.5" customHeight="1" x14ac:dyDescent="0.2">
      <c r="A64" s="19" t="s">
        <v>86</v>
      </c>
      <c r="B64" s="146">
        <v>12</v>
      </c>
      <c r="C64" s="154"/>
      <c r="D64" s="197">
        <v>186.1</v>
      </c>
      <c r="E64" s="205">
        <v>175.3</v>
      </c>
      <c r="F64" s="205">
        <v>201</v>
      </c>
      <c r="G64" s="205">
        <v>137.19999999999999</v>
      </c>
      <c r="H64" s="205">
        <v>182.8</v>
      </c>
      <c r="I64" s="205">
        <v>149.6</v>
      </c>
      <c r="J64" s="205">
        <v>138.4</v>
      </c>
      <c r="K64" s="205">
        <v>211.2</v>
      </c>
      <c r="L64" s="205">
        <v>155.30000000000001</v>
      </c>
      <c r="M64" s="205">
        <v>208.9</v>
      </c>
      <c r="N64" s="205">
        <v>126.7</v>
      </c>
      <c r="O64" s="205">
        <v>144.4</v>
      </c>
      <c r="P64" s="205">
        <v>223.6</v>
      </c>
      <c r="Q64" s="205">
        <v>166.5</v>
      </c>
      <c r="R64" s="205">
        <v>177.4</v>
      </c>
      <c r="S64" s="205">
        <v>176.8</v>
      </c>
    </row>
    <row r="65" spans="1:19" ht="13.5" customHeight="1" x14ac:dyDescent="0.2">
      <c r="A65" s="148" t="s">
        <v>472</v>
      </c>
      <c r="B65" s="146" t="s">
        <v>365</v>
      </c>
      <c r="C65" s="154"/>
      <c r="D65" s="197">
        <v>83.3</v>
      </c>
      <c r="E65" s="205">
        <v>75.599999999999994</v>
      </c>
      <c r="F65" s="205">
        <v>83.3</v>
      </c>
      <c r="G65" s="205">
        <v>125.4</v>
      </c>
      <c r="H65" s="205">
        <v>71.900000000000006</v>
      </c>
      <c r="I65" s="205">
        <v>76.2</v>
      </c>
      <c r="J65" s="205">
        <v>83</v>
      </c>
      <c r="K65" s="205">
        <v>67.5</v>
      </c>
      <c r="L65" s="205">
        <v>61.5</v>
      </c>
      <c r="M65" s="205">
        <v>76.5</v>
      </c>
      <c r="N65" s="205">
        <v>81.099999999999994</v>
      </c>
      <c r="O65" s="205">
        <v>91.3</v>
      </c>
      <c r="P65" s="205">
        <v>81.5</v>
      </c>
      <c r="Q65" s="205">
        <v>78.5</v>
      </c>
      <c r="R65" s="205">
        <v>92.2</v>
      </c>
      <c r="S65" s="205">
        <v>120.5</v>
      </c>
    </row>
    <row r="66" spans="1:19" ht="13.5" customHeight="1" x14ac:dyDescent="0.2">
      <c r="A66" s="148" t="s">
        <v>86</v>
      </c>
      <c r="B66" s="146">
        <v>2</v>
      </c>
      <c r="C66" s="154"/>
      <c r="D66" s="197">
        <v>78.7</v>
      </c>
      <c r="E66" s="205">
        <v>76.3</v>
      </c>
      <c r="F66" s="205">
        <v>78.5</v>
      </c>
      <c r="G66" s="205">
        <v>85.2</v>
      </c>
      <c r="H66" s="205">
        <v>67</v>
      </c>
      <c r="I66" s="205">
        <v>78.7</v>
      </c>
      <c r="J66" s="205">
        <v>79.900000000000006</v>
      </c>
      <c r="K66" s="205">
        <v>67.400000000000006</v>
      </c>
      <c r="L66" s="205">
        <v>53.3</v>
      </c>
      <c r="M66" s="205">
        <v>76.7</v>
      </c>
      <c r="N66" s="205">
        <v>82.2</v>
      </c>
      <c r="O66" s="205">
        <v>90</v>
      </c>
      <c r="P66" s="205">
        <v>73.5</v>
      </c>
      <c r="Q66" s="205">
        <v>73.599999999999994</v>
      </c>
      <c r="R66" s="205">
        <v>91</v>
      </c>
      <c r="S66" s="205">
        <v>110.4</v>
      </c>
    </row>
    <row r="67" spans="1:19" ht="13.5" customHeight="1" x14ac:dyDescent="0.2">
      <c r="A67" s="149" t="s">
        <v>86</v>
      </c>
      <c r="B67" s="146">
        <v>3</v>
      </c>
      <c r="C67" s="154"/>
      <c r="D67" s="197">
        <v>81.400000000000006</v>
      </c>
      <c r="E67" s="205">
        <v>94.8</v>
      </c>
      <c r="F67" s="205">
        <v>81.599999999999994</v>
      </c>
      <c r="G67" s="205">
        <v>98.5</v>
      </c>
      <c r="H67" s="205">
        <v>68.400000000000006</v>
      </c>
      <c r="I67" s="205">
        <v>77.2</v>
      </c>
      <c r="J67" s="205">
        <v>78.8</v>
      </c>
      <c r="K67" s="205">
        <v>71.599999999999994</v>
      </c>
      <c r="L67" s="205">
        <v>57.6</v>
      </c>
      <c r="M67" s="205">
        <v>78.7</v>
      </c>
      <c r="N67" s="205">
        <v>82.2</v>
      </c>
      <c r="O67" s="205">
        <v>81.2</v>
      </c>
      <c r="P67" s="205">
        <v>72</v>
      </c>
      <c r="Q67" s="205">
        <v>79.599999999999994</v>
      </c>
      <c r="R67" s="205">
        <v>89.6</v>
      </c>
      <c r="S67" s="205">
        <v>113.3</v>
      </c>
    </row>
    <row r="68" spans="1:19" ht="13.5" customHeight="1" x14ac:dyDescent="0.2">
      <c r="A68" s="148" t="s">
        <v>86</v>
      </c>
      <c r="B68" s="146">
        <v>4</v>
      </c>
      <c r="D68" s="197">
        <v>82.1</v>
      </c>
      <c r="E68" s="205">
        <v>134.1</v>
      </c>
      <c r="F68" s="205">
        <v>81.099999999999994</v>
      </c>
      <c r="G68" s="205">
        <v>86.6</v>
      </c>
      <c r="H68" s="205">
        <v>65.599999999999994</v>
      </c>
      <c r="I68" s="205">
        <v>79.400000000000006</v>
      </c>
      <c r="J68" s="205">
        <v>79.400000000000006</v>
      </c>
      <c r="K68" s="205">
        <v>67.8</v>
      </c>
      <c r="L68" s="205">
        <v>59.9</v>
      </c>
      <c r="M68" s="205">
        <v>79.3</v>
      </c>
      <c r="N68" s="205">
        <v>81.2</v>
      </c>
      <c r="O68" s="205">
        <v>82.2</v>
      </c>
      <c r="P68" s="205">
        <v>72.099999999999994</v>
      </c>
      <c r="Q68" s="205">
        <v>80.099999999999994</v>
      </c>
      <c r="R68" s="205">
        <v>83.7</v>
      </c>
      <c r="S68" s="205">
        <v>111</v>
      </c>
    </row>
    <row r="69" spans="1:19" ht="13.5" customHeight="1" x14ac:dyDescent="0.2">
      <c r="A69" s="146" t="s">
        <v>86</v>
      </c>
      <c r="B69" s="146">
        <v>5</v>
      </c>
      <c r="C69" s="154"/>
      <c r="D69" s="197">
        <v>80.7</v>
      </c>
      <c r="E69" s="205">
        <v>89</v>
      </c>
      <c r="F69" s="205">
        <v>79.400000000000006</v>
      </c>
      <c r="G69" s="205">
        <v>87.2</v>
      </c>
      <c r="H69" s="205">
        <v>66.5</v>
      </c>
      <c r="I69" s="205">
        <v>75</v>
      </c>
      <c r="J69" s="205">
        <v>80.400000000000006</v>
      </c>
      <c r="K69" s="205">
        <v>69</v>
      </c>
      <c r="L69" s="205">
        <v>57.6</v>
      </c>
      <c r="M69" s="205">
        <v>116.1</v>
      </c>
      <c r="N69" s="205">
        <v>86.1</v>
      </c>
      <c r="O69" s="205">
        <v>87.9</v>
      </c>
      <c r="P69" s="205">
        <v>71.7</v>
      </c>
      <c r="Q69" s="205">
        <v>74.2</v>
      </c>
      <c r="R69" s="205">
        <v>83.9</v>
      </c>
      <c r="S69" s="205">
        <v>109</v>
      </c>
    </row>
    <row r="70" spans="1:19" ht="13.5" customHeight="1" x14ac:dyDescent="0.2">
      <c r="A70" s="148" t="s">
        <v>86</v>
      </c>
      <c r="B70" s="146">
        <v>6</v>
      </c>
      <c r="C70" s="154"/>
      <c r="D70" s="197">
        <v>129.69999999999999</v>
      </c>
      <c r="E70" s="205">
        <v>126.3</v>
      </c>
      <c r="F70" s="205">
        <v>128.6</v>
      </c>
      <c r="G70" s="205">
        <v>97.8</v>
      </c>
      <c r="H70" s="205">
        <v>134.6</v>
      </c>
      <c r="I70" s="205">
        <v>83.2</v>
      </c>
      <c r="J70" s="205">
        <v>97.3</v>
      </c>
      <c r="K70" s="205">
        <v>166.3</v>
      </c>
      <c r="L70" s="205">
        <v>69.900000000000006</v>
      </c>
      <c r="M70" s="205">
        <v>115.8</v>
      </c>
      <c r="N70" s="205">
        <v>98.4</v>
      </c>
      <c r="O70" s="205">
        <v>104.8</v>
      </c>
      <c r="P70" s="205">
        <v>208.9</v>
      </c>
      <c r="Q70" s="205">
        <v>116.1</v>
      </c>
      <c r="R70" s="205">
        <v>184.6</v>
      </c>
      <c r="S70" s="205">
        <v>159.30000000000001</v>
      </c>
    </row>
    <row r="71" spans="1:19" ht="13.5" customHeight="1" x14ac:dyDescent="0.2">
      <c r="A71" s="148" t="s">
        <v>86</v>
      </c>
      <c r="B71" s="146">
        <v>7</v>
      </c>
      <c r="C71" s="154"/>
      <c r="D71" s="197">
        <v>131</v>
      </c>
      <c r="E71" s="205">
        <v>160.4</v>
      </c>
      <c r="F71" s="205">
        <v>155.9</v>
      </c>
      <c r="G71" s="205">
        <v>105.7</v>
      </c>
      <c r="H71" s="205">
        <v>82</v>
      </c>
      <c r="I71" s="205">
        <v>91</v>
      </c>
      <c r="J71" s="205">
        <v>133.69999999999999</v>
      </c>
      <c r="K71" s="205">
        <v>94.9</v>
      </c>
      <c r="L71" s="205">
        <v>116.1</v>
      </c>
      <c r="M71" s="205">
        <v>216.5</v>
      </c>
      <c r="N71" s="205">
        <v>89.5</v>
      </c>
      <c r="O71" s="205">
        <v>115.5</v>
      </c>
      <c r="P71" s="205">
        <v>73.5</v>
      </c>
      <c r="Q71" s="205">
        <v>103.5</v>
      </c>
      <c r="R71" s="205">
        <v>99.4</v>
      </c>
      <c r="S71" s="205">
        <v>145.30000000000001</v>
      </c>
    </row>
    <row r="72" spans="1:19" ht="13.5" customHeight="1" x14ac:dyDescent="0.2">
      <c r="A72" s="150" t="s">
        <v>86</v>
      </c>
      <c r="B72" s="153">
        <v>8</v>
      </c>
      <c r="C72" s="156"/>
      <c r="D72" s="164">
        <v>79.900000000000006</v>
      </c>
      <c r="E72" s="174">
        <v>83.9</v>
      </c>
      <c r="F72" s="174">
        <v>81.599999999999994</v>
      </c>
      <c r="G72" s="174">
        <v>88.8</v>
      </c>
      <c r="H72" s="174">
        <v>80.7</v>
      </c>
      <c r="I72" s="174">
        <v>78.8</v>
      </c>
      <c r="J72" s="174">
        <v>87.1</v>
      </c>
      <c r="K72" s="174">
        <v>67.2</v>
      </c>
      <c r="L72" s="174">
        <v>58.7</v>
      </c>
      <c r="M72" s="174">
        <v>76.5</v>
      </c>
      <c r="N72" s="174">
        <v>82.5</v>
      </c>
      <c r="O72" s="174">
        <v>88.2</v>
      </c>
      <c r="P72" s="174">
        <v>68.400000000000006</v>
      </c>
      <c r="Q72" s="174">
        <v>70.7</v>
      </c>
      <c r="R72" s="174">
        <v>82.9</v>
      </c>
      <c r="S72" s="174">
        <v>111.4</v>
      </c>
    </row>
    <row r="73" spans="1:19" ht="17.25" customHeight="1" x14ac:dyDescent="0.2">
      <c r="A73" s="195"/>
      <c r="B73" s="195"/>
      <c r="C73" s="195"/>
      <c r="D73" s="590" t="s">
        <v>95</v>
      </c>
      <c r="E73" s="590"/>
      <c r="F73" s="590"/>
      <c r="G73" s="590"/>
      <c r="H73" s="590"/>
      <c r="I73" s="590"/>
      <c r="J73" s="590"/>
      <c r="K73" s="590"/>
      <c r="L73" s="590"/>
      <c r="M73" s="590"/>
      <c r="N73" s="590"/>
      <c r="O73" s="590"/>
      <c r="P73" s="590"/>
      <c r="Q73" s="590"/>
      <c r="R73" s="590"/>
      <c r="S73" s="590"/>
    </row>
    <row r="74" spans="1:19" ht="13.5" customHeight="1" x14ac:dyDescent="0.2">
      <c r="A74" s="145" t="s">
        <v>189</v>
      </c>
      <c r="B74" s="145" t="s">
        <v>59</v>
      </c>
      <c r="C74" s="154" t="s">
        <v>55</v>
      </c>
      <c r="D74" s="196">
        <v>-1.5</v>
      </c>
      <c r="E74" s="204">
        <v>37.5</v>
      </c>
      <c r="F74" s="204">
        <v>-2.2999999999999998</v>
      </c>
      <c r="G74" s="204">
        <v>13</v>
      </c>
      <c r="H74" s="204">
        <v>-7.2</v>
      </c>
      <c r="I74" s="204">
        <v>-11.1</v>
      </c>
      <c r="J74" s="204">
        <v>14.5</v>
      </c>
      <c r="K74" s="204">
        <v>1.6</v>
      </c>
      <c r="L74" s="183">
        <v>-24.3</v>
      </c>
      <c r="M74" s="183">
        <v>17.600000000000001</v>
      </c>
      <c r="N74" s="183">
        <v>-9.4</v>
      </c>
      <c r="O74" s="183">
        <v>1</v>
      </c>
      <c r="P74" s="204">
        <v>-25.3</v>
      </c>
      <c r="Q74" s="204">
        <v>4.5</v>
      </c>
      <c r="R74" s="204">
        <v>-4.8</v>
      </c>
      <c r="S74" s="183">
        <v>-1.3</v>
      </c>
    </row>
    <row r="75" spans="1:19" ht="13.5" customHeight="1" x14ac:dyDescent="0.2">
      <c r="A75" s="146" t="s">
        <v>50</v>
      </c>
      <c r="B75" s="146" t="s">
        <v>335</v>
      </c>
      <c r="C75" s="154"/>
      <c r="D75" s="197">
        <v>0.9</v>
      </c>
      <c r="E75" s="205">
        <v>-25</v>
      </c>
      <c r="F75" s="205">
        <v>1.1000000000000001</v>
      </c>
      <c r="G75" s="205">
        <v>1.6</v>
      </c>
      <c r="H75" s="205">
        <v>-3.9</v>
      </c>
      <c r="I75" s="205">
        <v>5.2</v>
      </c>
      <c r="J75" s="205">
        <v>5.2</v>
      </c>
      <c r="K75" s="205">
        <v>-9.8000000000000007</v>
      </c>
      <c r="L75" s="184">
        <v>-18.5</v>
      </c>
      <c r="M75" s="184">
        <v>-2.2999999999999998</v>
      </c>
      <c r="N75" s="184">
        <v>27</v>
      </c>
      <c r="O75" s="184">
        <v>-3.8</v>
      </c>
      <c r="P75" s="205">
        <v>-2.7</v>
      </c>
      <c r="Q75" s="205">
        <v>3.9</v>
      </c>
      <c r="R75" s="205">
        <v>0.1</v>
      </c>
      <c r="S75" s="184">
        <v>-0.8</v>
      </c>
    </row>
    <row r="76" spans="1:19" ht="13.5" customHeight="1" x14ac:dyDescent="0.2">
      <c r="A76" s="146"/>
      <c r="B76" s="146" t="s">
        <v>244</v>
      </c>
      <c r="C76" s="154"/>
      <c r="D76" s="197">
        <v>-1.8</v>
      </c>
      <c r="E76" s="205">
        <v>-4.3</v>
      </c>
      <c r="F76" s="205">
        <v>-4.2</v>
      </c>
      <c r="G76" s="205">
        <v>-7.8</v>
      </c>
      <c r="H76" s="205">
        <v>-3.2</v>
      </c>
      <c r="I76" s="205">
        <v>-9.1999999999999993</v>
      </c>
      <c r="J76" s="205">
        <v>-7.6</v>
      </c>
      <c r="K76" s="205">
        <v>-3.8</v>
      </c>
      <c r="L76" s="184">
        <v>13.5</v>
      </c>
      <c r="M76" s="184">
        <v>2.2999999999999998</v>
      </c>
      <c r="N76" s="184">
        <v>-16.5</v>
      </c>
      <c r="O76" s="184">
        <v>-7.8</v>
      </c>
      <c r="P76" s="205">
        <v>27.3</v>
      </c>
      <c r="Q76" s="205">
        <v>4.5</v>
      </c>
      <c r="R76" s="205">
        <v>-0.2</v>
      </c>
      <c r="S76" s="184">
        <v>-0.7</v>
      </c>
    </row>
    <row r="77" spans="1:19" ht="13.5" customHeight="1" x14ac:dyDescent="0.2">
      <c r="A77" s="146"/>
      <c r="B77" s="146" t="s">
        <v>153</v>
      </c>
      <c r="C77" s="154"/>
      <c r="D77" s="197">
        <v>2.8</v>
      </c>
      <c r="E77" s="205">
        <v>18.8</v>
      </c>
      <c r="F77" s="205">
        <v>2.4</v>
      </c>
      <c r="G77" s="205">
        <v>-1.7</v>
      </c>
      <c r="H77" s="205">
        <v>1.1000000000000001</v>
      </c>
      <c r="I77" s="205">
        <v>6.5</v>
      </c>
      <c r="J77" s="205">
        <v>-2.6</v>
      </c>
      <c r="K77" s="205">
        <v>-15.2</v>
      </c>
      <c r="L77" s="184">
        <v>15.8</v>
      </c>
      <c r="M77" s="184">
        <v>4.4000000000000004</v>
      </c>
      <c r="N77" s="184">
        <v>-1.8</v>
      </c>
      <c r="O77" s="184">
        <v>8.1</v>
      </c>
      <c r="P77" s="205">
        <v>1.3</v>
      </c>
      <c r="Q77" s="205">
        <v>-1</v>
      </c>
      <c r="R77" s="205">
        <v>-9.6</v>
      </c>
      <c r="S77" s="184">
        <v>22.2</v>
      </c>
    </row>
    <row r="78" spans="1:19" ht="13.5" customHeight="1" x14ac:dyDescent="0.2">
      <c r="A78" s="146"/>
      <c r="B78" s="146" t="s">
        <v>368</v>
      </c>
      <c r="C78" s="154"/>
      <c r="D78" s="197">
        <v>-1.4</v>
      </c>
      <c r="E78" s="205">
        <v>-17.2</v>
      </c>
      <c r="F78" s="205">
        <v>2.2999999999999998</v>
      </c>
      <c r="G78" s="205">
        <v>-1.3</v>
      </c>
      <c r="H78" s="205">
        <v>-9.4</v>
      </c>
      <c r="I78" s="205">
        <v>-13.1</v>
      </c>
      <c r="J78" s="205">
        <v>-11.6</v>
      </c>
      <c r="K78" s="205">
        <v>13.7</v>
      </c>
      <c r="L78" s="184">
        <v>-17.5</v>
      </c>
      <c r="M78" s="184">
        <v>2</v>
      </c>
      <c r="N78" s="184">
        <v>2.9</v>
      </c>
      <c r="O78" s="184">
        <v>-1.1000000000000001</v>
      </c>
      <c r="P78" s="205">
        <v>-4.4000000000000004</v>
      </c>
      <c r="Q78" s="205">
        <v>-1.5</v>
      </c>
      <c r="R78" s="205">
        <v>1.3</v>
      </c>
      <c r="S78" s="184">
        <v>5.5</v>
      </c>
    </row>
    <row r="79" spans="1:19" ht="13.5" customHeight="1" x14ac:dyDescent="0.2">
      <c r="A79" s="147"/>
      <c r="B79" s="147" t="s">
        <v>159</v>
      </c>
      <c r="C79" s="155"/>
      <c r="D79" s="202">
        <v>-2.1</v>
      </c>
      <c r="E79" s="207">
        <v>3.5</v>
      </c>
      <c r="F79" s="207">
        <v>-2.6</v>
      </c>
      <c r="G79" s="207">
        <v>-6</v>
      </c>
      <c r="H79" s="207">
        <v>-4</v>
      </c>
      <c r="I79" s="207">
        <v>0.4</v>
      </c>
      <c r="J79" s="207">
        <v>-1</v>
      </c>
      <c r="K79" s="207">
        <v>-4.0999999999999996</v>
      </c>
      <c r="L79" s="207">
        <v>-7.2</v>
      </c>
      <c r="M79" s="207">
        <v>0.4</v>
      </c>
      <c r="N79" s="207">
        <v>-4.5999999999999996</v>
      </c>
      <c r="O79" s="207">
        <v>-7.6</v>
      </c>
      <c r="P79" s="207">
        <v>-1.4</v>
      </c>
      <c r="Q79" s="207">
        <v>-2.5</v>
      </c>
      <c r="R79" s="207">
        <v>-2.6</v>
      </c>
      <c r="S79" s="207">
        <v>-5</v>
      </c>
    </row>
    <row r="80" spans="1:19" ht="13.5" customHeight="1" x14ac:dyDescent="0.2">
      <c r="A80" s="146" t="s">
        <v>175</v>
      </c>
      <c r="B80" s="146">
        <v>8</v>
      </c>
      <c r="C80" s="154" t="s">
        <v>256</v>
      </c>
      <c r="D80" s="196">
        <v>0.7</v>
      </c>
      <c r="E80" s="204">
        <v>4.9000000000000004</v>
      </c>
      <c r="F80" s="204">
        <v>-3.1</v>
      </c>
      <c r="G80" s="204">
        <v>-3.9</v>
      </c>
      <c r="H80" s="204">
        <v>61.5</v>
      </c>
      <c r="I80" s="204">
        <v>5</v>
      </c>
      <c r="J80" s="204">
        <v>4.2</v>
      </c>
      <c r="K80" s="204">
        <v>-2.9</v>
      </c>
      <c r="L80" s="204">
        <v>-16.600000000000001</v>
      </c>
      <c r="M80" s="204">
        <v>11.6</v>
      </c>
      <c r="N80" s="204">
        <v>-2.2000000000000002</v>
      </c>
      <c r="O80" s="204">
        <v>-7.8</v>
      </c>
      <c r="P80" s="204">
        <v>6.9</v>
      </c>
      <c r="Q80" s="204">
        <v>-2.4</v>
      </c>
      <c r="R80" s="204">
        <v>-0.3</v>
      </c>
      <c r="S80" s="204">
        <v>-0.3</v>
      </c>
    </row>
    <row r="81" spans="1:252" ht="13.5" customHeight="1" x14ac:dyDescent="0.2">
      <c r="A81" s="148" t="s">
        <v>86</v>
      </c>
      <c r="B81" s="146">
        <v>9</v>
      </c>
      <c r="C81" s="154"/>
      <c r="D81" s="197">
        <v>-1.6</v>
      </c>
      <c r="E81" s="205">
        <v>7.9</v>
      </c>
      <c r="F81" s="205">
        <v>-0.4</v>
      </c>
      <c r="G81" s="205">
        <v>-3.8</v>
      </c>
      <c r="H81" s="205">
        <v>-5</v>
      </c>
      <c r="I81" s="205">
        <v>-2</v>
      </c>
      <c r="J81" s="205">
        <v>-2.2999999999999998</v>
      </c>
      <c r="K81" s="205">
        <v>-9</v>
      </c>
      <c r="L81" s="205">
        <v>-14.4</v>
      </c>
      <c r="M81" s="205">
        <v>1.3</v>
      </c>
      <c r="N81" s="205">
        <v>-2.2000000000000002</v>
      </c>
      <c r="O81" s="205">
        <v>-9.9</v>
      </c>
      <c r="P81" s="205">
        <v>-0.4</v>
      </c>
      <c r="Q81" s="205">
        <v>-4.4000000000000004</v>
      </c>
      <c r="R81" s="205">
        <v>-2.2000000000000002</v>
      </c>
      <c r="S81" s="205">
        <v>-2.4</v>
      </c>
    </row>
    <row r="82" spans="1:252" ht="13.5" customHeight="1" x14ac:dyDescent="0.2">
      <c r="A82" s="148" t="s">
        <v>86</v>
      </c>
      <c r="B82" s="146">
        <v>10</v>
      </c>
      <c r="C82" s="154"/>
      <c r="D82" s="197">
        <v>-2.4</v>
      </c>
      <c r="E82" s="205">
        <v>7.7</v>
      </c>
      <c r="F82" s="205">
        <v>-1.1000000000000001</v>
      </c>
      <c r="G82" s="205">
        <v>-4.7</v>
      </c>
      <c r="H82" s="205">
        <v>-27.2</v>
      </c>
      <c r="I82" s="205">
        <v>2.4</v>
      </c>
      <c r="J82" s="205">
        <v>-6</v>
      </c>
      <c r="K82" s="205">
        <v>-3.3</v>
      </c>
      <c r="L82" s="205">
        <v>-13.9</v>
      </c>
      <c r="M82" s="205">
        <v>6.6</v>
      </c>
      <c r="N82" s="205">
        <v>-3.8</v>
      </c>
      <c r="O82" s="205">
        <v>-4.8</v>
      </c>
      <c r="P82" s="205">
        <v>-3.8</v>
      </c>
      <c r="Q82" s="205">
        <v>-2.7</v>
      </c>
      <c r="R82" s="205">
        <v>-2.9</v>
      </c>
      <c r="S82" s="205">
        <v>-8.6999999999999993</v>
      </c>
    </row>
    <row r="83" spans="1:252" ht="13.5" customHeight="1" x14ac:dyDescent="0.2">
      <c r="A83" s="148" t="s">
        <v>86</v>
      </c>
      <c r="B83" s="146">
        <v>11</v>
      </c>
      <c r="D83" s="197">
        <v>0.4</v>
      </c>
      <c r="E83" s="205">
        <v>-0.8</v>
      </c>
      <c r="F83" s="205">
        <v>3.8</v>
      </c>
      <c r="G83" s="205">
        <v>-3.4</v>
      </c>
      <c r="H83" s="205">
        <v>-18.399999999999999</v>
      </c>
      <c r="I83" s="205">
        <v>6</v>
      </c>
      <c r="J83" s="205">
        <v>-4.5</v>
      </c>
      <c r="K83" s="205">
        <v>-0.8</v>
      </c>
      <c r="L83" s="205">
        <v>-10.5</v>
      </c>
      <c r="M83" s="205">
        <v>-2.2999999999999998</v>
      </c>
      <c r="N83" s="205">
        <v>-2.5</v>
      </c>
      <c r="O83" s="205">
        <v>-0.3</v>
      </c>
      <c r="P83" s="205">
        <v>-3.8</v>
      </c>
      <c r="Q83" s="205">
        <v>-1.1000000000000001</v>
      </c>
      <c r="R83" s="205">
        <v>0.3</v>
      </c>
      <c r="S83" s="205">
        <v>-7.1</v>
      </c>
    </row>
    <row r="84" spans="1:252" ht="13.5" customHeight="1" x14ac:dyDescent="0.2">
      <c r="A84" s="19" t="s">
        <v>86</v>
      </c>
      <c r="B84" s="146">
        <v>12</v>
      </c>
      <c r="C84" s="154"/>
      <c r="D84" s="197">
        <v>-1.3</v>
      </c>
      <c r="E84" s="205">
        <v>3.7</v>
      </c>
      <c r="F84" s="205">
        <v>-4.5999999999999996</v>
      </c>
      <c r="G84" s="205">
        <v>-27.6</v>
      </c>
      <c r="H84" s="205">
        <v>13</v>
      </c>
      <c r="I84" s="205">
        <v>1.5</v>
      </c>
      <c r="J84" s="205">
        <v>6.4</v>
      </c>
      <c r="K84" s="205">
        <v>7.3</v>
      </c>
      <c r="L84" s="205">
        <v>-22.4</v>
      </c>
      <c r="M84" s="205">
        <v>-9.1</v>
      </c>
      <c r="N84" s="205">
        <v>-11.6</v>
      </c>
      <c r="O84" s="205">
        <v>-2.5</v>
      </c>
      <c r="P84" s="205">
        <v>1.5</v>
      </c>
      <c r="Q84" s="205">
        <v>4.3</v>
      </c>
      <c r="R84" s="205">
        <v>0.9</v>
      </c>
      <c r="S84" s="205">
        <v>-3.5</v>
      </c>
    </row>
    <row r="85" spans="1:252" ht="13.5" customHeight="1" x14ac:dyDescent="0.2">
      <c r="A85" s="148" t="s">
        <v>472</v>
      </c>
      <c r="B85" s="146" t="s">
        <v>365</v>
      </c>
      <c r="C85" s="154"/>
      <c r="D85" s="197">
        <v>-0.1</v>
      </c>
      <c r="E85" s="205">
        <v>-0.8</v>
      </c>
      <c r="F85" s="205">
        <v>-1.3</v>
      </c>
      <c r="G85" s="205">
        <v>70.599999999999994</v>
      </c>
      <c r="H85" s="205">
        <v>-2.4</v>
      </c>
      <c r="I85" s="205">
        <v>-6.7</v>
      </c>
      <c r="J85" s="205">
        <v>4.5</v>
      </c>
      <c r="K85" s="205">
        <v>1.2</v>
      </c>
      <c r="L85" s="205">
        <v>-16.600000000000001</v>
      </c>
      <c r="M85" s="205">
        <v>-0.1</v>
      </c>
      <c r="N85" s="205">
        <v>-5.9</v>
      </c>
      <c r="O85" s="205">
        <v>3.2</v>
      </c>
      <c r="P85" s="205">
        <v>12</v>
      </c>
      <c r="Q85" s="205">
        <v>-8.5</v>
      </c>
      <c r="R85" s="205">
        <v>29</v>
      </c>
      <c r="S85" s="205">
        <v>3.2</v>
      </c>
    </row>
    <row r="86" spans="1:252" ht="13.5" customHeight="1" x14ac:dyDescent="0.2">
      <c r="A86" s="148" t="s">
        <v>86</v>
      </c>
      <c r="B86" s="146">
        <v>2</v>
      </c>
      <c r="C86" s="154"/>
      <c r="D86" s="197">
        <v>-2</v>
      </c>
      <c r="E86" s="205">
        <v>-3.9</v>
      </c>
      <c r="F86" s="205">
        <v>-0.6</v>
      </c>
      <c r="G86" s="205">
        <v>13.6</v>
      </c>
      <c r="H86" s="205">
        <v>0</v>
      </c>
      <c r="I86" s="205">
        <v>-2.2000000000000002</v>
      </c>
      <c r="J86" s="205">
        <v>0</v>
      </c>
      <c r="K86" s="205">
        <v>3.9</v>
      </c>
      <c r="L86" s="205">
        <v>-29</v>
      </c>
      <c r="M86" s="205">
        <v>-3.5</v>
      </c>
      <c r="N86" s="205">
        <v>-2</v>
      </c>
      <c r="O86" s="205">
        <v>-6.9</v>
      </c>
      <c r="P86" s="205">
        <v>0.1</v>
      </c>
      <c r="Q86" s="205">
        <v>-7.7</v>
      </c>
      <c r="R86" s="205">
        <v>20.2</v>
      </c>
      <c r="S86" s="205">
        <v>-3.7</v>
      </c>
    </row>
    <row r="87" spans="1:252" ht="13.5" customHeight="1" x14ac:dyDescent="0.2">
      <c r="A87" s="149" t="s">
        <v>86</v>
      </c>
      <c r="B87" s="146">
        <v>3</v>
      </c>
      <c r="C87" s="154"/>
      <c r="D87" s="197">
        <v>-1.6</v>
      </c>
      <c r="E87" s="205">
        <v>5.5</v>
      </c>
      <c r="F87" s="205">
        <v>-1.7</v>
      </c>
      <c r="G87" s="205">
        <v>10.5</v>
      </c>
      <c r="H87" s="205">
        <v>-10.4</v>
      </c>
      <c r="I87" s="205">
        <v>-4</v>
      </c>
      <c r="J87" s="205">
        <v>3.5</v>
      </c>
      <c r="K87" s="205">
        <v>2.6</v>
      </c>
      <c r="L87" s="205">
        <v>-24.2</v>
      </c>
      <c r="M87" s="205">
        <v>-3</v>
      </c>
      <c r="N87" s="205">
        <v>-3.6</v>
      </c>
      <c r="O87" s="205">
        <v>-7.6</v>
      </c>
      <c r="P87" s="205">
        <v>-3.5</v>
      </c>
      <c r="Q87" s="205">
        <v>3.6</v>
      </c>
      <c r="R87" s="205">
        <v>10.199999999999999</v>
      </c>
      <c r="S87" s="205">
        <v>-10.9</v>
      </c>
    </row>
    <row r="88" spans="1:252" ht="13.5" customHeight="1" x14ac:dyDescent="0.2">
      <c r="A88" s="148" t="s">
        <v>86</v>
      </c>
      <c r="B88" s="146">
        <v>4</v>
      </c>
      <c r="D88" s="197">
        <v>-1.2</v>
      </c>
      <c r="E88" s="205">
        <v>6.4</v>
      </c>
      <c r="F88" s="205">
        <v>0.9</v>
      </c>
      <c r="G88" s="205">
        <v>17.3</v>
      </c>
      <c r="H88" s="205">
        <v>-2.4</v>
      </c>
      <c r="I88" s="205">
        <v>-6.5</v>
      </c>
      <c r="J88" s="205">
        <v>2.7</v>
      </c>
      <c r="K88" s="205">
        <v>0.7</v>
      </c>
      <c r="L88" s="205">
        <v>-27</v>
      </c>
      <c r="M88" s="205">
        <v>1.1000000000000001</v>
      </c>
      <c r="N88" s="205">
        <v>-2.4</v>
      </c>
      <c r="O88" s="205">
        <v>-10.8</v>
      </c>
      <c r="P88" s="205">
        <v>-0.8</v>
      </c>
      <c r="Q88" s="205">
        <v>-4.2</v>
      </c>
      <c r="R88" s="205">
        <v>8.6999999999999993</v>
      </c>
      <c r="S88" s="205">
        <v>-8.6</v>
      </c>
    </row>
    <row r="89" spans="1:252" ht="13.5" customHeight="1" x14ac:dyDescent="0.2">
      <c r="A89" s="146" t="s">
        <v>86</v>
      </c>
      <c r="B89" s="146">
        <v>5</v>
      </c>
      <c r="C89" s="154"/>
      <c r="D89" s="197">
        <v>-0.7</v>
      </c>
      <c r="E89" s="205">
        <v>10.3</v>
      </c>
      <c r="F89" s="205">
        <v>-0.3</v>
      </c>
      <c r="G89" s="205">
        <v>20.6</v>
      </c>
      <c r="H89" s="205">
        <v>-4</v>
      </c>
      <c r="I89" s="205">
        <v>-5.5</v>
      </c>
      <c r="J89" s="205">
        <v>8.8000000000000007</v>
      </c>
      <c r="K89" s="205">
        <v>2.2000000000000002</v>
      </c>
      <c r="L89" s="205">
        <v>-30.9</v>
      </c>
      <c r="M89" s="205">
        <v>-3.7</v>
      </c>
      <c r="N89" s="205">
        <v>0.6</v>
      </c>
      <c r="O89" s="205">
        <v>-0.5</v>
      </c>
      <c r="P89" s="205">
        <v>0</v>
      </c>
      <c r="Q89" s="205">
        <v>-6.3</v>
      </c>
      <c r="R89" s="205">
        <v>7.4</v>
      </c>
      <c r="S89" s="205">
        <v>-0.2</v>
      </c>
    </row>
    <row r="90" spans="1:252" ht="13.5" customHeight="1" x14ac:dyDescent="0.2">
      <c r="A90" s="148" t="s">
        <v>86</v>
      </c>
      <c r="B90" s="146">
        <v>6</v>
      </c>
      <c r="C90" s="154"/>
      <c r="D90" s="197">
        <v>1.8</v>
      </c>
      <c r="E90" s="205">
        <v>29.4</v>
      </c>
      <c r="F90" s="205">
        <v>-0.8</v>
      </c>
      <c r="G90" s="205">
        <v>-45.4</v>
      </c>
      <c r="H90" s="205">
        <v>39.299999999999997</v>
      </c>
      <c r="I90" s="205">
        <v>-17.5</v>
      </c>
      <c r="J90" s="205">
        <v>15.6</v>
      </c>
      <c r="K90" s="205">
        <v>-8.9</v>
      </c>
      <c r="L90" s="205">
        <v>-32.5</v>
      </c>
      <c r="M90" s="205">
        <v>-13.6</v>
      </c>
      <c r="N90" s="205">
        <v>15</v>
      </c>
      <c r="O90" s="205">
        <v>11.4</v>
      </c>
      <c r="P90" s="205">
        <v>6.6</v>
      </c>
      <c r="Q90" s="205">
        <v>2.1</v>
      </c>
      <c r="R90" s="205">
        <v>50.3</v>
      </c>
      <c r="S90" s="205">
        <v>17.3</v>
      </c>
    </row>
    <row r="91" spans="1:252" ht="13.5" customHeight="1" x14ac:dyDescent="0.2">
      <c r="A91" s="148" t="s">
        <v>86</v>
      </c>
      <c r="B91" s="146">
        <v>7</v>
      </c>
      <c r="C91" s="154"/>
      <c r="D91" s="197">
        <v>-2.1</v>
      </c>
      <c r="E91" s="205">
        <v>2.1</v>
      </c>
      <c r="F91" s="205">
        <v>-3</v>
      </c>
      <c r="G91" s="205">
        <v>29.1</v>
      </c>
      <c r="H91" s="205">
        <v>-8.6</v>
      </c>
      <c r="I91" s="205">
        <v>-26.7</v>
      </c>
      <c r="J91" s="205">
        <v>13.4</v>
      </c>
      <c r="K91" s="205">
        <v>29.6</v>
      </c>
      <c r="L91" s="205">
        <v>-15.9</v>
      </c>
      <c r="M91" s="205">
        <v>14.8</v>
      </c>
      <c r="N91" s="205">
        <v>-18.899999999999999</v>
      </c>
      <c r="O91" s="205">
        <v>-17.3</v>
      </c>
      <c r="P91" s="205">
        <v>2.9</v>
      </c>
      <c r="Q91" s="205">
        <v>-5.3</v>
      </c>
      <c r="R91" s="205">
        <v>3.6</v>
      </c>
      <c r="S91" s="205">
        <v>5.0999999999999996</v>
      </c>
    </row>
    <row r="92" spans="1:252" ht="13.5" customHeight="1" x14ac:dyDescent="0.2">
      <c r="A92" s="150" t="s">
        <v>86</v>
      </c>
      <c r="B92" s="153">
        <v>8</v>
      </c>
      <c r="C92" s="156"/>
      <c r="D92" s="164">
        <v>-4</v>
      </c>
      <c r="E92" s="174">
        <v>2.6</v>
      </c>
      <c r="F92" s="174">
        <v>-0.2</v>
      </c>
      <c r="G92" s="174">
        <v>22</v>
      </c>
      <c r="H92" s="174">
        <v>-27.4</v>
      </c>
      <c r="I92" s="174">
        <v>-6</v>
      </c>
      <c r="J92" s="174">
        <v>6.2</v>
      </c>
      <c r="K92" s="174">
        <v>-2.2000000000000002</v>
      </c>
      <c r="L92" s="174">
        <v>-16.5</v>
      </c>
      <c r="M92" s="174">
        <v>-8.9</v>
      </c>
      <c r="N92" s="174">
        <v>-1.4</v>
      </c>
      <c r="O92" s="174">
        <v>-3.6</v>
      </c>
      <c r="P92" s="174">
        <v>-11.2</v>
      </c>
      <c r="Q92" s="174">
        <v>-9</v>
      </c>
      <c r="R92" s="174">
        <v>15.3</v>
      </c>
      <c r="S92" s="174">
        <v>-8.4</v>
      </c>
    </row>
    <row r="93" spans="1:252" ht="27" customHeight="1" x14ac:dyDescent="0.2">
      <c r="A93" s="591" t="s">
        <v>473</v>
      </c>
      <c r="B93" s="591"/>
      <c r="C93" s="591"/>
      <c r="D93" s="203">
        <v>-39</v>
      </c>
      <c r="E93" s="165">
        <v>-47.7</v>
      </c>
      <c r="F93" s="165">
        <v>-47.7</v>
      </c>
      <c r="G93" s="165">
        <v>-16</v>
      </c>
      <c r="H93" s="165">
        <v>-1.6</v>
      </c>
      <c r="I93" s="165">
        <v>-13.4</v>
      </c>
      <c r="J93" s="165">
        <v>-34.9</v>
      </c>
      <c r="K93" s="165">
        <v>-29.2</v>
      </c>
      <c r="L93" s="165">
        <v>-49.4</v>
      </c>
      <c r="M93" s="165">
        <v>-64.7</v>
      </c>
      <c r="N93" s="165">
        <v>-7.8</v>
      </c>
      <c r="O93" s="165">
        <v>-23.6</v>
      </c>
      <c r="P93" s="165">
        <v>-6.9</v>
      </c>
      <c r="Q93" s="165">
        <v>-31.7</v>
      </c>
      <c r="R93" s="165">
        <v>-16.600000000000001</v>
      </c>
      <c r="S93" s="165">
        <v>-23.3</v>
      </c>
      <c r="T93" s="151"/>
      <c r="U93" s="151"/>
      <c r="V93" s="151"/>
      <c r="W93" s="151"/>
      <c r="X93" s="151"/>
      <c r="Y93" s="151"/>
      <c r="Z93" s="151"/>
      <c r="AA93" s="151"/>
      <c r="AB93" s="151"/>
      <c r="AC93" s="151"/>
      <c r="AD93" s="151"/>
      <c r="AE93" s="151"/>
    </row>
    <row r="94" spans="1:252" s="194" customFormat="1" ht="27" customHeight="1" x14ac:dyDescent="0.2">
      <c r="A94" s="605" t="s">
        <v>272</v>
      </c>
      <c r="B94" s="605"/>
      <c r="C94" s="605"/>
      <c r="D94" s="605"/>
      <c r="E94" s="605"/>
      <c r="F94" s="605"/>
      <c r="G94" s="605"/>
      <c r="H94" s="605"/>
      <c r="I94" s="605"/>
      <c r="J94" s="605"/>
      <c r="K94" s="605"/>
      <c r="L94" s="605"/>
      <c r="M94" s="605"/>
      <c r="N94" s="605"/>
      <c r="O94" s="605"/>
      <c r="P94" s="605"/>
      <c r="Q94" s="605"/>
      <c r="R94" s="605"/>
      <c r="S94" s="605"/>
      <c r="T94" s="208"/>
      <c r="U94" s="208"/>
      <c r="V94" s="208"/>
      <c r="W94" s="208"/>
      <c r="X94" s="208"/>
      <c r="Y94" s="208"/>
      <c r="Z94" s="208"/>
      <c r="AA94" s="208"/>
      <c r="AB94" s="208"/>
      <c r="AC94" s="208"/>
      <c r="AD94" s="208"/>
      <c r="AE94" s="208"/>
      <c r="AF94" s="208"/>
      <c r="AG94" s="208"/>
      <c r="AH94" s="208"/>
      <c r="AI94" s="208"/>
      <c r="AJ94" s="208"/>
      <c r="AK94" s="208"/>
      <c r="AL94" s="208"/>
      <c r="AM94" s="208"/>
      <c r="AN94" s="208"/>
      <c r="AO94" s="208"/>
      <c r="AP94" s="208"/>
      <c r="AQ94" s="208"/>
      <c r="AR94" s="208"/>
      <c r="AS94" s="208"/>
      <c r="AT94" s="208"/>
      <c r="AU94" s="208"/>
      <c r="AV94" s="208"/>
      <c r="AW94" s="208"/>
      <c r="AX94" s="208"/>
      <c r="AY94" s="208"/>
      <c r="AZ94" s="208"/>
      <c r="BA94" s="208"/>
      <c r="BB94" s="208"/>
      <c r="BC94" s="208"/>
      <c r="BD94" s="208"/>
      <c r="BE94" s="208"/>
      <c r="BF94" s="208"/>
      <c r="BG94" s="208"/>
      <c r="BH94" s="208"/>
      <c r="BI94" s="208"/>
      <c r="BJ94" s="208"/>
      <c r="BK94" s="208"/>
      <c r="BL94" s="208"/>
      <c r="BM94" s="208"/>
      <c r="BN94" s="208"/>
      <c r="BO94" s="208"/>
      <c r="BP94" s="208"/>
      <c r="BQ94" s="208"/>
      <c r="BR94" s="208"/>
      <c r="BS94" s="208"/>
      <c r="BT94" s="208"/>
      <c r="BU94" s="208"/>
      <c r="BV94" s="208"/>
      <c r="BW94" s="208"/>
      <c r="BX94" s="208"/>
      <c r="BY94" s="208"/>
      <c r="BZ94" s="208"/>
      <c r="CA94" s="208"/>
      <c r="CB94" s="208"/>
      <c r="CC94" s="208"/>
      <c r="CD94" s="208"/>
      <c r="CE94" s="208"/>
      <c r="CF94" s="208"/>
      <c r="CG94" s="208"/>
      <c r="CH94" s="208"/>
      <c r="CI94" s="208"/>
      <c r="CJ94" s="208"/>
      <c r="CK94" s="208"/>
      <c r="CL94" s="208"/>
      <c r="CM94" s="208"/>
      <c r="CN94" s="208"/>
      <c r="CO94" s="208"/>
      <c r="CP94" s="208"/>
      <c r="CQ94" s="208"/>
      <c r="CR94" s="208"/>
      <c r="CS94" s="208"/>
      <c r="CT94" s="208"/>
      <c r="CU94" s="208"/>
      <c r="CV94" s="208"/>
      <c r="CW94" s="208"/>
      <c r="CX94" s="208"/>
      <c r="CY94" s="208"/>
      <c r="CZ94" s="208"/>
      <c r="DA94" s="208"/>
      <c r="DB94" s="208"/>
      <c r="DC94" s="208"/>
      <c r="DD94" s="208"/>
      <c r="DE94" s="208"/>
      <c r="DF94" s="208"/>
      <c r="DG94" s="208"/>
      <c r="DH94" s="208"/>
      <c r="DI94" s="208"/>
      <c r="DJ94" s="208"/>
      <c r="DK94" s="208"/>
      <c r="DL94" s="208"/>
      <c r="DM94" s="208"/>
      <c r="DN94" s="208"/>
      <c r="DO94" s="208"/>
      <c r="DP94" s="208"/>
      <c r="DQ94" s="208"/>
      <c r="DR94" s="208"/>
      <c r="DS94" s="208"/>
      <c r="DT94" s="208"/>
      <c r="DU94" s="208"/>
      <c r="DV94" s="208"/>
      <c r="DW94" s="208"/>
      <c r="DX94" s="208"/>
      <c r="DY94" s="208"/>
      <c r="DZ94" s="208"/>
      <c r="EA94" s="208"/>
      <c r="EB94" s="208"/>
      <c r="EC94" s="208"/>
      <c r="ED94" s="208"/>
      <c r="EE94" s="208"/>
      <c r="EF94" s="208"/>
      <c r="EG94" s="208"/>
      <c r="EH94" s="208"/>
      <c r="EI94" s="208"/>
      <c r="EJ94" s="208"/>
      <c r="EK94" s="208"/>
      <c r="EL94" s="208"/>
      <c r="EM94" s="208"/>
      <c r="EN94" s="208"/>
      <c r="EO94" s="208"/>
      <c r="EP94" s="208"/>
      <c r="EQ94" s="208"/>
      <c r="ER94" s="208"/>
      <c r="ES94" s="208"/>
      <c r="ET94" s="208"/>
      <c r="EU94" s="208"/>
      <c r="EV94" s="208"/>
      <c r="EW94" s="208"/>
      <c r="EX94" s="208"/>
      <c r="EY94" s="208"/>
      <c r="EZ94" s="208"/>
      <c r="FA94" s="208"/>
      <c r="FB94" s="208"/>
      <c r="FC94" s="208"/>
      <c r="FD94" s="208"/>
      <c r="FE94" s="208"/>
      <c r="FF94" s="208"/>
      <c r="FG94" s="208"/>
      <c r="FH94" s="208"/>
      <c r="FI94" s="208"/>
      <c r="FJ94" s="208"/>
      <c r="FK94" s="208"/>
      <c r="FL94" s="208"/>
      <c r="FM94" s="208"/>
      <c r="FN94" s="208"/>
      <c r="FO94" s="208"/>
      <c r="FP94" s="208"/>
      <c r="FQ94" s="208"/>
      <c r="FR94" s="208"/>
      <c r="FS94" s="208"/>
      <c r="FT94" s="208"/>
      <c r="FU94" s="208"/>
      <c r="FV94" s="208"/>
      <c r="FW94" s="208"/>
      <c r="FX94" s="208"/>
      <c r="FY94" s="208"/>
      <c r="FZ94" s="208"/>
      <c r="GA94" s="208"/>
      <c r="GB94" s="208"/>
      <c r="GC94" s="208"/>
      <c r="GD94" s="208"/>
      <c r="GE94" s="208"/>
      <c r="GF94" s="208"/>
      <c r="GG94" s="208"/>
      <c r="GH94" s="208"/>
      <c r="GI94" s="208"/>
      <c r="GJ94" s="208"/>
      <c r="GK94" s="208"/>
      <c r="GL94" s="208"/>
      <c r="GM94" s="208"/>
      <c r="GN94" s="208"/>
      <c r="GO94" s="208"/>
      <c r="GP94" s="208"/>
      <c r="GQ94" s="208"/>
      <c r="GR94" s="208"/>
      <c r="GS94" s="208"/>
      <c r="GT94" s="208"/>
      <c r="GU94" s="208"/>
      <c r="GV94" s="208"/>
      <c r="GW94" s="208"/>
      <c r="GX94" s="208"/>
      <c r="GY94" s="208"/>
      <c r="GZ94" s="208"/>
      <c r="HA94" s="208"/>
      <c r="HB94" s="208"/>
      <c r="HC94" s="208"/>
      <c r="HD94" s="208"/>
      <c r="HE94" s="208"/>
      <c r="HF94" s="208"/>
      <c r="HG94" s="208"/>
      <c r="HH94" s="208"/>
      <c r="HI94" s="208"/>
      <c r="HJ94" s="208"/>
      <c r="HK94" s="208"/>
      <c r="HL94" s="208"/>
      <c r="HM94" s="208"/>
      <c r="HN94" s="208"/>
      <c r="HO94" s="208"/>
      <c r="HP94" s="208"/>
      <c r="HQ94" s="208"/>
      <c r="HR94" s="208"/>
      <c r="HS94" s="208"/>
      <c r="HT94" s="208"/>
      <c r="HU94" s="208"/>
      <c r="HV94" s="208"/>
      <c r="HW94" s="208"/>
      <c r="HX94" s="208"/>
      <c r="HY94" s="208"/>
      <c r="HZ94" s="208"/>
      <c r="IA94" s="208"/>
      <c r="IB94" s="208"/>
      <c r="IC94" s="208"/>
      <c r="ID94" s="208"/>
      <c r="IE94" s="208"/>
      <c r="IF94" s="208"/>
      <c r="IG94" s="208"/>
      <c r="IH94" s="208"/>
      <c r="II94" s="208"/>
      <c r="IJ94" s="208"/>
      <c r="IK94" s="208"/>
      <c r="IL94" s="208"/>
      <c r="IM94" s="208"/>
      <c r="IN94" s="208"/>
      <c r="IO94" s="208"/>
      <c r="IP94" s="208"/>
      <c r="IQ94" s="208"/>
      <c r="IR94" s="208"/>
    </row>
    <row r="95" spans="1:252" s="194" customFormat="1" ht="21" customHeight="1" x14ac:dyDescent="0.2">
      <c r="A95" s="606"/>
      <c r="B95" s="606"/>
      <c r="C95" s="606"/>
      <c r="D95" s="606"/>
      <c r="E95" s="606"/>
      <c r="F95" s="606"/>
      <c r="G95" s="606"/>
      <c r="H95" s="606"/>
      <c r="I95" s="606"/>
      <c r="J95" s="606"/>
      <c r="K95" s="606"/>
      <c r="L95" s="606"/>
      <c r="M95" s="606"/>
      <c r="N95" s="606"/>
      <c r="O95" s="606"/>
      <c r="P95" s="606"/>
      <c r="Q95" s="606"/>
      <c r="R95" s="606"/>
      <c r="S95" s="606"/>
      <c r="T95" s="208"/>
      <c r="U95" s="208"/>
      <c r="V95" s="208"/>
      <c r="W95" s="208"/>
      <c r="X95" s="208"/>
      <c r="Y95" s="208"/>
      <c r="Z95" s="208"/>
      <c r="AA95" s="208"/>
      <c r="AB95" s="208"/>
      <c r="AC95" s="208"/>
      <c r="AD95" s="208"/>
      <c r="AE95" s="208"/>
      <c r="AF95" s="208"/>
      <c r="AG95" s="208"/>
      <c r="AH95" s="208"/>
      <c r="AI95" s="208"/>
      <c r="AJ95" s="208"/>
      <c r="AK95" s="208"/>
      <c r="AL95" s="208"/>
      <c r="AM95" s="208"/>
      <c r="AN95" s="208"/>
      <c r="AO95" s="208"/>
      <c r="AP95" s="208"/>
      <c r="AQ95" s="208"/>
      <c r="AR95" s="208"/>
      <c r="AS95" s="208"/>
      <c r="AT95" s="208"/>
      <c r="AU95" s="208"/>
      <c r="AV95" s="208"/>
      <c r="AW95" s="208"/>
      <c r="AX95" s="208"/>
      <c r="AY95" s="208"/>
      <c r="AZ95" s="208"/>
      <c r="BA95" s="208"/>
      <c r="BB95" s="208"/>
      <c r="BC95" s="208"/>
      <c r="BD95" s="208"/>
      <c r="BE95" s="208"/>
      <c r="BF95" s="208"/>
      <c r="BG95" s="208"/>
      <c r="BH95" s="208"/>
      <c r="BI95" s="208"/>
      <c r="BJ95" s="208"/>
      <c r="BK95" s="208"/>
      <c r="BL95" s="208"/>
      <c r="BM95" s="208"/>
      <c r="BN95" s="208"/>
      <c r="BO95" s="208"/>
      <c r="BP95" s="208"/>
      <c r="BQ95" s="208"/>
      <c r="BR95" s="208"/>
      <c r="BS95" s="208"/>
      <c r="BT95" s="208"/>
      <c r="BU95" s="208"/>
      <c r="BV95" s="208"/>
      <c r="BW95" s="208"/>
      <c r="BX95" s="208"/>
      <c r="BY95" s="208"/>
      <c r="BZ95" s="208"/>
      <c r="CA95" s="208"/>
      <c r="CB95" s="208"/>
      <c r="CC95" s="208"/>
      <c r="CD95" s="208"/>
      <c r="CE95" s="208"/>
      <c r="CF95" s="208"/>
      <c r="CG95" s="208"/>
      <c r="CH95" s="208"/>
      <c r="CI95" s="208"/>
      <c r="CJ95" s="208"/>
      <c r="CK95" s="208"/>
      <c r="CL95" s="208"/>
      <c r="CM95" s="208"/>
      <c r="CN95" s="208"/>
      <c r="CO95" s="208"/>
      <c r="CP95" s="208"/>
      <c r="CQ95" s="208"/>
      <c r="CR95" s="208"/>
      <c r="CS95" s="208"/>
      <c r="CT95" s="208"/>
      <c r="CU95" s="208"/>
      <c r="CV95" s="208"/>
      <c r="CW95" s="208"/>
      <c r="CX95" s="208"/>
      <c r="CY95" s="208"/>
      <c r="CZ95" s="208"/>
      <c r="DA95" s="208"/>
      <c r="DB95" s="208"/>
      <c r="DC95" s="208"/>
      <c r="DD95" s="208"/>
      <c r="DE95" s="208"/>
      <c r="DF95" s="208"/>
      <c r="DG95" s="208"/>
      <c r="DH95" s="208"/>
      <c r="DI95" s="208"/>
      <c r="DJ95" s="208"/>
      <c r="DK95" s="208"/>
      <c r="DL95" s="208"/>
      <c r="DM95" s="208"/>
      <c r="DN95" s="208"/>
      <c r="DO95" s="208"/>
      <c r="DP95" s="208"/>
      <c r="DQ95" s="208"/>
      <c r="DR95" s="208"/>
      <c r="DS95" s="208"/>
      <c r="DT95" s="208"/>
      <c r="DU95" s="208"/>
      <c r="DV95" s="208"/>
      <c r="DW95" s="208"/>
      <c r="DX95" s="208"/>
      <c r="DY95" s="208"/>
      <c r="DZ95" s="208"/>
      <c r="EA95" s="208"/>
      <c r="EB95" s="208"/>
      <c r="EC95" s="208"/>
      <c r="ED95" s="208"/>
      <c r="EE95" s="208"/>
      <c r="EF95" s="208"/>
      <c r="EG95" s="208"/>
      <c r="EH95" s="208"/>
      <c r="EI95" s="208"/>
      <c r="EJ95" s="208"/>
      <c r="EK95" s="208"/>
      <c r="EL95" s="208"/>
      <c r="EM95" s="208"/>
      <c r="EN95" s="208"/>
      <c r="EO95" s="208"/>
      <c r="EP95" s="208"/>
      <c r="EQ95" s="208"/>
      <c r="ER95" s="208"/>
      <c r="ES95" s="208"/>
      <c r="ET95" s="208"/>
      <c r="EU95" s="208"/>
      <c r="EV95" s="208"/>
      <c r="EW95" s="208"/>
      <c r="EX95" s="208"/>
      <c r="EY95" s="208"/>
      <c r="EZ95" s="208"/>
      <c r="FA95" s="208"/>
      <c r="FB95" s="208"/>
      <c r="FC95" s="208"/>
      <c r="FD95" s="208"/>
      <c r="FE95" s="208"/>
      <c r="FF95" s="208"/>
      <c r="FG95" s="208"/>
      <c r="FH95" s="208"/>
      <c r="FI95" s="208"/>
      <c r="FJ95" s="208"/>
      <c r="FK95" s="208"/>
      <c r="FL95" s="208"/>
      <c r="FM95" s="208"/>
      <c r="FN95" s="208"/>
      <c r="FO95" s="208"/>
      <c r="FP95" s="208"/>
      <c r="FQ95" s="208"/>
      <c r="FR95" s="208"/>
      <c r="FS95" s="208"/>
      <c r="FT95" s="208"/>
      <c r="FU95" s="208"/>
      <c r="FV95" s="208"/>
      <c r="FW95" s="208"/>
      <c r="FX95" s="208"/>
      <c r="FY95" s="208"/>
      <c r="FZ95" s="208"/>
      <c r="GA95" s="208"/>
      <c r="GB95" s="208"/>
      <c r="GC95" s="208"/>
      <c r="GD95" s="208"/>
      <c r="GE95" s="208"/>
      <c r="GF95" s="208"/>
      <c r="GG95" s="208"/>
      <c r="GH95" s="208"/>
      <c r="GI95" s="208"/>
      <c r="GJ95" s="208"/>
      <c r="GK95" s="208"/>
      <c r="GL95" s="208"/>
      <c r="GM95" s="208"/>
      <c r="GN95" s="208"/>
      <c r="GO95" s="208"/>
      <c r="GP95" s="208"/>
      <c r="GQ95" s="208"/>
      <c r="GR95" s="208"/>
      <c r="GS95" s="208"/>
      <c r="GT95" s="208"/>
      <c r="GU95" s="208"/>
      <c r="GV95" s="208"/>
      <c r="GW95" s="208"/>
      <c r="GX95" s="208"/>
      <c r="GY95" s="208"/>
      <c r="GZ95" s="208"/>
      <c r="HA95" s="208"/>
      <c r="HB95" s="208"/>
      <c r="HC95" s="208"/>
      <c r="HD95" s="208"/>
      <c r="HE95" s="208"/>
      <c r="HF95" s="208"/>
      <c r="HG95" s="208"/>
      <c r="HH95" s="208"/>
      <c r="HI95" s="208"/>
      <c r="HJ95" s="208"/>
      <c r="HK95" s="208"/>
      <c r="HL95" s="208"/>
      <c r="HM95" s="208"/>
      <c r="HN95" s="208"/>
      <c r="HO95" s="208"/>
      <c r="HP95" s="208"/>
      <c r="HQ95" s="208"/>
      <c r="HR95" s="208"/>
      <c r="HS95" s="208"/>
      <c r="HT95" s="208"/>
      <c r="HU95" s="208"/>
      <c r="HV95" s="208"/>
      <c r="HW95" s="208"/>
      <c r="HX95" s="208"/>
      <c r="HY95" s="208"/>
      <c r="HZ95" s="208"/>
      <c r="IA95" s="208"/>
      <c r="IB95" s="208"/>
      <c r="IC95" s="208"/>
      <c r="ID95" s="208"/>
      <c r="IE95" s="208"/>
      <c r="IF95" s="208"/>
      <c r="IG95" s="208"/>
      <c r="IH95" s="208"/>
      <c r="II95" s="208"/>
      <c r="IJ95" s="208"/>
      <c r="IK95" s="208"/>
      <c r="IL95" s="208"/>
      <c r="IM95" s="208"/>
      <c r="IN95" s="208"/>
      <c r="IO95" s="208"/>
      <c r="IP95" s="208"/>
      <c r="IQ95" s="208"/>
      <c r="IR95" s="208"/>
    </row>
    <row r="96" spans="1:252" x14ac:dyDescent="0.2">
      <c r="J96" s="602"/>
      <c r="K96" s="603"/>
      <c r="L96" s="603"/>
      <c r="M96" s="603"/>
      <c r="N96" s="603"/>
      <c r="O96" s="603"/>
      <c r="P96" s="603"/>
      <c r="Q96" s="603"/>
      <c r="R96" s="603"/>
      <c r="S96" s="603"/>
    </row>
    <row r="98" spans="2:20" x14ac:dyDescent="0.2">
      <c r="B98" s="604"/>
      <c r="C98" s="604"/>
      <c r="D98" s="604"/>
      <c r="E98" s="604"/>
      <c r="F98" s="604"/>
      <c r="G98" s="604"/>
      <c r="H98" s="604"/>
      <c r="I98" s="604"/>
      <c r="J98" s="604"/>
      <c r="K98" s="604"/>
      <c r="L98" s="604"/>
      <c r="M98" s="604"/>
      <c r="N98" s="604"/>
      <c r="O98" s="604"/>
      <c r="P98" s="604"/>
      <c r="Q98" s="604"/>
      <c r="R98" s="604"/>
      <c r="S98" s="604"/>
      <c r="T98" s="604"/>
    </row>
  </sheetData>
  <mergeCells count="14">
    <mergeCell ref="B98:T98"/>
    <mergeCell ref="A4:C6"/>
    <mergeCell ref="A50:C52"/>
    <mergeCell ref="A94:S95"/>
    <mergeCell ref="H49:O49"/>
    <mergeCell ref="D53:R53"/>
    <mergeCell ref="D73:S73"/>
    <mergeCell ref="A93:C93"/>
    <mergeCell ref="J96:S96"/>
    <mergeCell ref="G2:N2"/>
    <mergeCell ref="H3:O3"/>
    <mergeCell ref="D7:R7"/>
    <mergeCell ref="D27:S27"/>
    <mergeCell ref="A47:C47"/>
  </mergeCells>
  <phoneticPr fontId="5"/>
  <pageMargins left="0.78740157480314965" right="0.39370078740157483" top="0.43307086614173229" bottom="0.38" header="0.31496062992125984" footer="0.2"/>
  <pageSetup paperSize="9" scale="60" orientation="portrait" r:id="rId1"/>
  <headerFooter alignWithMargins="0">
    <oddFooter>&amp;C&amp;"ＭＳ Ｐゴシック,標準"&amp;12- 5 -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17"/>
    <pageSetUpPr fitToPage="1"/>
  </sheetPr>
  <dimension ref="A1:AP94"/>
  <sheetViews>
    <sheetView topLeftCell="A52" workbookViewId="0">
      <selection activeCell="V49" sqref="V1:Y1048576"/>
    </sheetView>
  </sheetViews>
  <sheetFormatPr defaultColWidth="9" defaultRowHeight="13" x14ac:dyDescent="0.2"/>
  <cols>
    <col min="1" max="1" width="4.90625" style="19" bestFit="1" customWidth="1"/>
    <col min="2" max="2" width="3.6328125" style="19" bestFit="1" customWidth="1"/>
    <col min="3" max="3" width="3.08984375" style="19" bestFit="1" customWidth="1"/>
    <col min="4" max="19" width="8.26953125" style="19" customWidth="1"/>
    <col min="20" max="31" width="7.6328125" style="19" customWidth="1"/>
    <col min="32" max="32" width="9" style="19" bestFit="1"/>
    <col min="33" max="16384" width="9" style="19"/>
  </cols>
  <sheetData>
    <row r="1" spans="1:27" ht="19" x14ac:dyDescent="0.2">
      <c r="A1" s="188"/>
      <c r="B1" s="188"/>
      <c r="C1" s="188"/>
      <c r="D1" s="188"/>
      <c r="E1" s="187"/>
      <c r="F1" s="187"/>
      <c r="G1" s="178"/>
      <c r="H1" s="178"/>
      <c r="I1" s="178"/>
      <c r="J1" s="178"/>
      <c r="K1" s="178"/>
      <c r="L1" s="178"/>
      <c r="M1" s="178"/>
      <c r="N1" s="178"/>
      <c r="O1" s="178"/>
      <c r="P1" s="187"/>
      <c r="Q1" s="187"/>
      <c r="R1" s="188"/>
      <c r="S1" s="187"/>
      <c r="T1" s="187"/>
      <c r="U1" s="187"/>
      <c r="V1" s="187"/>
      <c r="W1" s="187"/>
      <c r="X1" s="187"/>
      <c r="Y1" s="187"/>
      <c r="Z1" s="187"/>
      <c r="AA1" s="187"/>
    </row>
    <row r="2" spans="1:27" ht="19" x14ac:dyDescent="0.2">
      <c r="A2" s="188"/>
      <c r="B2" s="188"/>
      <c r="C2" s="188"/>
      <c r="D2" s="188"/>
      <c r="E2" s="187"/>
      <c r="F2" s="187"/>
      <c r="G2" s="587" t="s">
        <v>98</v>
      </c>
      <c r="H2" s="587"/>
      <c r="I2" s="587"/>
      <c r="J2" s="587"/>
      <c r="K2" s="587"/>
      <c r="L2" s="587"/>
      <c r="M2" s="587"/>
      <c r="N2" s="587"/>
      <c r="O2" s="179"/>
      <c r="P2" s="187"/>
      <c r="Q2" s="187"/>
      <c r="R2" s="188"/>
      <c r="S2" s="187"/>
      <c r="T2" s="187"/>
      <c r="U2" s="187"/>
      <c r="V2" s="187"/>
      <c r="W2" s="187"/>
      <c r="X2" s="187"/>
      <c r="Y2" s="187"/>
      <c r="Z2" s="187"/>
      <c r="AA2" s="187"/>
    </row>
    <row r="3" spans="1:27" ht="16.5" x14ac:dyDescent="0.2">
      <c r="A3" s="143" t="s">
        <v>258</v>
      </c>
      <c r="B3" s="7"/>
      <c r="C3" s="7"/>
      <c r="H3" s="588"/>
      <c r="I3" s="588"/>
      <c r="J3" s="588"/>
      <c r="K3" s="588"/>
      <c r="L3" s="588"/>
      <c r="M3" s="588"/>
      <c r="N3" s="588"/>
      <c r="O3" s="588"/>
      <c r="S3" s="14" t="s">
        <v>135</v>
      </c>
    </row>
    <row r="4" spans="1:27" x14ac:dyDescent="0.2">
      <c r="A4" s="594" t="s">
        <v>51</v>
      </c>
      <c r="B4" s="594"/>
      <c r="C4" s="595"/>
      <c r="D4" s="157" t="s">
        <v>69</v>
      </c>
      <c r="E4" s="157" t="s">
        <v>442</v>
      </c>
      <c r="F4" s="157" t="s">
        <v>129</v>
      </c>
      <c r="G4" s="157" t="s">
        <v>104</v>
      </c>
      <c r="H4" s="157" t="s">
        <v>217</v>
      </c>
      <c r="I4" s="157" t="s">
        <v>277</v>
      </c>
      <c r="J4" s="157" t="s">
        <v>457</v>
      </c>
      <c r="K4" s="157" t="s">
        <v>458</v>
      </c>
      <c r="L4" s="157" t="s">
        <v>80</v>
      </c>
      <c r="M4" s="157" t="s">
        <v>334</v>
      </c>
      <c r="N4" s="157" t="s">
        <v>15</v>
      </c>
      <c r="O4" s="157" t="s">
        <v>180</v>
      </c>
      <c r="P4" s="157" t="s">
        <v>136</v>
      </c>
      <c r="Q4" s="157" t="s">
        <v>460</v>
      </c>
      <c r="R4" s="157" t="s">
        <v>462</v>
      </c>
      <c r="S4" s="157" t="s">
        <v>3</v>
      </c>
    </row>
    <row r="5" spans="1:27" x14ac:dyDescent="0.2">
      <c r="A5" s="596"/>
      <c r="B5" s="596"/>
      <c r="C5" s="597"/>
      <c r="D5" s="158" t="s">
        <v>94</v>
      </c>
      <c r="E5" s="158"/>
      <c r="F5" s="158"/>
      <c r="G5" s="158" t="s">
        <v>428</v>
      </c>
      <c r="H5" s="158" t="s">
        <v>390</v>
      </c>
      <c r="I5" s="158" t="s">
        <v>370</v>
      </c>
      <c r="J5" s="158" t="s">
        <v>463</v>
      </c>
      <c r="K5" s="158" t="s">
        <v>152</v>
      </c>
      <c r="L5" s="181" t="s">
        <v>273</v>
      </c>
      <c r="M5" s="185" t="s">
        <v>200</v>
      </c>
      <c r="N5" s="181" t="s">
        <v>283</v>
      </c>
      <c r="O5" s="181" t="s">
        <v>461</v>
      </c>
      <c r="P5" s="181" t="s">
        <v>414</v>
      </c>
      <c r="Q5" s="181" t="s">
        <v>446</v>
      </c>
      <c r="R5" s="181" t="s">
        <v>171</v>
      </c>
      <c r="S5" s="189" t="s">
        <v>336</v>
      </c>
    </row>
    <row r="6" spans="1:27" ht="18" customHeight="1" x14ac:dyDescent="0.2">
      <c r="A6" s="598"/>
      <c r="B6" s="598"/>
      <c r="C6" s="599"/>
      <c r="D6" s="159" t="s">
        <v>212</v>
      </c>
      <c r="E6" s="159" t="s">
        <v>387</v>
      </c>
      <c r="F6" s="159" t="s">
        <v>33</v>
      </c>
      <c r="G6" s="159" t="s">
        <v>464</v>
      </c>
      <c r="H6" s="159" t="s">
        <v>18</v>
      </c>
      <c r="I6" s="159" t="s">
        <v>60</v>
      </c>
      <c r="J6" s="159" t="s">
        <v>313</v>
      </c>
      <c r="K6" s="159" t="s">
        <v>465</v>
      </c>
      <c r="L6" s="182" t="s">
        <v>164</v>
      </c>
      <c r="M6" s="186" t="s">
        <v>466</v>
      </c>
      <c r="N6" s="182" t="s">
        <v>76</v>
      </c>
      <c r="O6" s="182" t="s">
        <v>422</v>
      </c>
      <c r="P6" s="186" t="s">
        <v>307</v>
      </c>
      <c r="Q6" s="186" t="s">
        <v>467</v>
      </c>
      <c r="R6" s="182" t="s">
        <v>468</v>
      </c>
      <c r="S6" s="182" t="s">
        <v>208</v>
      </c>
    </row>
    <row r="7" spans="1:27" ht="15.75" customHeight="1" x14ac:dyDescent="0.2">
      <c r="A7" s="195"/>
      <c r="B7" s="195"/>
      <c r="C7" s="195"/>
      <c r="D7" s="589" t="s">
        <v>137</v>
      </c>
      <c r="E7" s="589"/>
      <c r="F7" s="589"/>
      <c r="G7" s="589"/>
      <c r="H7" s="589"/>
      <c r="I7" s="589"/>
      <c r="J7" s="589"/>
      <c r="K7" s="589"/>
      <c r="L7" s="589"/>
      <c r="M7" s="589"/>
      <c r="N7" s="589"/>
      <c r="O7" s="589"/>
      <c r="P7" s="589"/>
      <c r="Q7" s="589"/>
      <c r="R7" s="589"/>
      <c r="S7" s="195"/>
    </row>
    <row r="8" spans="1:27" ht="13.5" customHeight="1" x14ac:dyDescent="0.2">
      <c r="A8" s="145" t="s">
        <v>189</v>
      </c>
      <c r="B8" s="145" t="s">
        <v>59</v>
      </c>
      <c r="C8" s="154" t="s">
        <v>55</v>
      </c>
      <c r="D8" s="160">
        <v>99.7</v>
      </c>
      <c r="E8" s="170">
        <v>105.8</v>
      </c>
      <c r="F8" s="170">
        <v>103.4</v>
      </c>
      <c r="G8" s="170">
        <v>120.4</v>
      </c>
      <c r="H8" s="170">
        <v>98</v>
      </c>
      <c r="I8" s="170">
        <v>101.1</v>
      </c>
      <c r="J8" s="170">
        <v>102.5</v>
      </c>
      <c r="K8" s="170">
        <v>95.9</v>
      </c>
      <c r="L8" s="183">
        <v>109.5</v>
      </c>
      <c r="M8" s="183">
        <v>97.8</v>
      </c>
      <c r="N8" s="183">
        <v>92.9</v>
      </c>
      <c r="O8" s="183">
        <v>102.9</v>
      </c>
      <c r="P8" s="170">
        <v>82.4</v>
      </c>
      <c r="Q8" s="170">
        <v>94.2</v>
      </c>
      <c r="R8" s="170">
        <v>101.8</v>
      </c>
      <c r="S8" s="183">
        <v>103.7</v>
      </c>
    </row>
    <row r="9" spans="1:27" ht="13.5" customHeight="1" x14ac:dyDescent="0.2">
      <c r="A9" s="146" t="s">
        <v>50</v>
      </c>
      <c r="B9" s="146" t="s">
        <v>335</v>
      </c>
      <c r="C9" s="154"/>
      <c r="D9" s="161">
        <v>99.7</v>
      </c>
      <c r="E9" s="171">
        <v>99.7</v>
      </c>
      <c r="F9" s="171">
        <v>102.9</v>
      </c>
      <c r="G9" s="171">
        <v>111</v>
      </c>
      <c r="H9" s="171">
        <v>100.5</v>
      </c>
      <c r="I9" s="171">
        <v>105</v>
      </c>
      <c r="J9" s="171">
        <v>102.7</v>
      </c>
      <c r="K9" s="171">
        <v>98</v>
      </c>
      <c r="L9" s="184">
        <v>108</v>
      </c>
      <c r="M9" s="184">
        <v>95.4</v>
      </c>
      <c r="N9" s="184">
        <v>105.3</v>
      </c>
      <c r="O9" s="184">
        <v>101.4</v>
      </c>
      <c r="P9" s="171">
        <v>76.099999999999994</v>
      </c>
      <c r="Q9" s="171">
        <v>94.9</v>
      </c>
      <c r="R9" s="171">
        <v>100.2</v>
      </c>
      <c r="S9" s="184">
        <v>105.2</v>
      </c>
    </row>
    <row r="10" spans="1:27" x14ac:dyDescent="0.2">
      <c r="A10" s="146"/>
      <c r="B10" s="146" t="s">
        <v>244</v>
      </c>
      <c r="C10" s="154"/>
      <c r="D10" s="161">
        <v>100</v>
      </c>
      <c r="E10" s="171">
        <v>100</v>
      </c>
      <c r="F10" s="171">
        <v>100</v>
      </c>
      <c r="G10" s="171">
        <v>100</v>
      </c>
      <c r="H10" s="171">
        <v>100</v>
      </c>
      <c r="I10" s="171">
        <v>100</v>
      </c>
      <c r="J10" s="171">
        <v>100</v>
      </c>
      <c r="K10" s="171">
        <v>100</v>
      </c>
      <c r="L10" s="184">
        <v>100</v>
      </c>
      <c r="M10" s="184">
        <v>100</v>
      </c>
      <c r="N10" s="184">
        <v>100</v>
      </c>
      <c r="O10" s="184">
        <v>100</v>
      </c>
      <c r="P10" s="171">
        <v>100</v>
      </c>
      <c r="Q10" s="171">
        <v>100</v>
      </c>
      <c r="R10" s="171">
        <v>100</v>
      </c>
      <c r="S10" s="184">
        <v>100</v>
      </c>
    </row>
    <row r="11" spans="1:27" ht="13.5" customHeight="1" x14ac:dyDescent="0.2">
      <c r="A11" s="146"/>
      <c r="B11" s="146" t="s">
        <v>153</v>
      </c>
      <c r="C11" s="154"/>
      <c r="D11" s="161">
        <v>101.3</v>
      </c>
      <c r="E11" s="171">
        <v>107.2</v>
      </c>
      <c r="F11" s="171">
        <v>101.8</v>
      </c>
      <c r="G11" s="171">
        <v>101.5</v>
      </c>
      <c r="H11" s="171">
        <v>107</v>
      </c>
      <c r="I11" s="171">
        <v>99.6</v>
      </c>
      <c r="J11" s="171">
        <v>93.2</v>
      </c>
      <c r="K11" s="171">
        <v>91.1</v>
      </c>
      <c r="L11" s="171">
        <v>112.4</v>
      </c>
      <c r="M11" s="171">
        <v>105.1</v>
      </c>
      <c r="N11" s="171">
        <v>100.1</v>
      </c>
      <c r="O11" s="171">
        <v>101.3</v>
      </c>
      <c r="P11" s="171">
        <v>99.2</v>
      </c>
      <c r="Q11" s="171">
        <v>101.3</v>
      </c>
      <c r="R11" s="171">
        <v>101.8</v>
      </c>
      <c r="S11" s="171">
        <v>117.2</v>
      </c>
    </row>
    <row r="12" spans="1:27" ht="13.5" customHeight="1" x14ac:dyDescent="0.2">
      <c r="A12" s="146"/>
      <c r="B12" s="146" t="s">
        <v>368</v>
      </c>
      <c r="C12" s="154"/>
      <c r="D12" s="162">
        <v>101.6</v>
      </c>
      <c r="E12" s="167">
        <v>102.9</v>
      </c>
      <c r="F12" s="167">
        <v>105.9</v>
      </c>
      <c r="G12" s="167">
        <v>96.1</v>
      </c>
      <c r="H12" s="167">
        <v>105.2</v>
      </c>
      <c r="I12" s="167">
        <v>92.6</v>
      </c>
      <c r="J12" s="167">
        <v>90.7</v>
      </c>
      <c r="K12" s="167">
        <v>95.3</v>
      </c>
      <c r="L12" s="167">
        <v>109.3</v>
      </c>
      <c r="M12" s="167">
        <v>101</v>
      </c>
      <c r="N12" s="167">
        <v>99.9</v>
      </c>
      <c r="O12" s="167">
        <v>107.2</v>
      </c>
      <c r="P12" s="167">
        <v>98.8</v>
      </c>
      <c r="Q12" s="167">
        <v>100.7</v>
      </c>
      <c r="R12" s="167">
        <v>108.4</v>
      </c>
      <c r="S12" s="167">
        <v>121.6</v>
      </c>
    </row>
    <row r="13" spans="1:27" ht="13.5" customHeight="1" x14ac:dyDescent="0.2">
      <c r="A13" s="147"/>
      <c r="B13" s="147" t="s">
        <v>159</v>
      </c>
      <c r="C13" s="155"/>
      <c r="D13" s="163">
        <v>103.5</v>
      </c>
      <c r="E13" s="173">
        <v>104.4</v>
      </c>
      <c r="F13" s="173">
        <v>108.3</v>
      </c>
      <c r="G13" s="173">
        <v>104.9</v>
      </c>
      <c r="H13" s="173">
        <v>100.4</v>
      </c>
      <c r="I13" s="173">
        <v>99.1</v>
      </c>
      <c r="J13" s="173">
        <v>94.3</v>
      </c>
      <c r="K13" s="173">
        <v>92.7</v>
      </c>
      <c r="L13" s="173">
        <v>112.9</v>
      </c>
      <c r="M13" s="173">
        <v>103.2</v>
      </c>
      <c r="N13" s="173">
        <v>99.2</v>
      </c>
      <c r="O13" s="173">
        <v>97.9</v>
      </c>
      <c r="P13" s="173">
        <v>96.6</v>
      </c>
      <c r="Q13" s="173">
        <v>101.6</v>
      </c>
      <c r="R13" s="173">
        <v>110.3</v>
      </c>
      <c r="S13" s="173">
        <v>128</v>
      </c>
    </row>
    <row r="14" spans="1:27" ht="13.5" customHeight="1" x14ac:dyDescent="0.2">
      <c r="A14" s="146" t="s">
        <v>175</v>
      </c>
      <c r="B14" s="146">
        <v>8</v>
      </c>
      <c r="C14" s="154" t="s">
        <v>256</v>
      </c>
      <c r="D14" s="161">
        <v>103</v>
      </c>
      <c r="E14" s="171">
        <v>105</v>
      </c>
      <c r="F14" s="171">
        <v>107.7</v>
      </c>
      <c r="G14" s="171">
        <v>100.8</v>
      </c>
      <c r="H14" s="171">
        <v>94.2</v>
      </c>
      <c r="I14" s="171">
        <v>98.4</v>
      </c>
      <c r="J14" s="171">
        <v>96.5</v>
      </c>
      <c r="K14" s="171">
        <v>93.1</v>
      </c>
      <c r="L14" s="171">
        <v>109.2</v>
      </c>
      <c r="M14" s="171">
        <v>101.7</v>
      </c>
      <c r="N14" s="171">
        <v>101.1</v>
      </c>
      <c r="O14" s="171">
        <v>96.2</v>
      </c>
      <c r="P14" s="171">
        <v>93.1</v>
      </c>
      <c r="Q14" s="171">
        <v>101.4</v>
      </c>
      <c r="R14" s="171">
        <v>107.2</v>
      </c>
      <c r="S14" s="171">
        <v>126.5</v>
      </c>
    </row>
    <row r="15" spans="1:27" ht="13.5" customHeight="1" x14ac:dyDescent="0.2">
      <c r="A15" s="148" t="s">
        <v>86</v>
      </c>
      <c r="B15" s="146">
        <v>9</v>
      </c>
      <c r="C15" s="154"/>
      <c r="D15" s="161">
        <v>103.5</v>
      </c>
      <c r="E15" s="171">
        <v>103.5</v>
      </c>
      <c r="F15" s="171">
        <v>108.9</v>
      </c>
      <c r="G15" s="171">
        <v>105.6</v>
      </c>
      <c r="H15" s="171">
        <v>97.6</v>
      </c>
      <c r="I15" s="171">
        <v>100.7</v>
      </c>
      <c r="J15" s="171">
        <v>94.6</v>
      </c>
      <c r="K15" s="171">
        <v>94.6</v>
      </c>
      <c r="L15" s="171">
        <v>107.2</v>
      </c>
      <c r="M15" s="171">
        <v>103</v>
      </c>
      <c r="N15" s="171">
        <v>102.9</v>
      </c>
      <c r="O15" s="171">
        <v>93.1</v>
      </c>
      <c r="P15" s="171">
        <v>90.9</v>
      </c>
      <c r="Q15" s="171">
        <v>103</v>
      </c>
      <c r="R15" s="171">
        <v>106.7</v>
      </c>
      <c r="S15" s="171">
        <v>129.80000000000001</v>
      </c>
    </row>
    <row r="16" spans="1:27" ht="13.5" customHeight="1" x14ac:dyDescent="0.2">
      <c r="A16" s="148" t="s">
        <v>86</v>
      </c>
      <c r="B16" s="146">
        <v>10</v>
      </c>
      <c r="C16" s="154"/>
      <c r="D16" s="161">
        <v>104.3</v>
      </c>
      <c r="E16" s="171">
        <v>104.9</v>
      </c>
      <c r="F16" s="171">
        <v>109.7</v>
      </c>
      <c r="G16" s="171">
        <v>104</v>
      </c>
      <c r="H16" s="171">
        <v>110.2</v>
      </c>
      <c r="I16" s="171">
        <v>100.7</v>
      </c>
      <c r="J16" s="171">
        <v>96.9</v>
      </c>
      <c r="K16" s="171">
        <v>93.9</v>
      </c>
      <c r="L16" s="171">
        <v>110.1</v>
      </c>
      <c r="M16" s="171">
        <v>102.7</v>
      </c>
      <c r="N16" s="171">
        <v>100.4</v>
      </c>
      <c r="O16" s="171">
        <v>93.7</v>
      </c>
      <c r="P16" s="171">
        <v>95.5</v>
      </c>
      <c r="Q16" s="171">
        <v>101.4</v>
      </c>
      <c r="R16" s="171">
        <v>108</v>
      </c>
      <c r="S16" s="171">
        <v>128.69999999999999</v>
      </c>
    </row>
    <row r="17" spans="1:42" ht="13.5" customHeight="1" x14ac:dyDescent="0.2">
      <c r="A17" s="148" t="s">
        <v>86</v>
      </c>
      <c r="B17" s="146">
        <v>11</v>
      </c>
      <c r="D17" s="161">
        <v>105.1</v>
      </c>
      <c r="E17" s="171">
        <v>107.1</v>
      </c>
      <c r="F17" s="171">
        <v>110.2</v>
      </c>
      <c r="G17" s="171">
        <v>106.2</v>
      </c>
      <c r="H17" s="171">
        <v>113.1</v>
      </c>
      <c r="I17" s="171">
        <v>103.5</v>
      </c>
      <c r="J17" s="171">
        <v>97</v>
      </c>
      <c r="K17" s="171">
        <v>94.6</v>
      </c>
      <c r="L17" s="171">
        <v>109</v>
      </c>
      <c r="M17" s="171">
        <v>101.9</v>
      </c>
      <c r="N17" s="171">
        <v>103.8</v>
      </c>
      <c r="O17" s="171">
        <v>92.6</v>
      </c>
      <c r="P17" s="171">
        <v>94.7</v>
      </c>
      <c r="Q17" s="171">
        <v>102.6</v>
      </c>
      <c r="R17" s="171">
        <v>108.8</v>
      </c>
      <c r="S17" s="171">
        <v>129.4</v>
      </c>
    </row>
    <row r="18" spans="1:42" ht="13.5" customHeight="1" x14ac:dyDescent="0.2">
      <c r="A18" s="19" t="s">
        <v>86</v>
      </c>
      <c r="B18" s="146">
        <v>12</v>
      </c>
      <c r="C18" s="154"/>
      <c r="D18" s="161">
        <v>104.8</v>
      </c>
      <c r="E18" s="171">
        <v>104</v>
      </c>
      <c r="F18" s="171">
        <v>109.9</v>
      </c>
      <c r="G18" s="171">
        <v>107.3</v>
      </c>
      <c r="H18" s="171">
        <v>107.8</v>
      </c>
      <c r="I18" s="171">
        <v>102.6</v>
      </c>
      <c r="J18" s="171">
        <v>97.6</v>
      </c>
      <c r="K18" s="171">
        <v>95.9</v>
      </c>
      <c r="L18" s="171">
        <v>110.7</v>
      </c>
      <c r="M18" s="171">
        <v>100.8</v>
      </c>
      <c r="N18" s="171">
        <v>100.2</v>
      </c>
      <c r="O18" s="171">
        <v>94.2</v>
      </c>
      <c r="P18" s="171">
        <v>100.3</v>
      </c>
      <c r="Q18" s="171">
        <v>101.8</v>
      </c>
      <c r="R18" s="171">
        <v>108.1</v>
      </c>
      <c r="S18" s="171">
        <v>126.2</v>
      </c>
    </row>
    <row r="19" spans="1:42" ht="13.5" customHeight="1" x14ac:dyDescent="0.2">
      <c r="A19" s="148" t="s">
        <v>472</v>
      </c>
      <c r="B19" s="146" t="s">
        <v>365</v>
      </c>
      <c r="C19" s="154"/>
      <c r="D19" s="161">
        <v>105.1</v>
      </c>
      <c r="E19" s="171">
        <v>102</v>
      </c>
      <c r="F19" s="171">
        <v>107.7</v>
      </c>
      <c r="G19" s="171">
        <v>120.6</v>
      </c>
      <c r="H19" s="171">
        <v>106.1</v>
      </c>
      <c r="I19" s="171">
        <v>93.7</v>
      </c>
      <c r="J19" s="171">
        <v>108.1</v>
      </c>
      <c r="K19" s="171">
        <v>92.8</v>
      </c>
      <c r="L19" s="171">
        <v>107.8</v>
      </c>
      <c r="M19" s="171">
        <v>104.8</v>
      </c>
      <c r="N19" s="171">
        <v>93.7</v>
      </c>
      <c r="O19" s="171">
        <v>87.8</v>
      </c>
      <c r="P19" s="171">
        <v>102.1</v>
      </c>
      <c r="Q19" s="171">
        <v>99.3</v>
      </c>
      <c r="R19" s="171">
        <v>118.1</v>
      </c>
      <c r="S19" s="171">
        <v>133.19999999999999</v>
      </c>
    </row>
    <row r="20" spans="1:42" ht="13.5" customHeight="1" x14ac:dyDescent="0.2">
      <c r="A20" s="148" t="s">
        <v>86</v>
      </c>
      <c r="B20" s="146">
        <v>2</v>
      </c>
      <c r="C20" s="154"/>
      <c r="D20" s="161">
        <v>105.6</v>
      </c>
      <c r="E20" s="171">
        <v>104.6</v>
      </c>
      <c r="F20" s="171">
        <v>109.9</v>
      </c>
      <c r="G20" s="171">
        <v>117.3</v>
      </c>
      <c r="H20" s="171">
        <v>105</v>
      </c>
      <c r="I20" s="171">
        <v>98.9</v>
      </c>
      <c r="J20" s="171">
        <v>106.9</v>
      </c>
      <c r="K20" s="171">
        <v>92.8</v>
      </c>
      <c r="L20" s="171">
        <v>107.3</v>
      </c>
      <c r="M20" s="171">
        <v>105.4</v>
      </c>
      <c r="N20" s="171">
        <v>94.9</v>
      </c>
      <c r="O20" s="171">
        <v>88.3</v>
      </c>
      <c r="P20" s="171">
        <v>101.9</v>
      </c>
      <c r="Q20" s="171">
        <v>98.1</v>
      </c>
      <c r="R20" s="171">
        <v>122.3</v>
      </c>
      <c r="S20" s="171">
        <v>128.69999999999999</v>
      </c>
    </row>
    <row r="21" spans="1:42" ht="13.5" customHeight="1" x14ac:dyDescent="0.2">
      <c r="A21" s="149" t="s">
        <v>86</v>
      </c>
      <c r="B21" s="146">
        <v>3</v>
      </c>
      <c r="C21" s="154"/>
      <c r="D21" s="161">
        <v>106.3</v>
      </c>
      <c r="E21" s="171">
        <v>104.7</v>
      </c>
      <c r="F21" s="171">
        <v>110</v>
      </c>
      <c r="G21" s="171">
        <v>120.7</v>
      </c>
      <c r="H21" s="171">
        <v>106.4</v>
      </c>
      <c r="I21" s="171">
        <v>98</v>
      </c>
      <c r="J21" s="171">
        <v>106</v>
      </c>
      <c r="K21" s="171">
        <v>95.3</v>
      </c>
      <c r="L21" s="171">
        <v>108.6</v>
      </c>
      <c r="M21" s="171">
        <v>105.1</v>
      </c>
      <c r="N21" s="171">
        <v>94.5</v>
      </c>
      <c r="O21" s="171">
        <v>88.6</v>
      </c>
      <c r="P21" s="171">
        <v>102.8</v>
      </c>
      <c r="Q21" s="171">
        <v>101.4</v>
      </c>
      <c r="R21" s="171">
        <v>118.7</v>
      </c>
      <c r="S21" s="171">
        <v>131</v>
      </c>
    </row>
    <row r="22" spans="1:42" ht="13.5" customHeight="1" x14ac:dyDescent="0.2">
      <c r="A22" s="148" t="s">
        <v>86</v>
      </c>
      <c r="B22" s="146">
        <v>4</v>
      </c>
      <c r="D22" s="161">
        <v>108.2</v>
      </c>
      <c r="E22" s="171">
        <v>107</v>
      </c>
      <c r="F22" s="171">
        <v>112.7</v>
      </c>
      <c r="G22" s="171">
        <v>120.1</v>
      </c>
      <c r="H22" s="171">
        <v>104.4</v>
      </c>
      <c r="I22" s="171">
        <v>98.7</v>
      </c>
      <c r="J22" s="171">
        <v>108.4</v>
      </c>
      <c r="K22" s="171">
        <v>95.3</v>
      </c>
      <c r="L22" s="171">
        <v>112.5</v>
      </c>
      <c r="M22" s="171">
        <v>109.6</v>
      </c>
      <c r="N22" s="171">
        <v>93.4</v>
      </c>
      <c r="O22" s="171">
        <v>92.6</v>
      </c>
      <c r="P22" s="171">
        <v>101.2</v>
      </c>
      <c r="Q22" s="171">
        <v>103.7</v>
      </c>
      <c r="R22" s="171">
        <v>117.8</v>
      </c>
      <c r="S22" s="171">
        <v>132</v>
      </c>
    </row>
    <row r="23" spans="1:42" ht="13.5" customHeight="1" x14ac:dyDescent="0.2">
      <c r="A23" s="148" t="s">
        <v>86</v>
      </c>
      <c r="B23" s="146">
        <v>5</v>
      </c>
      <c r="C23" s="154"/>
      <c r="D23" s="161">
        <v>106.5</v>
      </c>
      <c r="E23" s="171">
        <v>107.9</v>
      </c>
      <c r="F23" s="171">
        <v>111.4</v>
      </c>
      <c r="G23" s="171">
        <v>120.8</v>
      </c>
      <c r="H23" s="171">
        <v>105.3</v>
      </c>
      <c r="I23" s="171">
        <v>97.2</v>
      </c>
      <c r="J23" s="171">
        <v>107.2</v>
      </c>
      <c r="K23" s="171">
        <v>96.1</v>
      </c>
      <c r="L23" s="171">
        <v>107.6</v>
      </c>
      <c r="M23" s="171">
        <v>104</v>
      </c>
      <c r="N23" s="171">
        <v>97</v>
      </c>
      <c r="O23" s="171">
        <v>90.9</v>
      </c>
      <c r="P23" s="171">
        <v>101.6</v>
      </c>
      <c r="Q23" s="171">
        <v>97.3</v>
      </c>
      <c r="R23" s="171">
        <v>116.2</v>
      </c>
      <c r="S23" s="171">
        <v>130.30000000000001</v>
      </c>
    </row>
    <row r="24" spans="1:42" ht="13.5" customHeight="1" x14ac:dyDescent="0.2">
      <c r="A24" s="148" t="s">
        <v>86</v>
      </c>
      <c r="B24" s="146">
        <v>6</v>
      </c>
      <c r="C24" s="154"/>
      <c r="D24" s="161">
        <v>107.3</v>
      </c>
      <c r="E24" s="171">
        <v>105.6</v>
      </c>
      <c r="F24" s="171">
        <v>112.8</v>
      </c>
      <c r="G24" s="171">
        <v>120.4</v>
      </c>
      <c r="H24" s="171">
        <v>103.9</v>
      </c>
      <c r="I24" s="171">
        <v>98.5</v>
      </c>
      <c r="J24" s="171">
        <v>108</v>
      </c>
      <c r="K24" s="171">
        <v>94.8</v>
      </c>
      <c r="L24" s="171">
        <v>106.1</v>
      </c>
      <c r="M24" s="171">
        <v>108.3</v>
      </c>
      <c r="N24" s="171">
        <v>97.7</v>
      </c>
      <c r="O24" s="171">
        <v>92.5</v>
      </c>
      <c r="P24" s="171">
        <v>101.6</v>
      </c>
      <c r="Q24" s="171">
        <v>98</v>
      </c>
      <c r="R24" s="171">
        <v>118.1</v>
      </c>
      <c r="S24" s="171">
        <v>131.9</v>
      </c>
    </row>
    <row r="25" spans="1:42" s="194" customFormat="1" ht="13.5" customHeight="1" x14ac:dyDescent="0.2">
      <c r="A25" s="209" t="s">
        <v>86</v>
      </c>
      <c r="B25" s="146">
        <v>7</v>
      </c>
      <c r="C25" s="154"/>
      <c r="D25" s="162">
        <v>106</v>
      </c>
      <c r="E25" s="172">
        <v>108.8</v>
      </c>
      <c r="F25" s="172">
        <v>111.7</v>
      </c>
      <c r="G25" s="172">
        <v>126.2</v>
      </c>
      <c r="H25" s="172">
        <v>105.4</v>
      </c>
      <c r="I25" s="172">
        <v>97.4</v>
      </c>
      <c r="J25" s="172">
        <v>103.8</v>
      </c>
      <c r="K25" s="172">
        <v>96.2</v>
      </c>
      <c r="L25" s="172">
        <v>98.8</v>
      </c>
      <c r="M25" s="172">
        <v>108.3</v>
      </c>
      <c r="N25" s="172">
        <v>89.9</v>
      </c>
      <c r="O25" s="172">
        <v>94.4</v>
      </c>
      <c r="P25" s="172">
        <v>101.4</v>
      </c>
      <c r="Q25" s="172">
        <v>96.9</v>
      </c>
      <c r="R25" s="172">
        <v>114.2</v>
      </c>
      <c r="S25" s="172">
        <v>132</v>
      </c>
      <c r="T25" s="213"/>
      <c r="U25" s="213"/>
      <c r="V25" s="213"/>
      <c r="W25" s="213"/>
      <c r="X25" s="213"/>
      <c r="Y25" s="213"/>
      <c r="Z25" s="213"/>
      <c r="AA25" s="213"/>
      <c r="AB25" s="213"/>
      <c r="AC25" s="213"/>
      <c r="AD25" s="213"/>
      <c r="AE25" s="213"/>
      <c r="AF25" s="213"/>
      <c r="AG25" s="213"/>
      <c r="AH25" s="213"/>
      <c r="AI25" s="213"/>
      <c r="AJ25" s="213"/>
      <c r="AK25" s="213"/>
      <c r="AL25" s="213"/>
      <c r="AM25" s="213"/>
      <c r="AN25" s="213"/>
      <c r="AO25" s="213"/>
      <c r="AP25" s="213"/>
    </row>
    <row r="26" spans="1:42" ht="13.5" customHeight="1" x14ac:dyDescent="0.2">
      <c r="A26" s="150" t="s">
        <v>86</v>
      </c>
      <c r="B26" s="153">
        <v>8</v>
      </c>
      <c r="C26" s="156"/>
      <c r="D26" s="164">
        <v>105.5</v>
      </c>
      <c r="E26" s="174">
        <v>111.2</v>
      </c>
      <c r="F26" s="174">
        <v>110.8</v>
      </c>
      <c r="G26" s="174">
        <v>127.8</v>
      </c>
      <c r="H26" s="174">
        <v>108.2</v>
      </c>
      <c r="I26" s="174">
        <v>94.7</v>
      </c>
      <c r="J26" s="174">
        <v>105.2</v>
      </c>
      <c r="K26" s="174">
        <v>97.3</v>
      </c>
      <c r="L26" s="174">
        <v>96.8</v>
      </c>
      <c r="M26" s="174">
        <v>107.9</v>
      </c>
      <c r="N26" s="174">
        <v>95</v>
      </c>
      <c r="O26" s="174">
        <v>95.7</v>
      </c>
      <c r="P26" s="174">
        <v>98.7</v>
      </c>
      <c r="Q26" s="174">
        <v>96.2</v>
      </c>
      <c r="R26" s="174">
        <v>117.6</v>
      </c>
      <c r="S26" s="174">
        <v>127.5</v>
      </c>
    </row>
    <row r="27" spans="1:42" ht="17.25" customHeight="1" x14ac:dyDescent="0.2">
      <c r="A27" s="195"/>
      <c r="B27" s="195"/>
      <c r="C27" s="195"/>
      <c r="D27" s="590" t="s">
        <v>95</v>
      </c>
      <c r="E27" s="590"/>
      <c r="F27" s="590"/>
      <c r="G27" s="590"/>
      <c r="H27" s="590"/>
      <c r="I27" s="590"/>
      <c r="J27" s="590"/>
      <c r="K27" s="590"/>
      <c r="L27" s="590"/>
      <c r="M27" s="590"/>
      <c r="N27" s="590"/>
      <c r="O27" s="590"/>
      <c r="P27" s="590"/>
      <c r="Q27" s="590"/>
      <c r="R27" s="590"/>
      <c r="S27" s="590"/>
    </row>
    <row r="28" spans="1:42" ht="13.5" customHeight="1" x14ac:dyDescent="0.2">
      <c r="A28" s="145" t="s">
        <v>189</v>
      </c>
      <c r="B28" s="145" t="s">
        <v>59</v>
      </c>
      <c r="C28" s="154" t="s">
        <v>55</v>
      </c>
      <c r="D28" s="160">
        <v>-0.1</v>
      </c>
      <c r="E28" s="170">
        <v>5.7</v>
      </c>
      <c r="F28" s="170">
        <v>-0.7</v>
      </c>
      <c r="G28" s="170">
        <v>25.8</v>
      </c>
      <c r="H28" s="170">
        <v>-8</v>
      </c>
      <c r="I28" s="170">
        <v>-4.4000000000000004</v>
      </c>
      <c r="J28" s="170">
        <v>12.7</v>
      </c>
      <c r="K28" s="170">
        <v>-3.5</v>
      </c>
      <c r="L28" s="183">
        <v>-6.8</v>
      </c>
      <c r="M28" s="183">
        <v>11.7</v>
      </c>
      <c r="N28" s="183">
        <v>-8.6999999999999993</v>
      </c>
      <c r="O28" s="183">
        <v>5.7</v>
      </c>
      <c r="P28" s="170">
        <v>-17.600000000000001</v>
      </c>
      <c r="Q28" s="170">
        <v>6.1</v>
      </c>
      <c r="R28" s="170">
        <v>-1.2</v>
      </c>
      <c r="S28" s="183">
        <v>0.7</v>
      </c>
    </row>
    <row r="29" spans="1:42" ht="13.5" customHeight="1" x14ac:dyDescent="0.2">
      <c r="A29" s="146" t="s">
        <v>50</v>
      </c>
      <c r="B29" s="146" t="s">
        <v>335</v>
      </c>
      <c r="C29" s="154"/>
      <c r="D29" s="161">
        <v>0</v>
      </c>
      <c r="E29" s="171">
        <v>-5.8</v>
      </c>
      <c r="F29" s="171">
        <v>-0.5</v>
      </c>
      <c r="G29" s="171">
        <v>-7.8</v>
      </c>
      <c r="H29" s="171">
        <v>2.5</v>
      </c>
      <c r="I29" s="171">
        <v>3.9</v>
      </c>
      <c r="J29" s="171">
        <v>0.2</v>
      </c>
      <c r="K29" s="171">
        <v>2.2000000000000002</v>
      </c>
      <c r="L29" s="184">
        <v>-1.3</v>
      </c>
      <c r="M29" s="184">
        <v>-2.4</v>
      </c>
      <c r="N29" s="184">
        <v>13.4</v>
      </c>
      <c r="O29" s="184">
        <v>-1.5</v>
      </c>
      <c r="P29" s="171">
        <v>-7.6</v>
      </c>
      <c r="Q29" s="171">
        <v>0.8</v>
      </c>
      <c r="R29" s="171">
        <v>-1.6</v>
      </c>
      <c r="S29" s="184">
        <v>1.5</v>
      </c>
    </row>
    <row r="30" spans="1:42" ht="13.5" customHeight="1" x14ac:dyDescent="0.2">
      <c r="A30" s="146"/>
      <c r="B30" s="146" t="s">
        <v>244</v>
      </c>
      <c r="C30" s="154"/>
      <c r="D30" s="161">
        <v>0.3</v>
      </c>
      <c r="E30" s="171">
        <v>0.4</v>
      </c>
      <c r="F30" s="171">
        <v>-2.8</v>
      </c>
      <c r="G30" s="171">
        <v>-9.9</v>
      </c>
      <c r="H30" s="171">
        <v>-0.5</v>
      </c>
      <c r="I30" s="171">
        <v>-4.8</v>
      </c>
      <c r="J30" s="171">
        <v>-2.6</v>
      </c>
      <c r="K30" s="171">
        <v>2.1</v>
      </c>
      <c r="L30" s="184">
        <v>-7.4</v>
      </c>
      <c r="M30" s="184">
        <v>4.8</v>
      </c>
      <c r="N30" s="184">
        <v>-5</v>
      </c>
      <c r="O30" s="184">
        <v>-1.4</v>
      </c>
      <c r="P30" s="171">
        <v>31.4</v>
      </c>
      <c r="Q30" s="171">
        <v>5.4</v>
      </c>
      <c r="R30" s="171">
        <v>-0.2</v>
      </c>
      <c r="S30" s="184">
        <v>-5</v>
      </c>
    </row>
    <row r="31" spans="1:42" ht="13.5" customHeight="1" x14ac:dyDescent="0.2">
      <c r="A31" s="146"/>
      <c r="B31" s="146" t="s">
        <v>153</v>
      </c>
      <c r="C31" s="154"/>
      <c r="D31" s="161">
        <v>1.3</v>
      </c>
      <c r="E31" s="171">
        <v>7.1</v>
      </c>
      <c r="F31" s="171">
        <v>1.9</v>
      </c>
      <c r="G31" s="171">
        <v>1.5</v>
      </c>
      <c r="H31" s="171">
        <v>7</v>
      </c>
      <c r="I31" s="171">
        <v>-0.4</v>
      </c>
      <c r="J31" s="171">
        <v>-6.8</v>
      </c>
      <c r="K31" s="171">
        <v>-8.9</v>
      </c>
      <c r="L31" s="184">
        <v>12.5</v>
      </c>
      <c r="M31" s="184">
        <v>5.0999999999999996</v>
      </c>
      <c r="N31" s="184">
        <v>0.1</v>
      </c>
      <c r="O31" s="184">
        <v>1.3</v>
      </c>
      <c r="P31" s="171">
        <v>-0.9</v>
      </c>
      <c r="Q31" s="171">
        <v>1.3</v>
      </c>
      <c r="R31" s="171">
        <v>1.8</v>
      </c>
      <c r="S31" s="184">
        <v>17.2</v>
      </c>
    </row>
    <row r="32" spans="1:42" ht="13.5" customHeight="1" x14ac:dyDescent="0.2">
      <c r="A32" s="146"/>
      <c r="B32" s="146" t="s">
        <v>368</v>
      </c>
      <c r="C32" s="154"/>
      <c r="D32" s="161">
        <v>0.3</v>
      </c>
      <c r="E32" s="171">
        <v>-4</v>
      </c>
      <c r="F32" s="171">
        <v>4</v>
      </c>
      <c r="G32" s="171">
        <v>-5.3</v>
      </c>
      <c r="H32" s="171">
        <v>-1.7</v>
      </c>
      <c r="I32" s="171">
        <v>-7</v>
      </c>
      <c r="J32" s="171">
        <v>-2.7</v>
      </c>
      <c r="K32" s="171">
        <v>4.5999999999999996</v>
      </c>
      <c r="L32" s="184">
        <v>-2.8</v>
      </c>
      <c r="M32" s="184">
        <v>-3.9</v>
      </c>
      <c r="N32" s="184">
        <v>-0.2</v>
      </c>
      <c r="O32" s="184">
        <v>5.8</v>
      </c>
      <c r="P32" s="171">
        <v>-0.4</v>
      </c>
      <c r="Q32" s="171">
        <v>-0.6</v>
      </c>
      <c r="R32" s="171">
        <v>6.5</v>
      </c>
      <c r="S32" s="184">
        <v>3.8</v>
      </c>
    </row>
    <row r="33" spans="1:31" ht="13.5" customHeight="1" x14ac:dyDescent="0.2">
      <c r="A33" s="147"/>
      <c r="B33" s="147" t="s">
        <v>159</v>
      </c>
      <c r="C33" s="155"/>
      <c r="D33" s="163">
        <v>1.9</v>
      </c>
      <c r="E33" s="173">
        <v>1.5</v>
      </c>
      <c r="F33" s="173">
        <v>2.2999999999999998</v>
      </c>
      <c r="G33" s="173">
        <v>9.1999999999999993</v>
      </c>
      <c r="H33" s="173">
        <v>-4.5999999999999996</v>
      </c>
      <c r="I33" s="173">
        <v>7</v>
      </c>
      <c r="J33" s="173">
        <v>4</v>
      </c>
      <c r="K33" s="173">
        <v>-2.7</v>
      </c>
      <c r="L33" s="173">
        <v>3.3</v>
      </c>
      <c r="M33" s="173">
        <v>2.2000000000000002</v>
      </c>
      <c r="N33" s="173">
        <v>-0.7</v>
      </c>
      <c r="O33" s="173">
        <v>-8.6999999999999993</v>
      </c>
      <c r="P33" s="173">
        <v>-2.2000000000000002</v>
      </c>
      <c r="Q33" s="173">
        <v>0.9</v>
      </c>
      <c r="R33" s="173">
        <v>1.8</v>
      </c>
      <c r="S33" s="173">
        <v>5.3</v>
      </c>
    </row>
    <row r="34" spans="1:31" ht="13.5" customHeight="1" x14ac:dyDescent="0.2">
      <c r="A34" s="146" t="s">
        <v>175</v>
      </c>
      <c r="B34" s="146">
        <v>8</v>
      </c>
      <c r="C34" s="154" t="s">
        <v>555</v>
      </c>
      <c r="D34" s="161">
        <v>2.2000000000000002</v>
      </c>
      <c r="E34" s="171">
        <v>4.8</v>
      </c>
      <c r="F34" s="171">
        <v>3.1</v>
      </c>
      <c r="G34" s="171">
        <v>6.1</v>
      </c>
      <c r="H34" s="171">
        <v>-7.9</v>
      </c>
      <c r="I34" s="171">
        <v>6.3</v>
      </c>
      <c r="J34" s="171">
        <v>5.0999999999999996</v>
      </c>
      <c r="K34" s="171">
        <v>-1.6</v>
      </c>
      <c r="L34" s="171">
        <v>-5.5</v>
      </c>
      <c r="M34" s="171">
        <v>1.9</v>
      </c>
      <c r="N34" s="171">
        <v>0.2</v>
      </c>
      <c r="O34" s="171">
        <v>-12.4</v>
      </c>
      <c r="P34" s="171">
        <v>-3.7</v>
      </c>
      <c r="Q34" s="171">
        <v>1.7</v>
      </c>
      <c r="R34" s="171">
        <v>-0.5</v>
      </c>
      <c r="S34" s="171">
        <v>4.9000000000000004</v>
      </c>
    </row>
    <row r="35" spans="1:31" ht="13.5" customHeight="1" x14ac:dyDescent="0.2">
      <c r="A35" s="148" t="s">
        <v>86</v>
      </c>
      <c r="B35" s="146">
        <v>9</v>
      </c>
      <c r="C35" s="154"/>
      <c r="D35" s="161">
        <v>2.1</v>
      </c>
      <c r="E35" s="171">
        <v>4.0999999999999996</v>
      </c>
      <c r="F35" s="171">
        <v>3.2</v>
      </c>
      <c r="G35" s="171">
        <v>10.9</v>
      </c>
      <c r="H35" s="171">
        <v>-7.1</v>
      </c>
      <c r="I35" s="171">
        <v>5.2</v>
      </c>
      <c r="J35" s="171">
        <v>3.8</v>
      </c>
      <c r="K35" s="171">
        <v>-4.0999999999999996</v>
      </c>
      <c r="L35" s="171">
        <v>-8.3000000000000007</v>
      </c>
      <c r="M35" s="171">
        <v>3.3</v>
      </c>
      <c r="N35" s="171">
        <v>-1.6</v>
      </c>
      <c r="O35" s="171">
        <v>-15.4</v>
      </c>
      <c r="P35" s="171">
        <v>-2</v>
      </c>
      <c r="Q35" s="171">
        <v>2.1</v>
      </c>
      <c r="R35" s="171">
        <v>-1.4</v>
      </c>
      <c r="S35" s="171">
        <v>6.4</v>
      </c>
    </row>
    <row r="36" spans="1:31" ht="13.5" customHeight="1" x14ac:dyDescent="0.2">
      <c r="A36" s="148" t="s">
        <v>86</v>
      </c>
      <c r="B36" s="146">
        <v>10</v>
      </c>
      <c r="C36" s="154"/>
      <c r="D36" s="161">
        <v>2.2999999999999998</v>
      </c>
      <c r="E36" s="171">
        <v>4.8</v>
      </c>
      <c r="F36" s="171">
        <v>2.5</v>
      </c>
      <c r="G36" s="171">
        <v>11.2</v>
      </c>
      <c r="H36" s="171">
        <v>5</v>
      </c>
      <c r="I36" s="171">
        <v>7.5</v>
      </c>
      <c r="J36" s="171">
        <v>6</v>
      </c>
      <c r="K36" s="171">
        <v>-1.5</v>
      </c>
      <c r="L36" s="171">
        <v>-7.5</v>
      </c>
      <c r="M36" s="171">
        <v>1</v>
      </c>
      <c r="N36" s="171">
        <v>3.1</v>
      </c>
      <c r="O36" s="171">
        <v>-13.6</v>
      </c>
      <c r="P36" s="171">
        <v>-3.2</v>
      </c>
      <c r="Q36" s="171">
        <v>1.6</v>
      </c>
      <c r="R36" s="171">
        <v>-1.8</v>
      </c>
      <c r="S36" s="171">
        <v>1.7</v>
      </c>
    </row>
    <row r="37" spans="1:31" ht="13.5" customHeight="1" x14ac:dyDescent="0.2">
      <c r="A37" s="148" t="s">
        <v>86</v>
      </c>
      <c r="B37" s="146">
        <v>11</v>
      </c>
      <c r="D37" s="161">
        <v>2.6</v>
      </c>
      <c r="E37" s="171">
        <v>3.7</v>
      </c>
      <c r="F37" s="171">
        <v>4.0999999999999996</v>
      </c>
      <c r="G37" s="171">
        <v>11.8</v>
      </c>
      <c r="H37" s="171">
        <v>4.8</v>
      </c>
      <c r="I37" s="171">
        <v>10</v>
      </c>
      <c r="J37" s="171">
        <v>5.8</v>
      </c>
      <c r="K37" s="171">
        <v>0.5</v>
      </c>
      <c r="L37" s="171">
        <v>-10.8</v>
      </c>
      <c r="M37" s="171">
        <v>-1.2</v>
      </c>
      <c r="N37" s="171">
        <v>1.9</v>
      </c>
      <c r="O37" s="171">
        <v>-13.4</v>
      </c>
      <c r="P37" s="171">
        <v>-5.0999999999999996</v>
      </c>
      <c r="Q37" s="171">
        <v>1.1000000000000001</v>
      </c>
      <c r="R37" s="171">
        <v>-0.1</v>
      </c>
      <c r="S37" s="171">
        <v>2.5</v>
      </c>
    </row>
    <row r="38" spans="1:31" ht="13.5" customHeight="1" x14ac:dyDescent="0.2">
      <c r="A38" s="19" t="s">
        <v>86</v>
      </c>
      <c r="B38" s="146">
        <v>12</v>
      </c>
      <c r="C38" s="154"/>
      <c r="D38" s="161">
        <v>2.1</v>
      </c>
      <c r="E38" s="171">
        <v>-1.3</v>
      </c>
      <c r="F38" s="171">
        <v>3.1</v>
      </c>
      <c r="G38" s="171">
        <v>11.4</v>
      </c>
      <c r="H38" s="171">
        <v>0.5</v>
      </c>
      <c r="I38" s="171">
        <v>6.5</v>
      </c>
      <c r="J38" s="171">
        <v>7.3</v>
      </c>
      <c r="K38" s="171">
        <v>-0.6</v>
      </c>
      <c r="L38" s="171">
        <v>-9.1</v>
      </c>
      <c r="M38" s="171">
        <v>2.2000000000000002</v>
      </c>
      <c r="N38" s="171">
        <v>1.8</v>
      </c>
      <c r="O38" s="171">
        <v>-11.6</v>
      </c>
      <c r="P38" s="171">
        <v>-1.2</v>
      </c>
      <c r="Q38" s="171">
        <v>2</v>
      </c>
      <c r="R38" s="171">
        <v>-2</v>
      </c>
      <c r="S38" s="171">
        <v>-1.4</v>
      </c>
    </row>
    <row r="39" spans="1:31" ht="13.5" customHeight="1" x14ac:dyDescent="0.2">
      <c r="A39" s="148" t="s">
        <v>472</v>
      </c>
      <c r="B39" s="146" t="s">
        <v>365</v>
      </c>
      <c r="C39" s="154"/>
      <c r="D39" s="161">
        <v>2.5</v>
      </c>
      <c r="E39" s="171">
        <v>-2.2999999999999998</v>
      </c>
      <c r="F39" s="171">
        <v>0.6</v>
      </c>
      <c r="G39" s="171">
        <v>19.399999999999999</v>
      </c>
      <c r="H39" s="171">
        <v>10.1</v>
      </c>
      <c r="I39" s="171">
        <v>-2</v>
      </c>
      <c r="J39" s="171">
        <v>19.2</v>
      </c>
      <c r="K39" s="171">
        <v>2.2999999999999998</v>
      </c>
      <c r="L39" s="171">
        <v>-3.5</v>
      </c>
      <c r="M39" s="171">
        <v>-1.2</v>
      </c>
      <c r="N39" s="171">
        <v>0.3</v>
      </c>
      <c r="O39" s="171">
        <v>-14.1</v>
      </c>
      <c r="P39" s="171">
        <v>3</v>
      </c>
      <c r="Q39" s="171">
        <v>-1.5</v>
      </c>
      <c r="R39" s="171">
        <v>7.8</v>
      </c>
      <c r="S39" s="171">
        <v>6</v>
      </c>
    </row>
    <row r="40" spans="1:31" ht="13.5" customHeight="1" x14ac:dyDescent="0.2">
      <c r="A40" s="148" t="s">
        <v>86</v>
      </c>
      <c r="B40" s="146">
        <v>2</v>
      </c>
      <c r="C40" s="154"/>
      <c r="D40" s="161">
        <v>3.3</v>
      </c>
      <c r="E40" s="171">
        <v>1.6</v>
      </c>
      <c r="F40" s="171">
        <v>1.6</v>
      </c>
      <c r="G40" s="171">
        <v>16.7</v>
      </c>
      <c r="H40" s="171">
        <v>11.8</v>
      </c>
      <c r="I40" s="171">
        <v>3.5</v>
      </c>
      <c r="J40" s="171">
        <v>18.600000000000001</v>
      </c>
      <c r="K40" s="171">
        <v>5</v>
      </c>
      <c r="L40" s="171">
        <v>-6.9</v>
      </c>
      <c r="M40" s="171">
        <v>-0.8</v>
      </c>
      <c r="N40" s="171">
        <v>4.2</v>
      </c>
      <c r="O40" s="171">
        <v>-18.100000000000001</v>
      </c>
      <c r="P40" s="171">
        <v>2.5</v>
      </c>
      <c r="Q40" s="171">
        <v>-0.7</v>
      </c>
      <c r="R40" s="171">
        <v>9.3000000000000007</v>
      </c>
      <c r="S40" s="171">
        <v>3.7</v>
      </c>
    </row>
    <row r="41" spans="1:31" ht="13.5" customHeight="1" x14ac:dyDescent="0.2">
      <c r="A41" s="149" t="s">
        <v>86</v>
      </c>
      <c r="B41" s="146">
        <v>3</v>
      </c>
      <c r="C41" s="154"/>
      <c r="D41" s="161">
        <v>4.2</v>
      </c>
      <c r="E41" s="171">
        <v>0.6</v>
      </c>
      <c r="F41" s="171">
        <v>1.9</v>
      </c>
      <c r="G41" s="171">
        <v>19.2</v>
      </c>
      <c r="H41" s="171">
        <v>1.8</v>
      </c>
      <c r="I41" s="171">
        <v>2.2999999999999998</v>
      </c>
      <c r="J41" s="171">
        <v>21.1</v>
      </c>
      <c r="K41" s="171">
        <v>3.8</v>
      </c>
      <c r="L41" s="171">
        <v>-8.3000000000000007</v>
      </c>
      <c r="M41" s="171">
        <v>-1.3</v>
      </c>
      <c r="N41" s="171">
        <v>1.7</v>
      </c>
      <c r="O41" s="171">
        <v>-13.5</v>
      </c>
      <c r="P41" s="171">
        <v>2.9</v>
      </c>
      <c r="Q41" s="171">
        <v>6.8</v>
      </c>
      <c r="R41" s="171">
        <v>3.6</v>
      </c>
      <c r="S41" s="171">
        <v>2.6</v>
      </c>
    </row>
    <row r="42" spans="1:31" ht="13.5" customHeight="1" x14ac:dyDescent="0.2">
      <c r="A42" s="148" t="s">
        <v>86</v>
      </c>
      <c r="B42" s="146">
        <v>4</v>
      </c>
      <c r="D42" s="161">
        <v>2.9</v>
      </c>
      <c r="E42" s="171">
        <v>1.7</v>
      </c>
      <c r="F42" s="171">
        <v>1.9</v>
      </c>
      <c r="G42" s="171">
        <v>14.9</v>
      </c>
      <c r="H42" s="171">
        <v>7.6</v>
      </c>
      <c r="I42" s="171">
        <v>-2.2000000000000002</v>
      </c>
      <c r="J42" s="171">
        <v>15.3</v>
      </c>
      <c r="K42" s="171">
        <v>6.4</v>
      </c>
      <c r="L42" s="171">
        <v>-6.3</v>
      </c>
      <c r="M42" s="171">
        <v>2.8</v>
      </c>
      <c r="N42" s="171">
        <v>-3.8</v>
      </c>
      <c r="O42" s="171">
        <v>-10.9</v>
      </c>
      <c r="P42" s="171">
        <v>1.7</v>
      </c>
      <c r="Q42" s="171">
        <v>5.6</v>
      </c>
      <c r="R42" s="171">
        <v>1.6</v>
      </c>
      <c r="S42" s="171">
        <v>-2.9</v>
      </c>
    </row>
    <row r="43" spans="1:31" ht="13.5" customHeight="1" x14ac:dyDescent="0.2">
      <c r="A43" s="148" t="s">
        <v>86</v>
      </c>
      <c r="B43" s="146">
        <v>5</v>
      </c>
      <c r="C43" s="154"/>
      <c r="D43" s="161">
        <v>3.4</v>
      </c>
      <c r="E43" s="171">
        <v>4.3</v>
      </c>
      <c r="F43" s="171">
        <v>3.1</v>
      </c>
      <c r="G43" s="171">
        <v>16</v>
      </c>
      <c r="H43" s="171">
        <v>10.3</v>
      </c>
      <c r="I43" s="171">
        <v>1.6</v>
      </c>
      <c r="J43" s="171">
        <v>14.2</v>
      </c>
      <c r="K43" s="171">
        <v>7.6</v>
      </c>
      <c r="L43" s="171">
        <v>-8.4</v>
      </c>
      <c r="M43" s="171">
        <v>-1</v>
      </c>
      <c r="N43" s="171">
        <v>-0.2</v>
      </c>
      <c r="O43" s="171">
        <v>-12.4</v>
      </c>
      <c r="P43" s="171">
        <v>2.5</v>
      </c>
      <c r="Q43" s="171">
        <v>-0.6</v>
      </c>
      <c r="R43" s="171">
        <v>5.3</v>
      </c>
      <c r="S43" s="171">
        <v>5.5</v>
      </c>
    </row>
    <row r="44" spans="1:31" ht="13.5" customHeight="1" x14ac:dyDescent="0.2">
      <c r="A44" s="148" t="s">
        <v>86</v>
      </c>
      <c r="B44" s="146">
        <v>6</v>
      </c>
      <c r="C44" s="154"/>
      <c r="D44" s="161">
        <v>2.6</v>
      </c>
      <c r="E44" s="171">
        <v>1.1000000000000001</v>
      </c>
      <c r="F44" s="171">
        <v>2.5</v>
      </c>
      <c r="G44" s="171">
        <v>18.7</v>
      </c>
      <c r="H44" s="171">
        <v>4.5999999999999996</v>
      </c>
      <c r="I44" s="171">
        <v>-3.7</v>
      </c>
      <c r="J44" s="171">
        <v>15</v>
      </c>
      <c r="K44" s="171">
        <v>7.7</v>
      </c>
      <c r="L44" s="171">
        <v>-8.1</v>
      </c>
      <c r="M44" s="171">
        <v>1.5</v>
      </c>
      <c r="N44" s="171">
        <v>1.3</v>
      </c>
      <c r="O44" s="171">
        <v>-5.9</v>
      </c>
      <c r="P44" s="171">
        <v>0.5</v>
      </c>
      <c r="Q44" s="171">
        <v>0.8</v>
      </c>
      <c r="R44" s="171">
        <v>5.4</v>
      </c>
      <c r="S44" s="171">
        <v>0.2</v>
      </c>
    </row>
    <row r="45" spans="1:31" ht="13.5" customHeight="1" x14ac:dyDescent="0.2">
      <c r="A45" s="148" t="s">
        <v>86</v>
      </c>
      <c r="B45" s="146">
        <v>7</v>
      </c>
      <c r="C45" s="154"/>
      <c r="D45" s="162">
        <v>1.4</v>
      </c>
      <c r="E45" s="172">
        <v>2.4</v>
      </c>
      <c r="F45" s="172">
        <v>1.9</v>
      </c>
      <c r="G45" s="172">
        <v>28.4</v>
      </c>
      <c r="H45" s="172">
        <v>17</v>
      </c>
      <c r="I45" s="172">
        <v>-3.8</v>
      </c>
      <c r="J45" s="172">
        <v>6.5</v>
      </c>
      <c r="K45" s="172">
        <v>2.2000000000000002</v>
      </c>
      <c r="L45" s="172">
        <v>-13.1</v>
      </c>
      <c r="M45" s="172">
        <v>3.2</v>
      </c>
      <c r="N45" s="172">
        <v>-7.5</v>
      </c>
      <c r="O45" s="172">
        <v>-1.9</v>
      </c>
      <c r="P45" s="172">
        <v>5.5</v>
      </c>
      <c r="Q45" s="172">
        <v>-2.7</v>
      </c>
      <c r="R45" s="172">
        <v>6.3</v>
      </c>
      <c r="S45" s="172">
        <v>4</v>
      </c>
    </row>
    <row r="46" spans="1:31" ht="13.5" customHeight="1" x14ac:dyDescent="0.2">
      <c r="A46" s="150" t="s">
        <v>86</v>
      </c>
      <c r="B46" s="153">
        <v>8</v>
      </c>
      <c r="C46" s="156"/>
      <c r="D46" s="164">
        <v>1.9</v>
      </c>
      <c r="E46" s="174">
        <v>5.5</v>
      </c>
      <c r="F46" s="174">
        <v>1.7</v>
      </c>
      <c r="G46" s="174">
        <v>31.8</v>
      </c>
      <c r="H46" s="174">
        <v>16.3</v>
      </c>
      <c r="I46" s="174">
        <v>-4.2</v>
      </c>
      <c r="J46" s="174">
        <v>9.6</v>
      </c>
      <c r="K46" s="174">
        <v>5.8</v>
      </c>
      <c r="L46" s="174">
        <v>-11.8</v>
      </c>
      <c r="M46" s="174">
        <v>3.8</v>
      </c>
      <c r="N46" s="174">
        <v>-2.8</v>
      </c>
      <c r="O46" s="174">
        <v>-1.4</v>
      </c>
      <c r="P46" s="174">
        <v>4.3</v>
      </c>
      <c r="Q46" s="174">
        <v>-2.6</v>
      </c>
      <c r="R46" s="174">
        <v>9.8000000000000007</v>
      </c>
      <c r="S46" s="174">
        <v>0.6</v>
      </c>
    </row>
    <row r="47" spans="1:31" ht="27" customHeight="1" x14ac:dyDescent="0.2">
      <c r="A47" s="591" t="s">
        <v>473</v>
      </c>
      <c r="B47" s="591"/>
      <c r="C47" s="592"/>
      <c r="D47" s="165">
        <v>-0.5</v>
      </c>
      <c r="E47" s="165">
        <v>2.2000000000000002</v>
      </c>
      <c r="F47" s="165">
        <v>-0.8</v>
      </c>
      <c r="G47" s="165">
        <v>1.3</v>
      </c>
      <c r="H47" s="165">
        <v>2.7</v>
      </c>
      <c r="I47" s="165">
        <v>-2.8</v>
      </c>
      <c r="J47" s="165">
        <v>1.3</v>
      </c>
      <c r="K47" s="165">
        <v>1.1000000000000001</v>
      </c>
      <c r="L47" s="165">
        <v>-2</v>
      </c>
      <c r="M47" s="165">
        <v>-0.4</v>
      </c>
      <c r="N47" s="165">
        <v>5.7</v>
      </c>
      <c r="O47" s="165">
        <v>1.4</v>
      </c>
      <c r="P47" s="165">
        <v>-2.7</v>
      </c>
      <c r="Q47" s="165">
        <v>-0.7</v>
      </c>
      <c r="R47" s="165">
        <v>3</v>
      </c>
      <c r="S47" s="165">
        <v>-3.4</v>
      </c>
      <c r="T47" s="151"/>
      <c r="U47" s="151"/>
      <c r="V47" s="151"/>
      <c r="W47" s="151"/>
      <c r="X47" s="151"/>
      <c r="Y47" s="151"/>
      <c r="Z47" s="151"/>
      <c r="AA47" s="151"/>
      <c r="AB47" s="151"/>
      <c r="AC47" s="151"/>
      <c r="AD47" s="151"/>
      <c r="AE47" s="151"/>
    </row>
    <row r="48" spans="1:31" ht="27" customHeight="1" x14ac:dyDescent="0.2">
      <c r="A48" s="151"/>
      <c r="B48" s="151"/>
      <c r="C48" s="151"/>
      <c r="D48" s="201"/>
      <c r="E48" s="201"/>
      <c r="F48" s="201"/>
      <c r="G48" s="201"/>
      <c r="H48" s="201"/>
      <c r="I48" s="201"/>
      <c r="J48" s="201"/>
      <c r="K48" s="201"/>
      <c r="L48" s="201"/>
      <c r="M48" s="201"/>
      <c r="N48" s="201"/>
      <c r="O48" s="201"/>
      <c r="P48" s="201"/>
      <c r="Q48" s="201"/>
      <c r="R48" s="201"/>
      <c r="S48" s="201"/>
      <c r="T48" s="151"/>
      <c r="U48" s="151"/>
      <c r="V48" s="151"/>
      <c r="W48" s="151"/>
      <c r="X48" s="151"/>
      <c r="Y48" s="151"/>
      <c r="Z48" s="151"/>
      <c r="AA48" s="151"/>
      <c r="AB48" s="151"/>
      <c r="AC48" s="151"/>
      <c r="AD48" s="151"/>
      <c r="AE48" s="151"/>
    </row>
    <row r="49" spans="1:19" ht="16.5" x14ac:dyDescent="0.2">
      <c r="A49" s="143" t="s">
        <v>475</v>
      </c>
      <c r="B49" s="7"/>
      <c r="C49" s="7"/>
      <c r="H49" s="601"/>
      <c r="I49" s="601"/>
      <c r="J49" s="601"/>
      <c r="K49" s="601"/>
      <c r="L49" s="601"/>
      <c r="M49" s="601"/>
      <c r="N49" s="601"/>
      <c r="O49" s="601"/>
      <c r="S49" s="14" t="s">
        <v>135</v>
      </c>
    </row>
    <row r="50" spans="1:19" x14ac:dyDescent="0.2">
      <c r="A50" s="594" t="s">
        <v>51</v>
      </c>
      <c r="B50" s="594"/>
      <c r="C50" s="595"/>
      <c r="D50" s="157" t="s">
        <v>69</v>
      </c>
      <c r="E50" s="157" t="s">
        <v>442</v>
      </c>
      <c r="F50" s="157" t="s">
        <v>129</v>
      </c>
      <c r="G50" s="157" t="s">
        <v>104</v>
      </c>
      <c r="H50" s="157" t="s">
        <v>217</v>
      </c>
      <c r="I50" s="157" t="s">
        <v>277</v>
      </c>
      <c r="J50" s="157" t="s">
        <v>457</v>
      </c>
      <c r="K50" s="157" t="s">
        <v>458</v>
      </c>
      <c r="L50" s="157" t="s">
        <v>80</v>
      </c>
      <c r="M50" s="157" t="s">
        <v>334</v>
      </c>
      <c r="N50" s="157" t="s">
        <v>15</v>
      </c>
      <c r="O50" s="157" t="s">
        <v>180</v>
      </c>
      <c r="P50" s="157" t="s">
        <v>136</v>
      </c>
      <c r="Q50" s="157" t="s">
        <v>460</v>
      </c>
      <c r="R50" s="157" t="s">
        <v>462</v>
      </c>
      <c r="S50" s="157" t="s">
        <v>3</v>
      </c>
    </row>
    <row r="51" spans="1:19" x14ac:dyDescent="0.2">
      <c r="A51" s="596"/>
      <c r="B51" s="596"/>
      <c r="C51" s="597"/>
      <c r="D51" s="158" t="s">
        <v>94</v>
      </c>
      <c r="E51" s="158"/>
      <c r="F51" s="158"/>
      <c r="G51" s="158" t="s">
        <v>428</v>
      </c>
      <c r="H51" s="158" t="s">
        <v>390</v>
      </c>
      <c r="I51" s="158" t="s">
        <v>370</v>
      </c>
      <c r="J51" s="158" t="s">
        <v>463</v>
      </c>
      <c r="K51" s="158" t="s">
        <v>152</v>
      </c>
      <c r="L51" s="181" t="s">
        <v>273</v>
      </c>
      <c r="M51" s="185" t="s">
        <v>200</v>
      </c>
      <c r="N51" s="181" t="s">
        <v>283</v>
      </c>
      <c r="O51" s="181" t="s">
        <v>461</v>
      </c>
      <c r="P51" s="181" t="s">
        <v>414</v>
      </c>
      <c r="Q51" s="181" t="s">
        <v>446</v>
      </c>
      <c r="R51" s="181" t="s">
        <v>171</v>
      </c>
      <c r="S51" s="189" t="s">
        <v>336</v>
      </c>
    </row>
    <row r="52" spans="1:19" ht="18" customHeight="1" x14ac:dyDescent="0.2">
      <c r="A52" s="598"/>
      <c r="B52" s="598"/>
      <c r="C52" s="600"/>
      <c r="D52" s="159" t="s">
        <v>212</v>
      </c>
      <c r="E52" s="159" t="s">
        <v>387</v>
      </c>
      <c r="F52" s="159" t="s">
        <v>33</v>
      </c>
      <c r="G52" s="159" t="s">
        <v>464</v>
      </c>
      <c r="H52" s="159" t="s">
        <v>18</v>
      </c>
      <c r="I52" s="159" t="s">
        <v>60</v>
      </c>
      <c r="J52" s="159" t="s">
        <v>313</v>
      </c>
      <c r="K52" s="159" t="s">
        <v>465</v>
      </c>
      <c r="L52" s="182" t="s">
        <v>164</v>
      </c>
      <c r="M52" s="186" t="s">
        <v>466</v>
      </c>
      <c r="N52" s="182" t="s">
        <v>76</v>
      </c>
      <c r="O52" s="182" t="s">
        <v>422</v>
      </c>
      <c r="P52" s="186" t="s">
        <v>307</v>
      </c>
      <c r="Q52" s="186" t="s">
        <v>467</v>
      </c>
      <c r="R52" s="182" t="s">
        <v>468</v>
      </c>
      <c r="S52" s="182" t="s">
        <v>208</v>
      </c>
    </row>
    <row r="53" spans="1:19" ht="15.75" customHeight="1" x14ac:dyDescent="0.2">
      <c r="A53" s="195"/>
      <c r="B53" s="195"/>
      <c r="C53" s="195"/>
      <c r="D53" s="589" t="s">
        <v>137</v>
      </c>
      <c r="E53" s="589"/>
      <c r="F53" s="589"/>
      <c r="G53" s="589"/>
      <c r="H53" s="589"/>
      <c r="I53" s="589"/>
      <c r="J53" s="589"/>
      <c r="K53" s="589"/>
      <c r="L53" s="589"/>
      <c r="M53" s="589"/>
      <c r="N53" s="589"/>
      <c r="O53" s="589"/>
      <c r="P53" s="589"/>
      <c r="Q53" s="589"/>
      <c r="R53" s="589"/>
      <c r="S53" s="195"/>
    </row>
    <row r="54" spans="1:19" ht="13.5" customHeight="1" x14ac:dyDescent="0.2">
      <c r="A54" s="145" t="s">
        <v>189</v>
      </c>
      <c r="B54" s="145" t="s">
        <v>59</v>
      </c>
      <c r="C54" s="154" t="s">
        <v>55</v>
      </c>
      <c r="D54" s="160">
        <v>99.9</v>
      </c>
      <c r="E54" s="170">
        <v>120.6</v>
      </c>
      <c r="F54" s="170">
        <v>103</v>
      </c>
      <c r="G54" s="170">
        <v>113.8</v>
      </c>
      <c r="H54" s="170">
        <v>111.9</v>
      </c>
      <c r="I54" s="170">
        <v>103.3</v>
      </c>
      <c r="J54" s="170">
        <v>100</v>
      </c>
      <c r="K54" s="170">
        <v>107.6</v>
      </c>
      <c r="L54" s="183">
        <v>93.5</v>
      </c>
      <c r="M54" s="183">
        <v>101.6</v>
      </c>
      <c r="N54" s="183">
        <v>90</v>
      </c>
      <c r="O54" s="183">
        <v>116.3</v>
      </c>
      <c r="P54" s="170">
        <v>83.3</v>
      </c>
      <c r="Q54" s="170">
        <v>92</v>
      </c>
      <c r="R54" s="170">
        <v>94.5</v>
      </c>
      <c r="S54" s="183">
        <v>100.7</v>
      </c>
    </row>
    <row r="55" spans="1:19" ht="13.5" customHeight="1" x14ac:dyDescent="0.2">
      <c r="A55" s="146" t="s">
        <v>50</v>
      </c>
      <c r="B55" s="146" t="s">
        <v>335</v>
      </c>
      <c r="C55" s="154"/>
      <c r="D55" s="161">
        <v>100.7</v>
      </c>
      <c r="E55" s="171">
        <v>103</v>
      </c>
      <c r="F55" s="171">
        <v>102.8</v>
      </c>
      <c r="G55" s="171">
        <v>110.3</v>
      </c>
      <c r="H55" s="171">
        <v>104.7</v>
      </c>
      <c r="I55" s="171">
        <v>106</v>
      </c>
      <c r="J55" s="171">
        <v>106.5</v>
      </c>
      <c r="K55" s="171">
        <v>102.8</v>
      </c>
      <c r="L55" s="184">
        <v>81</v>
      </c>
      <c r="M55" s="184">
        <v>100.3</v>
      </c>
      <c r="N55" s="184">
        <v>111.8</v>
      </c>
      <c r="O55" s="184">
        <v>108.8</v>
      </c>
      <c r="P55" s="171">
        <v>78.900000000000006</v>
      </c>
      <c r="Q55" s="171">
        <v>95.1</v>
      </c>
      <c r="R55" s="171">
        <v>100.1</v>
      </c>
      <c r="S55" s="184">
        <v>100.6</v>
      </c>
    </row>
    <row r="56" spans="1:19" ht="13.5" customHeight="1" x14ac:dyDescent="0.2">
      <c r="A56" s="146"/>
      <c r="B56" s="146" t="s">
        <v>244</v>
      </c>
      <c r="C56" s="154"/>
      <c r="D56" s="161">
        <v>100</v>
      </c>
      <c r="E56" s="171">
        <v>100</v>
      </c>
      <c r="F56" s="171">
        <v>100</v>
      </c>
      <c r="G56" s="171">
        <v>100</v>
      </c>
      <c r="H56" s="171">
        <v>100</v>
      </c>
      <c r="I56" s="171">
        <v>100</v>
      </c>
      <c r="J56" s="171">
        <v>100</v>
      </c>
      <c r="K56" s="171">
        <v>100</v>
      </c>
      <c r="L56" s="184">
        <v>100</v>
      </c>
      <c r="M56" s="184">
        <v>100</v>
      </c>
      <c r="N56" s="184">
        <v>100</v>
      </c>
      <c r="O56" s="184">
        <v>100</v>
      </c>
      <c r="P56" s="171">
        <v>100</v>
      </c>
      <c r="Q56" s="171">
        <v>100</v>
      </c>
      <c r="R56" s="171">
        <v>100</v>
      </c>
      <c r="S56" s="184">
        <v>100</v>
      </c>
    </row>
    <row r="57" spans="1:19" ht="13.5" customHeight="1" x14ac:dyDescent="0.2">
      <c r="A57" s="146"/>
      <c r="B57" s="146" t="s">
        <v>153</v>
      </c>
      <c r="C57" s="154"/>
      <c r="D57" s="161">
        <v>101.7</v>
      </c>
      <c r="E57" s="171">
        <v>110.5</v>
      </c>
      <c r="F57" s="171">
        <v>101.2</v>
      </c>
      <c r="G57" s="171">
        <v>100.6</v>
      </c>
      <c r="H57" s="171">
        <v>103.3</v>
      </c>
      <c r="I57" s="171">
        <v>104.7</v>
      </c>
      <c r="J57" s="171">
        <v>96</v>
      </c>
      <c r="K57" s="171">
        <v>82.8</v>
      </c>
      <c r="L57" s="171">
        <v>100.5</v>
      </c>
      <c r="M57" s="171">
        <v>105.1</v>
      </c>
      <c r="N57" s="171">
        <v>93.3</v>
      </c>
      <c r="O57" s="171">
        <v>111.7</v>
      </c>
      <c r="P57" s="171">
        <v>100.3</v>
      </c>
      <c r="Q57" s="171">
        <v>99.6</v>
      </c>
      <c r="R57" s="171">
        <v>91.4</v>
      </c>
      <c r="S57" s="171">
        <v>120.4</v>
      </c>
    </row>
    <row r="58" spans="1:19" ht="13.5" customHeight="1" x14ac:dyDescent="0.2">
      <c r="A58" s="146"/>
      <c r="B58" s="146" t="s">
        <v>368</v>
      </c>
      <c r="C58" s="154"/>
      <c r="D58" s="162">
        <v>103.2</v>
      </c>
      <c r="E58" s="167">
        <v>97.9</v>
      </c>
      <c r="F58" s="167">
        <v>105.1</v>
      </c>
      <c r="G58" s="167">
        <v>105.6</v>
      </c>
      <c r="H58" s="167">
        <v>103.4</v>
      </c>
      <c r="I58" s="167">
        <v>94.9</v>
      </c>
      <c r="J58" s="167">
        <v>91.1</v>
      </c>
      <c r="K58" s="167">
        <v>93.8</v>
      </c>
      <c r="L58" s="167">
        <v>85</v>
      </c>
      <c r="M58" s="167">
        <v>106.2</v>
      </c>
      <c r="N58" s="167">
        <v>99.1</v>
      </c>
      <c r="O58" s="167">
        <v>114.9</v>
      </c>
      <c r="P58" s="167">
        <v>98.8</v>
      </c>
      <c r="Q58" s="167">
        <v>100.4</v>
      </c>
      <c r="R58" s="167">
        <v>94.6</v>
      </c>
      <c r="S58" s="167">
        <v>131.9</v>
      </c>
    </row>
    <row r="59" spans="1:19" ht="13.5" customHeight="1" x14ac:dyDescent="0.2">
      <c r="A59" s="147"/>
      <c r="B59" s="147" t="s">
        <v>159</v>
      </c>
      <c r="C59" s="155"/>
      <c r="D59" s="163">
        <v>104.2</v>
      </c>
      <c r="E59" s="173">
        <v>101.1</v>
      </c>
      <c r="F59" s="173">
        <v>106.3</v>
      </c>
      <c r="G59" s="173">
        <v>105.4</v>
      </c>
      <c r="H59" s="173">
        <v>98.9</v>
      </c>
      <c r="I59" s="173">
        <v>99.4</v>
      </c>
      <c r="J59" s="173">
        <v>92.6</v>
      </c>
      <c r="K59" s="173">
        <v>92</v>
      </c>
      <c r="L59" s="173">
        <v>84.3</v>
      </c>
      <c r="M59" s="173">
        <v>111.4</v>
      </c>
      <c r="N59" s="173">
        <v>97.8</v>
      </c>
      <c r="O59" s="173">
        <v>108.9</v>
      </c>
      <c r="P59" s="173">
        <v>100</v>
      </c>
      <c r="Q59" s="173">
        <v>100.8</v>
      </c>
      <c r="R59" s="173">
        <v>96.5</v>
      </c>
      <c r="S59" s="173">
        <v>128.4</v>
      </c>
    </row>
    <row r="60" spans="1:19" ht="13.5" customHeight="1" x14ac:dyDescent="0.2">
      <c r="A60" s="146" t="s">
        <v>175</v>
      </c>
      <c r="B60" s="146">
        <v>8</v>
      </c>
      <c r="C60" s="154" t="s">
        <v>256</v>
      </c>
      <c r="D60" s="161">
        <v>103.6</v>
      </c>
      <c r="E60" s="171">
        <v>102</v>
      </c>
      <c r="F60" s="171">
        <v>106</v>
      </c>
      <c r="G60" s="171">
        <v>105</v>
      </c>
      <c r="H60" s="171">
        <v>96.3</v>
      </c>
      <c r="I60" s="171">
        <v>98.7</v>
      </c>
      <c r="J60" s="171">
        <v>92.3</v>
      </c>
      <c r="K60" s="171">
        <v>92.2</v>
      </c>
      <c r="L60" s="171">
        <v>79.8</v>
      </c>
      <c r="M60" s="171">
        <v>110.7</v>
      </c>
      <c r="N60" s="171">
        <v>98.3</v>
      </c>
      <c r="O60" s="171">
        <v>107.9</v>
      </c>
      <c r="P60" s="171">
        <v>97.3</v>
      </c>
      <c r="Q60" s="171">
        <v>100.8</v>
      </c>
      <c r="R60" s="171">
        <v>95.8</v>
      </c>
      <c r="S60" s="171">
        <v>127.3</v>
      </c>
    </row>
    <row r="61" spans="1:19" ht="13.5" customHeight="1" x14ac:dyDescent="0.2">
      <c r="A61" s="148" t="s">
        <v>86</v>
      </c>
      <c r="B61" s="146">
        <v>9</v>
      </c>
      <c r="C61" s="154"/>
      <c r="D61" s="161">
        <v>104.1</v>
      </c>
      <c r="E61" s="171">
        <v>101.3</v>
      </c>
      <c r="F61" s="171">
        <v>106.7</v>
      </c>
      <c r="G61" s="171">
        <v>105.8</v>
      </c>
      <c r="H61" s="171">
        <v>100.9</v>
      </c>
      <c r="I61" s="171">
        <v>101.3</v>
      </c>
      <c r="J61" s="171">
        <v>91</v>
      </c>
      <c r="K61" s="171">
        <v>94.9</v>
      </c>
      <c r="L61" s="171">
        <v>83.1</v>
      </c>
      <c r="M61" s="171">
        <v>112</v>
      </c>
      <c r="N61" s="171">
        <v>97.3</v>
      </c>
      <c r="O61" s="171">
        <v>109.2</v>
      </c>
      <c r="P61" s="171">
        <v>93.7</v>
      </c>
      <c r="Q61" s="171">
        <v>101.6</v>
      </c>
      <c r="R61" s="171">
        <v>94.7</v>
      </c>
      <c r="S61" s="171">
        <v>130.80000000000001</v>
      </c>
    </row>
    <row r="62" spans="1:19" ht="13.5" customHeight="1" x14ac:dyDescent="0.2">
      <c r="A62" s="148" t="s">
        <v>86</v>
      </c>
      <c r="B62" s="146">
        <v>10</v>
      </c>
      <c r="C62" s="154"/>
      <c r="D62" s="161">
        <v>105.1</v>
      </c>
      <c r="E62" s="171">
        <v>101.3</v>
      </c>
      <c r="F62" s="171">
        <v>108.1</v>
      </c>
      <c r="G62" s="171">
        <v>104.5</v>
      </c>
      <c r="H62" s="171">
        <v>103.4</v>
      </c>
      <c r="I62" s="171">
        <v>100.3</v>
      </c>
      <c r="J62" s="171">
        <v>93.6</v>
      </c>
      <c r="K62" s="171">
        <v>93.3</v>
      </c>
      <c r="L62" s="171">
        <v>82.3</v>
      </c>
      <c r="M62" s="171">
        <v>113.2</v>
      </c>
      <c r="N62" s="171">
        <v>96.2</v>
      </c>
      <c r="O62" s="171">
        <v>110.8</v>
      </c>
      <c r="P62" s="171">
        <v>99.1</v>
      </c>
      <c r="Q62" s="171">
        <v>100.4</v>
      </c>
      <c r="R62" s="171">
        <v>96.2</v>
      </c>
      <c r="S62" s="171">
        <v>129.69999999999999</v>
      </c>
    </row>
    <row r="63" spans="1:19" ht="13.5" customHeight="1" x14ac:dyDescent="0.2">
      <c r="A63" s="148" t="s">
        <v>86</v>
      </c>
      <c r="B63" s="146">
        <v>11</v>
      </c>
      <c r="D63" s="161">
        <v>105.5</v>
      </c>
      <c r="E63" s="171">
        <v>102.7</v>
      </c>
      <c r="F63" s="171">
        <v>108.2</v>
      </c>
      <c r="G63" s="171">
        <v>104.6</v>
      </c>
      <c r="H63" s="171">
        <v>102.1</v>
      </c>
      <c r="I63" s="171">
        <v>102.6</v>
      </c>
      <c r="J63" s="171">
        <v>94.9</v>
      </c>
      <c r="K63" s="171">
        <v>94.9</v>
      </c>
      <c r="L63" s="171">
        <v>83.2</v>
      </c>
      <c r="M63" s="171">
        <v>112.1</v>
      </c>
      <c r="N63" s="171">
        <v>98.9</v>
      </c>
      <c r="O63" s="171">
        <v>112.3</v>
      </c>
      <c r="P63" s="171">
        <v>98.7</v>
      </c>
      <c r="Q63" s="171">
        <v>99.9</v>
      </c>
      <c r="R63" s="171">
        <v>98.4</v>
      </c>
      <c r="S63" s="171">
        <v>131.6</v>
      </c>
    </row>
    <row r="64" spans="1:19" ht="13.5" customHeight="1" x14ac:dyDescent="0.2">
      <c r="A64" s="19" t="s">
        <v>86</v>
      </c>
      <c r="B64" s="146">
        <v>12</v>
      </c>
      <c r="C64" s="154"/>
      <c r="D64" s="161">
        <v>105.4</v>
      </c>
      <c r="E64" s="171">
        <v>100</v>
      </c>
      <c r="F64" s="171">
        <v>107.6</v>
      </c>
      <c r="G64" s="171">
        <v>108.2</v>
      </c>
      <c r="H64" s="171">
        <v>100.4</v>
      </c>
      <c r="I64" s="171">
        <v>104.5</v>
      </c>
      <c r="J64" s="171">
        <v>93.7</v>
      </c>
      <c r="K64" s="171">
        <v>95.8</v>
      </c>
      <c r="L64" s="171">
        <v>78</v>
      </c>
      <c r="M64" s="171">
        <v>109.3</v>
      </c>
      <c r="N64" s="171">
        <v>98.7</v>
      </c>
      <c r="O64" s="171">
        <v>112.9</v>
      </c>
      <c r="P64" s="171">
        <v>105.8</v>
      </c>
      <c r="Q64" s="171">
        <v>99.9</v>
      </c>
      <c r="R64" s="171">
        <v>98.9</v>
      </c>
      <c r="S64" s="171">
        <v>126</v>
      </c>
    </row>
    <row r="65" spans="1:19" ht="13.5" customHeight="1" x14ac:dyDescent="0.2">
      <c r="A65" s="148" t="s">
        <v>472</v>
      </c>
      <c r="B65" s="146" t="s">
        <v>365</v>
      </c>
      <c r="C65" s="154"/>
      <c r="D65" s="161">
        <v>103.5</v>
      </c>
      <c r="E65" s="171">
        <v>98.3</v>
      </c>
      <c r="F65" s="171">
        <v>105.5</v>
      </c>
      <c r="G65" s="171">
        <v>125.9</v>
      </c>
      <c r="H65" s="171">
        <v>100</v>
      </c>
      <c r="I65" s="171">
        <v>90.7</v>
      </c>
      <c r="J65" s="171">
        <v>98.1</v>
      </c>
      <c r="K65" s="171">
        <v>90.5</v>
      </c>
      <c r="L65" s="171">
        <v>65.8</v>
      </c>
      <c r="M65" s="171">
        <v>111.8</v>
      </c>
      <c r="N65" s="171">
        <v>88.9</v>
      </c>
      <c r="O65" s="171">
        <v>108.5</v>
      </c>
      <c r="P65" s="171">
        <v>105.5</v>
      </c>
      <c r="Q65" s="171">
        <v>96.7</v>
      </c>
      <c r="R65" s="171">
        <v>116.6</v>
      </c>
      <c r="S65" s="171">
        <v>135.80000000000001</v>
      </c>
    </row>
    <row r="66" spans="1:19" ht="13.5" customHeight="1" x14ac:dyDescent="0.2">
      <c r="A66" s="148" t="s">
        <v>86</v>
      </c>
      <c r="B66" s="146">
        <v>2</v>
      </c>
      <c r="C66" s="154"/>
      <c r="D66" s="161">
        <v>103</v>
      </c>
      <c r="E66" s="171">
        <v>98.7</v>
      </c>
      <c r="F66" s="171">
        <v>106.8</v>
      </c>
      <c r="G66" s="171">
        <v>120.5</v>
      </c>
      <c r="H66" s="171">
        <v>97.2</v>
      </c>
      <c r="I66" s="171">
        <v>96.7</v>
      </c>
      <c r="J66" s="171">
        <v>97.5</v>
      </c>
      <c r="K66" s="171">
        <v>90.1</v>
      </c>
      <c r="L66" s="171">
        <v>61.9</v>
      </c>
      <c r="M66" s="171">
        <v>111.5</v>
      </c>
      <c r="N66" s="171">
        <v>90.3</v>
      </c>
      <c r="O66" s="171">
        <v>100.6</v>
      </c>
      <c r="P66" s="171">
        <v>102.8</v>
      </c>
      <c r="Q66" s="171">
        <v>93.7</v>
      </c>
      <c r="R66" s="171">
        <v>122.5</v>
      </c>
      <c r="S66" s="171">
        <v>128.9</v>
      </c>
    </row>
    <row r="67" spans="1:19" ht="13.5" customHeight="1" x14ac:dyDescent="0.2">
      <c r="A67" s="149" t="s">
        <v>86</v>
      </c>
      <c r="B67" s="146">
        <v>3</v>
      </c>
      <c r="C67" s="154"/>
      <c r="D67" s="161">
        <v>103.8</v>
      </c>
      <c r="E67" s="171">
        <v>99.1</v>
      </c>
      <c r="F67" s="171">
        <v>107.2</v>
      </c>
      <c r="G67" s="171">
        <v>125.6</v>
      </c>
      <c r="H67" s="171">
        <v>99.8</v>
      </c>
      <c r="I67" s="171">
        <v>93.8</v>
      </c>
      <c r="J67" s="171">
        <v>97.8</v>
      </c>
      <c r="K67" s="171">
        <v>94.4</v>
      </c>
      <c r="L67" s="171">
        <v>66.5</v>
      </c>
      <c r="M67" s="171">
        <v>111.3</v>
      </c>
      <c r="N67" s="171">
        <v>90.8</v>
      </c>
      <c r="O67" s="171">
        <v>101.1</v>
      </c>
      <c r="P67" s="171">
        <v>101.5</v>
      </c>
      <c r="Q67" s="171">
        <v>97.5</v>
      </c>
      <c r="R67" s="171">
        <v>116.9</v>
      </c>
      <c r="S67" s="171">
        <v>130.69999999999999</v>
      </c>
    </row>
    <row r="68" spans="1:19" ht="13.5" customHeight="1" x14ac:dyDescent="0.2">
      <c r="A68" s="148" t="s">
        <v>86</v>
      </c>
      <c r="B68" s="146">
        <v>4</v>
      </c>
      <c r="D68" s="161">
        <v>105.8</v>
      </c>
      <c r="E68" s="171">
        <v>104.3</v>
      </c>
      <c r="F68" s="171">
        <v>109.6</v>
      </c>
      <c r="G68" s="171">
        <v>125.2</v>
      </c>
      <c r="H68" s="171">
        <v>96.5</v>
      </c>
      <c r="I68" s="171">
        <v>97.2</v>
      </c>
      <c r="J68" s="171">
        <v>101.8</v>
      </c>
      <c r="K68" s="171">
        <v>91.5</v>
      </c>
      <c r="L68" s="171">
        <v>66.400000000000006</v>
      </c>
      <c r="M68" s="171">
        <v>116.8</v>
      </c>
      <c r="N68" s="171">
        <v>89.5</v>
      </c>
      <c r="O68" s="171">
        <v>103.2</v>
      </c>
      <c r="P68" s="171">
        <v>102.3</v>
      </c>
      <c r="Q68" s="171">
        <v>98.9</v>
      </c>
      <c r="R68" s="171">
        <v>112.1</v>
      </c>
      <c r="S68" s="171">
        <v>130.9</v>
      </c>
    </row>
    <row r="69" spans="1:19" ht="13.5" customHeight="1" x14ac:dyDescent="0.2">
      <c r="A69" s="146" t="s">
        <v>86</v>
      </c>
      <c r="B69" s="146">
        <v>5</v>
      </c>
      <c r="C69" s="154"/>
      <c r="D69" s="161">
        <v>103.9</v>
      </c>
      <c r="E69" s="171">
        <v>101.1</v>
      </c>
      <c r="F69" s="171">
        <v>108.8</v>
      </c>
      <c r="G69" s="171">
        <v>125.9</v>
      </c>
      <c r="H69" s="171">
        <v>97.8</v>
      </c>
      <c r="I69" s="171">
        <v>93.8</v>
      </c>
      <c r="J69" s="171">
        <v>99.3</v>
      </c>
      <c r="K69" s="171">
        <v>93.9</v>
      </c>
      <c r="L69" s="171">
        <v>66.900000000000006</v>
      </c>
      <c r="M69" s="171">
        <v>109.9</v>
      </c>
      <c r="N69" s="171">
        <v>96.5</v>
      </c>
      <c r="O69" s="171">
        <v>103.3</v>
      </c>
      <c r="P69" s="171">
        <v>102.6</v>
      </c>
      <c r="Q69" s="171">
        <v>91.8</v>
      </c>
      <c r="R69" s="171">
        <v>110.4</v>
      </c>
      <c r="S69" s="171">
        <v>129.6</v>
      </c>
    </row>
    <row r="70" spans="1:19" ht="13.5" customHeight="1" x14ac:dyDescent="0.2">
      <c r="A70" s="148" t="s">
        <v>86</v>
      </c>
      <c r="B70" s="146">
        <v>6</v>
      </c>
      <c r="C70" s="154"/>
      <c r="D70" s="161">
        <v>104.7</v>
      </c>
      <c r="E70" s="171">
        <v>102.2</v>
      </c>
      <c r="F70" s="171">
        <v>110.1</v>
      </c>
      <c r="G70" s="171">
        <v>124.7</v>
      </c>
      <c r="H70" s="171">
        <v>96.5</v>
      </c>
      <c r="I70" s="171">
        <v>94.8</v>
      </c>
      <c r="J70" s="171">
        <v>100.9</v>
      </c>
      <c r="K70" s="171">
        <v>93.5</v>
      </c>
      <c r="L70" s="171">
        <v>64.099999999999994</v>
      </c>
      <c r="M70" s="171">
        <v>114.7</v>
      </c>
      <c r="N70" s="171">
        <v>92.4</v>
      </c>
      <c r="O70" s="171">
        <v>109.6</v>
      </c>
      <c r="P70" s="171">
        <v>102.2</v>
      </c>
      <c r="Q70" s="171">
        <v>90.8</v>
      </c>
      <c r="R70" s="171">
        <v>113</v>
      </c>
      <c r="S70" s="171">
        <v>133.30000000000001</v>
      </c>
    </row>
    <row r="71" spans="1:19" ht="13.5" customHeight="1" x14ac:dyDescent="0.2">
      <c r="A71" s="148" t="s">
        <v>86</v>
      </c>
      <c r="B71" s="146">
        <v>7</v>
      </c>
      <c r="C71" s="154"/>
      <c r="D71" s="162">
        <v>104.7</v>
      </c>
      <c r="E71" s="172">
        <v>100.2</v>
      </c>
      <c r="F71" s="172">
        <v>109.7</v>
      </c>
      <c r="G71" s="172">
        <v>128.19999999999999</v>
      </c>
      <c r="H71" s="172">
        <v>104.4</v>
      </c>
      <c r="I71" s="172">
        <v>94.5</v>
      </c>
      <c r="J71" s="172">
        <v>100.9</v>
      </c>
      <c r="K71" s="172">
        <v>92.5</v>
      </c>
      <c r="L71" s="172">
        <v>69.2</v>
      </c>
      <c r="M71" s="172">
        <v>116</v>
      </c>
      <c r="N71" s="172">
        <v>88.3</v>
      </c>
      <c r="O71" s="172">
        <v>108.5</v>
      </c>
      <c r="P71" s="172">
        <v>100.2</v>
      </c>
      <c r="Q71" s="172">
        <v>92.6</v>
      </c>
      <c r="R71" s="172">
        <v>108.4</v>
      </c>
      <c r="S71" s="172">
        <v>135</v>
      </c>
    </row>
    <row r="72" spans="1:19" ht="13.5" customHeight="1" x14ac:dyDescent="0.2">
      <c r="A72" s="150" t="s">
        <v>86</v>
      </c>
      <c r="B72" s="153">
        <v>8</v>
      </c>
      <c r="C72" s="156"/>
      <c r="D72" s="164">
        <v>104.5</v>
      </c>
      <c r="E72" s="174">
        <v>108.3</v>
      </c>
      <c r="F72" s="174">
        <v>109.2</v>
      </c>
      <c r="G72" s="174">
        <v>128.80000000000001</v>
      </c>
      <c r="H72" s="174">
        <v>105.8</v>
      </c>
      <c r="I72" s="174">
        <v>93.8</v>
      </c>
      <c r="J72" s="174">
        <v>102.2</v>
      </c>
      <c r="K72" s="174">
        <v>92.4</v>
      </c>
      <c r="L72" s="174">
        <v>69.900000000000006</v>
      </c>
      <c r="M72" s="174">
        <v>114.5</v>
      </c>
      <c r="N72" s="174">
        <v>92.6</v>
      </c>
      <c r="O72" s="174">
        <v>109.2</v>
      </c>
      <c r="P72" s="174">
        <v>98.9</v>
      </c>
      <c r="Q72" s="174">
        <v>92.8</v>
      </c>
      <c r="R72" s="174">
        <v>114.6</v>
      </c>
      <c r="S72" s="174">
        <v>130.5</v>
      </c>
    </row>
    <row r="73" spans="1:19" ht="17.25" customHeight="1" x14ac:dyDescent="0.2">
      <c r="A73" s="195"/>
      <c r="B73" s="195"/>
      <c r="C73" s="195"/>
      <c r="D73" s="590" t="s">
        <v>95</v>
      </c>
      <c r="E73" s="590"/>
      <c r="F73" s="590"/>
      <c r="G73" s="590"/>
      <c r="H73" s="590"/>
      <c r="I73" s="590"/>
      <c r="J73" s="590"/>
      <c r="K73" s="590"/>
      <c r="L73" s="590"/>
      <c r="M73" s="590"/>
      <c r="N73" s="590"/>
      <c r="O73" s="590"/>
      <c r="P73" s="590"/>
      <c r="Q73" s="590"/>
      <c r="R73" s="590"/>
      <c r="S73" s="590"/>
    </row>
    <row r="74" spans="1:19" ht="13.5" customHeight="1" x14ac:dyDescent="0.2">
      <c r="A74" s="145" t="s">
        <v>189</v>
      </c>
      <c r="B74" s="145" t="s">
        <v>59</v>
      </c>
      <c r="C74" s="154" t="s">
        <v>55</v>
      </c>
      <c r="D74" s="160">
        <v>-0.1</v>
      </c>
      <c r="E74" s="170">
        <v>20.5</v>
      </c>
      <c r="F74" s="170">
        <v>-0.9</v>
      </c>
      <c r="G74" s="170">
        <v>22.2</v>
      </c>
      <c r="H74" s="170">
        <v>-8.9</v>
      </c>
      <c r="I74" s="170">
        <v>-9.1</v>
      </c>
      <c r="J74" s="170">
        <v>13.7</v>
      </c>
      <c r="K74" s="170">
        <v>5.7</v>
      </c>
      <c r="L74" s="183">
        <v>-10.5</v>
      </c>
      <c r="M74" s="183">
        <v>18.100000000000001</v>
      </c>
      <c r="N74" s="183">
        <v>-7</v>
      </c>
      <c r="O74" s="183">
        <v>2</v>
      </c>
      <c r="P74" s="170">
        <v>-21.6</v>
      </c>
      <c r="Q74" s="170">
        <v>7.4</v>
      </c>
      <c r="R74" s="170">
        <v>-5</v>
      </c>
      <c r="S74" s="183">
        <v>0.5</v>
      </c>
    </row>
    <row r="75" spans="1:19" ht="13.5" customHeight="1" x14ac:dyDescent="0.2">
      <c r="A75" s="146" t="s">
        <v>50</v>
      </c>
      <c r="B75" s="146" t="s">
        <v>335</v>
      </c>
      <c r="C75" s="154"/>
      <c r="D75" s="161">
        <v>0.8</v>
      </c>
      <c r="E75" s="171">
        <v>-14.6</v>
      </c>
      <c r="F75" s="171">
        <v>-0.2</v>
      </c>
      <c r="G75" s="171">
        <v>-3.1</v>
      </c>
      <c r="H75" s="171">
        <v>-6.5</v>
      </c>
      <c r="I75" s="171">
        <v>2.5</v>
      </c>
      <c r="J75" s="171">
        <v>6.6</v>
      </c>
      <c r="K75" s="171">
        <v>-4.4000000000000004</v>
      </c>
      <c r="L75" s="184">
        <v>-13.4</v>
      </c>
      <c r="M75" s="184">
        <v>-1.3</v>
      </c>
      <c r="N75" s="184">
        <v>24.3</v>
      </c>
      <c r="O75" s="184">
        <v>-6.5</v>
      </c>
      <c r="P75" s="171">
        <v>-5.2</v>
      </c>
      <c r="Q75" s="171">
        <v>3.4</v>
      </c>
      <c r="R75" s="171">
        <v>5.9</v>
      </c>
      <c r="S75" s="184">
        <v>-0.1</v>
      </c>
    </row>
    <row r="76" spans="1:19" ht="13.5" customHeight="1" x14ac:dyDescent="0.2">
      <c r="A76" s="146"/>
      <c r="B76" s="146" t="s">
        <v>244</v>
      </c>
      <c r="C76" s="154"/>
      <c r="D76" s="161">
        <v>-0.6</v>
      </c>
      <c r="E76" s="171">
        <v>-2.9</v>
      </c>
      <c r="F76" s="171">
        <v>-2.8</v>
      </c>
      <c r="G76" s="171">
        <v>-9.3000000000000007</v>
      </c>
      <c r="H76" s="171">
        <v>-4.4000000000000004</v>
      </c>
      <c r="I76" s="171">
        <v>-5.6</v>
      </c>
      <c r="J76" s="171">
        <v>-6.2</v>
      </c>
      <c r="K76" s="171">
        <v>-2.7</v>
      </c>
      <c r="L76" s="184">
        <v>23.4</v>
      </c>
      <c r="M76" s="184">
        <v>-0.3</v>
      </c>
      <c r="N76" s="184">
        <v>-10.5</v>
      </c>
      <c r="O76" s="184">
        <v>-8</v>
      </c>
      <c r="P76" s="171">
        <v>26.7</v>
      </c>
      <c r="Q76" s="171">
        <v>5.0999999999999996</v>
      </c>
      <c r="R76" s="171">
        <v>0</v>
      </c>
      <c r="S76" s="184">
        <v>-0.6</v>
      </c>
    </row>
    <row r="77" spans="1:19" ht="13.5" customHeight="1" x14ac:dyDescent="0.2">
      <c r="A77" s="146"/>
      <c r="B77" s="146" t="s">
        <v>153</v>
      </c>
      <c r="C77" s="154"/>
      <c r="D77" s="161">
        <v>1.7</v>
      </c>
      <c r="E77" s="171">
        <v>10.5</v>
      </c>
      <c r="F77" s="171">
        <v>1.2</v>
      </c>
      <c r="G77" s="171">
        <v>0.6</v>
      </c>
      <c r="H77" s="171">
        <v>3.2</v>
      </c>
      <c r="I77" s="171">
        <v>4.7</v>
      </c>
      <c r="J77" s="171">
        <v>-4</v>
      </c>
      <c r="K77" s="171">
        <v>-17.3</v>
      </c>
      <c r="L77" s="184">
        <v>0.5</v>
      </c>
      <c r="M77" s="184">
        <v>5.0999999999999996</v>
      </c>
      <c r="N77" s="184">
        <v>-6.7</v>
      </c>
      <c r="O77" s="184">
        <v>11.6</v>
      </c>
      <c r="P77" s="171">
        <v>0.3</v>
      </c>
      <c r="Q77" s="171">
        <v>-0.4</v>
      </c>
      <c r="R77" s="171">
        <v>-8.6</v>
      </c>
      <c r="S77" s="184">
        <v>20.399999999999999</v>
      </c>
    </row>
    <row r="78" spans="1:19" ht="13.5" customHeight="1" x14ac:dyDescent="0.2">
      <c r="A78" s="146"/>
      <c r="B78" s="146" t="s">
        <v>368</v>
      </c>
      <c r="C78" s="154"/>
      <c r="D78" s="161">
        <v>1.5</v>
      </c>
      <c r="E78" s="171">
        <v>-11.4</v>
      </c>
      <c r="F78" s="171">
        <v>3.9</v>
      </c>
      <c r="G78" s="171">
        <v>5</v>
      </c>
      <c r="H78" s="171">
        <v>0.1</v>
      </c>
      <c r="I78" s="171">
        <v>-9.4</v>
      </c>
      <c r="J78" s="171">
        <v>-5.0999999999999996</v>
      </c>
      <c r="K78" s="171">
        <v>13.3</v>
      </c>
      <c r="L78" s="184">
        <v>-15.4</v>
      </c>
      <c r="M78" s="184">
        <v>1</v>
      </c>
      <c r="N78" s="184">
        <v>6.2</v>
      </c>
      <c r="O78" s="184">
        <v>2.9</v>
      </c>
      <c r="P78" s="171">
        <v>-1.5</v>
      </c>
      <c r="Q78" s="171">
        <v>0.8</v>
      </c>
      <c r="R78" s="171">
        <v>3.5</v>
      </c>
      <c r="S78" s="184">
        <v>9.6</v>
      </c>
    </row>
    <row r="79" spans="1:19" ht="13.5" customHeight="1" x14ac:dyDescent="0.2">
      <c r="A79" s="147"/>
      <c r="B79" s="147" t="s">
        <v>159</v>
      </c>
      <c r="C79" s="155"/>
      <c r="D79" s="163">
        <v>1</v>
      </c>
      <c r="E79" s="173">
        <v>3.3</v>
      </c>
      <c r="F79" s="173">
        <v>1.1000000000000001</v>
      </c>
      <c r="G79" s="173">
        <v>-0.2</v>
      </c>
      <c r="H79" s="173">
        <v>-4.4000000000000004</v>
      </c>
      <c r="I79" s="173">
        <v>4.7</v>
      </c>
      <c r="J79" s="173">
        <v>1.6</v>
      </c>
      <c r="K79" s="173">
        <v>-1.9</v>
      </c>
      <c r="L79" s="173">
        <v>-0.8</v>
      </c>
      <c r="M79" s="173">
        <v>4.9000000000000004</v>
      </c>
      <c r="N79" s="173">
        <v>-1.3</v>
      </c>
      <c r="O79" s="173">
        <v>-5.2</v>
      </c>
      <c r="P79" s="173">
        <v>1.2</v>
      </c>
      <c r="Q79" s="173">
        <v>0.4</v>
      </c>
      <c r="R79" s="173">
        <v>2</v>
      </c>
      <c r="S79" s="173">
        <v>-2.7</v>
      </c>
    </row>
    <row r="80" spans="1:19" ht="13.5" customHeight="1" x14ac:dyDescent="0.2">
      <c r="A80" s="146" t="s">
        <v>175</v>
      </c>
      <c r="B80" s="146">
        <v>8</v>
      </c>
      <c r="C80" s="154" t="s">
        <v>256</v>
      </c>
      <c r="D80" s="160">
        <v>1.7</v>
      </c>
      <c r="E80" s="170">
        <v>5.7</v>
      </c>
      <c r="F80" s="170">
        <v>1.9</v>
      </c>
      <c r="G80" s="170">
        <v>-0.5</v>
      </c>
      <c r="H80" s="170">
        <v>-3.8</v>
      </c>
      <c r="I80" s="170">
        <v>5.4</v>
      </c>
      <c r="J80" s="170">
        <v>0.5</v>
      </c>
      <c r="K80" s="170">
        <v>-0.6</v>
      </c>
      <c r="L80" s="170">
        <v>-14.1</v>
      </c>
      <c r="M80" s="170">
        <v>5.0999999999999996</v>
      </c>
      <c r="N80" s="170">
        <v>0.6</v>
      </c>
      <c r="O80" s="170">
        <v>-6.9</v>
      </c>
      <c r="P80" s="170">
        <v>1.4</v>
      </c>
      <c r="Q80" s="170">
        <v>0.9</v>
      </c>
      <c r="R80" s="170">
        <v>2.5</v>
      </c>
      <c r="S80" s="170">
        <v>0.6</v>
      </c>
    </row>
    <row r="81" spans="1:31" ht="13.5" customHeight="1" x14ac:dyDescent="0.2">
      <c r="A81" s="148" t="s">
        <v>86</v>
      </c>
      <c r="B81" s="146">
        <v>9</v>
      </c>
      <c r="C81" s="154"/>
      <c r="D81" s="161">
        <v>1.5</v>
      </c>
      <c r="E81" s="171">
        <v>7.9</v>
      </c>
      <c r="F81" s="171">
        <v>1.6</v>
      </c>
      <c r="G81" s="171">
        <v>-0.8</v>
      </c>
      <c r="H81" s="171">
        <v>-2</v>
      </c>
      <c r="I81" s="171">
        <v>3.9</v>
      </c>
      <c r="J81" s="171">
        <v>0.1</v>
      </c>
      <c r="K81" s="171">
        <v>-6.3</v>
      </c>
      <c r="L81" s="171">
        <v>-11.9</v>
      </c>
      <c r="M81" s="171">
        <v>5.7</v>
      </c>
      <c r="N81" s="171">
        <v>0.8</v>
      </c>
      <c r="O81" s="171">
        <v>-7.1</v>
      </c>
      <c r="P81" s="171">
        <v>2.6</v>
      </c>
      <c r="Q81" s="171">
        <v>0.5</v>
      </c>
      <c r="R81" s="171">
        <v>0.6</v>
      </c>
      <c r="S81" s="171">
        <v>0.7</v>
      </c>
    </row>
    <row r="82" spans="1:31" ht="13.5" customHeight="1" x14ac:dyDescent="0.2">
      <c r="A82" s="148" t="s">
        <v>86</v>
      </c>
      <c r="B82" s="146">
        <v>10</v>
      </c>
      <c r="C82" s="154"/>
      <c r="D82" s="161">
        <v>1.2</v>
      </c>
      <c r="E82" s="171">
        <v>4</v>
      </c>
      <c r="F82" s="171">
        <v>2.1</v>
      </c>
      <c r="G82" s="171">
        <v>-2.1</v>
      </c>
      <c r="H82" s="171">
        <v>0.3</v>
      </c>
      <c r="I82" s="171">
        <v>5.8</v>
      </c>
      <c r="J82" s="171">
        <v>1.4</v>
      </c>
      <c r="K82" s="171">
        <v>-0.3</v>
      </c>
      <c r="L82" s="171">
        <v>-12.1</v>
      </c>
      <c r="M82" s="171">
        <v>5.0999999999999996</v>
      </c>
      <c r="N82" s="171">
        <v>-0.5</v>
      </c>
      <c r="O82" s="171">
        <v>-2.5</v>
      </c>
      <c r="P82" s="171">
        <v>-0.9</v>
      </c>
      <c r="Q82" s="171">
        <v>0.2</v>
      </c>
      <c r="R82" s="171">
        <v>0.1</v>
      </c>
      <c r="S82" s="171">
        <v>-5.9</v>
      </c>
    </row>
    <row r="83" spans="1:31" ht="13.5" customHeight="1" x14ac:dyDescent="0.2">
      <c r="A83" s="148" t="s">
        <v>86</v>
      </c>
      <c r="B83" s="146">
        <v>11</v>
      </c>
      <c r="D83" s="161">
        <v>1.5</v>
      </c>
      <c r="E83" s="171">
        <v>10.199999999999999</v>
      </c>
      <c r="F83" s="171">
        <v>2.5</v>
      </c>
      <c r="G83" s="171">
        <v>-1.1000000000000001</v>
      </c>
      <c r="H83" s="171">
        <v>-4.2</v>
      </c>
      <c r="I83" s="171">
        <v>7.2</v>
      </c>
      <c r="J83" s="171">
        <v>2.5</v>
      </c>
      <c r="K83" s="171">
        <v>1.6</v>
      </c>
      <c r="L83" s="171">
        <v>-7.9</v>
      </c>
      <c r="M83" s="171">
        <v>4.7</v>
      </c>
      <c r="N83" s="171">
        <v>0.1</v>
      </c>
      <c r="O83" s="171">
        <v>2.2999999999999998</v>
      </c>
      <c r="P83" s="171">
        <v>-1.4</v>
      </c>
      <c r="Q83" s="171">
        <v>-1.9</v>
      </c>
      <c r="R83" s="171">
        <v>2.6</v>
      </c>
      <c r="S83" s="171">
        <v>-2.8</v>
      </c>
    </row>
    <row r="84" spans="1:31" ht="13.5" customHeight="1" x14ac:dyDescent="0.2">
      <c r="A84" s="19" t="s">
        <v>86</v>
      </c>
      <c r="B84" s="146">
        <v>12</v>
      </c>
      <c r="C84" s="154"/>
      <c r="D84" s="161">
        <v>1.2</v>
      </c>
      <c r="E84" s="171">
        <v>-0.4</v>
      </c>
      <c r="F84" s="171">
        <v>1.9</v>
      </c>
      <c r="G84" s="171">
        <v>1.1000000000000001</v>
      </c>
      <c r="H84" s="171">
        <v>-4.5999999999999996</v>
      </c>
      <c r="I84" s="171">
        <v>6.6</v>
      </c>
      <c r="J84" s="171">
        <v>2.4</v>
      </c>
      <c r="K84" s="171">
        <v>0.1</v>
      </c>
      <c r="L84" s="171">
        <v>-17.100000000000001</v>
      </c>
      <c r="M84" s="171">
        <v>5</v>
      </c>
      <c r="N84" s="171">
        <v>-2.4</v>
      </c>
      <c r="O84" s="171">
        <v>4.0999999999999996</v>
      </c>
      <c r="P84" s="171">
        <v>2.9</v>
      </c>
      <c r="Q84" s="171">
        <v>0.7</v>
      </c>
      <c r="R84" s="171">
        <v>0.4</v>
      </c>
      <c r="S84" s="171">
        <v>-8.9</v>
      </c>
    </row>
    <row r="85" spans="1:31" ht="13.5" customHeight="1" x14ac:dyDescent="0.2">
      <c r="A85" s="148" t="s">
        <v>472</v>
      </c>
      <c r="B85" s="146" t="s">
        <v>365</v>
      </c>
      <c r="C85" s="154"/>
      <c r="D85" s="161">
        <v>0.9</v>
      </c>
      <c r="E85" s="171">
        <v>-0.8</v>
      </c>
      <c r="F85" s="171">
        <v>1.4</v>
      </c>
      <c r="G85" s="171">
        <v>23.7</v>
      </c>
      <c r="H85" s="171">
        <v>3.2</v>
      </c>
      <c r="I85" s="171">
        <v>-5</v>
      </c>
      <c r="J85" s="171">
        <v>4.0999999999999996</v>
      </c>
      <c r="K85" s="171">
        <v>3.3</v>
      </c>
      <c r="L85" s="171">
        <v>-19.899999999999999</v>
      </c>
      <c r="M85" s="171">
        <v>1.5</v>
      </c>
      <c r="N85" s="171">
        <v>-2.8</v>
      </c>
      <c r="O85" s="171">
        <v>0.8</v>
      </c>
      <c r="P85" s="171">
        <v>4.7</v>
      </c>
      <c r="Q85" s="171">
        <v>-5</v>
      </c>
      <c r="R85" s="171">
        <v>22.9</v>
      </c>
      <c r="S85" s="171">
        <v>3.7</v>
      </c>
    </row>
    <row r="86" spans="1:31" ht="13.5" customHeight="1" x14ac:dyDescent="0.2">
      <c r="A86" s="148" t="s">
        <v>86</v>
      </c>
      <c r="B86" s="146">
        <v>2</v>
      </c>
      <c r="C86" s="154"/>
      <c r="D86" s="161">
        <v>0.8</v>
      </c>
      <c r="E86" s="171">
        <v>-1.9</v>
      </c>
      <c r="F86" s="171">
        <v>2.1</v>
      </c>
      <c r="G86" s="171">
        <v>18.8</v>
      </c>
      <c r="H86" s="171">
        <v>2.5</v>
      </c>
      <c r="I86" s="171">
        <v>0.3</v>
      </c>
      <c r="J86" s="171">
        <v>6.8</v>
      </c>
      <c r="K86" s="171">
        <v>6.5</v>
      </c>
      <c r="L86" s="171">
        <v>-27.3</v>
      </c>
      <c r="M86" s="171">
        <v>-1.3</v>
      </c>
      <c r="N86" s="171">
        <v>0.3</v>
      </c>
      <c r="O86" s="171">
        <v>-13.7</v>
      </c>
      <c r="P86" s="171">
        <v>2.2999999999999998</v>
      </c>
      <c r="Q86" s="171">
        <v>-5.0999999999999996</v>
      </c>
      <c r="R86" s="171">
        <v>25.9</v>
      </c>
      <c r="S86" s="171">
        <v>-1.4</v>
      </c>
    </row>
    <row r="87" spans="1:31" ht="13.5" customHeight="1" x14ac:dyDescent="0.2">
      <c r="A87" s="149" t="s">
        <v>86</v>
      </c>
      <c r="B87" s="146">
        <v>3</v>
      </c>
      <c r="C87" s="154"/>
      <c r="D87" s="161">
        <v>1.6</v>
      </c>
      <c r="E87" s="171">
        <v>-2.7</v>
      </c>
      <c r="F87" s="171">
        <v>2.1</v>
      </c>
      <c r="G87" s="171">
        <v>22.9</v>
      </c>
      <c r="H87" s="171">
        <v>-6.5</v>
      </c>
      <c r="I87" s="171">
        <v>-1.4</v>
      </c>
      <c r="J87" s="171">
        <v>7.2</v>
      </c>
      <c r="K87" s="171">
        <v>6.9</v>
      </c>
      <c r="L87" s="171">
        <v>-22.9</v>
      </c>
      <c r="M87" s="171">
        <v>-1</v>
      </c>
      <c r="N87" s="171">
        <v>-0.9</v>
      </c>
      <c r="O87" s="171">
        <v>-4.8</v>
      </c>
      <c r="P87" s="171">
        <v>-1</v>
      </c>
      <c r="Q87" s="171">
        <v>2.6</v>
      </c>
      <c r="R87" s="171">
        <v>20.5</v>
      </c>
      <c r="S87" s="171">
        <v>-1.4</v>
      </c>
    </row>
    <row r="88" spans="1:31" ht="13.5" customHeight="1" x14ac:dyDescent="0.2">
      <c r="A88" s="148" t="s">
        <v>86</v>
      </c>
      <c r="B88" s="146">
        <v>4</v>
      </c>
      <c r="D88" s="161">
        <v>1.1000000000000001</v>
      </c>
      <c r="E88" s="171">
        <v>0.7</v>
      </c>
      <c r="F88" s="171">
        <v>2</v>
      </c>
      <c r="G88" s="171">
        <v>21</v>
      </c>
      <c r="H88" s="171">
        <v>0.2</v>
      </c>
      <c r="I88" s="171">
        <v>-4.3</v>
      </c>
      <c r="J88" s="171">
        <v>6.8</v>
      </c>
      <c r="K88" s="171">
        <v>3.3</v>
      </c>
      <c r="L88" s="171">
        <v>-29.4</v>
      </c>
      <c r="M88" s="171">
        <v>3.8</v>
      </c>
      <c r="N88" s="171">
        <v>-1</v>
      </c>
      <c r="O88" s="171">
        <v>-5.0999999999999996</v>
      </c>
      <c r="P88" s="171">
        <v>1.9</v>
      </c>
      <c r="Q88" s="171">
        <v>1.2</v>
      </c>
      <c r="R88" s="171">
        <v>14.3</v>
      </c>
      <c r="S88" s="171">
        <v>-6.2</v>
      </c>
    </row>
    <row r="89" spans="1:31" ht="13.5" customHeight="1" x14ac:dyDescent="0.2">
      <c r="A89" s="146" t="s">
        <v>86</v>
      </c>
      <c r="B89" s="146">
        <v>5</v>
      </c>
      <c r="C89" s="154"/>
      <c r="D89" s="161">
        <v>1.5</v>
      </c>
      <c r="E89" s="171">
        <v>0.3</v>
      </c>
      <c r="F89" s="171">
        <v>3</v>
      </c>
      <c r="G89" s="171">
        <v>24.5</v>
      </c>
      <c r="H89" s="171">
        <v>2.7</v>
      </c>
      <c r="I89" s="171">
        <v>-1.4</v>
      </c>
      <c r="J89" s="171">
        <v>5.9</v>
      </c>
      <c r="K89" s="171">
        <v>7.2</v>
      </c>
      <c r="L89" s="171">
        <v>-28.2</v>
      </c>
      <c r="M89" s="171">
        <v>-0.5</v>
      </c>
      <c r="N89" s="171">
        <v>4</v>
      </c>
      <c r="O89" s="171">
        <v>-3.9</v>
      </c>
      <c r="P89" s="171">
        <v>3.3</v>
      </c>
      <c r="Q89" s="171">
        <v>-5.7</v>
      </c>
      <c r="R89" s="171">
        <v>15.8</v>
      </c>
      <c r="S89" s="171">
        <v>3.9</v>
      </c>
    </row>
    <row r="90" spans="1:31" ht="13.5" customHeight="1" x14ac:dyDescent="0.2">
      <c r="A90" s="148" t="s">
        <v>86</v>
      </c>
      <c r="B90" s="146">
        <v>6</v>
      </c>
      <c r="C90" s="154"/>
      <c r="D90" s="161">
        <v>0.8</v>
      </c>
      <c r="E90" s="171">
        <v>-0.8</v>
      </c>
      <c r="F90" s="171">
        <v>3.1</v>
      </c>
      <c r="G90" s="171">
        <v>22.1</v>
      </c>
      <c r="H90" s="171">
        <v>-0.6</v>
      </c>
      <c r="I90" s="171">
        <v>-6.5</v>
      </c>
      <c r="J90" s="171">
        <v>6.4</v>
      </c>
      <c r="K90" s="171">
        <v>4.7</v>
      </c>
      <c r="L90" s="171">
        <v>-26.2</v>
      </c>
      <c r="M90" s="171">
        <v>3</v>
      </c>
      <c r="N90" s="171">
        <v>2.2999999999999998</v>
      </c>
      <c r="O90" s="171">
        <v>-0.2</v>
      </c>
      <c r="P90" s="171">
        <v>0.9</v>
      </c>
      <c r="Q90" s="171">
        <v>-5.4</v>
      </c>
      <c r="R90" s="171">
        <v>17.2</v>
      </c>
      <c r="S90" s="171">
        <v>0.8</v>
      </c>
    </row>
    <row r="91" spans="1:31" ht="13.5" customHeight="1" x14ac:dyDescent="0.2">
      <c r="A91" s="148" t="s">
        <v>86</v>
      </c>
      <c r="B91" s="146">
        <v>7</v>
      </c>
      <c r="C91" s="154"/>
      <c r="D91" s="161">
        <v>0.9</v>
      </c>
      <c r="E91" s="171">
        <v>-2.5</v>
      </c>
      <c r="F91" s="171">
        <v>2.8</v>
      </c>
      <c r="G91" s="171">
        <v>32.6</v>
      </c>
      <c r="H91" s="171">
        <v>14.5</v>
      </c>
      <c r="I91" s="171">
        <v>-6.2</v>
      </c>
      <c r="J91" s="171">
        <v>8.8000000000000007</v>
      </c>
      <c r="K91" s="171">
        <v>1.5</v>
      </c>
      <c r="L91" s="171">
        <v>-19.600000000000001</v>
      </c>
      <c r="M91" s="171">
        <v>3.7</v>
      </c>
      <c r="N91" s="171">
        <v>-1.6</v>
      </c>
      <c r="O91" s="171">
        <v>-1.1000000000000001</v>
      </c>
      <c r="P91" s="171">
        <v>0.7</v>
      </c>
      <c r="Q91" s="171">
        <v>-6.3</v>
      </c>
      <c r="R91" s="171">
        <v>13.6</v>
      </c>
      <c r="S91" s="171">
        <v>2.6</v>
      </c>
    </row>
    <row r="92" spans="1:31" ht="13.5" customHeight="1" x14ac:dyDescent="0.2">
      <c r="A92" s="150" t="s">
        <v>86</v>
      </c>
      <c r="B92" s="153">
        <v>8</v>
      </c>
      <c r="C92" s="156"/>
      <c r="D92" s="211">
        <v>1.4</v>
      </c>
      <c r="E92" s="174">
        <v>5.0999999999999996</v>
      </c>
      <c r="F92" s="174">
        <v>2.7</v>
      </c>
      <c r="G92" s="174">
        <v>28.4</v>
      </c>
      <c r="H92" s="174">
        <v>11.5</v>
      </c>
      <c r="I92" s="174">
        <v>-5</v>
      </c>
      <c r="J92" s="174">
        <v>9.6999999999999993</v>
      </c>
      <c r="K92" s="174">
        <v>2.2000000000000002</v>
      </c>
      <c r="L92" s="174">
        <v>-13.5</v>
      </c>
      <c r="M92" s="174">
        <v>3.1</v>
      </c>
      <c r="N92" s="174">
        <v>2</v>
      </c>
      <c r="O92" s="174">
        <v>-0.9</v>
      </c>
      <c r="P92" s="174">
        <v>1.7</v>
      </c>
      <c r="Q92" s="174">
        <v>-5.6</v>
      </c>
      <c r="R92" s="174">
        <v>19.600000000000001</v>
      </c>
      <c r="S92" s="174">
        <v>-0.3</v>
      </c>
    </row>
    <row r="93" spans="1:31" ht="27" customHeight="1" x14ac:dyDescent="0.2">
      <c r="A93" s="591" t="s">
        <v>473</v>
      </c>
      <c r="B93" s="591"/>
      <c r="C93" s="591"/>
      <c r="D93" s="168">
        <v>-0.2</v>
      </c>
      <c r="E93" s="176">
        <v>8.1</v>
      </c>
      <c r="F93" s="176">
        <v>-0.5</v>
      </c>
      <c r="G93" s="176">
        <v>0.5</v>
      </c>
      <c r="H93" s="176">
        <v>1.3</v>
      </c>
      <c r="I93" s="176">
        <v>-0.7</v>
      </c>
      <c r="J93" s="176">
        <v>1.3</v>
      </c>
      <c r="K93" s="176">
        <v>-0.1</v>
      </c>
      <c r="L93" s="176">
        <v>1</v>
      </c>
      <c r="M93" s="176">
        <v>-1.3</v>
      </c>
      <c r="N93" s="176">
        <v>4.9000000000000004</v>
      </c>
      <c r="O93" s="176">
        <v>0.6</v>
      </c>
      <c r="P93" s="176">
        <v>-1.3</v>
      </c>
      <c r="Q93" s="176">
        <v>0.2</v>
      </c>
      <c r="R93" s="176">
        <v>5.7</v>
      </c>
      <c r="S93" s="176">
        <v>-3.3</v>
      </c>
      <c r="T93" s="151"/>
      <c r="U93" s="151"/>
      <c r="V93" s="151"/>
      <c r="W93" s="151"/>
      <c r="X93" s="151"/>
      <c r="Y93" s="151"/>
      <c r="Z93" s="151"/>
      <c r="AA93" s="151"/>
      <c r="AB93" s="151"/>
      <c r="AC93" s="151"/>
      <c r="AD93" s="151"/>
      <c r="AE93" s="151"/>
    </row>
    <row r="94" spans="1:31" ht="27" customHeight="1" x14ac:dyDescent="0.2">
      <c r="A94" s="210"/>
      <c r="B94" s="210"/>
      <c r="C94" s="210"/>
      <c r="D94" s="212"/>
      <c r="E94" s="212"/>
      <c r="F94" s="212"/>
      <c r="G94" s="212"/>
      <c r="H94" s="212"/>
      <c r="I94" s="212"/>
      <c r="J94" s="212"/>
      <c r="K94" s="212"/>
      <c r="L94" s="212"/>
      <c r="M94" s="212"/>
      <c r="N94" s="212"/>
      <c r="O94" s="212"/>
      <c r="P94" s="212"/>
      <c r="Q94" s="212"/>
      <c r="R94" s="212"/>
      <c r="S94" s="212"/>
    </row>
  </sheetData>
  <mergeCells count="11">
    <mergeCell ref="H49:O49"/>
    <mergeCell ref="D53:R53"/>
    <mergeCell ref="D73:S73"/>
    <mergeCell ref="A93:C93"/>
    <mergeCell ref="A4:C6"/>
    <mergeCell ref="A50:C52"/>
    <mergeCell ref="G2:N2"/>
    <mergeCell ref="H3:O3"/>
    <mergeCell ref="D7:R7"/>
    <mergeCell ref="D27:S27"/>
    <mergeCell ref="A47:C47"/>
  </mergeCells>
  <phoneticPr fontId="5"/>
  <pageMargins left="0.78740157480314965" right="0.39370078740157483" top="0.43307086614173229" bottom="0.59055118110236227" header="0.31496062992125984" footer="0.35433070866141736"/>
  <pageSetup paperSize="9" scale="61" orientation="portrait" r:id="rId1"/>
  <headerFooter alignWithMargins="0">
    <oddFooter>&amp;C&amp;"ＭＳ Ｐゴシック,標準"&amp;12- 6 -</oddFooter>
  </headerFooter>
  <rowBreaks count="1" manualBreakCount="1">
    <brk id="9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19</vt:i4>
      </vt:variant>
    </vt:vector>
  </HeadingPairs>
  <TitlesOfParts>
    <vt:vector size="45" baseType="lpstr">
      <vt:lpstr>表紙 </vt:lpstr>
      <vt:lpstr>目次 </vt:lpstr>
      <vt:lpstr>利用上の注意</vt:lpstr>
      <vt:lpstr>賃金  </vt:lpstr>
      <vt:lpstr>労働時間</vt:lpstr>
      <vt:lpstr>雇用 </vt:lpstr>
      <vt:lpstr>名目賃金指数給与総額</vt:lpstr>
      <vt:lpstr>実質賃金指数給与総額 </vt:lpstr>
      <vt:lpstr>名目賃金指数定期給与</vt:lpstr>
      <vt:lpstr>実質賃金指数定期給与</vt:lpstr>
      <vt:lpstr>名目賃金指数所定内給与</vt:lpstr>
      <vt:lpstr>総実労働時間指数 </vt:lpstr>
      <vt:lpstr>所定内労働時間指数</vt:lpstr>
      <vt:lpstr>所定外労働時間指数 </vt:lpstr>
      <vt:lpstr>常用雇用指数 </vt:lpstr>
      <vt:lpstr>季節調整済指数</vt:lpstr>
      <vt:lpstr>産業性別賃金</vt:lpstr>
      <vt:lpstr>産業性別労働時間</vt:lpstr>
      <vt:lpstr>産業性別雇用</vt:lpstr>
      <vt:lpstr>規模別賃金</vt:lpstr>
      <vt:lpstr>規模別労働時間</vt:lpstr>
      <vt:lpstr>産業就業形態別賃金</vt:lpstr>
      <vt:lpstr>産業就業形態別労働時間</vt:lpstr>
      <vt:lpstr>産業就業形態別雇用</vt:lpstr>
      <vt:lpstr>調査の説明</vt:lpstr>
      <vt:lpstr>裏表紙 (全国家計８月～10月)</vt:lpstr>
      <vt:lpstr>季節調整済指数!Print_Area</vt:lpstr>
      <vt:lpstr>'雇用 '!Print_Area</vt:lpstr>
      <vt:lpstr>産業就業形態別労働時間!Print_Area</vt:lpstr>
      <vt:lpstr>'実質賃金指数給与総額 '!Print_Area</vt:lpstr>
      <vt:lpstr>実質賃金指数定期給与!Print_Area</vt:lpstr>
      <vt:lpstr>'所定外労働時間指数 '!Print_Area</vt:lpstr>
      <vt:lpstr>所定内労働時間指数!Print_Area</vt:lpstr>
      <vt:lpstr>'常用雇用指数 '!Print_Area</vt:lpstr>
      <vt:lpstr>'総実労働時間指数 '!Print_Area</vt:lpstr>
      <vt:lpstr>調査の説明!Print_Area</vt:lpstr>
      <vt:lpstr>'賃金  '!Print_Area</vt:lpstr>
      <vt:lpstr>'表紙 '!Print_Area</vt:lpstr>
      <vt:lpstr>名目賃金指数給与総額!Print_Area</vt:lpstr>
      <vt:lpstr>名目賃金指数所定内給与!Print_Area</vt:lpstr>
      <vt:lpstr>名目賃金指数定期給与!Print_Area</vt:lpstr>
      <vt:lpstr>'目次 '!Print_Area</vt:lpstr>
      <vt:lpstr>利用上の注意!Print_Area</vt:lpstr>
      <vt:lpstr>'裏表紙 (全国家計８月～10月)'!Print_Area</vt:lpstr>
      <vt:lpstr>労働時間!Print_Area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長坂　優佳</dc:creator>
  <cp:lastModifiedBy>西村　有希</cp:lastModifiedBy>
  <cp:lastPrinted>2024-10-18T01:18:31Z</cp:lastPrinted>
  <dcterms:created xsi:type="dcterms:W3CDTF">2021-04-19T07:53:20Z</dcterms:created>
  <dcterms:modified xsi:type="dcterms:W3CDTF">2024-10-18T02:09:36Z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2024-10-18T01:53:05Z</vt:filetime>
  </property>
</Properties>
</file>