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worksheets/sheet3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00" windowHeight="8520" tabRatio="825" activeTab="0"/>
  </bookViews>
  <sheets>
    <sheet name="速報表紙" sheetId="1" r:id="rId1"/>
    <sheet name="目次 " sheetId="2" r:id="rId2"/>
    <sheet name="利用上の注意" sheetId="3" r:id="rId3"/>
    <sheet name="賃金1" sheetId="4" r:id="rId4"/>
    <sheet name="賃金2" sheetId="5" r:id="rId5"/>
    <sheet name="労働時間" sheetId="6" r:id="rId6"/>
    <sheet name="雇用" sheetId="7" r:id="rId7"/>
    <sheet name="名目賃金指数総額" sheetId="8" r:id="rId8"/>
    <sheet name="実質賃金指数総額" sheetId="9" r:id="rId9"/>
    <sheet name="名目賃金指数定期" sheetId="10" r:id="rId10"/>
    <sheet name="実質賃金指数定期" sheetId="11" r:id="rId11"/>
    <sheet name="名目賃金指数所定内" sheetId="12" r:id="rId12"/>
    <sheet name="総実労働時間指数" sheetId="13" r:id="rId13"/>
    <sheet name="所定内労働時間指数" sheetId="14" r:id="rId14"/>
    <sheet name="所定外労働時間指数" sheetId="15" r:id="rId15"/>
    <sheet name="常用雇用指数" sheetId="16" r:id="rId16"/>
    <sheet name="季節調整済指数" sheetId="17" r:id="rId17"/>
    <sheet name="産業性別賃金" sheetId="18" r:id="rId18"/>
    <sheet name="産業性別労働時間" sheetId="19" r:id="rId19"/>
    <sheet name="産業性別雇用" sheetId="20" r:id="rId20"/>
    <sheet name="規模別賃金" sheetId="21" r:id="rId21"/>
    <sheet name="規模別労働時間" sheetId="22" r:id="rId22"/>
    <sheet name="産業就業形態別賃金" sheetId="23" r:id="rId23"/>
    <sheet name="産業就業形態別労働時間" sheetId="24" r:id="rId24"/>
    <sheet name="産業就業形態別雇用" sheetId="25" r:id="rId25"/>
    <sheet name="全国結果5人以上" sheetId="26" r:id="rId26"/>
    <sheet name="全国結果30人以上" sheetId="27" r:id="rId27"/>
    <sheet name="調査の説明" sheetId="28" r:id="rId28"/>
    <sheet name="表章産業について" sheetId="29" r:id="rId29"/>
    <sheet name="裏表紙" sheetId="30" r:id="rId30"/>
  </sheets>
  <definedNames>
    <definedName name="_xlnm.Print_Area" localSheetId="16">'季節調整済指数'!$A$1:$R$40</definedName>
    <definedName name="_xlnm.Print_Area" localSheetId="6">'雇用'!$A$1:$AM$66</definedName>
    <definedName name="_xlnm.Print_Area" localSheetId="8">'実質賃金指数総額'!$A$1:$S$93</definedName>
    <definedName name="_xlnm.Print_Area" localSheetId="14">'所定外労働時間指数'!$A$1:$S$92</definedName>
    <definedName name="_xlnm.Print_Area" localSheetId="13">'所定内労働時間指数'!$A$1:$S$92</definedName>
    <definedName name="_xlnm.Print_Area" localSheetId="15">'常用雇用指数'!$A$1:$S$92</definedName>
    <definedName name="_xlnm.Print_Area" localSheetId="26">'全国結果30人以上'!$A$1:$BC$56</definedName>
    <definedName name="_xlnm.Print_Area" localSheetId="25">'全国結果5人以上'!$A$1:$BC$56</definedName>
    <definedName name="_xlnm.Print_Area" localSheetId="12">'総実労働時間指数'!$A$1:$S$92</definedName>
    <definedName name="_xlnm.Print_Area" localSheetId="0">'速報表紙'!$A$1:$K$56</definedName>
    <definedName name="_xlnm.Print_Area" localSheetId="27">'調査の説明'!$A$1:$AG$123</definedName>
    <definedName name="_xlnm.Print_Area" localSheetId="3">'賃金1'!$A$1:$AJ$67</definedName>
    <definedName name="_xlnm.Print_Area" localSheetId="4">'賃金2'!$A$1:$AJ$68</definedName>
    <definedName name="_xlnm.Print_Area" localSheetId="28">'表章産業について'!$A$1:$F$65</definedName>
    <definedName name="_xlnm.Print_Area" localSheetId="11">'名目賃金指数所定内'!$A$1:$S$92</definedName>
    <definedName name="_xlnm.Print_Area" localSheetId="9">'名目賃金指数定期'!$A$1:$S$92</definedName>
    <definedName name="_xlnm.Print_Area" localSheetId="1">'目次 '!$A$1:$O$51</definedName>
    <definedName name="_xlnm.Print_Area" localSheetId="2">'利用上の注意'!$A$1:$AG$52</definedName>
    <definedName name="_xlnm.Print_Area" localSheetId="29">'裏表紙'!$A$1:$K$39</definedName>
    <definedName name="_xlnm.Print_Area" localSheetId="5">'労働時間'!$A$1:$AM$72</definedName>
    <definedName name="_xlnm.Print_Titles" localSheetId="28">'表章産業について'!$3:$3</definedName>
  </definedNames>
  <calcPr fullCalcOnLoad="1"/>
</workbook>
</file>

<file path=xl/sharedStrings.xml><?xml version="1.0" encoding="utf-8"?>
<sst xmlns="http://schemas.openxmlformats.org/spreadsheetml/2006/main" count="5554" uniqueCount="835">
  <si>
    <t>１</t>
  </si>
  <si>
    <t xml:space="preserve"> この調査結果の数値は、調査事業所からの報告を基にして、本県の事業所規模5人以上のすべての事業所に対応するよう復元して算定したものです。</t>
  </si>
  <si>
    <t>２</t>
  </si>
  <si>
    <t xml:space="preserve">(1) </t>
  </si>
  <si>
    <t>(2)</t>
  </si>
  <si>
    <t>利 用 上 の 注 意</t>
  </si>
  <si>
    <t>指数について</t>
  </si>
  <si>
    <t>　指数は、基準時更新及び事業所規模30人以上の事業所の抽出替えに伴い、時系列比較を可能にするため、原則として過去に遡って改訂しています。
　最近では、平成24年１月分調査において、平成21年経済センサス－基礎調査結果に基づく抽出替え及び母集団労働者数の変更を行ったことから改訂を行いました。
　ただし、毎月の絶対的な水準を表す実数値については、改訂を行わないこととしています。</t>
  </si>
  <si>
    <t>　対前年（前月）比等の増減率は、原則として指数により行っています。そのため実数から算定した場合とは必ずしも一致しないため、ご注意ください。</t>
  </si>
  <si>
    <t>－ 1 －</t>
  </si>
  <si>
    <t>　｢－｣は、該当数字なし又は指数化されていない。</t>
  </si>
  <si>
    <t>　調査結果の実数の年平均値は、各月の数値を常用労働者で加重平均することによって算出しています。また、指数及び労働異動率の年平均値は各月の数値を単純平均したものです。</t>
  </si>
  <si>
    <t>　指数の算出方法は、「各月の調査結果の実数÷基準数値×100」であり、「基準数値」とは基準年における１か月あたりの単純平均です。（現在の基準年は平成22年）</t>
  </si>
  <si>
    <t>　｢０｣は、表記単位に満たないもの。</t>
  </si>
  <si>
    <t>　｢ｘ｣は、集計事業所数が２以下又は当該産業に属する事業所数が少ないため、公表しない。</t>
  </si>
  <si>
    <t>利用上の注意</t>
  </si>
  <si>
    <t>－ 34 －</t>
  </si>
  <si>
    <t>－ 35 －</t>
  </si>
  <si>
    <t>- 36 -</t>
  </si>
  <si>
    <t>１   事業所規模５人以上</t>
  </si>
  <si>
    <t xml:space="preserve">(参考）  全国の結果 </t>
  </si>
  <si>
    <t>産業性別賃金</t>
  </si>
  <si>
    <t>産業性別労働時間</t>
  </si>
  <si>
    <t>産業性別雇用</t>
  </si>
  <si>
    <t>規模別賃金</t>
  </si>
  <si>
    <t>規模別労働時間</t>
  </si>
  <si>
    <t>産業就業形態別賃金</t>
  </si>
  <si>
    <t>産業就業形態別労働時間</t>
  </si>
  <si>
    <t>産業就業形態別雇用</t>
  </si>
  <si>
    <t xml:space="preserve"> この調査は、統計法（平成19年法律第53号）第２条第４項に規定する基幹統計であり、賃金、労働時間及び雇用について静岡県における変動を毎月明らかにすることを目的としています。</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</si>
  <si>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</si>
  <si>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</si>
  <si>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 xml:space="preserve"> 常用労働者30人以上の事業所については郵送調査で行い、常用労働者５～29人の事業所については、統計調査員による実地調査で調査を行います。また「毎月勤労統計調査オンラインシステム」によるオンライン方式での調査も可能になっています。</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</si>
  <si>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</si>
  <si>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</si>
  <si>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</si>
  <si>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</si>
  <si>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</si>
  <si>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</si>
  <si>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</si>
  <si>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</si>
  <si>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</si>
  <si>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 xml:space="preserve"> 調査期間中に労働者が実際に出勤した日数のことです。事業所に出勤しない日は有給であっても出勤日としませんが、１日のうち１時間でも就業すれば、１出勤日とします。</t>
  </si>
  <si>
    <t>次のいずれかに該当する労働者をいいます。</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</si>
  <si>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</si>
  <si>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</si>
  <si>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</si>
  <si>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</si>
  <si>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雇用の流動状況を示す指標としての労働異動率は、以下の式により算出しいています。</t>
  </si>
  <si>
    <t xml:space="preserve"> なお、この入(離)職率は、単に新規の入(離)職者のみならず、同一企業内の転勤者が含まれています。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</si>
  <si>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</si>
  <si>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</si>
  <si>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</si>
  <si>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</si>
  <si>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</si>
  <si>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</si>
  <si>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</si>
  <si>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Ｒ 他に分類されないサービス業</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</si>
  <si>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</si>
  <si>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</si>
  <si>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</si>
  <si>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表  示</t>
  </si>
  <si>
    <t>毎月勤労統計調査地方調査の表章（公表）産業新旧対照表</t>
  </si>
  <si>
    <t>F26</t>
  </si>
  <si>
    <t>J-2</t>
  </si>
  <si>
    <t>MS</t>
  </si>
  <si>
    <t>RS</t>
  </si>
  <si>
    <t>※平成21年以前の結果との接続について</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</si>
  <si>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します。</t>
  </si>
  <si>
    <t>　なお、接続しない産業については、指数は平成22年1月分結果から、増減率は平成23年1月分から作成しています。</t>
  </si>
  <si>
    <t>(1)事業所規模５人以上</t>
  </si>
  <si>
    <t>(2)事業所規模３０人以上</t>
  </si>
  <si>
    <t>賃金1</t>
  </si>
  <si>
    <t>賃金2</t>
  </si>
  <si>
    <t>労働時間</t>
  </si>
  <si>
    <t>雇用</t>
  </si>
  <si>
    <t>名目賃金指数総額</t>
  </si>
  <si>
    <t>実質賃金指数総額</t>
  </si>
  <si>
    <t>名目賃金指数定期</t>
  </si>
  <si>
    <t>実質賃金指数定期</t>
  </si>
  <si>
    <t>名目賃金指数所定内</t>
  </si>
  <si>
    <t>総実労働時間指数</t>
  </si>
  <si>
    <t>所定内労働時間指数</t>
  </si>
  <si>
    <t>Ⅱ　統計表</t>
  </si>
  <si>
    <t>Ⅰ 結果の概要</t>
  </si>
  <si>
    <t>　1　賃金の動き</t>
  </si>
  <si>
    <t xml:space="preserve"> (1)事業所規模５人以上</t>
  </si>
  <si>
    <t>　１　指数表</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</si>
  <si>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</si>
  <si>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</si>
  <si>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</si>
  <si>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</si>
  <si>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</si>
  <si>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期間を定めず、又は１ヶ月を超える期間を定めて雇われている者。</t>
  </si>
  <si>
    <t>日々又は１ヶ月以内の期間を定めて雇われている者のうち、調査期間の前２ヶ月にそれぞれ18日以上、雇われた者。</t>
  </si>
  <si>
    <t>１日の所定労働時間が一般の労働者よりも短い者。</t>
  </si>
  <si>
    <t>(5)</t>
  </si>
  <si>
    <t>労働異動率</t>
  </si>
  <si>
    <t>入(離)職率　＝　　　　　　　　　　　　　　        ×　１００</t>
  </si>
  <si>
    <t>対前年同月</t>
  </si>
  <si>
    <t>対　前　月</t>
  </si>
  <si>
    <t>情報通信業</t>
  </si>
  <si>
    <t>複合サービス事業</t>
  </si>
  <si>
    <t>サービス業（他に分類されないもの）</t>
  </si>
  <si>
    <t>医療,福祉</t>
  </si>
  <si>
    <t>調査産業計</t>
  </si>
  <si>
    <t>建設業</t>
  </si>
  <si>
    <t>製造業</t>
  </si>
  <si>
    <t>教育,学習支援業</t>
  </si>
  <si>
    <t>増　減　率</t>
  </si>
  <si>
    <t>対　前　月</t>
  </si>
  <si>
    <t>対前年同月</t>
  </si>
  <si>
    <t>対前月差</t>
  </si>
  <si>
    <t>対前年同月差</t>
  </si>
  <si>
    <t xml:space="preserve">  入職率</t>
  </si>
  <si>
    <t xml:space="preserve">  離職率</t>
  </si>
  <si>
    <t>円</t>
  </si>
  <si>
    <t>％</t>
  </si>
  <si>
    <t>時間</t>
  </si>
  <si>
    <t>人</t>
  </si>
  <si>
    <t>所定内
労働時間</t>
  </si>
  <si>
    <t>所定外
労働時間</t>
  </si>
  <si>
    <t>増減率</t>
  </si>
  <si>
    <t>特 別 給 与</t>
  </si>
  <si>
    <t>％</t>
  </si>
  <si>
    <t>生活関連サービス業,娯楽業</t>
  </si>
  <si>
    <t>宿泊業,飲食サービス業</t>
  </si>
  <si>
    <t>学術研究,専門・技術サービス業</t>
  </si>
  <si>
    <t>不動産業,物品賃貸業</t>
  </si>
  <si>
    <t>運輸業,郵便業</t>
  </si>
  <si>
    <t>電気・ガス・熱供給・水道業</t>
  </si>
  <si>
    <t>定期給与</t>
  </si>
  <si>
    <t>産　　業</t>
  </si>
  <si>
    <t>（事業所規模５人以上）</t>
  </si>
  <si>
    <t>超過労働給与</t>
  </si>
  <si>
    <t>－</t>
  </si>
  <si>
    <t>産　　業</t>
  </si>
  <si>
    <t>２　労働時間の動き</t>
  </si>
  <si>
    <t>表２　定期給与の内訳</t>
  </si>
  <si>
    <t>３　雇用の動き</t>
  </si>
  <si>
    <t>卸売業,小売業</t>
  </si>
  <si>
    <t>金融業,保険業</t>
  </si>
  <si>
    <t>－</t>
  </si>
  <si>
    <t>％</t>
  </si>
  <si>
    <t>ポイント</t>
  </si>
  <si>
    <t>（事業所規模３０人以上）</t>
  </si>
  <si>
    <t>労 働 異 動 率</t>
  </si>
  <si>
    <t>ﾊﾟｰﾄタイム
労働者比率</t>
  </si>
  <si>
    <t>静岡県 企画広報部 情報統計局 統計調査課</t>
  </si>
  <si>
    <t xml:space="preserve"> 現金給与
総額</t>
  </si>
  <si>
    <t>所定内給与</t>
  </si>
  <si>
    <t>総実
労働時間</t>
  </si>
  <si>
    <t>表１　常用労働者１人平均月間現金給与額</t>
  </si>
  <si>
    <t>静岡県の賃金、労働時間及び雇用の動き</t>
  </si>
  <si>
    <t>所定外時間</t>
  </si>
  <si>
    <t>定期給与</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</si>
  <si>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</si>
  <si>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</si>
  <si>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</si>
  <si>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</si>
  <si>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</si>
  <si>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</si>
  <si>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</si>
  <si>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</si>
  <si>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</si>
  <si>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</si>
  <si>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</si>
  <si>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</si>
  <si>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</si>
  <si>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</si>
  <si>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</si>
  <si>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</si>
  <si>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</si>
  <si>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（参　考）</t>
  </si>
  <si>
    <t>全国の結果</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</si>
  <si>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</si>
  <si>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</si>
  <si>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</si>
  <si>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</si>
  <si>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</si>
  <si>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</si>
  <si>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</si>
  <si>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</si>
  <si>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</si>
  <si>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</si>
  <si>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</si>
  <si>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</si>
  <si>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</si>
  <si>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</si>
  <si>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月間の増加(減少)労働者数</t>
  </si>
  <si>
    <t>前月末労働者数</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</si>
  <si>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</si>
  <si>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</si>
  <si>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</si>
  <si>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</si>
  <si>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</si>
  <si>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</si>
  <si>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</si>
  <si>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</si>
  <si>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</si>
  <si>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</si>
  <si>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</si>
  <si>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</si>
  <si>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</si>
  <si>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</si>
  <si>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</si>
  <si>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</si>
  <si>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</si>
  <si>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</si>
  <si>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</si>
  <si>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</si>
  <si>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</si>
  <si>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</si>
  <si>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</si>
  <si>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</si>
  <si>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</si>
  <si>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</si>
  <si>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</si>
  <si>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</si>
  <si>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</si>
  <si>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</si>
  <si>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</si>
  <si>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</si>
  <si>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</si>
  <si>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</si>
  <si>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</si>
  <si>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</si>
  <si>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</si>
  <si>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</si>
  <si>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</si>
  <si>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</si>
  <si>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</si>
  <si>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</si>
  <si>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</si>
  <si>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</si>
  <si>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</si>
  <si>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</si>
  <si>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</si>
  <si>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</si>
  <si>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</si>
  <si>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</si>
  <si>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</si>
  <si>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</si>
  <si>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</si>
  <si>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</si>
  <si>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</si>
  <si>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</si>
  <si>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</si>
  <si>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</si>
  <si>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</si>
  <si>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</si>
  <si>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</si>
  <si>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</si>
  <si>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</si>
  <si>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</si>
  <si>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</si>
  <si>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</si>
  <si>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</si>
  <si>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</si>
  <si>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</si>
  <si>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</si>
  <si>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</si>
  <si>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</si>
  <si>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</si>
  <si>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</si>
  <si>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</si>
  <si>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</si>
  <si>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</si>
  <si>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</si>
  <si>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</si>
  <si>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</si>
  <si>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</si>
  <si>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</si>
  <si>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</si>
  <si>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</si>
  <si>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</si>
  <si>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</si>
  <si>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</si>
  <si>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</si>
  <si>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</si>
  <si>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</si>
  <si>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</si>
  <si>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</si>
  <si>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</si>
  <si>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</si>
  <si>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</si>
  <si>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</si>
  <si>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</si>
  <si>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</si>
  <si>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</si>
  <si>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</si>
  <si>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</si>
  <si>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</si>
  <si>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</si>
  <si>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</si>
  <si>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</si>
  <si>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</si>
  <si>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</si>
  <si>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</si>
  <si>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</si>
  <si>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</si>
  <si>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</si>
  <si>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</si>
  <si>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</si>
  <si>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</si>
  <si>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</si>
  <si>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</si>
  <si>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</si>
  <si>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</si>
  <si>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</si>
  <si>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</si>
  <si>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平成21年以前の表章産業（旧産業分類）</t>
  </si>
  <si>
    <t>大分類</t>
  </si>
  <si>
    <t>TL</t>
  </si>
  <si>
    <t>L</t>
  </si>
  <si>
    <t>不動産業</t>
  </si>
  <si>
    <t>Q</t>
  </si>
  <si>
    <t>サービス業（他に分類されないもの）</t>
  </si>
  <si>
    <t>M</t>
  </si>
  <si>
    <t>飲食店,宿泊業</t>
  </si>
  <si>
    <t>Q</t>
  </si>
  <si>
    <t>複合サービス事業</t>
  </si>
  <si>
    <t>Q</t>
  </si>
  <si>
    <t>中分類等</t>
  </si>
  <si>
    <t>F12</t>
  </si>
  <si>
    <t>衣服・その他の繊維製品製造業</t>
  </si>
  <si>
    <t>新設</t>
  </si>
  <si>
    <t>一般機械器具製造業</t>
  </si>
  <si>
    <t>F26</t>
  </si>
  <si>
    <t>F31</t>
  </si>
  <si>
    <t>精密機械器具製造業</t>
  </si>
  <si>
    <t>F27</t>
  </si>
  <si>
    <t>F28</t>
  </si>
  <si>
    <t>小売業(J55～J60)</t>
  </si>
  <si>
    <t>M一括分</t>
  </si>
  <si>
    <t>PS</t>
  </si>
  <si>
    <t>P一括分</t>
  </si>
  <si>
    <t>R一括分</t>
  </si>
  <si>
    <t>QS1</t>
  </si>
  <si>
    <t>Q一括分１</t>
  </si>
  <si>
    <t>＜記号の見方＞</t>
  </si>
  <si>
    <t>　◎：完全に接続する対応</t>
  </si>
  <si>
    <t>　○：常用労働者数の変動が０.１％以内の対応</t>
  </si>
  <si>
    <t>×：その他</t>
  </si>
  <si>
    <t>調査の説明</t>
  </si>
  <si>
    <t>表章産業について</t>
  </si>
  <si>
    <t>建設業</t>
  </si>
  <si>
    <t>製造業</t>
  </si>
  <si>
    <t>対前月
増減率(%)</t>
  </si>
  <si>
    <t>現金給与総額</t>
  </si>
  <si>
    <t>総実労働時間</t>
  </si>
  <si>
    <t>所定外労働時間</t>
  </si>
  <si>
    <t>常用雇用指数</t>
  </si>
  <si>
    <t>入職率</t>
  </si>
  <si>
    <t>離職率</t>
  </si>
  <si>
    <t>季節調整済指数</t>
  </si>
  <si>
    <t>対前月差</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</si>
  <si>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</si>
  <si>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</si>
  <si>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</si>
  <si>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</si>
  <si>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対前月比</t>
  </si>
  <si>
    <t>季節調整済</t>
  </si>
  <si>
    <t>％</t>
  </si>
  <si>
    <t>ポイント</t>
  </si>
  <si>
    <t>総実労働時間</t>
  </si>
  <si>
    <t>所定外労働時間</t>
  </si>
  <si>
    <t>常用雇用</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</si>
  <si>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</si>
  <si>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</si>
  <si>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</si>
  <si>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</si>
  <si>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</si>
  <si>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</si>
  <si>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</si>
  <si>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</si>
  <si>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</si>
  <si>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</si>
  <si>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</si>
  <si>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鉱業， 採石業， 砂利採取業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</si>
  <si>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</si>
  <si>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</si>
  <si>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</si>
  <si>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</si>
  <si>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</si>
  <si>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</si>
  <si>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</si>
  <si>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</si>
  <si>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</si>
  <si>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</si>
  <si>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</si>
  <si>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</si>
  <si>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</si>
  <si>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</si>
  <si>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</si>
  <si>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</si>
  <si>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</si>
  <si>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</si>
  <si>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</si>
  <si>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</si>
  <si>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</si>
  <si>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</si>
  <si>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</si>
  <si>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</si>
  <si>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</si>
  <si>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その他の製造業</t>
  </si>
  <si>
    <t>卸売業</t>
  </si>
  <si>
    <t>小売業</t>
  </si>
  <si>
    <t>Ｍ 一括分</t>
  </si>
  <si>
    <t>Ｐ 一括分</t>
  </si>
  <si>
    <t>職業紹介・派遣業</t>
  </si>
  <si>
    <t>他の事業サービス</t>
  </si>
  <si>
    <t>Ｒ 一括分</t>
  </si>
  <si>
    <t>事業所規模 ＝ ５人以上</t>
  </si>
  <si>
    <t>（単位：円）</t>
  </si>
  <si>
    <t>現金給与総額</t>
  </si>
  <si>
    <t>きまって支給する給与</t>
  </si>
  <si>
    <t>超過労働給与</t>
  </si>
  <si>
    <t>特別に支払われた給与</t>
  </si>
  <si>
    <t>計</t>
  </si>
  <si>
    <t>男</t>
  </si>
  <si>
    <t>女</t>
  </si>
  <si>
    <t>事業所規模 ＝ ３０人以上</t>
  </si>
  <si>
    <t>出勤日数</t>
  </si>
  <si>
    <t>総実労働時間</t>
  </si>
  <si>
    <t>所定内労働時間</t>
  </si>
  <si>
    <t>日</t>
  </si>
  <si>
    <t>時間</t>
  </si>
  <si>
    <t>前月末労働者数</t>
  </si>
  <si>
    <t>本月中の増加労働者数</t>
  </si>
  <si>
    <t>本月中の減少労働者数</t>
  </si>
  <si>
    <t>本月末労働者数</t>
  </si>
  <si>
    <t>パートタイム労働者比率</t>
  </si>
  <si>
    <t>人</t>
  </si>
  <si>
    <t>％</t>
  </si>
  <si>
    <t>事業所規模 ＝ ５人以上</t>
  </si>
  <si>
    <t>一  般  労  働  者</t>
  </si>
  <si>
    <t>パートタイム労働者</t>
  </si>
  <si>
    <t>現金給与    総  額</t>
  </si>
  <si>
    <t>所 定 内        給  与</t>
  </si>
  <si>
    <t>超過労働     給  与</t>
  </si>
  <si>
    <t>総 実 労 働     時         間</t>
  </si>
  <si>
    <t>所   定   内        労 働 時 間</t>
  </si>
  <si>
    <t>所   定   外        労 働 時 間</t>
  </si>
  <si>
    <t>事業所規模 ＝ ５人以上</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</si>
  <si>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</si>
  <si>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</si>
  <si>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</si>
  <si>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</si>
  <si>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</si>
  <si>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</si>
  <si>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</si>
  <si>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</si>
  <si>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</si>
  <si>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</si>
  <si>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</si>
  <si>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</si>
  <si>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</si>
  <si>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</si>
  <si>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実数</t>
  </si>
  <si>
    <t>対前年増減率</t>
  </si>
  <si>
    <t>区  分</t>
  </si>
  <si>
    <t>（２）賃金指数･労働時間指数･雇用指数</t>
  </si>
  <si>
    <t>区  分</t>
  </si>
  <si>
    <t>調査産業計</t>
  </si>
  <si>
    <t>製造業</t>
  </si>
  <si>
    <t>円</t>
  </si>
  <si>
    <t>％</t>
  </si>
  <si>
    <t>現金給与総額</t>
  </si>
  <si>
    <t>定 期 給 与</t>
  </si>
  <si>
    <t>所定内給与</t>
  </si>
  <si>
    <t>所定外給与</t>
  </si>
  <si>
    <t>特 別 給 与</t>
  </si>
  <si>
    <t>所定内時間</t>
  </si>
  <si>
    <t>パートタイム労働者比率</t>
  </si>
  <si>
    <t>入職率</t>
  </si>
  <si>
    <t>離職率</t>
  </si>
  <si>
    <t>（注）※印は差</t>
  </si>
  <si>
    <t>（２）賃金指数･労働時間指数･雇用指数</t>
  </si>
  <si>
    <t>年  月</t>
  </si>
  <si>
    <t>名目賃金（現金給与総額）</t>
  </si>
  <si>
    <t>名目賃金（定期給与）</t>
  </si>
  <si>
    <t>指数</t>
  </si>
  <si>
    <t>対前年増減率</t>
  </si>
  <si>
    <t>対前年増減率</t>
  </si>
  <si>
    <t>％</t>
  </si>
  <si>
    <t>－</t>
  </si>
  <si>
    <t>％</t>
  </si>
  <si>
    <t>（注）※印は差</t>
  </si>
  <si>
    <t>全国結果5人以上</t>
  </si>
  <si>
    <t>全国結果30人以上</t>
  </si>
  <si>
    <t>産業、就業形態別常用労働者数（事業所規模5人以上）</t>
  </si>
  <si>
    <t>産業、就業形態別常用労働者数（事業所規模30人以上）</t>
  </si>
  <si>
    <t>定期給与</t>
  </si>
  <si>
    <t xml:space="preserve"> |</t>
  </si>
  <si>
    <t xml:space="preserve">  ここでは、センサス局方式を用いて算定した季節調整係数で原系列を除して求めるという方法によっている。</t>
  </si>
  <si>
    <t>所定外労働時間指数</t>
  </si>
  <si>
    <t>常用雇用指数</t>
  </si>
  <si>
    <t>実質賃金指数（定期給与）（事業所規模5人以上・30人以上）</t>
  </si>
  <si>
    <t>労働時間指数（所定内労働時間）（事業所規模5人以上・30人以上）</t>
  </si>
  <si>
    <t>実数による増減率</t>
  </si>
  <si>
    <t>表章産業（新産業分類　H22.１～）</t>
  </si>
  <si>
    <t>事業所規模 ＝ 5人以上</t>
  </si>
  <si>
    <t>　</t>
  </si>
  <si>
    <t>年月</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</si>
  <si>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</si>
  <si>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</si>
  <si>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</si>
  <si>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</si>
  <si>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</si>
  <si>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</si>
  <si>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</si>
  <si>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</si>
  <si>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</si>
  <si>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</si>
  <si>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統計グラフコンクールなど</t>
  </si>
  <si>
    <t>―　皆様からのアクセスをお待ちしております。　―</t>
  </si>
  <si>
    <t>2   事業所規模30人以上</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</si>
  <si>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</si>
  <si>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</si>
  <si>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</si>
  <si>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</si>
  <si>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</si>
  <si>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</si>
  <si>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</si>
  <si>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</si>
  <si>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</si>
  <si>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</si>
  <si>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</si>
  <si>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</si>
  <si>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</si>
  <si>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</si>
  <si>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</si>
  <si>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</si>
  <si>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</si>
  <si>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</si>
  <si>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</si>
  <si>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</si>
  <si>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</si>
  <si>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</si>
  <si>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</si>
  <si>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</si>
  <si>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24年</t>
  </si>
  <si>
    <t>月</t>
  </si>
  <si>
    <t>(平成22年平均＝100)</t>
  </si>
  <si>
    <t>2</t>
  </si>
  <si>
    <t>3</t>
  </si>
  <si>
    <t>4</t>
  </si>
  <si>
    <t>5</t>
  </si>
  <si>
    <t>6</t>
  </si>
  <si>
    <t>7</t>
  </si>
  <si>
    <t>8</t>
  </si>
  <si>
    <t>9</t>
  </si>
  <si>
    <t>11</t>
  </si>
  <si>
    <t>（平成22年平均＝100）</t>
  </si>
  <si>
    <t>（調査産業計、平成22年平均＝100）</t>
  </si>
  <si>
    <t>（調査産業計、平成22年平均＝100）</t>
  </si>
  <si>
    <t>1</t>
  </si>
  <si>
    <t>日</t>
  </si>
  <si>
    <t>時間</t>
  </si>
  <si>
    <t>％</t>
  </si>
  <si>
    <t>千人</t>
  </si>
  <si>
    <t>ポイント</t>
  </si>
  <si>
    <t>（単位：円）</t>
  </si>
  <si>
    <t>きまって支給する給与</t>
  </si>
  <si>
    <t>所定内給与</t>
  </si>
  <si>
    <t>超過労働給与</t>
  </si>
  <si>
    <t>特別に支払われた給与</t>
  </si>
  <si>
    <t>計</t>
  </si>
  <si>
    <t>男</t>
  </si>
  <si>
    <t>女</t>
  </si>
  <si>
    <t>出勤日数</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</si>
  <si>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</si>
  <si>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</si>
  <si>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</si>
  <si>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</si>
  <si>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</si>
  <si>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</si>
  <si>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</si>
  <si>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</si>
  <si>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</si>
  <si>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</si>
  <si>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</si>
  <si>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</si>
  <si>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（単位：人）</t>
  </si>
  <si>
    <t>前   月   末         労 働 者 数</t>
  </si>
  <si>
    <t>本月中の増加労  働  者  数</t>
  </si>
  <si>
    <t>本月中の減少労  働  者  数</t>
  </si>
  <si>
    <t>本   月   末     労 働 者 数</t>
  </si>
  <si>
    <t>(1)</t>
  </si>
  <si>
    <t>現金給与額</t>
  </si>
  <si>
    <t>(2)</t>
  </si>
  <si>
    <t>実労働時間</t>
  </si>
  <si>
    <t>(3)</t>
  </si>
  <si>
    <t>出勤日数</t>
  </si>
  <si>
    <t>(4)</t>
  </si>
  <si>
    <t>常用労働者</t>
  </si>
  <si>
    <t>○ 静岡県毎月勤労統計調査の結果は『統計センターしずおか』で御覧になれます。</t>
  </si>
  <si>
    <t>12</t>
  </si>
  <si>
    <t>対前年　（同月）  増減率(％)</t>
  </si>
  <si>
    <t>指　　　　　　　　　　　　　数</t>
  </si>
  <si>
    <t>ＴＬ</t>
  </si>
  <si>
    <t>Ｄ</t>
  </si>
  <si>
    <t>Ｅ</t>
  </si>
  <si>
    <t>Ｆ</t>
  </si>
  <si>
    <t>Ｇ</t>
  </si>
  <si>
    <t>Ｈ</t>
  </si>
  <si>
    <t>Ｉ</t>
  </si>
  <si>
    <t>Ｊ</t>
  </si>
  <si>
    <t>Ｋ</t>
  </si>
  <si>
    <t>Ｌ</t>
  </si>
  <si>
    <t>Ｍ</t>
  </si>
  <si>
    <t>Ｎ</t>
  </si>
  <si>
    <t>Ｏ</t>
  </si>
  <si>
    <t>Ｐ</t>
  </si>
  <si>
    <t>Ｑ</t>
  </si>
  <si>
    <t>Ｒ</t>
  </si>
  <si>
    <t>電気・ガス</t>
  </si>
  <si>
    <t>水道業等</t>
  </si>
  <si>
    <t>ＴＬ</t>
  </si>
  <si>
    <t>Ｄ</t>
  </si>
  <si>
    <t>Ｅ</t>
  </si>
  <si>
    <t>Ｆ</t>
  </si>
  <si>
    <t>Ｇ</t>
  </si>
  <si>
    <t>Ｈ</t>
  </si>
  <si>
    <t>Ｉ</t>
  </si>
  <si>
    <t>Ｊ</t>
  </si>
  <si>
    <t>Ｋ</t>
  </si>
  <si>
    <t>Ｌ</t>
  </si>
  <si>
    <t>Ｎ</t>
  </si>
  <si>
    <t>Ｏ</t>
  </si>
  <si>
    <t>Ｐ</t>
  </si>
  <si>
    <t>Ｑ</t>
  </si>
  <si>
    <t>Ｒ</t>
  </si>
  <si>
    <t>ＴＬ</t>
  </si>
  <si>
    <t>Ｄ</t>
  </si>
  <si>
    <t>Ｅ</t>
  </si>
  <si>
    <t>Ｆ</t>
  </si>
  <si>
    <t>Ｇ</t>
  </si>
  <si>
    <t>Ｈ</t>
  </si>
  <si>
    <t>Ｉ</t>
  </si>
  <si>
    <t>Ｊ</t>
  </si>
  <si>
    <t>Ｋ</t>
  </si>
  <si>
    <t>Ｌ</t>
  </si>
  <si>
    <t>Ｎ</t>
  </si>
  <si>
    <t>Ｏ</t>
  </si>
  <si>
    <t>Ｐ</t>
  </si>
  <si>
    <t>Ｑ</t>
  </si>
  <si>
    <t>Ｒ</t>
  </si>
  <si>
    <t>ＴＬ</t>
  </si>
  <si>
    <t>Ｄ</t>
  </si>
  <si>
    <t>Ｅ</t>
  </si>
  <si>
    <t>Ｆ</t>
  </si>
  <si>
    <t>Ｇ</t>
  </si>
  <si>
    <t>Ｈ</t>
  </si>
  <si>
    <t>Ｉ</t>
  </si>
  <si>
    <t>Ｊ</t>
  </si>
  <si>
    <t>Ｋ</t>
  </si>
  <si>
    <t>Ｌ</t>
  </si>
  <si>
    <t>Ｎ</t>
  </si>
  <si>
    <t>Ｏ</t>
  </si>
  <si>
    <t>Ｐ</t>
  </si>
  <si>
    <t>Ｑ</t>
  </si>
  <si>
    <t>Ｒ</t>
  </si>
  <si>
    <t>※実質賃金指数＝名目賃金指数/静岡県消費者物価指数（持家の帰属家賃を除く総合）×100</t>
  </si>
  <si>
    <t>　</t>
  </si>
  <si>
    <t>2</t>
  </si>
  <si>
    <t>19</t>
  </si>
  <si>
    <t>20</t>
  </si>
  <si>
    <t>21</t>
  </si>
  <si>
    <t>22</t>
  </si>
  <si>
    <t>23</t>
  </si>
  <si>
    <t>-</t>
  </si>
  <si>
    <t>24</t>
  </si>
  <si>
    <t>25年</t>
  </si>
  <si>
    <t>24</t>
  </si>
  <si>
    <t>　</t>
  </si>
  <si>
    <t>サービス事業</t>
  </si>
  <si>
    <t>Ｌ 学術研究等</t>
  </si>
  <si>
    <t>Ｎ 生活関連サービス業等</t>
  </si>
  <si>
    <t>Ｆ 電気・ガス・熱供給・水道業</t>
  </si>
  <si>
    <t>Ｌ 学術研究，専門・技術サービス業</t>
  </si>
  <si>
    <t>Ｎ 生活関連サービス業，娯楽業</t>
  </si>
  <si>
    <t>Ｒ サービス業（他に分類されないもの）</t>
  </si>
  <si>
    <t>略   称</t>
  </si>
  <si>
    <t>産 業 大 分 類</t>
  </si>
  <si>
    <t>宿泊業,飲</t>
  </si>
  <si>
    <t>食サービス業</t>
  </si>
  <si>
    <t>Ｍ</t>
  </si>
  <si>
    <t>常用労働者数</t>
  </si>
  <si>
    <t>　</t>
  </si>
  <si>
    <t xml:space="preserve"> </t>
  </si>
  <si>
    <t>24</t>
  </si>
  <si>
    <t>24</t>
  </si>
  <si>
    <t>　</t>
  </si>
  <si>
    <t>　</t>
  </si>
  <si>
    <t>24</t>
  </si>
  <si>
    <t>　</t>
  </si>
  <si>
    <t>24</t>
  </si>
  <si>
    <t>　</t>
  </si>
  <si>
    <t>24</t>
  </si>
  <si>
    <t>　</t>
  </si>
  <si>
    <t>24</t>
  </si>
  <si>
    <t>　</t>
  </si>
  <si>
    <t>24</t>
  </si>
  <si>
    <t>24</t>
  </si>
  <si>
    <t>　</t>
  </si>
  <si>
    <t>24</t>
  </si>
  <si>
    <t>24</t>
  </si>
  <si>
    <t>24</t>
  </si>
  <si>
    <t>24</t>
  </si>
  <si>
    <t>　</t>
  </si>
  <si>
    <t>　</t>
  </si>
  <si>
    <t>　</t>
  </si>
  <si>
    <t>24</t>
  </si>
  <si>
    <t>　</t>
  </si>
  <si>
    <t>　</t>
  </si>
  <si>
    <t>12</t>
  </si>
  <si>
    <t>　</t>
  </si>
  <si>
    <t>労働者総数</t>
  </si>
  <si>
    <t>労働者総数</t>
  </si>
  <si>
    <t>4</t>
  </si>
  <si>
    <t>3</t>
  </si>
  <si>
    <t>5</t>
  </si>
  <si>
    <t>5</t>
  </si>
  <si>
    <t>7</t>
  </si>
  <si>
    <t>6</t>
  </si>
  <si>
    <t>6</t>
  </si>
  <si>
    <t xml:space="preserve">   毎月勤労統計調査地方調査の表章産業について</t>
  </si>
  <si>
    <t xml:space="preserve"> </t>
  </si>
  <si>
    <t>　</t>
  </si>
  <si>
    <t>目　　　　　　　　次</t>
  </si>
  <si>
    <t>Ⅰ 結果の概要　　　　　　　　　　　　　　　　　　　　　　　　　　　　　</t>
  </si>
  <si>
    <t xml:space="preserve"> </t>
  </si>
  <si>
    <t>8</t>
  </si>
  <si>
    <t>表４　定期給与の内訳</t>
  </si>
  <si>
    <t>表３　常用労働者１人平均月間現金給与額</t>
  </si>
  <si>
    <t>表５　常用労働者１人平均月間実労働時間</t>
  </si>
  <si>
    <t>表６　常用労働者１人平均月間実労働時間</t>
  </si>
  <si>
    <t>表７　本月末常用労働者数及び労働異動率</t>
  </si>
  <si>
    <t>表８　本月末常用労働者数及び労働異動率</t>
  </si>
  <si>
    <t xml:space="preserve">   毎月勤労統計調査の説明</t>
  </si>
  <si>
    <t>(1)事業所規模５人以上</t>
  </si>
  <si>
    <t>(2)事業所規模３０人以上</t>
  </si>
  <si>
    <t>(1)事業所規模５人以上</t>
  </si>
  <si>
    <t>２　実　数　表</t>
  </si>
  <si>
    <t>産　　　　　業</t>
  </si>
  <si>
    <t>産　　　　業</t>
  </si>
  <si>
    <t>特別に支払われた給与</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</si>
  <si>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</si>
  <si>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</si>
  <si>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</si>
  <si>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</si>
  <si>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（１）賃金･労働時間･雇用の動き（調査産業計・製造業）</t>
  </si>
  <si>
    <t>（１）賃金･労働時間･雇用の動き（調査産業計・製造業）</t>
  </si>
  <si>
    <t>１　指　数　表</t>
  </si>
  <si>
    <t>１</t>
  </si>
  <si>
    <t>２</t>
  </si>
  <si>
    <t>３</t>
  </si>
  <si>
    <t>１</t>
  </si>
  <si>
    <t>２</t>
  </si>
  <si>
    <t>３</t>
  </si>
  <si>
    <t>５</t>
  </si>
  <si>
    <t>６</t>
  </si>
  <si>
    <t>７</t>
  </si>
  <si>
    <t>８</t>
  </si>
  <si>
    <t>　平成22年１月分結果から日本標準産業分類(平成19年11月改定)に基づき表章しています。（平成21年以前の結果との接続については別紙参照）
 なお、平成21年以前と接続しない産業については、指数は平成22年1月分結果から、増減率は平成23年1月分結果から作成しています。</t>
  </si>
  <si>
    <t xml:space="preserve">  調査産業のうち、「鉱業,砕石業,砂利採取業」は調査事業所数が少ないため産業別数値を公表しませんが、調査産業計には、実数、指数ともに含めています。</t>
  </si>
  <si>
    <t>４</t>
  </si>
  <si>
    <t>10</t>
  </si>
  <si>
    <t>9</t>
  </si>
  <si>
    <t>９</t>
  </si>
  <si>
    <t>11</t>
  </si>
  <si>
    <t>10</t>
  </si>
  <si>
    <t>11</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</si>
  <si>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</si>
  <si>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</si>
  <si>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</si>
  <si>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</si>
  <si>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</si>
  <si>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</si>
  <si>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</si>
  <si>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</si>
  <si>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</si>
  <si>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</si>
  <si>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</si>
  <si>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</si>
  <si>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</si>
  <si>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</si>
  <si>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</si>
  <si>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</si>
  <si>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</si>
  <si>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</si>
  <si>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</si>
  <si>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</si>
  <si>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</si>
  <si>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</si>
  <si>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</si>
  <si>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</si>
  <si>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</si>
  <si>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</si>
  <si>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</si>
  <si>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</si>
  <si>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</si>
  <si>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</si>
  <si>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</si>
  <si>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</si>
  <si>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</si>
  <si>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</si>
  <si>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</si>
  <si>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</si>
  <si>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</si>
  <si>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</si>
  <si>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12</t>
  </si>
  <si>
    <t>12</t>
  </si>
  <si>
    <t>１２</t>
  </si>
  <si>
    <t>Ｆ 電気・ガス水道業等</t>
  </si>
  <si>
    <t>毎月勤労統計調査地方調査結果</t>
  </si>
  <si>
    <t>x</t>
  </si>
  <si>
    <t>　１２月における調査産業計の雇用の動きを常用雇用指数（平成22年平均＝100）でみると、１００．７(P14)で、前月比０．１％増、前年同月比０．１％減となった。また、パートタイム労働者比率は２９．２％となった。</t>
  </si>
  <si>
    <t>　調査産業計の労働異動率をみると、入職率は１．４５％で、前年同月差０．０３ポイント増、離職率は１．２５％で、前年同月と同水準となった。</t>
  </si>
  <si>
    <t>　１２月における調査産業計の雇用の動きを常用雇用指数（平成22年平均＝100）でみると、１０１．０(P14)で、前月比０．２％増、前年同月比１．１％減となった。また、パートタイム労働者比率は２５．６％となった。</t>
  </si>
  <si>
    <t>　調査産業計の労働異動率をみると、入職率は１．４２％で、前年同月差０．１６ポイント増、離職率は１．０８％で、前年同月差０．０５ポイント増となった。</t>
  </si>
  <si>
    <t>　１２月の常用労働者１人平均総実労働時間（調査産業計）は１４８．７時間で、前月比３．３％減、前年同月比０．２％減となった。</t>
  </si>
  <si>
    <t>　総実労働時間のうち、所定内労働時間は１３６．１時間で、前月比３．９％減、前年同月比０．９％減となった。また、所定外労働時間は１２．６時間で、前月比３．３％増、前年同月比８．６％増となった。</t>
  </si>
  <si>
    <t>　「製造業」の所定外労働時間は１７．２時間で、前月比３．０％増、前年同月比２０．４％増となった。</t>
  </si>
  <si>
    <t>　１２月の常用労働者１人平均総実労働時間（調査産業計）は１５１．３時間で、前月比４．９％減、前年同月比１．１％増となった。</t>
  </si>
  <si>
    <t>　総実労働時間のうち、所定内労働時間は１３７．１時間で、前月比５．４％減、前年同月と同水準となった。また、所定外労働時間は１４．２時間で、前月比１．４％増、前年同月比１３．５％増となった。</t>
  </si>
  <si>
    <t>　「製造業」の所定外労働時間は１８．７時間で、前月比１．０％増、前年同月比２１．３％増となった。</t>
  </si>
  <si>
    <t>　１２月の常用労働者１人平均現金給与総額（調査産業計）は６０３，８７０円で、前月比９７．５％増（季節調整値では４．９％減(P15)）、前年同月比１．７％減となった。</t>
  </si>
  <si>
    <t>　現金給与総額のうち、定期給与は２７８，００５円で、前月比０．４％減（季節調整値では０．１％増(P15)）、前年同月比０．９％増となった。また、特別給与は３２５，８６５円で、前年同月差１３，０９１円減となった。</t>
  </si>
  <si>
    <t>　定期給与のうち所定内給与は２４９，７４２円で、前月比０．７％減、前年同月比０．３％増となった。</t>
  </si>
  <si>
    <t>　１２月の常用労働者１人平均現金給与総額（調査産業計）は５３２，３０８円で、前月比９２．５％増、前年同月比１．１％減となった。</t>
  </si>
  <si>
    <t>　現金給与総額のうち、定期給与は２５８，１８６円で、前月比０．２％減、前年同月比０．１％減となった。また、特別給与は２７４，１２２円で、前年同月差５，６００円減となった。</t>
  </si>
  <si>
    <t>　定期給与のうち、所定内給与は２３５，００４円で、前月比０．６％減、前年同月比０．６％減となった。</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</si>
</sst>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411]ggge&quot;年&quot;"/>
    <numFmt numFmtId="187" formatCode="0_ "/>
    <numFmt numFmtId="188" formatCode="#,##0;[Red]#,##0"/>
    <numFmt numFmtId="189" formatCode="#,##0.00_ "/>
    <numFmt numFmtId="190" formatCode="0.0_ ;[Red]\-0.0\ "/>
    <numFmt numFmtId="191" formatCode="#,##0.0_ ;[Red]\-#,##0.0\ "/>
    <numFmt numFmtId="192" formatCode="[$-411]ggge&quot;年&quot;m&quot;月&quot;"/>
    <numFmt numFmtId="193" formatCode="&quot;※&quot;0.00;&quot;※&quot;\-0.00"/>
    <numFmt numFmtId="194" formatCode="&quot;※&quot;0.0;&quot;※&quot;\-0.0"/>
    <numFmt numFmtId="195" formatCode="[$-411]ggge&quot;年&quot;m&quot;月&quot;d&quot;日&quot;;@"/>
    <numFmt numFmtId="196" formatCode="0.0;&quot;△ &quot;0.0"/>
    <numFmt numFmtId="197" formatCode="&quot;Yes&quot;;&quot;Yes&quot;;&quot;No&quot;"/>
    <numFmt numFmtId="198" formatCode="&quot;True&quot;;&quot;True&quot;;&quot;False&quot;"/>
    <numFmt numFmtId="199" formatCode="&quot;On&quot;;&quot;On&quot;;&quot;Off&quot;"/>
    <numFmt numFmtId="200" formatCode="[$€-2]\ #,##0.00_);[Red]\([$€-2]\ #,##0.00\)"/>
    <numFmt numFmtId="201" formatCode="#,##0.0;[Red]\-#,##0.0"/>
    <numFmt numFmtId="202" formatCode="[$-F400]h:mm:ss\ AM/PM"/>
    <numFmt numFmtId="203" formatCode="0.00_ ;[Red]\-0.00\ "/>
    <numFmt numFmtId="204" formatCode="0;[Red]0"/>
    <numFmt numFmtId="205" formatCode="0_ ;[Red]\-0\ "/>
    <numFmt numFmtId="206" formatCode="0_);[Red]\(0\)"/>
  </numFmts>
  <fonts count="55">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22"/>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0"/>
      <name val="ＭＳ 明朝"/>
      <family val="1"/>
    </font>
    <font>
      <b/>
      <sz val="11"/>
      <color indexed="10"/>
      <name val="ＭＳ Ｐゴシック"/>
      <family val="3"/>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sz val="7"/>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sz val="20"/>
      <color indexed="8"/>
      <name val="ＭＳ Ｐゴシック"/>
      <family val="3"/>
    </font>
    <font>
      <sz val="14"/>
      <color indexed="8"/>
      <name val="ＭＳ Ｐゴシック"/>
      <family val="3"/>
    </font>
    <font>
      <b/>
      <sz val="12"/>
      <name val="ＭＳ Ｐゴシック"/>
      <family val="3"/>
    </font>
    <font>
      <sz val="9.5"/>
      <name val="ＭＳ 明朝"/>
      <family val="1"/>
    </font>
    <font>
      <sz val="10.5"/>
      <name val="ＭＳ Ｐ明朝"/>
      <family val="1"/>
    </font>
    <font>
      <b/>
      <sz val="14"/>
      <name val="ＭＳ ゴシック"/>
      <family val="3"/>
    </font>
    <font>
      <b/>
      <sz val="11"/>
      <name val="ＭＳ ゴシック"/>
      <family val="3"/>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61">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style="thin"/>
      <top style="double"/>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style="thin"/>
      <right>
        <color indexed="63"/>
      </right>
      <top style="thin"/>
      <bottom style="dotted"/>
    </border>
    <border>
      <left>
        <color indexed="63"/>
      </left>
      <right style="thin"/>
      <top style="thin"/>
      <bottom style="dotted"/>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style="dotted"/>
      <bottom>
        <color indexed="63"/>
      </bottom>
    </border>
    <border>
      <left style="thin"/>
      <right style="thin"/>
      <top style="dotted"/>
      <bottom style="thin"/>
    </border>
    <border>
      <left style="thin"/>
      <right style="thin"/>
      <top style="dotted"/>
      <bottom style="dotted"/>
    </border>
    <border>
      <left>
        <color indexed="63"/>
      </left>
      <right>
        <color indexed="63"/>
      </right>
      <top style="double"/>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double"/>
      <bottom style="thin"/>
    </border>
    <border>
      <left>
        <color indexed="63"/>
      </left>
      <right style="thin"/>
      <top style="double"/>
      <bottom style="thin"/>
    </border>
    <border>
      <left>
        <color indexed="63"/>
      </left>
      <right style="thin"/>
      <top>
        <color indexed="63"/>
      </top>
      <bottom style="double"/>
    </border>
    <border>
      <left style="medium"/>
      <right style="thin"/>
      <top style="medium"/>
      <bottom style="medium"/>
    </border>
    <border>
      <left style="thin"/>
      <right style="thin"/>
      <top style="medium"/>
      <bottom style="medium"/>
    </border>
    <border>
      <left style="thin"/>
      <right style="medium"/>
      <top style="medium"/>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cellStyleXfs>
  <cellXfs count="893">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80" fontId="1" fillId="0" borderId="2" xfId="0" applyNumberFormat="1" applyFont="1" applyBorder="1" applyAlignment="1">
      <alignment horizontal="right"/>
    </xf>
    <xf numFmtId="0" fontId="1" fillId="0" borderId="0" xfId="0" applyFont="1" applyBorder="1" applyAlignment="1">
      <alignment horizontal="center"/>
    </xf>
    <xf numFmtId="181" fontId="1" fillId="0" borderId="0" xfId="0" applyNumberFormat="1" applyFont="1" applyAlignment="1">
      <alignment/>
    </xf>
    <xf numFmtId="183" fontId="1" fillId="0" borderId="0" xfId="0" applyNumberFormat="1" applyFont="1" applyAlignment="1">
      <alignment/>
    </xf>
    <xf numFmtId="0" fontId="1" fillId="0" borderId="0" xfId="0" applyNumberFormat="1" applyFont="1" applyBorder="1" applyAlignment="1">
      <alignment/>
    </xf>
    <xf numFmtId="0" fontId="1" fillId="0" borderId="0" xfId="0" applyNumberFormat="1" applyFont="1" applyAlignment="1">
      <alignment/>
    </xf>
    <xf numFmtId="0" fontId="1" fillId="0" borderId="0" xfId="0" applyFont="1" applyAlignment="1">
      <alignment horizontal="center" vertical="center" shrinkToFit="1"/>
    </xf>
    <xf numFmtId="0" fontId="9" fillId="0" borderId="0" xfId="0" applyFont="1" applyAlignment="1">
      <alignment horizontal="right"/>
    </xf>
    <xf numFmtId="0" fontId="9" fillId="0" borderId="0" xfId="0" applyFont="1" applyBorder="1" applyAlignment="1">
      <alignment horizontal="right" vertical="center" shrinkToFit="1"/>
    </xf>
    <xf numFmtId="0" fontId="9" fillId="0" borderId="0" xfId="0" applyFont="1" applyAlignment="1">
      <alignment horizontal="right" vertical="center" shrinkToFit="1"/>
    </xf>
    <xf numFmtId="0" fontId="9" fillId="0" borderId="5" xfId="0" applyFont="1" applyBorder="1" applyAlignment="1">
      <alignment horizontal="right" vertical="center" shrinkToFit="1"/>
    </xf>
    <xf numFmtId="183" fontId="9" fillId="0" borderId="0" xfId="0" applyNumberFormat="1" applyFont="1" applyAlignment="1">
      <alignment horizontal="right"/>
    </xf>
    <xf numFmtId="0" fontId="9" fillId="0" borderId="3" xfId="0" applyFont="1" applyBorder="1" applyAlignment="1">
      <alignment horizontal="right" vertical="center" shrinkToFit="1"/>
    </xf>
    <xf numFmtId="0" fontId="4" fillId="0" borderId="0" xfId="0" applyFont="1" applyBorder="1" applyAlignment="1">
      <alignment horizontal="center"/>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6" xfId="0" applyNumberFormat="1" applyFont="1" applyBorder="1" applyAlignment="1">
      <alignment horizontal="right"/>
    </xf>
    <xf numFmtId="0" fontId="9" fillId="0" borderId="5" xfId="0" applyNumberFormat="1" applyFont="1" applyBorder="1" applyAlignment="1">
      <alignment horizontal="right"/>
    </xf>
    <xf numFmtId="0" fontId="9" fillId="0" borderId="7" xfId="0" applyNumberFormat="1" applyFont="1" applyBorder="1" applyAlignment="1">
      <alignment horizontal="right"/>
    </xf>
    <xf numFmtId="0" fontId="1" fillId="0" borderId="0" xfId="0" applyFont="1" applyBorder="1" applyAlignment="1">
      <alignment horizontal="center" vertical="center" shrinkToFit="1"/>
    </xf>
    <xf numFmtId="0" fontId="9" fillId="0" borderId="6" xfId="0" applyFont="1" applyBorder="1" applyAlignment="1">
      <alignment horizontal="right" vertical="center" shrinkToFit="1"/>
    </xf>
    <xf numFmtId="0" fontId="1" fillId="0" borderId="0" xfId="0" applyFont="1" applyAlignment="1">
      <alignment horizontal="center"/>
    </xf>
    <xf numFmtId="0" fontId="9" fillId="0" borderId="5" xfId="0" applyFont="1" applyBorder="1" applyAlignment="1">
      <alignment horizontal="right" vertical="center"/>
    </xf>
    <xf numFmtId="0" fontId="9" fillId="0" borderId="7" xfId="0" applyFont="1" applyBorder="1" applyAlignment="1">
      <alignment horizontal="right" vertical="center"/>
    </xf>
    <xf numFmtId="0" fontId="0"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Alignment="1">
      <alignment/>
    </xf>
    <xf numFmtId="183" fontId="10" fillId="0" borderId="0" xfId="0" applyNumberFormat="1" applyFont="1" applyAlignment="1">
      <alignment/>
    </xf>
    <xf numFmtId="181" fontId="10" fillId="0" borderId="0" xfId="0" applyNumberFormat="1" applyFont="1" applyAlignment="1">
      <alignment/>
    </xf>
    <xf numFmtId="38" fontId="1" fillId="0" borderId="0" xfId="17" applyFont="1" applyAlignment="1">
      <alignment/>
    </xf>
    <xf numFmtId="0" fontId="0" fillId="0" borderId="0" xfId="0" applyAlignment="1">
      <alignment vertical="center" shrinkToFit="1"/>
    </xf>
    <xf numFmtId="0" fontId="1" fillId="0" borderId="0" xfId="0" applyNumberFormat="1" applyFont="1" applyAlignment="1">
      <alignment/>
    </xf>
    <xf numFmtId="183" fontId="4" fillId="0" borderId="0" xfId="0" applyNumberFormat="1" applyFont="1" applyAlignment="1">
      <alignment shrinkToFit="1"/>
    </xf>
    <xf numFmtId="0" fontId="4" fillId="0" borderId="0" xfId="0" applyFont="1" applyAlignment="1">
      <alignment shrinkToFit="1"/>
    </xf>
    <xf numFmtId="0" fontId="0" fillId="0" borderId="0" xfId="0" applyAlignment="1">
      <alignment shrinkToFit="1"/>
    </xf>
    <xf numFmtId="0" fontId="0" fillId="0" borderId="0" xfId="0" applyFont="1" applyAlignment="1">
      <alignment/>
    </xf>
    <xf numFmtId="0" fontId="1" fillId="0" borderId="0" xfId="27">
      <alignment/>
      <protection/>
    </xf>
    <xf numFmtId="0" fontId="1" fillId="0" borderId="0" xfId="27" applyAlignment="1">
      <alignment horizontal="centerContinuous"/>
      <protection/>
    </xf>
    <xf numFmtId="0" fontId="15" fillId="0" borderId="0" xfId="27" applyFont="1" applyBorder="1" applyAlignment="1">
      <alignment horizontal="centerContinuous"/>
      <protection/>
    </xf>
    <xf numFmtId="0" fontId="18" fillId="0" borderId="0" xfId="27" applyFont="1" applyAlignment="1">
      <alignment horizontal="centerContinuous"/>
      <protection/>
    </xf>
    <xf numFmtId="58" fontId="1" fillId="0" borderId="0" xfId="27" applyNumberFormat="1" applyAlignment="1">
      <alignment horizontal="center"/>
      <protection/>
    </xf>
    <xf numFmtId="0" fontId="15" fillId="0" borderId="0" xfId="27" applyFont="1" applyAlignment="1">
      <alignment horizontal="center"/>
      <protection/>
    </xf>
    <xf numFmtId="0" fontId="5" fillId="0" borderId="4"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38" fontId="1" fillId="0" borderId="2" xfId="17" applyFont="1" applyBorder="1" applyAlignment="1">
      <alignment horizontal="right"/>
    </xf>
    <xf numFmtId="0" fontId="1" fillId="0" borderId="2" xfId="0" applyFont="1" applyBorder="1" applyAlignment="1">
      <alignment/>
    </xf>
    <xf numFmtId="0" fontId="1" fillId="0" borderId="1" xfId="0" applyFont="1" applyBorder="1" applyAlignment="1">
      <alignment/>
    </xf>
    <xf numFmtId="0" fontId="1" fillId="0" borderId="4" xfId="0" applyFont="1" applyBorder="1" applyAlignment="1">
      <alignment/>
    </xf>
    <xf numFmtId="0" fontId="0" fillId="0" borderId="2" xfId="0" applyBorder="1" applyAlignment="1">
      <alignment/>
    </xf>
    <xf numFmtId="180" fontId="1" fillId="0" borderId="1" xfId="0" applyNumberFormat="1" applyFont="1" applyBorder="1" applyAlignment="1">
      <alignment wrapText="1"/>
    </xf>
    <xf numFmtId="0" fontId="0" fillId="0" borderId="2" xfId="0" applyBorder="1" applyAlignment="1">
      <alignment wrapText="1"/>
    </xf>
    <xf numFmtId="180" fontId="1" fillId="0" borderId="4" xfId="0" applyNumberFormat="1" applyFont="1" applyBorder="1" applyAlignment="1">
      <alignment horizontal="right"/>
    </xf>
    <xf numFmtId="0" fontId="11" fillId="0" borderId="2" xfId="0" applyFont="1" applyBorder="1" applyAlignment="1">
      <alignment shrinkToFit="1"/>
    </xf>
    <xf numFmtId="180" fontId="1" fillId="0" borderId="2" xfId="0" applyNumberFormat="1" applyFont="1" applyBorder="1" applyAlignment="1">
      <alignment shrinkToFit="1"/>
    </xf>
    <xf numFmtId="0" fontId="0" fillId="0" borderId="4" xfId="0" applyBorder="1" applyAlignment="1">
      <alignment/>
    </xf>
    <xf numFmtId="0" fontId="20" fillId="0" borderId="0" xfId="0" applyFont="1" applyAlignment="1">
      <alignment/>
    </xf>
    <xf numFmtId="0" fontId="5" fillId="0" borderId="0" xfId="0" applyFont="1" applyAlignment="1">
      <alignment/>
    </xf>
    <xf numFmtId="0" fontId="4" fillId="0" borderId="0" xfId="0" applyFont="1" applyAlignment="1">
      <alignment/>
    </xf>
    <xf numFmtId="0" fontId="17" fillId="0" borderId="0" xfId="27" applyFont="1">
      <alignment/>
      <protection/>
    </xf>
    <xf numFmtId="0" fontId="22" fillId="0" borderId="0" xfId="27" applyFont="1" applyAlignment="1">
      <alignment horizontal="centerContinuous"/>
      <protection/>
    </xf>
    <xf numFmtId="0" fontId="5" fillId="2" borderId="5" xfId="0" applyFont="1" applyFill="1" applyBorder="1" applyAlignment="1">
      <alignment vertical="center" shrinkToFit="1"/>
    </xf>
    <xf numFmtId="0" fontId="1" fillId="2" borderId="5" xfId="0" applyFont="1" applyFill="1" applyBorder="1" applyAlignment="1">
      <alignment vertical="center" shrinkToFit="1"/>
    </xf>
    <xf numFmtId="0" fontId="1" fillId="2" borderId="5" xfId="0" applyFont="1" applyFill="1" applyBorder="1" applyAlignment="1">
      <alignment/>
    </xf>
    <xf numFmtId="0" fontId="1" fillId="2" borderId="5" xfId="0" applyFont="1" applyFill="1" applyBorder="1" applyAlignment="1">
      <alignment horizontal="center"/>
    </xf>
    <xf numFmtId="0" fontId="0" fillId="2" borderId="5" xfId="0" applyFill="1" applyBorder="1" applyAlignment="1">
      <alignment vertical="center" shrinkToFit="1"/>
    </xf>
    <xf numFmtId="0" fontId="1" fillId="2" borderId="5" xfId="0" applyFont="1" applyFill="1" applyBorder="1" applyAlignment="1">
      <alignment vertical="center"/>
    </xf>
    <xf numFmtId="0" fontId="1" fillId="2" borderId="7" xfId="0" applyFont="1" applyFill="1" applyBorder="1" applyAlignment="1">
      <alignment vertical="center"/>
    </xf>
    <xf numFmtId="0" fontId="5" fillId="2" borderId="0" xfId="0" applyFont="1" applyFill="1" applyBorder="1" applyAlignment="1">
      <alignment vertical="center" shrinkToFit="1"/>
    </xf>
    <xf numFmtId="0" fontId="1" fillId="2" borderId="8" xfId="0" applyFont="1" applyFill="1" applyBorder="1" applyAlignment="1">
      <alignment/>
    </xf>
    <xf numFmtId="0" fontId="19" fillId="2" borderId="8" xfId="0" applyFont="1" applyFill="1" applyBorder="1" applyAlignment="1">
      <alignment vertical="center" shrinkToFit="1"/>
    </xf>
    <xf numFmtId="0" fontId="19" fillId="2" borderId="9" xfId="0" applyFont="1" applyFill="1" applyBorder="1" applyAlignment="1">
      <alignment vertical="center" shrinkToFit="1"/>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8" xfId="0" applyFont="1" applyFill="1" applyBorder="1" applyAlignment="1">
      <alignment vertical="center" shrinkToFit="1"/>
    </xf>
    <xf numFmtId="0" fontId="1" fillId="2" borderId="5" xfId="0" applyFont="1" applyFill="1" applyBorder="1" applyAlignment="1">
      <alignment/>
    </xf>
    <xf numFmtId="0" fontId="1" fillId="2" borderId="7" xfId="0" applyFont="1" applyFill="1" applyBorder="1" applyAlignment="1">
      <alignment/>
    </xf>
    <xf numFmtId="0" fontId="5" fillId="2" borderId="7" xfId="0" applyFont="1" applyFill="1" applyBorder="1" applyAlignment="1">
      <alignment vertical="center" shrinkToFit="1"/>
    </xf>
    <xf numFmtId="0" fontId="4" fillId="2" borderId="8" xfId="0" applyFont="1" applyFill="1" applyBorder="1" applyAlignment="1">
      <alignment vertical="center" shrinkToFit="1"/>
    </xf>
    <xf numFmtId="0" fontId="0" fillId="2" borderId="7" xfId="0" applyFill="1" applyBorder="1" applyAlignment="1">
      <alignment vertical="center" shrinkToFi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0" fontId="4" fillId="2" borderId="2" xfId="0" applyFont="1" applyFill="1" applyBorder="1" applyAlignment="1">
      <alignment vertical="center" shrinkToFit="1"/>
    </xf>
    <xf numFmtId="0" fontId="0" fillId="2" borderId="2" xfId="0" applyFill="1" applyBorder="1" applyAlignment="1">
      <alignment vertical="center" shrinkToFit="1"/>
    </xf>
    <xf numFmtId="0" fontId="5" fillId="2" borderId="3" xfId="0" applyFont="1" applyFill="1" applyBorder="1" applyAlignment="1">
      <alignment/>
    </xf>
    <xf numFmtId="0" fontId="5" fillId="2" borderId="0" xfId="0" applyFont="1" applyFill="1" applyBorder="1" applyAlignment="1">
      <alignment/>
    </xf>
    <xf numFmtId="0" fontId="5" fillId="2" borderId="10" xfId="0" applyFont="1" applyFill="1" applyBorder="1" applyAlignment="1">
      <alignment/>
    </xf>
    <xf numFmtId="0" fontId="5" fillId="2" borderId="0" xfId="0" applyFont="1" applyFill="1" applyBorder="1" applyAlignment="1">
      <alignment horizontal="left"/>
    </xf>
    <xf numFmtId="183" fontId="5" fillId="2" borderId="10" xfId="0" applyNumberFormat="1" applyFont="1" applyFill="1" applyBorder="1" applyAlignment="1">
      <alignment horizontal="left"/>
    </xf>
    <xf numFmtId="0" fontId="1" fillId="2" borderId="1" xfId="0" applyFont="1" applyFill="1" applyBorder="1" applyAlignment="1">
      <alignment/>
    </xf>
    <xf numFmtId="0" fontId="1" fillId="2" borderId="2" xfId="0" applyFont="1" applyFill="1" applyBorder="1" applyAlignment="1">
      <alignment/>
    </xf>
    <xf numFmtId="0" fontId="23" fillId="0" borderId="0" xfId="29" applyFont="1">
      <alignment vertical="center"/>
      <protection/>
    </xf>
    <xf numFmtId="0" fontId="23" fillId="0" borderId="0" xfId="29" applyFont="1" applyAlignment="1">
      <alignment horizontal="center" vertical="center"/>
      <protection/>
    </xf>
    <xf numFmtId="0" fontId="24" fillId="0" borderId="0" xfId="29" applyFont="1">
      <alignment vertical="center"/>
      <protection/>
    </xf>
    <xf numFmtId="0" fontId="25" fillId="0" borderId="0" xfId="29" applyFont="1">
      <alignment vertical="center"/>
      <protection/>
    </xf>
    <xf numFmtId="0" fontId="1" fillId="0" borderId="0" xfId="29">
      <alignment vertical="center"/>
      <protection/>
    </xf>
    <xf numFmtId="0" fontId="26" fillId="0" borderId="0" xfId="29" applyFont="1">
      <alignment vertical="center"/>
      <protection/>
    </xf>
    <xf numFmtId="0" fontId="25" fillId="0" borderId="0" xfId="29" applyFont="1" applyAlignment="1">
      <alignment horizontal="right" vertical="center"/>
      <protection/>
    </xf>
    <xf numFmtId="0" fontId="27" fillId="0" borderId="0" xfId="29" applyFont="1">
      <alignment vertical="center"/>
      <protection/>
    </xf>
    <xf numFmtId="0" fontId="26" fillId="0" borderId="0" xfId="29" applyFont="1" applyAlignment="1" quotePrefix="1">
      <alignment horizontal="center" vertical="center"/>
      <protection/>
    </xf>
    <xf numFmtId="0" fontId="26" fillId="0" borderId="0" xfId="29" applyFont="1" applyAlignment="1">
      <alignment horizontal="center" vertical="center"/>
      <protection/>
    </xf>
    <xf numFmtId="0" fontId="1" fillId="0" borderId="0" xfId="29" applyFont="1">
      <alignment vertical="center"/>
      <protection/>
    </xf>
    <xf numFmtId="49" fontId="0" fillId="0" borderId="0" xfId="0" applyNumberFormat="1" applyAlignment="1">
      <alignment/>
    </xf>
    <xf numFmtId="0" fontId="10" fillId="0" borderId="0" xfId="28" applyFont="1">
      <alignment/>
      <protection/>
    </xf>
    <xf numFmtId="0" fontId="13" fillId="0" borderId="0" xfId="28" applyFont="1" applyAlignment="1">
      <alignment/>
      <protection/>
    </xf>
    <xf numFmtId="0" fontId="1" fillId="0" borderId="0" xfId="28">
      <alignment/>
      <protection/>
    </xf>
    <xf numFmtId="0" fontId="1" fillId="0" borderId="0" xfId="28" applyAlignment="1">
      <alignment shrinkToFit="1"/>
      <protection/>
    </xf>
    <xf numFmtId="0" fontId="1" fillId="0" borderId="0" xfId="28" applyNumberFormat="1">
      <alignment/>
      <protection/>
    </xf>
    <xf numFmtId="0" fontId="1" fillId="0" borderId="0" xfId="28" applyNumberFormat="1" applyAlignment="1">
      <alignment horizontal="center"/>
      <protection/>
    </xf>
    <xf numFmtId="0" fontId="1" fillId="0" borderId="0" xfId="28" applyAlignment="1">
      <alignment vertical="center" shrinkToFit="1"/>
      <protection/>
    </xf>
    <xf numFmtId="0" fontId="1" fillId="0" borderId="0" xfId="28" applyAlignment="1">
      <alignment vertical="center"/>
      <protection/>
    </xf>
    <xf numFmtId="0" fontId="1" fillId="0" borderId="0" xfId="21">
      <alignment/>
      <protection/>
    </xf>
    <xf numFmtId="176" fontId="1" fillId="0" borderId="0" xfId="21" applyNumberFormat="1" applyBorder="1">
      <alignment/>
      <protection/>
    </xf>
    <xf numFmtId="0" fontId="1" fillId="0" borderId="0" xfId="21" applyBorder="1">
      <alignment/>
      <protection/>
    </xf>
    <xf numFmtId="0" fontId="1" fillId="0" borderId="0" xfId="21" applyAlignment="1" quotePrefix="1">
      <alignment horizontal="left"/>
      <protection/>
    </xf>
    <xf numFmtId="0" fontId="31" fillId="0" borderId="0" xfId="21" applyFont="1" applyAlignment="1">
      <alignment horizontal="center" vertical="center"/>
      <protection/>
    </xf>
    <xf numFmtId="176" fontId="15" fillId="0" borderId="0" xfId="21" applyNumberFormat="1" applyFont="1" applyBorder="1" applyAlignment="1">
      <alignment/>
      <protection/>
    </xf>
    <xf numFmtId="0" fontId="29" fillId="0" borderId="0" xfId="21" applyFont="1" applyFill="1" applyAlignment="1">
      <alignment horizontal="center"/>
      <protection/>
    </xf>
    <xf numFmtId="0" fontId="18" fillId="0" borderId="0" xfId="21" applyFont="1" applyAlignment="1">
      <alignment/>
      <protection/>
    </xf>
    <xf numFmtId="0" fontId="1" fillId="0" borderId="0" xfId="21" applyAlignment="1">
      <alignment horizontal="center"/>
      <protection/>
    </xf>
    <xf numFmtId="0" fontId="32" fillId="0" borderId="0" xfId="21" applyFont="1" applyAlignment="1">
      <alignment horizontal="center"/>
      <protection/>
    </xf>
    <xf numFmtId="0" fontId="9" fillId="0" borderId="3" xfId="21" applyFont="1" applyBorder="1" applyAlignment="1">
      <alignment horizontal="right" vertical="center" shrinkToFit="1"/>
      <protection/>
    </xf>
    <xf numFmtId="0" fontId="9" fillId="0" borderId="10" xfId="21" applyFont="1" applyBorder="1" applyAlignment="1">
      <alignment horizontal="right" vertical="center" shrinkToFit="1"/>
      <protection/>
    </xf>
    <xf numFmtId="0" fontId="9" fillId="0" borderId="0" xfId="21" applyFont="1" applyBorder="1" applyAlignment="1">
      <alignment horizontal="right" vertical="center" shrinkToFit="1"/>
      <protection/>
    </xf>
    <xf numFmtId="0" fontId="9" fillId="0" borderId="3" xfId="21" applyFont="1" applyBorder="1" applyAlignment="1">
      <alignment horizontal="right" vertical="center"/>
      <protection/>
    </xf>
    <xf numFmtId="0" fontId="9" fillId="0" borderId="0" xfId="21" applyFont="1" applyBorder="1" applyAlignment="1">
      <alignment horizontal="right" vertical="center"/>
      <protection/>
    </xf>
    <xf numFmtId="0" fontId="9" fillId="0" borderId="0" xfId="21" applyFont="1" applyAlignment="1">
      <alignment horizontal="right"/>
      <protection/>
    </xf>
    <xf numFmtId="0" fontId="1" fillId="0" borderId="0" xfId="21" applyFont="1" applyAlignment="1">
      <alignment horizontal="left"/>
      <protection/>
    </xf>
    <xf numFmtId="0" fontId="1" fillId="0" borderId="0" xfId="21" applyFont="1" applyFill="1" applyAlignment="1">
      <alignment horizontal="left"/>
      <protection/>
    </xf>
    <xf numFmtId="0" fontId="1" fillId="0" borderId="0" xfId="21" applyFill="1">
      <alignment/>
      <protection/>
    </xf>
    <xf numFmtId="49" fontId="29" fillId="0" borderId="0" xfId="21" applyNumberFormat="1" applyFont="1" applyBorder="1" applyAlignment="1">
      <alignment horizontal="left" vertical="center" textRotation="180"/>
      <protection/>
    </xf>
    <xf numFmtId="0" fontId="18" fillId="0" borderId="0" xfId="21" applyFont="1" applyBorder="1" applyAlignment="1">
      <alignment/>
      <protection/>
    </xf>
    <xf numFmtId="176" fontId="1" fillId="0" borderId="0" xfId="21" applyNumberFormat="1">
      <alignment/>
      <protection/>
    </xf>
    <xf numFmtId="0" fontId="32" fillId="0" borderId="0" xfId="21" applyFont="1" applyBorder="1" applyAlignment="1">
      <alignment/>
      <protection/>
    </xf>
    <xf numFmtId="176" fontId="1" fillId="0" borderId="2" xfId="21" applyNumberFormat="1" applyBorder="1">
      <alignment/>
      <protection/>
    </xf>
    <xf numFmtId="0" fontId="1" fillId="0" borderId="2" xfId="21" applyBorder="1">
      <alignment/>
      <protection/>
    </xf>
    <xf numFmtId="0" fontId="32" fillId="0" borderId="2" xfId="21" applyFont="1" applyBorder="1" applyAlignment="1">
      <alignment horizontal="center"/>
      <protection/>
    </xf>
    <xf numFmtId="0" fontId="25" fillId="0" borderId="0" xfId="21" applyFont="1" applyAlignment="1">
      <alignment horizontal="left"/>
      <protection/>
    </xf>
    <xf numFmtId="0" fontId="5" fillId="0" borderId="0" xfId="21" applyFont="1">
      <alignment/>
      <protection/>
    </xf>
    <xf numFmtId="0" fontId="34" fillId="0" borderId="0" xfId="21" applyFont="1">
      <alignment/>
      <protection/>
    </xf>
    <xf numFmtId="0" fontId="21" fillId="0" borderId="0" xfId="21" applyFont="1">
      <alignment/>
      <protection/>
    </xf>
    <xf numFmtId="0" fontId="25" fillId="0" borderId="0" xfId="16" applyFont="1" applyAlignment="1">
      <alignment vertical="center"/>
    </xf>
    <xf numFmtId="0" fontId="35" fillId="0" borderId="0" xfId="16" applyFont="1" applyAlignment="1">
      <alignment vertical="center"/>
    </xf>
    <xf numFmtId="0" fontId="15" fillId="0" borderId="0" xfId="22" applyFont="1" applyAlignment="1">
      <alignment horizontal="center"/>
      <protection/>
    </xf>
    <xf numFmtId="0" fontId="36" fillId="0" borderId="0" xfId="22" applyFont="1" applyAlignment="1">
      <alignment horizontal="center"/>
      <protection/>
    </xf>
    <xf numFmtId="0" fontId="1" fillId="0" borderId="0" xfId="22">
      <alignment/>
      <protection/>
    </xf>
    <xf numFmtId="0" fontId="4" fillId="0" borderId="0" xfId="22" applyFont="1">
      <alignment/>
      <protection/>
    </xf>
    <xf numFmtId="0" fontId="5" fillId="0" borderId="0" xfId="22" applyFont="1">
      <alignment/>
      <protection/>
    </xf>
    <xf numFmtId="0" fontId="29" fillId="0" borderId="0" xfId="22" applyFont="1">
      <alignment/>
      <protection/>
    </xf>
    <xf numFmtId="0" fontId="1" fillId="0" borderId="0" xfId="22" applyFont="1">
      <alignment/>
      <protection/>
    </xf>
    <xf numFmtId="0" fontId="29" fillId="0" borderId="0" xfId="22" applyFont="1" applyAlignment="1">
      <alignment vertical="center"/>
      <protection/>
    </xf>
    <xf numFmtId="0" fontId="29" fillId="3" borderId="11" xfId="22" applyFont="1" applyFill="1" applyBorder="1" applyAlignment="1">
      <alignment horizontal="center" vertical="center"/>
      <protection/>
    </xf>
    <xf numFmtId="0" fontId="29" fillId="3" borderId="12" xfId="22" applyFont="1" applyFill="1" applyBorder="1" applyAlignment="1">
      <alignment horizontal="center" vertical="center"/>
      <protection/>
    </xf>
    <xf numFmtId="0" fontId="29" fillId="3" borderId="13" xfId="22" applyFont="1" applyFill="1" applyBorder="1" applyAlignment="1">
      <alignment horizontal="center" vertical="center"/>
      <protection/>
    </xf>
    <xf numFmtId="3" fontId="1" fillId="0" borderId="14" xfId="22" applyNumberFormat="1" applyBorder="1">
      <alignment/>
      <protection/>
    </xf>
    <xf numFmtId="0" fontId="1" fillId="0" borderId="6" xfId="22" applyBorder="1">
      <alignment/>
      <protection/>
    </xf>
    <xf numFmtId="3" fontId="1" fillId="0" borderId="7" xfId="22" applyNumberFormat="1" applyBorder="1" applyAlignment="1">
      <alignment horizontal="right" vertical="center"/>
      <protection/>
    </xf>
    <xf numFmtId="0" fontId="1" fillId="0" borderId="15" xfId="22" applyBorder="1">
      <alignment/>
      <protection/>
    </xf>
    <xf numFmtId="3" fontId="1" fillId="0" borderId="16" xfId="22" applyNumberFormat="1" applyBorder="1">
      <alignment/>
      <protection/>
    </xf>
    <xf numFmtId="3" fontId="1" fillId="0" borderId="7" xfId="22" applyNumberFormat="1" applyBorder="1">
      <alignment/>
      <protection/>
    </xf>
    <xf numFmtId="0" fontId="1" fillId="0" borderId="17" xfId="22" applyBorder="1">
      <alignment/>
      <protection/>
    </xf>
    <xf numFmtId="3" fontId="1" fillId="0" borderId="18" xfId="22" applyNumberFormat="1" applyBorder="1">
      <alignment/>
      <protection/>
    </xf>
    <xf numFmtId="0" fontId="1" fillId="0" borderId="3" xfId="22" applyBorder="1">
      <alignment/>
      <protection/>
    </xf>
    <xf numFmtId="3" fontId="1" fillId="0" borderId="10" xfId="22" applyNumberFormat="1" applyBorder="1">
      <alignment/>
      <protection/>
    </xf>
    <xf numFmtId="0" fontId="1" fillId="0" borderId="19" xfId="22" applyBorder="1">
      <alignment/>
      <protection/>
    </xf>
    <xf numFmtId="3" fontId="1" fillId="0" borderId="20" xfId="22" applyNumberFormat="1" applyBorder="1">
      <alignment/>
      <protection/>
    </xf>
    <xf numFmtId="0" fontId="29" fillId="3" borderId="21" xfId="22" applyFont="1" applyFill="1" applyBorder="1" applyAlignment="1">
      <alignment horizontal="center" vertical="center"/>
      <protection/>
    </xf>
    <xf numFmtId="0" fontId="29" fillId="0" borderId="22" xfId="22" applyFont="1" applyBorder="1" applyAlignment="1">
      <alignment horizontal="center" vertical="center"/>
      <protection/>
    </xf>
    <xf numFmtId="0" fontId="3" fillId="0" borderId="22" xfId="22" applyFont="1" applyBorder="1" applyAlignment="1">
      <alignment horizontal="right" vertical="top"/>
      <protection/>
    </xf>
    <xf numFmtId="0" fontId="3" fillId="0" borderId="23" xfId="22" applyFont="1" applyBorder="1" applyAlignment="1">
      <alignment horizontal="right" vertical="top"/>
      <protection/>
    </xf>
    <xf numFmtId="180" fontId="1" fillId="0" borderId="10" xfId="22" applyNumberFormat="1" applyBorder="1">
      <alignment/>
      <protection/>
    </xf>
    <xf numFmtId="180" fontId="1" fillId="0" borderId="7" xfId="22" applyNumberFormat="1" applyBorder="1" applyAlignment="1">
      <alignment horizontal="right" vertical="center"/>
      <protection/>
    </xf>
    <xf numFmtId="180" fontId="1" fillId="0" borderId="16" xfId="22" applyNumberFormat="1" applyBorder="1">
      <alignment/>
      <protection/>
    </xf>
    <xf numFmtId="180" fontId="1" fillId="0" borderId="7" xfId="22" applyNumberFormat="1" applyBorder="1">
      <alignment/>
      <protection/>
    </xf>
    <xf numFmtId="180" fontId="1" fillId="0" borderId="18" xfId="22" applyNumberFormat="1" applyBorder="1">
      <alignment/>
      <protection/>
    </xf>
    <xf numFmtId="180" fontId="1" fillId="0" borderId="20" xfId="22" applyNumberFormat="1" applyBorder="1">
      <alignment/>
      <protection/>
    </xf>
    <xf numFmtId="0" fontId="30" fillId="0" borderId="0" xfId="22" applyFont="1" applyAlignment="1">
      <alignment horizontal="center"/>
      <protection/>
    </xf>
    <xf numFmtId="0" fontId="1" fillId="0" borderId="0" xfId="22" applyAlignment="1">
      <alignment horizontal="left" vertical="center"/>
      <protection/>
    </xf>
    <xf numFmtId="0" fontId="29" fillId="3" borderId="12" xfId="22" applyFont="1" applyFill="1" applyBorder="1" applyAlignment="1">
      <alignment horizontal="center" vertical="center" wrapText="1"/>
      <protection/>
    </xf>
    <xf numFmtId="0" fontId="29" fillId="3" borderId="11" xfId="22" applyFont="1" applyFill="1" applyBorder="1" applyAlignment="1">
      <alignment horizontal="center" vertical="center" wrapText="1"/>
      <protection/>
    </xf>
    <xf numFmtId="0" fontId="29" fillId="3" borderId="13" xfId="22" applyFont="1" applyFill="1" applyBorder="1" applyAlignment="1">
      <alignment horizontal="center" vertical="center" wrapText="1"/>
      <protection/>
    </xf>
    <xf numFmtId="0" fontId="1" fillId="0" borderId="24" xfId="22" applyBorder="1">
      <alignment/>
      <protection/>
    </xf>
    <xf numFmtId="3" fontId="1" fillId="0" borderId="25" xfId="22" applyNumberFormat="1" applyBorder="1">
      <alignment/>
      <protection/>
    </xf>
    <xf numFmtId="0" fontId="1" fillId="0" borderId="0" xfId="22" applyAlignment="1">
      <alignment horizontal="right"/>
      <protection/>
    </xf>
    <xf numFmtId="0" fontId="38" fillId="0" borderId="0" xfId="26" applyFont="1">
      <alignment/>
      <protection/>
    </xf>
    <xf numFmtId="0" fontId="38" fillId="0" borderId="0" xfId="26" applyFont="1" applyBorder="1">
      <alignment/>
      <protection/>
    </xf>
    <xf numFmtId="38" fontId="38" fillId="0" borderId="0" xfId="17" applyFont="1" applyBorder="1" applyAlignment="1">
      <alignment horizontal="center"/>
    </xf>
    <xf numFmtId="0" fontId="1" fillId="0" borderId="0" xfId="26" applyFont="1">
      <alignment/>
      <protection/>
    </xf>
    <xf numFmtId="0" fontId="18" fillId="0" borderId="0" xfId="26" applyFont="1" applyAlignment="1">
      <alignment vertical="top"/>
      <protection/>
    </xf>
    <xf numFmtId="0" fontId="4" fillId="0" borderId="0" xfId="26" applyFont="1">
      <alignment/>
      <protection/>
    </xf>
    <xf numFmtId="0" fontId="4" fillId="0" borderId="0" xfId="26" applyFont="1" applyAlignment="1">
      <alignment horizontal="center"/>
      <protection/>
    </xf>
    <xf numFmtId="0" fontId="4" fillId="3" borderId="8" xfId="26" applyFont="1" applyFill="1" applyBorder="1" applyAlignment="1">
      <alignment horizontal="center"/>
      <protection/>
    </xf>
    <xf numFmtId="0" fontId="4" fillId="3" borderId="9" xfId="26" applyFont="1" applyFill="1" applyBorder="1" applyAlignment="1">
      <alignment horizontal="center"/>
      <protection/>
    </xf>
    <xf numFmtId="0" fontId="34" fillId="3" borderId="26" xfId="26" applyFont="1" applyFill="1" applyBorder="1" applyAlignment="1">
      <alignment horizontal="center" vertical="center" shrinkToFit="1"/>
      <protection/>
    </xf>
    <xf numFmtId="0" fontId="34" fillId="3" borderId="6" xfId="26" applyFont="1" applyFill="1" applyBorder="1" applyAlignment="1">
      <alignment horizontal="center" vertical="center" shrinkToFit="1"/>
      <protection/>
    </xf>
    <xf numFmtId="0" fontId="34" fillId="3" borderId="27" xfId="26" applyFont="1" applyFill="1" applyBorder="1" applyAlignment="1">
      <alignment horizontal="center" vertical="center" shrinkToFit="1"/>
      <protection/>
    </xf>
    <xf numFmtId="0" fontId="34" fillId="3" borderId="0" xfId="26" applyFont="1" applyFill="1" applyBorder="1" applyAlignment="1">
      <alignment horizontal="center" vertical="center" shrinkToFit="1"/>
      <protection/>
    </xf>
    <xf numFmtId="0" fontId="34" fillId="3" borderId="2" xfId="26" applyFont="1" applyFill="1" applyBorder="1" applyAlignment="1">
      <alignment horizontal="center" vertical="center" shrinkToFit="1"/>
      <protection/>
    </xf>
    <xf numFmtId="0" fontId="34" fillId="3" borderId="28" xfId="26" applyFont="1" applyFill="1" applyBorder="1" applyAlignment="1">
      <alignment horizontal="center" vertical="center" shrinkToFit="1"/>
      <protection/>
    </xf>
    <xf numFmtId="0" fontId="5" fillId="0" borderId="0" xfId="26" applyFont="1" applyBorder="1" applyAlignment="1">
      <alignment vertical="center" shrinkToFit="1"/>
      <protection/>
    </xf>
    <xf numFmtId="0" fontId="5" fillId="0" borderId="6" xfId="26" applyFont="1" applyBorder="1" applyAlignment="1">
      <alignment vertical="center" shrinkToFit="1"/>
      <protection/>
    </xf>
    <xf numFmtId="3" fontId="5" fillId="0" borderId="6" xfId="26" applyNumberFormat="1" applyFont="1" applyBorder="1" applyAlignment="1">
      <alignment horizontal="right" vertical="center"/>
      <protection/>
    </xf>
    <xf numFmtId="3" fontId="5" fillId="0" borderId="5" xfId="26" applyNumberFormat="1" applyFont="1" applyBorder="1" applyAlignment="1">
      <alignment horizontal="right" vertical="center"/>
      <protection/>
    </xf>
    <xf numFmtId="3" fontId="5" fillId="0" borderId="7" xfId="26" applyNumberFormat="1" applyFont="1" applyBorder="1" applyAlignment="1">
      <alignment horizontal="right" vertical="center"/>
      <protection/>
    </xf>
    <xf numFmtId="3" fontId="5" fillId="0" borderId="0" xfId="26" applyNumberFormat="1" applyFont="1" applyBorder="1" applyAlignment="1">
      <alignment horizontal="right" vertical="center"/>
      <protection/>
    </xf>
    <xf numFmtId="3" fontId="5" fillId="0" borderId="10" xfId="26" applyNumberFormat="1" applyFont="1" applyBorder="1" applyAlignment="1">
      <alignment horizontal="right" vertical="center"/>
      <protection/>
    </xf>
    <xf numFmtId="0" fontId="5" fillId="0" borderId="29" xfId="26" applyFont="1" applyBorder="1" applyAlignment="1">
      <alignment vertical="center" shrinkToFit="1"/>
      <protection/>
    </xf>
    <xf numFmtId="3" fontId="5" fillId="0" borderId="3" xfId="26" applyNumberFormat="1" applyFont="1" applyBorder="1" applyAlignment="1">
      <alignment horizontal="right" vertical="center"/>
      <protection/>
    </xf>
    <xf numFmtId="0" fontId="1" fillId="0" borderId="0" xfId="26" applyFont="1" applyAlignment="1">
      <alignment textRotation="180"/>
      <protection/>
    </xf>
    <xf numFmtId="0" fontId="1" fillId="0" borderId="0" xfId="26" applyFont="1" applyAlignment="1">
      <alignment vertical="top"/>
      <protection/>
    </xf>
    <xf numFmtId="0" fontId="5" fillId="0" borderId="30" xfId="26" applyFont="1" applyBorder="1" applyAlignment="1">
      <alignment vertical="center" shrinkToFit="1"/>
      <protection/>
    </xf>
    <xf numFmtId="3" fontId="5" fillId="0" borderId="1" xfId="26" applyNumberFormat="1" applyFont="1" applyBorder="1" applyAlignment="1">
      <alignment horizontal="right" vertical="center"/>
      <protection/>
    </xf>
    <xf numFmtId="3" fontId="5" fillId="0" borderId="2" xfId="26" applyNumberFormat="1" applyFont="1" applyBorder="1" applyAlignment="1">
      <alignment horizontal="right" vertical="center"/>
      <protection/>
    </xf>
    <xf numFmtId="3" fontId="5" fillId="0" borderId="4" xfId="26" applyNumberFormat="1" applyFont="1" applyBorder="1" applyAlignment="1">
      <alignment horizontal="right" vertical="center"/>
      <protection/>
    </xf>
    <xf numFmtId="0" fontId="4" fillId="3" borderId="28"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4" fillId="3" borderId="9" xfId="26" applyFont="1" applyFill="1" applyBorder="1" applyAlignment="1">
      <alignment horizontal="center" vertical="center"/>
      <protection/>
    </xf>
    <xf numFmtId="0" fontId="21" fillId="3" borderId="26" xfId="26" applyFont="1" applyFill="1" applyBorder="1" applyAlignment="1">
      <alignment horizontal="center" vertical="center" shrinkToFit="1"/>
      <protection/>
    </xf>
    <xf numFmtId="0" fontId="21" fillId="3" borderId="6" xfId="26" applyFont="1" applyFill="1" applyBorder="1" applyAlignment="1">
      <alignment horizontal="center" vertical="center" shrinkToFit="1"/>
      <protection/>
    </xf>
    <xf numFmtId="0" fontId="21" fillId="3" borderId="27" xfId="26" applyFont="1" applyFill="1" applyBorder="1" applyAlignment="1">
      <alignment horizontal="center" vertical="center" shrinkToFit="1"/>
      <protection/>
    </xf>
    <xf numFmtId="0" fontId="21" fillId="3" borderId="1" xfId="26" applyFont="1" applyFill="1" applyBorder="1" applyAlignment="1">
      <alignment horizontal="center" vertical="center" shrinkToFit="1"/>
      <protection/>
    </xf>
    <xf numFmtId="0" fontId="21" fillId="3" borderId="28" xfId="26" applyFont="1" applyFill="1" applyBorder="1" applyAlignment="1">
      <alignment horizontal="center" vertical="center" shrinkToFit="1"/>
      <protection/>
    </xf>
    <xf numFmtId="0" fontId="38" fillId="0" borderId="0" xfId="26" applyFont="1" applyBorder="1" applyAlignment="1">
      <alignment horizontal="center"/>
      <protection/>
    </xf>
    <xf numFmtId="0" fontId="39" fillId="0" borderId="0" xfId="26" applyFont="1" applyAlignment="1">
      <alignment horizontal="right"/>
      <protection/>
    </xf>
    <xf numFmtId="0" fontId="9" fillId="0" borderId="27" xfId="26" applyFont="1" applyBorder="1" applyAlignment="1">
      <alignment horizontal="right" vertical="center"/>
      <protection/>
    </xf>
    <xf numFmtId="0" fontId="9" fillId="0" borderId="6" xfId="26" applyFont="1" applyBorder="1" applyAlignment="1">
      <alignment horizontal="right" vertical="center" shrinkToFit="1"/>
      <protection/>
    </xf>
    <xf numFmtId="0" fontId="9" fillId="0" borderId="5" xfId="26" applyFont="1" applyBorder="1" applyAlignment="1">
      <alignment horizontal="right" vertical="center" shrinkToFit="1"/>
      <protection/>
    </xf>
    <xf numFmtId="0" fontId="9" fillId="0" borderId="7" xfId="26" applyFont="1" applyBorder="1" applyAlignment="1">
      <alignment horizontal="right" vertical="center" shrinkToFit="1"/>
      <protection/>
    </xf>
    <xf numFmtId="0" fontId="9" fillId="0" borderId="3" xfId="26" applyFont="1" applyBorder="1" applyAlignment="1">
      <alignment horizontal="right" vertical="center" shrinkToFit="1"/>
      <protection/>
    </xf>
    <xf numFmtId="0" fontId="39" fillId="0" borderId="0" xfId="26" applyFont="1" applyBorder="1" applyAlignment="1">
      <alignment horizontal="right"/>
      <protection/>
    </xf>
    <xf numFmtId="180" fontId="5" fillId="0" borderId="3" xfId="26" applyNumberFormat="1" applyFont="1" applyBorder="1" applyAlignment="1">
      <alignment horizontal="right" vertical="center"/>
      <protection/>
    </xf>
    <xf numFmtId="180" fontId="5" fillId="0" borderId="0" xfId="26" applyNumberFormat="1" applyFont="1" applyBorder="1" applyAlignment="1">
      <alignment horizontal="right" vertical="center"/>
      <protection/>
    </xf>
    <xf numFmtId="180" fontId="5" fillId="0" borderId="10" xfId="26" applyNumberFormat="1" applyFont="1" applyBorder="1" applyAlignment="1">
      <alignment horizontal="right" vertical="center"/>
      <protection/>
    </xf>
    <xf numFmtId="180" fontId="5" fillId="0" borderId="0" xfId="26" applyNumberFormat="1" applyFont="1" applyFill="1" applyBorder="1" applyAlignment="1">
      <alignment horizontal="right" vertical="center"/>
      <protection/>
    </xf>
    <xf numFmtId="180" fontId="5" fillId="0" borderId="1" xfId="26" applyNumberFormat="1" applyFont="1" applyBorder="1" applyAlignment="1">
      <alignment horizontal="right" vertical="center"/>
      <protection/>
    </xf>
    <xf numFmtId="180" fontId="5" fillId="0" borderId="2" xfId="26" applyNumberFormat="1" applyFont="1" applyBorder="1" applyAlignment="1">
      <alignment horizontal="right" vertical="center"/>
      <protection/>
    </xf>
    <xf numFmtId="180" fontId="5" fillId="0" borderId="4" xfId="26" applyNumberFormat="1" applyFont="1" applyBorder="1" applyAlignment="1">
      <alignment horizontal="right" vertical="center"/>
      <protection/>
    </xf>
    <xf numFmtId="0" fontId="24" fillId="0" borderId="0" xfId="24" applyFont="1" applyFill="1" applyAlignment="1">
      <alignment horizontal="center"/>
      <protection/>
    </xf>
    <xf numFmtId="0" fontId="1" fillId="0" borderId="0" xfId="24" applyFont="1" applyFill="1">
      <alignment/>
      <protection/>
    </xf>
    <xf numFmtId="0" fontId="24" fillId="0" borderId="0" xfId="24" applyFont="1" applyFill="1">
      <alignment/>
      <protection/>
    </xf>
    <xf numFmtId="0" fontId="5" fillId="0" borderId="0" xfId="24" applyFont="1" applyFill="1">
      <alignment/>
      <protection/>
    </xf>
    <xf numFmtId="0" fontId="5" fillId="0" borderId="0" xfId="24" applyFont="1" applyFill="1" applyAlignment="1">
      <alignment horizontal="right"/>
      <protection/>
    </xf>
    <xf numFmtId="0" fontId="5" fillId="0" borderId="6" xfId="24" applyFont="1" applyFill="1" applyBorder="1" applyAlignment="1">
      <alignment horizontal="center" vertical="center"/>
      <protection/>
    </xf>
    <xf numFmtId="0" fontId="21" fillId="0" borderId="6"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7" xfId="24" applyFont="1" applyFill="1" applyBorder="1" applyAlignment="1">
      <alignment horizontal="center" vertical="center"/>
      <protection/>
    </xf>
    <xf numFmtId="0" fontId="9" fillId="0" borderId="6" xfId="24" applyFont="1" applyFill="1" applyBorder="1" applyAlignment="1">
      <alignment horizontal="center" vertical="center"/>
      <protection/>
    </xf>
    <xf numFmtId="0" fontId="9" fillId="0" borderId="5" xfId="24" applyFont="1" applyFill="1" applyBorder="1" applyAlignment="1">
      <alignment horizontal="center" vertical="center"/>
      <protection/>
    </xf>
    <xf numFmtId="0" fontId="9" fillId="0" borderId="7" xfId="24" applyFont="1" applyFill="1" applyBorder="1" applyAlignment="1">
      <alignment horizontal="center" vertical="center"/>
      <protection/>
    </xf>
    <xf numFmtId="0" fontId="1" fillId="0" borderId="3" xfId="24" applyFont="1" applyFill="1" applyBorder="1" applyAlignment="1">
      <alignment vertical="center"/>
      <protection/>
    </xf>
    <xf numFmtId="0" fontId="5" fillId="0" borderId="0" xfId="24" applyFont="1" applyFill="1" applyBorder="1" applyAlignment="1">
      <alignment vertical="center"/>
      <protection/>
    </xf>
    <xf numFmtId="0" fontId="1" fillId="0" borderId="0" xfId="24" applyFont="1" applyFill="1" applyBorder="1" applyAlignment="1">
      <alignment vertical="center"/>
      <protection/>
    </xf>
    <xf numFmtId="0" fontId="5" fillId="0" borderId="10" xfId="24" applyFont="1" applyFill="1" applyBorder="1" applyAlignment="1">
      <alignment vertical="center"/>
      <protection/>
    </xf>
    <xf numFmtId="0" fontId="1" fillId="0" borderId="0" xfId="24" applyFont="1" applyFill="1" applyAlignment="1">
      <alignment vertical="center"/>
      <protection/>
    </xf>
    <xf numFmtId="0" fontId="1" fillId="0" borderId="1" xfId="24" applyFont="1" applyFill="1" applyBorder="1" applyAlignment="1">
      <alignment vertical="center"/>
      <protection/>
    </xf>
    <xf numFmtId="0" fontId="5" fillId="0" borderId="2" xfId="24" applyFont="1" applyFill="1" applyBorder="1" applyAlignment="1">
      <alignment vertical="center"/>
      <protection/>
    </xf>
    <xf numFmtId="0" fontId="1" fillId="0" borderId="2" xfId="24" applyFont="1" applyFill="1" applyBorder="1" applyAlignment="1">
      <alignment vertical="center"/>
      <protection/>
    </xf>
    <xf numFmtId="0" fontId="5" fillId="0" borderId="4" xfId="24" applyFont="1" applyFill="1" applyBorder="1" applyAlignment="1">
      <alignment vertical="center"/>
      <protection/>
    </xf>
    <xf numFmtId="0" fontId="21" fillId="0" borderId="6" xfId="24" applyFont="1" applyFill="1" applyBorder="1" applyAlignment="1">
      <alignment vertical="center"/>
      <protection/>
    </xf>
    <xf numFmtId="0" fontId="21" fillId="0" borderId="5" xfId="24" applyFont="1" applyFill="1" applyBorder="1" applyAlignment="1">
      <alignment vertical="center"/>
      <protection/>
    </xf>
    <xf numFmtId="0" fontId="21" fillId="0" borderId="7" xfId="24" applyFont="1" applyFill="1" applyBorder="1" applyAlignment="1">
      <alignment vertical="center"/>
      <protection/>
    </xf>
    <xf numFmtId="178" fontId="9" fillId="0" borderId="6" xfId="24" applyNumberFormat="1" applyFont="1" applyFill="1" applyBorder="1" applyAlignment="1">
      <alignment horizontal="right"/>
      <protection/>
    </xf>
    <xf numFmtId="178" fontId="9" fillId="0" borderId="5" xfId="24" applyNumberFormat="1" applyFont="1" applyFill="1" applyBorder="1" applyAlignment="1">
      <alignment horizontal="right"/>
      <protection/>
    </xf>
    <xf numFmtId="180" fontId="9" fillId="0" borderId="5" xfId="24" applyNumberFormat="1" applyFont="1" applyFill="1" applyBorder="1" applyAlignment="1">
      <alignment horizontal="right"/>
      <protection/>
    </xf>
    <xf numFmtId="180" fontId="9" fillId="0" borderId="7" xfId="24" applyNumberFormat="1" applyFont="1" applyFill="1" applyBorder="1" applyAlignment="1">
      <alignment horizontal="right"/>
      <protection/>
    </xf>
    <xf numFmtId="0" fontId="21" fillId="0" borderId="6" xfId="24" applyFont="1" applyFill="1" applyBorder="1" applyAlignment="1">
      <alignment horizontal="left" vertical="center"/>
      <protection/>
    </xf>
    <xf numFmtId="0" fontId="21" fillId="0" borderId="5" xfId="24" applyFont="1" applyFill="1" applyBorder="1" applyAlignment="1">
      <alignment horizontal="left" vertical="center"/>
      <protection/>
    </xf>
    <xf numFmtId="0" fontId="21" fillId="0" borderId="7" xfId="24" applyFont="1" applyFill="1" applyBorder="1" applyAlignment="1">
      <alignment horizontal="left" vertical="center"/>
      <protection/>
    </xf>
    <xf numFmtId="182" fontId="9" fillId="0" borderId="6" xfId="24" applyNumberFormat="1" applyFont="1" applyFill="1" applyBorder="1" applyAlignment="1">
      <alignment horizontal="right"/>
      <protection/>
    </xf>
    <xf numFmtId="182" fontId="9" fillId="0" borderId="5" xfId="24" applyNumberFormat="1" applyFont="1" applyFill="1" applyBorder="1" applyAlignment="1">
      <alignment horizontal="right"/>
      <protection/>
    </xf>
    <xf numFmtId="0" fontId="1" fillId="0" borderId="6" xfId="24" applyFont="1" applyFill="1" applyBorder="1" applyAlignment="1">
      <alignment vertical="center"/>
      <protection/>
    </xf>
    <xf numFmtId="0" fontId="5" fillId="0" borderId="5" xfId="24" applyFont="1" applyFill="1" applyBorder="1" applyAlignment="1">
      <alignment vertical="center"/>
      <protection/>
    </xf>
    <xf numFmtId="0" fontId="5" fillId="0" borderId="7" xfId="24" applyFont="1" applyFill="1" applyBorder="1" applyAlignment="1">
      <alignment vertical="center"/>
      <protection/>
    </xf>
    <xf numFmtId="0" fontId="9" fillId="0" borderId="0" xfId="24" applyFont="1" applyFill="1">
      <alignment/>
      <protection/>
    </xf>
    <xf numFmtId="0" fontId="5" fillId="0" borderId="1" xfId="24" applyFont="1" applyFill="1" applyBorder="1" applyAlignment="1">
      <alignment vertical="center"/>
      <protection/>
    </xf>
    <xf numFmtId="190" fontId="9" fillId="0" borderId="5" xfId="24" applyNumberFormat="1" applyFont="1" applyFill="1" applyBorder="1" applyAlignment="1">
      <alignment horizontal="right"/>
      <protection/>
    </xf>
    <xf numFmtId="190" fontId="9" fillId="0" borderId="7" xfId="24" applyNumberFormat="1" applyFont="1" applyFill="1" applyBorder="1" applyAlignment="1">
      <alignment horizontal="right"/>
      <protection/>
    </xf>
    <xf numFmtId="0" fontId="5" fillId="0" borderId="3" xfId="24" applyFont="1" applyFill="1" applyBorder="1" applyAlignment="1">
      <alignment vertical="center"/>
      <protection/>
    </xf>
    <xf numFmtId="0" fontId="1" fillId="0" borderId="0" xfId="24" applyFont="1" applyFill="1" applyBorder="1">
      <alignment/>
      <protection/>
    </xf>
    <xf numFmtId="0" fontId="4" fillId="0" borderId="0" xfId="24" applyFont="1" applyFill="1" applyBorder="1" applyAlignment="1">
      <alignment horizontal="center"/>
      <protection/>
    </xf>
    <xf numFmtId="180" fontId="4" fillId="0" borderId="0" xfId="24" applyNumberFormat="1" applyFont="1" applyFill="1" applyBorder="1" applyAlignment="1">
      <alignment horizontal="right"/>
      <protection/>
    </xf>
    <xf numFmtId="190" fontId="4" fillId="0" borderId="0" xfId="24" applyNumberFormat="1" applyFont="1" applyFill="1" applyBorder="1" applyAlignment="1">
      <alignment horizontal="center"/>
      <protection/>
    </xf>
    <xf numFmtId="180" fontId="4" fillId="0" borderId="0" xfId="24" applyNumberFormat="1" applyFont="1" applyFill="1" applyBorder="1" applyAlignment="1">
      <alignment horizontal="center"/>
      <protection/>
    </xf>
    <xf numFmtId="191" fontId="4" fillId="0" borderId="0" xfId="24" applyNumberFormat="1" applyFont="1" applyFill="1" applyBorder="1" applyAlignment="1">
      <alignment horizontal="center"/>
      <protection/>
    </xf>
    <xf numFmtId="0" fontId="1" fillId="0" borderId="0" xfId="24" applyFont="1" applyFill="1" applyAlignment="1">
      <alignment horizontal="right"/>
      <protection/>
    </xf>
    <xf numFmtId="0" fontId="4" fillId="0" borderId="0" xfId="24" applyFont="1" applyFill="1">
      <alignment/>
      <protection/>
    </xf>
    <xf numFmtId="0" fontId="4" fillId="0" borderId="0" xfId="24" applyFont="1" applyFill="1" applyBorder="1">
      <alignment/>
      <protection/>
    </xf>
    <xf numFmtId="0" fontId="5" fillId="0" borderId="0" xfId="24" applyFont="1" applyFill="1" applyBorder="1">
      <alignment/>
      <protection/>
    </xf>
    <xf numFmtId="0" fontId="5" fillId="0" borderId="0" xfId="24" applyFont="1" applyFill="1" applyAlignment="1">
      <alignment/>
      <protection/>
    </xf>
    <xf numFmtId="0" fontId="5" fillId="0" borderId="0" xfId="24" applyFont="1" applyFill="1" applyAlignment="1">
      <alignment horizontal="center"/>
      <protection/>
    </xf>
    <xf numFmtId="180" fontId="5" fillId="0" borderId="6" xfId="24" applyNumberFormat="1" applyFont="1" applyFill="1" applyBorder="1" applyAlignment="1">
      <alignment horizontal="center" vertical="center"/>
      <protection/>
    </xf>
    <xf numFmtId="180" fontId="21" fillId="0" borderId="5" xfId="24" applyNumberFormat="1" applyFont="1" applyFill="1" applyBorder="1" applyAlignment="1">
      <alignment horizontal="center" vertical="center"/>
      <protection/>
    </xf>
    <xf numFmtId="180" fontId="21" fillId="0" borderId="7" xfId="24" applyNumberFormat="1" applyFont="1" applyFill="1" applyBorder="1" applyAlignment="1">
      <alignment horizontal="center" vertical="center"/>
      <protection/>
    </xf>
    <xf numFmtId="176" fontId="4" fillId="0" borderId="0" xfId="24" applyNumberFormat="1" applyFont="1" applyFill="1" applyBorder="1" applyAlignment="1">
      <alignment horizontal="center"/>
      <protection/>
    </xf>
    <xf numFmtId="190" fontId="4" fillId="0" borderId="0" xfId="24" applyNumberFormat="1" applyFont="1" applyFill="1" applyBorder="1" applyAlignment="1">
      <alignment horizontal="right"/>
      <protection/>
    </xf>
    <xf numFmtId="0" fontId="42" fillId="0" borderId="0" xfId="0" applyFont="1" applyAlignment="1">
      <alignment/>
    </xf>
    <xf numFmtId="49" fontId="42" fillId="0" borderId="0" xfId="0" applyNumberFormat="1" applyFont="1" applyAlignment="1">
      <alignment/>
    </xf>
    <xf numFmtId="49" fontId="43" fillId="0" borderId="0" xfId="0" applyNumberFormat="1" applyFont="1" applyAlignment="1">
      <alignment/>
    </xf>
    <xf numFmtId="0" fontId="44" fillId="0" borderId="0" xfId="0" applyFont="1" applyAlignment="1">
      <alignment/>
    </xf>
    <xf numFmtId="49" fontId="42" fillId="0" borderId="0" xfId="0" applyNumberFormat="1" applyFont="1" applyAlignment="1">
      <alignment vertical="top" wrapText="1"/>
    </xf>
    <xf numFmtId="49" fontId="44" fillId="0" borderId="0" xfId="0" applyNumberFormat="1" applyFont="1" applyAlignment="1">
      <alignment/>
    </xf>
    <xf numFmtId="49" fontId="43" fillId="0" borderId="0" xfId="0" applyNumberFormat="1" applyFont="1" applyAlignment="1">
      <alignment vertical="top"/>
    </xf>
    <xf numFmtId="0" fontId="42" fillId="0" borderId="0" xfId="0" applyFont="1" applyAlignment="1">
      <alignment vertical="top"/>
    </xf>
    <xf numFmtId="49" fontId="28" fillId="0" borderId="0" xfId="0" applyNumberFormat="1" applyFont="1" applyAlignment="1">
      <alignment/>
    </xf>
    <xf numFmtId="0" fontId="1" fillId="2" borderId="6" xfId="21" applyFill="1" applyBorder="1" applyAlignment="1">
      <alignment horizontal="centerContinuous" shrinkToFit="1"/>
      <protection/>
    </xf>
    <xf numFmtId="0" fontId="1" fillId="2" borderId="5" xfId="21" applyFill="1" applyBorder="1" applyAlignment="1">
      <alignment horizontal="centerContinuous" shrinkToFit="1"/>
      <protection/>
    </xf>
    <xf numFmtId="0" fontId="1" fillId="2" borderId="7" xfId="21" applyFill="1" applyBorder="1" applyAlignment="1">
      <alignment horizontal="centerContinuous" shrinkToFit="1"/>
      <protection/>
    </xf>
    <xf numFmtId="0" fontId="1" fillId="2" borderId="27" xfId="21" applyFill="1" applyBorder="1" applyAlignment="1">
      <alignment horizontal="centerContinuous" shrinkToFit="1"/>
      <protection/>
    </xf>
    <xf numFmtId="0" fontId="1" fillId="2" borderId="6" xfId="21" applyFill="1" applyBorder="1" applyAlignment="1" quotePrefix="1">
      <alignment horizontal="centerContinuous" shrinkToFit="1"/>
      <protection/>
    </xf>
    <xf numFmtId="0" fontId="1" fillId="2" borderId="26" xfId="21" applyFill="1" applyBorder="1" applyAlignment="1">
      <alignment horizontal="center" vertical="center" shrinkToFit="1"/>
      <protection/>
    </xf>
    <xf numFmtId="0" fontId="33" fillId="2" borderId="26" xfId="21" applyFont="1" applyFill="1" applyBorder="1" applyAlignment="1">
      <alignment horizontal="center" vertical="center" shrinkToFit="1"/>
      <protection/>
    </xf>
    <xf numFmtId="0" fontId="33" fillId="2" borderId="28" xfId="21" applyFont="1" applyFill="1" applyBorder="1" applyAlignment="1">
      <alignment horizontal="center" vertical="center"/>
      <protection/>
    </xf>
    <xf numFmtId="0" fontId="1" fillId="2" borderId="28" xfId="21" applyFill="1" applyBorder="1" applyAlignment="1">
      <alignment horizontal="centerContinuous" shrinkToFit="1"/>
      <protection/>
    </xf>
    <xf numFmtId="0" fontId="1" fillId="2" borderId="9" xfId="21" applyFill="1" applyBorder="1" applyAlignment="1">
      <alignment horizontal="centerContinuous" shrinkToFit="1"/>
      <protection/>
    </xf>
    <xf numFmtId="0" fontId="1" fillId="2" borderId="8" xfId="21" applyFill="1" applyBorder="1" applyAlignment="1">
      <alignment horizontal="centerContinuous" shrinkToFit="1"/>
      <protection/>
    </xf>
    <xf numFmtId="0" fontId="1" fillId="2" borderId="26" xfId="21" applyFill="1" applyBorder="1" applyAlignment="1">
      <alignment horizontal="centerContinuous" shrinkToFit="1"/>
      <protection/>
    </xf>
    <xf numFmtId="49" fontId="42" fillId="0" borderId="0" xfId="0" applyNumberFormat="1" applyFont="1" applyAlignment="1">
      <alignment vertical="top"/>
    </xf>
    <xf numFmtId="49" fontId="42" fillId="0" borderId="0" xfId="0" applyNumberFormat="1" applyFont="1" applyAlignment="1">
      <alignment vertical="distributed"/>
    </xf>
    <xf numFmtId="0" fontId="38" fillId="0" borderId="0" xfId="26" applyFont="1" applyAlignment="1">
      <alignment/>
      <protection/>
    </xf>
    <xf numFmtId="0" fontId="1" fillId="0" borderId="0" xfId="26" applyFont="1" applyAlignment="1">
      <alignment/>
      <protection/>
    </xf>
    <xf numFmtId="3" fontId="1" fillId="0" borderId="10" xfId="22" applyNumberFormat="1" applyBorder="1" applyAlignment="1">
      <alignment horizontal="right"/>
      <protection/>
    </xf>
    <xf numFmtId="180" fontId="1" fillId="0" borderId="10" xfId="22" applyNumberFormat="1" applyBorder="1" applyAlignment="1">
      <alignment horizontal="right"/>
      <protection/>
    </xf>
    <xf numFmtId="180" fontId="1" fillId="0" borderId="0" xfId="0" applyNumberFormat="1" applyFont="1" applyAlignment="1">
      <alignment/>
    </xf>
    <xf numFmtId="0" fontId="1" fillId="0" borderId="0" xfId="0" applyFont="1" applyFill="1" applyAlignment="1">
      <alignment/>
    </xf>
    <xf numFmtId="58" fontId="1" fillId="0" borderId="0" xfId="27" applyNumberFormat="1" applyAlignment="1">
      <alignment horizontal="center" vertical="center"/>
      <protection/>
    </xf>
    <xf numFmtId="0" fontId="1" fillId="0" borderId="1" xfId="0" applyFont="1" applyFill="1" applyBorder="1" applyAlignment="1">
      <alignment/>
    </xf>
    <xf numFmtId="0" fontId="1" fillId="0" borderId="2" xfId="0" applyFont="1" applyFill="1" applyBorder="1" applyAlignment="1">
      <alignment/>
    </xf>
    <xf numFmtId="0" fontId="1" fillId="0" borderId="4" xfId="0" applyFont="1" applyFill="1" applyBorder="1" applyAlignment="1">
      <alignment/>
    </xf>
    <xf numFmtId="180" fontId="1" fillId="0" borderId="2" xfId="0" applyNumberFormat="1" applyFont="1" applyFill="1" applyBorder="1" applyAlignment="1">
      <alignment horizontal="right"/>
    </xf>
    <xf numFmtId="38" fontId="1" fillId="0" borderId="2" xfId="17" applyFont="1" applyFill="1" applyBorder="1" applyAlignment="1">
      <alignment horizontal="right"/>
    </xf>
    <xf numFmtId="3" fontId="1" fillId="0" borderId="2" xfId="0" applyNumberFormat="1" applyFont="1" applyFill="1" applyBorder="1" applyAlignment="1">
      <alignment horizontal="right"/>
    </xf>
    <xf numFmtId="3" fontId="1" fillId="0" borderId="4" xfId="0" applyNumberFormat="1" applyFont="1" applyFill="1" applyBorder="1" applyAlignment="1">
      <alignment horizontal="right"/>
    </xf>
    <xf numFmtId="0" fontId="1" fillId="0" borderId="0" xfId="0" applyFont="1" applyFill="1" applyBorder="1" applyAlignment="1">
      <alignment/>
    </xf>
    <xf numFmtId="0" fontId="1" fillId="0" borderId="3" xfId="0" applyFont="1" applyFill="1" applyBorder="1" applyAlignment="1">
      <alignment/>
    </xf>
    <xf numFmtId="180" fontId="1" fillId="0" borderId="1" xfId="0" applyNumberFormat="1" applyFont="1" applyFill="1" applyBorder="1" applyAlignment="1">
      <alignment wrapText="1"/>
    </xf>
    <xf numFmtId="0" fontId="0" fillId="0" borderId="2" xfId="0" applyFill="1" applyBorder="1" applyAlignment="1">
      <alignment wrapText="1"/>
    </xf>
    <xf numFmtId="180" fontId="1" fillId="0" borderId="2" xfId="0" applyNumberFormat="1" applyFont="1" applyFill="1" applyBorder="1" applyAlignment="1">
      <alignment shrinkToFit="1"/>
    </xf>
    <xf numFmtId="180" fontId="1" fillId="0" borderId="4" xfId="0" applyNumberFormat="1" applyFont="1" applyFill="1" applyBorder="1" applyAlignment="1">
      <alignment horizontal="right"/>
    </xf>
    <xf numFmtId="38" fontId="1" fillId="0" borderId="0" xfId="0" applyNumberFormat="1" applyFont="1" applyFill="1" applyBorder="1" applyAlignment="1">
      <alignment/>
    </xf>
    <xf numFmtId="180" fontId="1" fillId="0" borderId="0" xfId="0" applyNumberFormat="1" applyFont="1" applyAlignment="1">
      <alignment/>
    </xf>
    <xf numFmtId="0" fontId="1" fillId="0" borderId="0" xfId="30">
      <alignment/>
      <protection/>
    </xf>
    <xf numFmtId="0" fontId="1" fillId="0" borderId="0" xfId="30" applyAlignment="1">
      <alignment horizontal="right"/>
      <protection/>
    </xf>
    <xf numFmtId="0" fontId="41" fillId="0" borderId="0" xfId="30" applyFont="1" applyAlignment="1">
      <alignment horizontal="left"/>
      <protection/>
    </xf>
    <xf numFmtId="0" fontId="41" fillId="0" borderId="0" xfId="30" applyFont="1">
      <alignment/>
      <protection/>
    </xf>
    <xf numFmtId="0" fontId="41" fillId="0" borderId="0" xfId="30" applyFont="1" applyAlignment="1">
      <alignment horizontal="left" indent="1"/>
      <protection/>
    </xf>
    <xf numFmtId="0" fontId="13" fillId="0" borderId="0" xfId="30" applyFont="1" applyAlignment="1">
      <alignment horizontal="left"/>
      <protection/>
    </xf>
    <xf numFmtId="0" fontId="46" fillId="0" borderId="0" xfId="30" applyFont="1" applyAlignment="1">
      <alignment horizontal="left"/>
      <protection/>
    </xf>
    <xf numFmtId="0" fontId="40" fillId="0" borderId="0" xfId="30" applyFont="1" applyBorder="1" applyAlignment="1">
      <alignment horizontal="center"/>
      <protection/>
    </xf>
    <xf numFmtId="0" fontId="41" fillId="0" borderId="0" xfId="30" applyFont="1" applyBorder="1">
      <alignment/>
      <protection/>
    </xf>
    <xf numFmtId="0" fontId="47" fillId="0" borderId="0" xfId="30" applyFont="1" applyBorder="1" applyAlignment="1">
      <alignment/>
      <protection/>
    </xf>
    <xf numFmtId="0" fontId="40" fillId="0" borderId="0" xfId="30" applyFont="1" applyBorder="1" applyAlignment="1">
      <alignment/>
      <protection/>
    </xf>
    <xf numFmtId="0" fontId="1" fillId="0" borderId="0" xfId="30" applyBorder="1" applyAlignment="1">
      <alignment/>
      <protection/>
    </xf>
    <xf numFmtId="0" fontId="41" fillId="0" borderId="0" xfId="30" applyFont="1" applyBorder="1" applyAlignment="1">
      <alignment/>
      <protection/>
    </xf>
    <xf numFmtId="0" fontId="1" fillId="0" borderId="0" xfId="30" applyAlignment="1">
      <alignment/>
      <protection/>
    </xf>
    <xf numFmtId="0" fontId="1" fillId="0" borderId="0" xfId="25" applyAlignment="1">
      <alignment horizontal="center" vertical="center"/>
      <protection/>
    </xf>
    <xf numFmtId="0" fontId="1" fillId="0" borderId="0" xfId="25">
      <alignment vertical="center"/>
      <protection/>
    </xf>
    <xf numFmtId="0" fontId="30" fillId="0" borderId="0" xfId="25" applyFont="1" applyAlignment="1">
      <alignment vertical="center"/>
      <protection/>
    </xf>
    <xf numFmtId="0" fontId="1" fillId="0" borderId="0" xfId="25" applyAlignment="1">
      <alignment/>
      <protection/>
    </xf>
    <xf numFmtId="201" fontId="4" fillId="2" borderId="6" xfId="17" applyNumberFormat="1" applyFont="1" applyFill="1" applyBorder="1" applyAlignment="1" applyProtection="1">
      <alignment horizontal="left" vertical="center" wrapText="1"/>
      <protection locked="0"/>
    </xf>
    <xf numFmtId="202" fontId="4" fillId="2" borderId="3" xfId="17" applyNumberFormat="1" applyFont="1" applyFill="1" applyBorder="1" applyAlignment="1" applyProtection="1">
      <alignment horizontal="distributed" vertical="center" shrinkToFit="1"/>
      <protection locked="0"/>
    </xf>
    <xf numFmtId="202" fontId="4" fillId="2" borderId="3" xfId="17" applyNumberFormat="1" applyFont="1" applyFill="1" applyBorder="1" applyAlignment="1" applyProtection="1">
      <alignment horizontal="distributed" vertical="center"/>
      <protection locked="0"/>
    </xf>
    <xf numFmtId="202" fontId="4" fillId="2" borderId="3" xfId="17" applyNumberFormat="1" applyFont="1" applyFill="1" applyBorder="1" applyAlignment="1" applyProtection="1">
      <alignment horizontal="distributed" vertical="center" wrapText="1"/>
      <protection locked="0"/>
    </xf>
    <xf numFmtId="202" fontId="4" fillId="2" borderId="1" xfId="17" applyNumberFormat="1" applyFont="1" applyFill="1" applyBorder="1" applyAlignment="1" applyProtection="1">
      <alignment horizontal="distributed" vertical="center" shrinkToFit="1"/>
      <protection locked="0"/>
    </xf>
    <xf numFmtId="202" fontId="4" fillId="2" borderId="1" xfId="17" applyNumberFormat="1" applyFont="1" applyFill="1" applyBorder="1" applyAlignment="1" applyProtection="1">
      <alignment vertical="center" shrinkToFit="1"/>
      <protection locked="0"/>
    </xf>
    <xf numFmtId="202" fontId="4" fillId="2" borderId="1" xfId="17" applyNumberFormat="1" applyFont="1" applyFill="1" applyBorder="1" applyAlignment="1" applyProtection="1">
      <alignment horizontal="distributed" vertical="center"/>
      <protection locked="0"/>
    </xf>
    <xf numFmtId="201" fontId="1" fillId="0" borderId="5" xfId="17" applyNumberFormat="1" applyBorder="1" applyAlignment="1">
      <alignment vertical="center"/>
    </xf>
    <xf numFmtId="49" fontId="5" fillId="0" borderId="0" xfId="17" applyNumberFormat="1" applyFont="1" applyBorder="1" applyAlignment="1">
      <alignment horizontal="right" vertical="center"/>
    </xf>
    <xf numFmtId="201" fontId="1" fillId="0" borderId="0" xfId="17" applyNumberFormat="1" applyBorder="1" applyAlignment="1">
      <alignment vertical="center"/>
    </xf>
    <xf numFmtId="0" fontId="1" fillId="0" borderId="0" xfId="25" applyBorder="1">
      <alignment vertical="center"/>
      <protection/>
    </xf>
    <xf numFmtId="49" fontId="5" fillId="0" borderId="2" xfId="17" applyNumberFormat="1" applyFont="1" applyBorder="1" applyAlignment="1">
      <alignment horizontal="right" vertical="center"/>
    </xf>
    <xf numFmtId="0" fontId="1" fillId="0" borderId="0" xfId="25" applyBorder="1" applyAlignment="1">
      <alignment/>
      <protection/>
    </xf>
    <xf numFmtId="201" fontId="4" fillId="0" borderId="0" xfId="17" applyNumberFormat="1" applyFont="1" applyBorder="1" applyAlignment="1">
      <alignment horizontal="center" vertical="center" wrapText="1"/>
    </xf>
    <xf numFmtId="201" fontId="1" fillId="0" borderId="5" xfId="17" applyNumberFormat="1" applyBorder="1" applyAlignment="1">
      <alignment/>
    </xf>
    <xf numFmtId="0" fontId="1" fillId="0" borderId="0" xfId="25" applyFont="1" applyAlignment="1">
      <alignment horizontal="right"/>
      <protection/>
    </xf>
    <xf numFmtId="0" fontId="1" fillId="0" borderId="0" xfId="25" applyFont="1" applyBorder="1" applyAlignment="1">
      <alignment horizontal="right"/>
      <protection/>
    </xf>
    <xf numFmtId="0" fontId="9" fillId="0" borderId="3" xfId="21" applyFont="1" applyBorder="1" applyAlignment="1">
      <alignment horizontal="right" vertical="distributed"/>
      <protection/>
    </xf>
    <xf numFmtId="0" fontId="9" fillId="0" borderId="0" xfId="21" applyFont="1" applyBorder="1" applyAlignment="1">
      <alignment horizontal="right" vertical="distributed"/>
      <protection/>
    </xf>
    <xf numFmtId="0" fontId="9" fillId="0" borderId="0" xfId="21" applyFont="1" applyBorder="1" applyAlignment="1">
      <alignment horizontal="left" vertical="distributed"/>
      <protection/>
    </xf>
    <xf numFmtId="0" fontId="5" fillId="0" borderId="5" xfId="24" applyFont="1" applyFill="1" applyBorder="1" applyAlignment="1">
      <alignment horizontal="right" vertical="center"/>
      <protection/>
    </xf>
    <xf numFmtId="0" fontId="5" fillId="0" borderId="6" xfId="24" applyFont="1" applyFill="1" applyBorder="1" applyAlignment="1">
      <alignment horizontal="right" vertical="center"/>
      <protection/>
    </xf>
    <xf numFmtId="0" fontId="5" fillId="0" borderId="7" xfId="24" applyFont="1" applyFill="1" applyBorder="1" applyAlignment="1">
      <alignment horizontal="left" vertical="center"/>
      <protection/>
    </xf>
    <xf numFmtId="0" fontId="1" fillId="0" borderId="0" xfId="21" applyFont="1" applyAlignment="1">
      <alignment horizontal="center"/>
      <protection/>
    </xf>
    <xf numFmtId="190" fontId="1" fillId="0" borderId="5" xfId="17" applyNumberFormat="1" applyBorder="1" applyAlignment="1">
      <alignment vertical="center"/>
    </xf>
    <xf numFmtId="190" fontId="1" fillId="0" borderId="0" xfId="25" applyNumberFormat="1" applyBorder="1">
      <alignment vertical="center"/>
      <protection/>
    </xf>
    <xf numFmtId="190" fontId="1" fillId="0" borderId="0" xfId="25" applyNumberFormat="1" applyFont="1" applyBorder="1" applyAlignment="1">
      <alignment horizontal="right"/>
      <protection/>
    </xf>
    <xf numFmtId="0" fontId="18" fillId="0" borderId="0" xfId="25" applyFont="1" applyBorder="1" applyAlignment="1">
      <alignment/>
      <protection/>
    </xf>
    <xf numFmtId="0" fontId="18" fillId="0" borderId="0" xfId="25" applyFont="1" applyAlignment="1">
      <alignment/>
      <protection/>
    </xf>
    <xf numFmtId="180" fontId="21" fillId="0" borderId="6" xfId="24" applyNumberFormat="1" applyFont="1" applyFill="1" applyBorder="1" applyAlignment="1">
      <alignment horizontal="center" vertical="center"/>
      <protection/>
    </xf>
    <xf numFmtId="201" fontId="18" fillId="4" borderId="8" xfId="17" applyNumberFormat="1" applyFont="1" applyFill="1" applyBorder="1" applyAlignment="1">
      <alignment vertical="center"/>
    </xf>
    <xf numFmtId="190" fontId="18" fillId="4" borderId="8" xfId="17" applyNumberFormat="1" applyFont="1" applyFill="1" applyBorder="1" applyAlignment="1">
      <alignment vertical="center"/>
    </xf>
    <xf numFmtId="201" fontId="50" fillId="4" borderId="8" xfId="17" applyNumberFormat="1" applyFont="1" applyFill="1" applyBorder="1" applyAlignment="1">
      <alignment vertical="center"/>
    </xf>
    <xf numFmtId="0" fontId="42" fillId="0" borderId="0" xfId="0" applyFont="1" applyAlignment="1">
      <alignment vertical="top" wrapText="1"/>
    </xf>
    <xf numFmtId="0" fontId="19" fillId="0" borderId="0" xfId="0" applyFont="1" applyAlignment="1">
      <alignment/>
    </xf>
    <xf numFmtId="49" fontId="19" fillId="0" borderId="0" xfId="0" applyNumberFormat="1" applyFont="1" applyAlignment="1">
      <alignment vertical="top"/>
    </xf>
    <xf numFmtId="0" fontId="19" fillId="0" borderId="2" xfId="0" applyFont="1" applyBorder="1" applyAlignment="1">
      <alignment/>
    </xf>
    <xf numFmtId="49" fontId="19" fillId="0" borderId="0" xfId="0" applyNumberFormat="1" applyFont="1" applyAlignment="1">
      <alignment vertical="top" wrapText="1"/>
    </xf>
    <xf numFmtId="0" fontId="19" fillId="0" borderId="0" xfId="0" applyFont="1" applyAlignment="1">
      <alignment/>
    </xf>
    <xf numFmtId="49" fontId="51" fillId="0" borderId="2" xfId="0" applyNumberFormat="1" applyFont="1" applyFill="1" applyBorder="1" applyAlignment="1">
      <alignment vertical="center"/>
    </xf>
    <xf numFmtId="0" fontId="51" fillId="0" borderId="4" xfId="0" applyFont="1" applyFill="1" applyBorder="1" applyAlignment="1">
      <alignment vertical="center"/>
    </xf>
    <xf numFmtId="49" fontId="51" fillId="0" borderId="1" xfId="0" applyNumberFormat="1" applyFont="1" applyFill="1" applyBorder="1" applyAlignment="1">
      <alignment vertical="center"/>
    </xf>
    <xf numFmtId="0" fontId="51" fillId="0" borderId="2" xfId="0" applyFont="1" applyFill="1" applyBorder="1" applyAlignment="1">
      <alignment vertical="center"/>
    </xf>
    <xf numFmtId="49" fontId="51" fillId="0" borderId="0" xfId="0" applyNumberFormat="1" applyFont="1" applyFill="1" applyBorder="1" applyAlignment="1">
      <alignment vertical="center"/>
    </xf>
    <xf numFmtId="0" fontId="51" fillId="0" borderId="0" xfId="0" applyFont="1" applyFill="1" applyBorder="1" applyAlignment="1">
      <alignment vertical="center"/>
    </xf>
    <xf numFmtId="0" fontId="51" fillId="0" borderId="0" xfId="0" applyFont="1" applyFill="1" applyBorder="1" applyAlignment="1">
      <alignment/>
    </xf>
    <xf numFmtId="0" fontId="19" fillId="0" borderId="0" xfId="0" applyFont="1" applyBorder="1" applyAlignment="1">
      <alignment/>
    </xf>
    <xf numFmtId="0" fontId="51" fillId="0" borderId="10" xfId="0" applyFont="1" applyFill="1" applyBorder="1" applyAlignment="1">
      <alignment vertical="center"/>
    </xf>
    <xf numFmtId="49" fontId="51" fillId="0" borderId="3" xfId="0" applyNumberFormat="1" applyFont="1" applyFill="1" applyBorder="1" applyAlignment="1">
      <alignment vertical="center"/>
    </xf>
    <xf numFmtId="49" fontId="51" fillId="0" borderId="0" xfId="0" applyNumberFormat="1" applyFont="1" applyFill="1" applyBorder="1" applyAlignment="1">
      <alignment vertical="top"/>
    </xf>
    <xf numFmtId="0" fontId="51" fillId="0" borderId="2" xfId="0" applyFont="1" applyFill="1" applyBorder="1" applyAlignment="1">
      <alignment/>
    </xf>
    <xf numFmtId="49" fontId="27" fillId="0" borderId="5" xfId="17" applyNumberFormat="1" applyFont="1" applyBorder="1" applyAlignment="1">
      <alignment horizontal="right" vertical="center"/>
    </xf>
    <xf numFmtId="49" fontId="27" fillId="0" borderId="5" xfId="17" applyNumberFormat="1" applyFont="1" applyBorder="1" applyAlignment="1">
      <alignment horizontal="center" vertical="center"/>
    </xf>
    <xf numFmtId="190" fontId="25" fillId="0" borderId="6" xfId="0" applyNumberFormat="1" applyFont="1" applyBorder="1" applyAlignment="1">
      <alignment/>
    </xf>
    <xf numFmtId="190" fontId="25" fillId="0" borderId="5" xfId="0" applyNumberFormat="1" applyFont="1" applyBorder="1" applyAlignment="1">
      <alignment/>
    </xf>
    <xf numFmtId="190" fontId="25" fillId="0" borderId="5" xfId="25" applyNumberFormat="1" applyFont="1" applyBorder="1" applyAlignment="1">
      <alignment horizontal="right" vertical="center"/>
      <protection/>
    </xf>
    <xf numFmtId="49" fontId="27" fillId="0" borderId="0" xfId="17" applyNumberFormat="1" applyFont="1" applyBorder="1" applyAlignment="1">
      <alignment horizontal="right" vertical="center"/>
    </xf>
    <xf numFmtId="49" fontId="27" fillId="0" borderId="0" xfId="17" applyNumberFormat="1" applyFont="1" applyBorder="1" applyAlignment="1">
      <alignment horizontal="center" vertical="center"/>
    </xf>
    <xf numFmtId="190" fontId="25" fillId="0" borderId="3" xfId="0" applyNumberFormat="1" applyFont="1" applyBorder="1" applyAlignment="1">
      <alignment/>
    </xf>
    <xf numFmtId="190" fontId="25" fillId="0" borderId="0" xfId="0" applyNumberFormat="1" applyFont="1" applyBorder="1" applyAlignment="1">
      <alignment/>
    </xf>
    <xf numFmtId="190" fontId="25" fillId="0" borderId="0" xfId="25" applyNumberFormat="1" applyFont="1" applyBorder="1" applyAlignment="1">
      <alignment horizontal="right" vertical="center"/>
      <protection/>
    </xf>
    <xf numFmtId="190" fontId="25" fillId="0" borderId="3" xfId="17" applyNumberFormat="1" applyFont="1" applyBorder="1" applyAlignment="1">
      <alignment vertical="center"/>
    </xf>
    <xf numFmtId="190" fontId="25" fillId="0" borderId="0" xfId="17" applyNumberFormat="1" applyFont="1" applyBorder="1" applyAlignment="1">
      <alignment vertical="center"/>
    </xf>
    <xf numFmtId="49" fontId="27" fillId="0" borderId="7" xfId="17" applyNumberFormat="1" applyFont="1" applyBorder="1" applyAlignment="1">
      <alignment horizontal="center" vertical="center"/>
    </xf>
    <xf numFmtId="49" fontId="27" fillId="0" borderId="2" xfId="17" applyNumberFormat="1" applyFont="1" applyBorder="1" applyAlignment="1">
      <alignment horizontal="right" vertical="center"/>
    </xf>
    <xf numFmtId="49" fontId="36" fillId="0" borderId="2" xfId="17" applyNumberFormat="1" applyFont="1" applyBorder="1" applyAlignment="1">
      <alignment horizontal="right" vertical="center"/>
    </xf>
    <xf numFmtId="49" fontId="36" fillId="0" borderId="2" xfId="17" applyNumberFormat="1" applyFont="1" applyBorder="1" applyAlignment="1">
      <alignment horizontal="center" vertical="center"/>
    </xf>
    <xf numFmtId="190" fontId="18" fillId="0" borderId="1" xfId="17" applyNumberFormat="1" applyFont="1" applyBorder="1" applyAlignment="1">
      <alignment vertical="center"/>
    </xf>
    <xf numFmtId="190" fontId="18" fillId="0" borderId="2" xfId="17" applyNumberFormat="1" applyFont="1" applyBorder="1" applyAlignment="1">
      <alignment vertical="center"/>
    </xf>
    <xf numFmtId="49" fontId="36" fillId="0" borderId="0" xfId="17" applyNumberFormat="1" applyFont="1" applyBorder="1" applyAlignment="1">
      <alignment horizontal="right" vertical="center"/>
    </xf>
    <xf numFmtId="49" fontId="36" fillId="0" borderId="0" xfId="17" applyNumberFormat="1" applyFont="1" applyBorder="1" applyAlignment="1">
      <alignment horizontal="center" vertical="center"/>
    </xf>
    <xf numFmtId="190" fontId="18" fillId="0" borderId="1" xfId="0" applyNumberFormat="1" applyFont="1" applyBorder="1" applyAlignment="1">
      <alignment/>
    </xf>
    <xf numFmtId="190" fontId="18" fillId="0" borderId="2" xfId="0" applyNumberFormat="1" applyFont="1" applyBorder="1" applyAlignment="1">
      <alignment/>
    </xf>
    <xf numFmtId="190" fontId="18" fillId="0" borderId="8" xfId="17" applyNumberFormat="1" applyFont="1" applyBorder="1" applyAlignment="1">
      <alignment/>
    </xf>
    <xf numFmtId="190" fontId="18" fillId="0" borderId="28" xfId="17" applyNumberFormat="1" applyFont="1" applyBorder="1" applyAlignment="1">
      <alignment/>
    </xf>
    <xf numFmtId="190" fontId="25" fillId="0" borderId="0" xfId="0" applyNumberFormat="1" applyFont="1" applyAlignment="1">
      <alignment/>
    </xf>
    <xf numFmtId="55" fontId="25" fillId="0" borderId="3" xfId="21" applyNumberFormat="1" applyFont="1" applyBorder="1" applyAlignment="1">
      <alignment horizontal="right" vertical="center" shrinkToFit="1"/>
      <protection/>
    </xf>
    <xf numFmtId="49" fontId="25" fillId="0" borderId="0" xfId="21" applyNumberFormat="1" applyFont="1" applyBorder="1" applyAlignment="1">
      <alignment horizontal="right" vertical="center" shrinkToFit="1"/>
      <protection/>
    </xf>
    <xf numFmtId="55" fontId="25" fillId="0" borderId="0" xfId="21" applyNumberFormat="1" applyFont="1" applyBorder="1" applyAlignment="1">
      <alignment horizontal="left" vertical="center" shrinkToFit="1"/>
      <protection/>
    </xf>
    <xf numFmtId="176" fontId="25" fillId="0" borderId="3" xfId="21" applyNumberFormat="1" applyFont="1" applyBorder="1">
      <alignment/>
      <protection/>
    </xf>
    <xf numFmtId="176" fontId="25" fillId="0" borderId="10" xfId="21" applyNumberFormat="1" applyFont="1" applyBorder="1">
      <alignment/>
      <protection/>
    </xf>
    <xf numFmtId="176" fontId="25" fillId="0" borderId="0" xfId="21" applyNumberFormat="1" applyFont="1" applyBorder="1">
      <alignment/>
      <protection/>
    </xf>
    <xf numFmtId="176" fontId="25" fillId="0" borderId="3" xfId="21" applyNumberFormat="1" applyFont="1" applyFill="1" applyBorder="1">
      <alignment/>
      <protection/>
    </xf>
    <xf numFmtId="181" fontId="25" fillId="0" borderId="3" xfId="21" applyNumberFormat="1" applyFont="1" applyBorder="1">
      <alignment/>
      <protection/>
    </xf>
    <xf numFmtId="181" fontId="25" fillId="0" borderId="10" xfId="21" applyNumberFormat="1" applyFont="1" applyBorder="1">
      <alignment/>
      <protection/>
    </xf>
    <xf numFmtId="181" fontId="25" fillId="0" borderId="0" xfId="21" applyNumberFormat="1" applyFont="1" applyBorder="1">
      <alignment/>
      <protection/>
    </xf>
    <xf numFmtId="0" fontId="25" fillId="0" borderId="3" xfId="21" applyFont="1" applyBorder="1" applyAlignment="1">
      <alignment horizontal="right" vertical="center" shrinkToFit="1"/>
      <protection/>
    </xf>
    <xf numFmtId="0" fontId="25" fillId="0" borderId="0" xfId="21" applyFont="1" applyBorder="1" applyAlignment="1">
      <alignment horizontal="left" vertical="center" shrinkToFit="1"/>
      <protection/>
    </xf>
    <xf numFmtId="0" fontId="25" fillId="0" borderId="3" xfId="21" applyFont="1" applyFill="1" applyBorder="1" applyAlignment="1">
      <alignment horizontal="right" vertical="center" shrinkToFit="1"/>
      <protection/>
    </xf>
    <xf numFmtId="0" fontId="25" fillId="0" borderId="0" xfId="21" applyFont="1" applyFill="1" applyBorder="1" applyAlignment="1">
      <alignment horizontal="left" vertical="center" shrinkToFit="1"/>
      <protection/>
    </xf>
    <xf numFmtId="176" fontId="25" fillId="0" borderId="10" xfId="21" applyNumberFormat="1" applyFont="1" applyFill="1" applyBorder="1">
      <alignment/>
      <protection/>
    </xf>
    <xf numFmtId="176" fontId="25" fillId="0" borderId="0" xfId="21" applyNumberFormat="1" applyFont="1" applyFill="1" applyBorder="1">
      <alignment/>
      <protection/>
    </xf>
    <xf numFmtId="181" fontId="25" fillId="0" borderId="3" xfId="21" applyNumberFormat="1" applyFont="1" applyFill="1" applyBorder="1">
      <alignment/>
      <protection/>
    </xf>
    <xf numFmtId="181" fontId="25" fillId="0" borderId="10" xfId="21" applyNumberFormat="1" applyFont="1" applyFill="1" applyBorder="1">
      <alignment/>
      <protection/>
    </xf>
    <xf numFmtId="181" fontId="25" fillId="0" borderId="0" xfId="21" applyNumberFormat="1" applyFont="1" applyFill="1" applyBorder="1">
      <alignment/>
      <protection/>
    </xf>
    <xf numFmtId="49" fontId="25" fillId="0" borderId="1" xfId="21" applyNumberFormat="1" applyFont="1" applyBorder="1" applyAlignment="1">
      <alignment horizontal="right" vertical="center" shrinkToFit="1"/>
      <protection/>
    </xf>
    <xf numFmtId="49" fontId="25" fillId="0" borderId="2" xfId="21" applyNumberFormat="1" applyFont="1" applyBorder="1" applyAlignment="1">
      <alignment horizontal="left" vertical="center" shrinkToFit="1"/>
      <protection/>
    </xf>
    <xf numFmtId="176" fontId="25" fillId="0" borderId="1" xfId="21" applyNumberFormat="1" applyFont="1" applyFill="1" applyBorder="1">
      <alignment/>
      <protection/>
    </xf>
    <xf numFmtId="176" fontId="25" fillId="0" borderId="4" xfId="21" applyNumberFormat="1" applyFont="1" applyFill="1" applyBorder="1">
      <alignment/>
      <protection/>
    </xf>
    <xf numFmtId="176" fontId="25" fillId="0" borderId="2" xfId="21" applyNumberFormat="1" applyFont="1" applyFill="1" applyBorder="1">
      <alignment/>
      <protection/>
    </xf>
    <xf numFmtId="181" fontId="25" fillId="0" borderId="1" xfId="21" applyNumberFormat="1" applyFont="1" applyFill="1" applyBorder="1">
      <alignment/>
      <protection/>
    </xf>
    <xf numFmtId="181" fontId="25" fillId="0" borderId="4" xfId="21" applyNumberFormat="1" applyFont="1" applyFill="1" applyBorder="1">
      <alignment/>
      <protection/>
    </xf>
    <xf numFmtId="181" fontId="25" fillId="0" borderId="2" xfId="21" applyNumberFormat="1" applyFont="1" applyFill="1" applyBorder="1">
      <alignment/>
      <protection/>
    </xf>
    <xf numFmtId="49" fontId="25" fillId="0" borderId="28" xfId="21" applyNumberFormat="1" applyFont="1" applyBorder="1" applyAlignment="1">
      <alignment horizontal="right" vertical="center" shrinkToFit="1"/>
      <protection/>
    </xf>
    <xf numFmtId="49" fontId="18" fillId="0" borderId="8" xfId="21" applyNumberFormat="1" applyFont="1" applyBorder="1" applyAlignment="1">
      <alignment horizontal="right" vertical="center" shrinkToFit="1"/>
      <protection/>
    </xf>
    <xf numFmtId="49" fontId="18" fillId="0" borderId="8" xfId="21" applyNumberFormat="1" applyFont="1" applyBorder="1" applyAlignment="1">
      <alignment horizontal="left" vertical="center" shrinkToFit="1"/>
      <protection/>
    </xf>
    <xf numFmtId="176" fontId="18" fillId="0" borderId="28" xfId="21" applyNumberFormat="1" applyFont="1" applyBorder="1">
      <alignment/>
      <protection/>
    </xf>
    <xf numFmtId="176" fontId="18" fillId="0" borderId="9" xfId="21" applyNumberFormat="1" applyFont="1" applyBorder="1">
      <alignment/>
      <protection/>
    </xf>
    <xf numFmtId="176" fontId="18" fillId="0" borderId="8" xfId="21" applyNumberFormat="1" applyFont="1" applyBorder="1">
      <alignment/>
      <protection/>
    </xf>
    <xf numFmtId="181" fontId="18" fillId="0" borderId="28" xfId="21" applyNumberFormat="1" applyFont="1" applyBorder="1">
      <alignment/>
      <protection/>
    </xf>
    <xf numFmtId="181" fontId="18" fillId="0" borderId="9" xfId="21" applyNumberFormat="1" applyFont="1" applyBorder="1">
      <alignment/>
      <protection/>
    </xf>
    <xf numFmtId="181" fontId="18" fillId="0" borderId="8" xfId="21" applyNumberFormat="1" applyFont="1" applyBorder="1">
      <alignment/>
      <protection/>
    </xf>
    <xf numFmtId="49" fontId="18" fillId="0" borderId="28" xfId="21" applyNumberFormat="1" applyFont="1" applyBorder="1" applyAlignment="1">
      <alignment horizontal="right" vertical="center" shrinkToFit="1"/>
      <protection/>
    </xf>
    <xf numFmtId="176" fontId="18" fillId="0" borderId="1" xfId="21" applyNumberFormat="1" applyFont="1" applyBorder="1">
      <alignment/>
      <protection/>
    </xf>
    <xf numFmtId="176" fontId="18" fillId="0" borderId="4" xfId="21" applyNumberFormat="1" applyFont="1" applyBorder="1">
      <alignment/>
      <protection/>
    </xf>
    <xf numFmtId="181" fontId="18" fillId="0" borderId="1" xfId="21" applyNumberFormat="1" applyFont="1" applyBorder="1">
      <alignment/>
      <protection/>
    </xf>
    <xf numFmtId="181" fontId="18" fillId="0" borderId="4" xfId="21" applyNumberFormat="1" applyFont="1" applyBorder="1">
      <alignment/>
      <protection/>
    </xf>
    <xf numFmtId="0" fontId="27" fillId="0" borderId="3" xfId="24" applyFont="1" applyFill="1" applyBorder="1" applyAlignment="1">
      <alignment horizontal="right"/>
      <protection/>
    </xf>
    <xf numFmtId="0" fontId="27" fillId="0" borderId="0" xfId="24" applyFont="1" applyFill="1" applyBorder="1" applyAlignment="1">
      <alignment horizontal="center"/>
      <protection/>
    </xf>
    <xf numFmtId="0" fontId="27" fillId="0" borderId="10" xfId="24" applyFont="1" applyFill="1" applyBorder="1" applyAlignment="1">
      <alignment horizontal="left"/>
      <protection/>
    </xf>
    <xf numFmtId="180" fontId="27" fillId="0" borderId="0" xfId="24" applyNumberFormat="1" applyFont="1" applyFill="1" applyBorder="1" applyAlignment="1">
      <alignment horizontal="right"/>
      <protection/>
    </xf>
    <xf numFmtId="180" fontId="27" fillId="0" borderId="10" xfId="24" applyNumberFormat="1" applyFont="1" applyFill="1" applyBorder="1" applyAlignment="1">
      <alignment horizontal="right"/>
      <protection/>
    </xf>
    <xf numFmtId="180" fontId="27" fillId="0" borderId="10" xfId="24" applyNumberFormat="1" applyFont="1" applyFill="1" applyBorder="1" applyAlignment="1">
      <alignment/>
      <protection/>
    </xf>
    <xf numFmtId="180" fontId="27" fillId="0" borderId="0" xfId="24" applyNumberFormat="1" applyFont="1" applyFill="1" applyBorder="1" applyAlignment="1">
      <alignment/>
      <protection/>
    </xf>
    <xf numFmtId="0" fontId="27" fillId="0" borderId="0" xfId="24" applyFont="1" applyFill="1" applyBorder="1" applyAlignment="1">
      <alignment horizontal="right"/>
      <protection/>
    </xf>
    <xf numFmtId="180" fontId="27" fillId="0" borderId="3" xfId="24" applyNumberFormat="1" applyFont="1" applyFill="1" applyBorder="1" applyAlignment="1">
      <alignment/>
      <protection/>
    </xf>
    <xf numFmtId="49" fontId="27" fillId="0" borderId="3" xfId="24" applyNumberFormat="1" applyFont="1" applyFill="1" applyBorder="1" applyAlignment="1">
      <alignment horizontal="right"/>
      <protection/>
    </xf>
    <xf numFmtId="49" fontId="27" fillId="0" borderId="0" xfId="24" applyNumberFormat="1" applyFont="1" applyFill="1" applyBorder="1" applyAlignment="1">
      <alignment horizontal="center"/>
      <protection/>
    </xf>
    <xf numFmtId="49" fontId="27" fillId="0" borderId="10" xfId="24" applyNumberFormat="1" applyFont="1" applyFill="1" applyBorder="1" applyAlignment="1">
      <alignment horizontal="left"/>
      <protection/>
    </xf>
    <xf numFmtId="49" fontId="27" fillId="0" borderId="1" xfId="24" applyNumberFormat="1" applyFont="1" applyFill="1" applyBorder="1" applyAlignment="1">
      <alignment horizontal="right"/>
      <protection/>
    </xf>
    <xf numFmtId="180" fontId="27" fillId="0" borderId="4" xfId="24" applyNumberFormat="1" applyFont="1" applyFill="1" applyBorder="1" applyAlignment="1">
      <alignment/>
      <protection/>
    </xf>
    <xf numFmtId="0" fontId="36" fillId="0" borderId="0" xfId="24" applyFont="1" applyFill="1" applyBorder="1" applyAlignment="1">
      <alignment horizontal="center"/>
      <protection/>
    </xf>
    <xf numFmtId="0" fontId="36" fillId="0" borderId="10" xfId="24" applyFont="1" applyFill="1" applyBorder="1" applyAlignment="1">
      <alignment horizontal="left"/>
      <protection/>
    </xf>
    <xf numFmtId="180" fontId="36" fillId="0" borderId="0" xfId="24" applyNumberFormat="1" applyFont="1" applyFill="1" applyBorder="1" applyAlignment="1">
      <alignment/>
      <protection/>
    </xf>
    <xf numFmtId="180" fontId="36" fillId="0" borderId="10" xfId="24" applyNumberFormat="1" applyFont="1" applyFill="1" applyBorder="1" applyAlignment="1">
      <alignment/>
      <protection/>
    </xf>
    <xf numFmtId="49" fontId="36" fillId="0" borderId="2" xfId="24" applyNumberFormat="1" applyFont="1" applyFill="1" applyBorder="1" applyAlignment="1">
      <alignment horizontal="center"/>
      <protection/>
    </xf>
    <xf numFmtId="49" fontId="36" fillId="0" borderId="4" xfId="24" applyNumberFormat="1" applyFont="1" applyFill="1" applyBorder="1" applyAlignment="1">
      <alignment horizontal="left"/>
      <protection/>
    </xf>
    <xf numFmtId="180" fontId="36" fillId="0" borderId="2" xfId="24" applyNumberFormat="1" applyFont="1" applyFill="1" applyBorder="1" applyAlignment="1">
      <alignment/>
      <protection/>
    </xf>
    <xf numFmtId="180" fontId="36" fillId="0" borderId="4" xfId="24" applyNumberFormat="1" applyFont="1" applyFill="1" applyBorder="1" applyAlignment="1">
      <alignment/>
      <protection/>
    </xf>
    <xf numFmtId="0" fontId="1" fillId="0" borderId="0" xfId="27" applyAlignment="1">
      <alignment/>
      <protection/>
    </xf>
    <xf numFmtId="0" fontId="1" fillId="0" borderId="0" xfId="27" applyFont="1" applyAlignment="1">
      <alignment/>
      <protection/>
    </xf>
    <xf numFmtId="0" fontId="0" fillId="0" borderId="0" xfId="29" applyFont="1">
      <alignment vertical="center"/>
      <protection/>
    </xf>
    <xf numFmtId="0" fontId="0" fillId="0" borderId="0" xfId="16" applyFont="1" applyAlignment="1">
      <alignment horizontal="right" vertical="center"/>
    </xf>
    <xf numFmtId="0" fontId="0" fillId="0" borderId="0" xfId="29" applyFont="1" applyAlignment="1">
      <alignment horizontal="right" vertical="center"/>
      <protection/>
    </xf>
    <xf numFmtId="206" fontId="0" fillId="0" borderId="0" xfId="0" applyNumberFormat="1" applyAlignment="1">
      <alignment vertical="top" wrapText="1"/>
    </xf>
    <xf numFmtId="0" fontId="42" fillId="0" borderId="0" xfId="0" applyFont="1" applyAlignment="1" quotePrefix="1">
      <alignment/>
    </xf>
    <xf numFmtId="202" fontId="4" fillId="2" borderId="3" xfId="17" applyNumberFormat="1" applyFont="1" applyFill="1" applyBorder="1" applyAlignment="1" applyProtection="1">
      <alignment vertical="center" shrinkToFit="1"/>
      <protection locked="0"/>
    </xf>
    <xf numFmtId="49" fontId="0" fillId="0" borderId="2" xfId="0" applyNumberFormat="1" applyBorder="1" applyAlignment="1">
      <alignment/>
    </xf>
    <xf numFmtId="49" fontId="0" fillId="0" borderId="4" xfId="0" applyNumberFormat="1" applyBorder="1" applyAlignment="1">
      <alignment/>
    </xf>
    <xf numFmtId="0" fontId="0" fillId="0" borderId="8" xfId="0" applyBorder="1" applyAlignment="1">
      <alignment/>
    </xf>
    <xf numFmtId="0" fontId="5" fillId="0" borderId="31" xfId="28" applyFont="1" applyBorder="1" applyAlignment="1">
      <alignment horizontal="center" vertical="center" shrinkToFit="1"/>
      <protection/>
    </xf>
    <xf numFmtId="49" fontId="5" fillId="0" borderId="32" xfId="28" applyNumberFormat="1" applyFont="1" applyBorder="1" applyAlignment="1">
      <alignment vertical="center" shrinkToFit="1"/>
      <protection/>
    </xf>
    <xf numFmtId="49" fontId="5" fillId="0" borderId="29" xfId="28" applyNumberFormat="1" applyFont="1" applyBorder="1" applyAlignment="1">
      <alignment vertical="center"/>
      <protection/>
    </xf>
    <xf numFmtId="0" fontId="5" fillId="0" borderId="33" xfId="28" applyNumberFormat="1" applyFont="1" applyBorder="1" applyAlignment="1">
      <alignment vertical="center"/>
      <protection/>
    </xf>
    <xf numFmtId="0" fontId="5" fillId="0" borderId="34" xfId="28" applyNumberFormat="1" applyFont="1" applyBorder="1" applyAlignment="1">
      <alignment horizontal="center" vertical="center"/>
      <protection/>
    </xf>
    <xf numFmtId="49" fontId="5" fillId="0" borderId="35" xfId="28" applyNumberFormat="1" applyFont="1" applyBorder="1" applyAlignment="1">
      <alignment vertical="center"/>
      <protection/>
    </xf>
    <xf numFmtId="49" fontId="5" fillId="0" borderId="33" xfId="28" applyNumberFormat="1" applyFont="1" applyBorder="1" applyAlignment="1">
      <alignment vertical="center"/>
      <protection/>
    </xf>
    <xf numFmtId="0" fontId="5" fillId="0" borderId="32" xfId="28" applyFont="1" applyBorder="1" applyAlignment="1">
      <alignment vertical="center" shrinkToFit="1"/>
      <protection/>
    </xf>
    <xf numFmtId="49" fontId="5" fillId="0" borderId="36" xfId="28" applyNumberFormat="1" applyFont="1" applyBorder="1" applyAlignment="1">
      <alignment vertical="center"/>
      <protection/>
    </xf>
    <xf numFmtId="49" fontId="5" fillId="0" borderId="36" xfId="28" applyNumberFormat="1" applyFont="1" applyFill="1" applyBorder="1" applyAlignment="1">
      <alignment vertical="center"/>
      <protection/>
    </xf>
    <xf numFmtId="49" fontId="5" fillId="0" borderId="33" xfId="28" applyNumberFormat="1" applyFont="1" applyFill="1" applyBorder="1" applyAlignment="1">
      <alignment vertical="center"/>
      <protection/>
    </xf>
    <xf numFmtId="0" fontId="5" fillId="0" borderId="37" xfId="28" applyFont="1" applyBorder="1" applyAlignment="1">
      <alignment vertical="center" shrinkToFit="1"/>
      <protection/>
    </xf>
    <xf numFmtId="49" fontId="5" fillId="0" borderId="30" xfId="28" applyNumberFormat="1" applyFont="1" applyBorder="1" applyAlignment="1">
      <alignment vertical="center"/>
      <protection/>
    </xf>
    <xf numFmtId="49" fontId="5" fillId="0" borderId="38" xfId="28" applyNumberFormat="1" applyFont="1" applyBorder="1" applyAlignment="1">
      <alignment vertical="center"/>
      <protection/>
    </xf>
    <xf numFmtId="49" fontId="5" fillId="0" borderId="39" xfId="28" applyNumberFormat="1" applyFont="1" applyBorder="1" applyAlignment="1">
      <alignment horizontal="center" vertical="center"/>
      <protection/>
    </xf>
    <xf numFmtId="49" fontId="5" fillId="0" borderId="40" xfId="28" applyNumberFormat="1" applyFont="1" applyFill="1" applyBorder="1" applyAlignment="1">
      <alignment vertical="center"/>
      <protection/>
    </xf>
    <xf numFmtId="49" fontId="5" fillId="0" borderId="38" xfId="28" applyNumberFormat="1" applyFont="1" applyFill="1" applyBorder="1" applyAlignment="1">
      <alignment vertical="center"/>
      <protection/>
    </xf>
    <xf numFmtId="49" fontId="5" fillId="0" borderId="27" xfId="28" applyNumberFormat="1" applyFont="1" applyBorder="1" applyAlignment="1">
      <alignment vertical="center"/>
      <protection/>
    </xf>
    <xf numFmtId="0" fontId="5" fillId="0" borderId="41" xfId="28" applyNumberFormat="1" applyFont="1" applyBorder="1" applyAlignment="1">
      <alignment vertical="center"/>
      <protection/>
    </xf>
    <xf numFmtId="0" fontId="5" fillId="0" borderId="42" xfId="28" applyNumberFormat="1" applyFont="1" applyBorder="1" applyAlignment="1">
      <alignment horizontal="center" vertical="center"/>
      <protection/>
    </xf>
    <xf numFmtId="49" fontId="5" fillId="0" borderId="43" xfId="28" applyNumberFormat="1" applyFont="1" applyBorder="1" applyAlignment="1">
      <alignment vertical="center"/>
      <protection/>
    </xf>
    <xf numFmtId="49" fontId="5" fillId="0" borderId="41" xfId="28" applyNumberFormat="1" applyFont="1" applyBorder="1" applyAlignment="1">
      <alignment vertical="center"/>
      <protection/>
    </xf>
    <xf numFmtId="49" fontId="5" fillId="0" borderId="34" xfId="28" applyNumberFormat="1" applyFont="1" applyBorder="1" applyAlignment="1">
      <alignment horizontal="center" vertical="center"/>
      <protection/>
    </xf>
    <xf numFmtId="0" fontId="5" fillId="0" borderId="33" xfId="28" applyFont="1" applyBorder="1" applyAlignment="1">
      <alignment vertical="center"/>
      <protection/>
    </xf>
    <xf numFmtId="0" fontId="5" fillId="0" borderId="36" xfId="28" applyFont="1" applyBorder="1" applyAlignment="1">
      <alignment vertical="center"/>
      <protection/>
    </xf>
    <xf numFmtId="49" fontId="5" fillId="0" borderId="42" xfId="28" applyNumberFormat="1" applyFont="1" applyBorder="1" applyAlignment="1">
      <alignment horizontal="center" vertical="center"/>
      <protection/>
    </xf>
    <xf numFmtId="0" fontId="5" fillId="0" borderId="41" xfId="28" applyFont="1" applyBorder="1" applyAlignment="1">
      <alignment vertical="center"/>
      <protection/>
    </xf>
    <xf numFmtId="49" fontId="5" fillId="0" borderId="40" xfId="28" applyNumberFormat="1" applyFont="1" applyBorder="1" applyAlignment="1">
      <alignment vertical="center"/>
      <protection/>
    </xf>
    <xf numFmtId="0" fontId="5" fillId="0" borderId="38" xfId="28" applyFont="1" applyBorder="1" applyAlignment="1">
      <alignment vertical="center"/>
      <protection/>
    </xf>
    <xf numFmtId="0" fontId="5" fillId="0" borderId="38" xfId="28" applyNumberFormat="1" applyFont="1" applyBorder="1" applyAlignment="1">
      <alignment vertical="center"/>
      <protection/>
    </xf>
    <xf numFmtId="0" fontId="5" fillId="0" borderId="39" xfId="28" applyNumberFormat="1" applyFont="1" applyBorder="1" applyAlignment="1">
      <alignment horizontal="center" vertical="center"/>
      <protection/>
    </xf>
    <xf numFmtId="0" fontId="5" fillId="0" borderId="43" xfId="28" applyFont="1" applyBorder="1" applyAlignment="1">
      <alignment vertical="center"/>
      <protection/>
    </xf>
    <xf numFmtId="0" fontId="5" fillId="0" borderId="44" xfId="28" applyFont="1" applyBorder="1" applyAlignment="1">
      <alignment vertical="center" shrinkToFit="1"/>
      <protection/>
    </xf>
    <xf numFmtId="49" fontId="5" fillId="0" borderId="45" xfId="28" applyNumberFormat="1" applyFont="1" applyBorder="1" applyAlignment="1">
      <alignment vertical="center"/>
      <protection/>
    </xf>
    <xf numFmtId="0" fontId="5" fillId="0" borderId="46" xfId="28" applyNumberFormat="1" applyFont="1" applyFill="1" applyBorder="1" applyAlignment="1">
      <alignment vertical="center"/>
      <protection/>
    </xf>
    <xf numFmtId="0" fontId="5" fillId="0" borderId="47" xfId="28" applyNumberFormat="1" applyFont="1" applyBorder="1" applyAlignment="1">
      <alignment horizontal="center" vertical="center"/>
      <protection/>
    </xf>
    <xf numFmtId="0" fontId="5" fillId="0" borderId="48" xfId="28" applyFont="1" applyBorder="1" applyAlignment="1">
      <alignment horizontal="left" vertical="center"/>
      <protection/>
    </xf>
    <xf numFmtId="0" fontId="5" fillId="0" borderId="46" xfId="28" applyFont="1" applyBorder="1" applyAlignment="1">
      <alignment vertical="center" shrinkToFit="1"/>
      <protection/>
    </xf>
    <xf numFmtId="49" fontId="5" fillId="0" borderId="0" xfId="28" applyNumberFormat="1" applyFont="1" applyBorder="1" applyAlignment="1">
      <alignment vertical="center"/>
      <protection/>
    </xf>
    <xf numFmtId="0" fontId="5" fillId="0" borderId="0" xfId="28" applyNumberFormat="1" applyFont="1" applyFill="1" applyBorder="1" applyAlignment="1">
      <alignment vertical="center"/>
      <protection/>
    </xf>
    <xf numFmtId="0" fontId="5" fillId="0" borderId="0" xfId="28" applyNumberFormat="1" applyFont="1" applyBorder="1" applyAlignment="1">
      <alignment horizontal="center" vertical="center"/>
      <protection/>
    </xf>
    <xf numFmtId="0" fontId="5" fillId="0" borderId="0" xfId="28" applyFont="1" applyBorder="1" applyAlignment="1">
      <alignment horizontal="left" vertical="center"/>
      <protection/>
    </xf>
    <xf numFmtId="0" fontId="5" fillId="0" borderId="0" xfId="28" applyFont="1" applyBorder="1" applyAlignment="1">
      <alignment vertical="center" shrinkToFit="1"/>
      <protection/>
    </xf>
    <xf numFmtId="0" fontId="5" fillId="0" borderId="0" xfId="28" applyFont="1" applyBorder="1" applyAlignment="1">
      <alignment/>
      <protection/>
    </xf>
    <xf numFmtId="0" fontId="5" fillId="0" borderId="0" xfId="28" applyFont="1" applyAlignment="1">
      <alignment vertical="center"/>
      <protection/>
    </xf>
    <xf numFmtId="0" fontId="5" fillId="0" borderId="0" xfId="28" applyNumberFormat="1" applyFont="1">
      <alignment/>
      <protection/>
    </xf>
    <xf numFmtId="0" fontId="5" fillId="0" borderId="0" xfId="28" applyNumberFormat="1" applyFont="1" applyAlignment="1">
      <alignment horizontal="center"/>
      <protection/>
    </xf>
    <xf numFmtId="0" fontId="5" fillId="0" borderId="0" xfId="28" applyFont="1">
      <alignment/>
      <protection/>
    </xf>
    <xf numFmtId="0" fontId="5" fillId="0" borderId="0" xfId="28" applyFont="1" applyAlignment="1">
      <alignment shrinkToFit="1"/>
      <protection/>
    </xf>
    <xf numFmtId="0" fontId="5" fillId="0" borderId="0" xfId="28" applyNumberFormat="1" applyFont="1" applyFill="1" applyBorder="1">
      <alignment/>
      <protection/>
    </xf>
    <xf numFmtId="49" fontId="5" fillId="0" borderId="0" xfId="28" applyNumberFormat="1" applyFont="1">
      <alignment/>
      <protection/>
    </xf>
    <xf numFmtId="49" fontId="44" fillId="0" borderId="0" xfId="28" applyNumberFormat="1" applyFont="1" applyAlignment="1">
      <alignment/>
      <protection/>
    </xf>
    <xf numFmtId="49" fontId="25" fillId="0" borderId="0" xfId="29" applyNumberFormat="1" applyFont="1" applyAlignment="1">
      <alignment horizontal="center" vertical="center"/>
      <protection/>
    </xf>
    <xf numFmtId="0" fontId="17" fillId="0" borderId="0" xfId="25" applyFont="1">
      <alignment vertical="center"/>
      <protection/>
    </xf>
    <xf numFmtId="0" fontId="18" fillId="0" borderId="0" xfId="25" applyFont="1">
      <alignment vertical="center"/>
      <protection/>
    </xf>
    <xf numFmtId="0" fontId="18" fillId="0" borderId="0" xfId="25" applyFont="1" applyAlignment="1">
      <alignment horizontal="center" vertical="center"/>
      <protection/>
    </xf>
    <xf numFmtId="0" fontId="15" fillId="0" borderId="0" xfId="25" applyFont="1" applyAlignment="1">
      <alignment vertical="center"/>
      <protection/>
    </xf>
    <xf numFmtId="0" fontId="15" fillId="0" borderId="0" xfId="25" applyFont="1">
      <alignment vertical="center"/>
      <protection/>
    </xf>
    <xf numFmtId="0" fontId="53" fillId="0" borderId="0" xfId="0" applyFont="1" applyAlignment="1">
      <alignment/>
    </xf>
    <xf numFmtId="0" fontId="18" fillId="0" borderId="0" xfId="0" applyFont="1" applyAlignment="1">
      <alignment/>
    </xf>
    <xf numFmtId="0" fontId="54" fillId="0" borderId="0" xfId="0" applyFont="1" applyAlignment="1">
      <alignment/>
    </xf>
    <xf numFmtId="0" fontId="17" fillId="0" borderId="0" xfId="25" applyFont="1" applyAlignment="1">
      <alignment vertical="center" shrinkToFit="1"/>
      <protection/>
    </xf>
    <xf numFmtId="176" fontId="17" fillId="0" borderId="0" xfId="21" applyNumberFormat="1" applyFont="1" applyBorder="1" applyAlignment="1">
      <alignment/>
      <protection/>
    </xf>
    <xf numFmtId="49" fontId="25" fillId="0" borderId="0" xfId="29" applyNumberFormat="1" applyFont="1">
      <alignment vertical="center"/>
      <protection/>
    </xf>
    <xf numFmtId="0" fontId="15" fillId="0" borderId="0" xfId="22" applyFont="1" applyAlignment="1">
      <alignment/>
      <protection/>
    </xf>
    <xf numFmtId="3" fontId="1" fillId="0" borderId="23" xfId="22" applyNumberFormat="1" applyBorder="1">
      <alignment/>
      <protection/>
    </xf>
    <xf numFmtId="3" fontId="1" fillId="0" borderId="27" xfId="22" applyNumberFormat="1" applyBorder="1" applyAlignment="1">
      <alignment horizontal="right" vertical="center"/>
      <protection/>
    </xf>
    <xf numFmtId="3" fontId="1" fillId="0" borderId="49" xfId="22" applyNumberFormat="1" applyBorder="1">
      <alignment/>
      <protection/>
    </xf>
    <xf numFmtId="3" fontId="1" fillId="0" borderId="50" xfId="22" applyNumberFormat="1" applyBorder="1">
      <alignment/>
      <protection/>
    </xf>
    <xf numFmtId="3" fontId="1" fillId="0" borderId="29" xfId="22" applyNumberFormat="1" applyBorder="1">
      <alignment/>
      <protection/>
    </xf>
    <xf numFmtId="3" fontId="1" fillId="0" borderId="51" xfId="22" applyNumberFormat="1" applyBorder="1" applyAlignment="1">
      <alignment/>
      <protection/>
    </xf>
    <xf numFmtId="3" fontId="1" fillId="0" borderId="29" xfId="22" applyNumberFormat="1" applyBorder="1" applyAlignment="1">
      <alignment horizontal="right"/>
      <protection/>
    </xf>
    <xf numFmtId="3" fontId="1" fillId="0" borderId="27" xfId="22" applyNumberFormat="1" applyBorder="1">
      <alignment/>
      <protection/>
    </xf>
    <xf numFmtId="3" fontId="1" fillId="0" borderId="51" xfId="22" applyNumberFormat="1" applyBorder="1">
      <alignment/>
      <protection/>
    </xf>
    <xf numFmtId="0" fontId="5" fillId="0" borderId="14" xfId="22" applyFont="1" applyBorder="1" applyAlignment="1">
      <alignment horizontal="center" vertical="center"/>
      <protection/>
    </xf>
    <xf numFmtId="49" fontId="5" fillId="0" borderId="25" xfId="22" applyNumberFormat="1" applyFont="1" applyBorder="1" applyAlignment="1">
      <alignment horizontal="distributed" vertical="center" wrapText="1"/>
      <protection/>
    </xf>
    <xf numFmtId="49" fontId="5" fillId="0" borderId="18" xfId="22" applyNumberFormat="1" applyFont="1" applyBorder="1" applyAlignment="1">
      <alignment horizontal="distributed" vertical="center" wrapText="1"/>
      <protection/>
    </xf>
    <xf numFmtId="49" fontId="5" fillId="0" borderId="20" xfId="22" applyNumberFormat="1" applyFont="1" applyBorder="1" applyAlignment="1">
      <alignment horizontal="distributed" vertical="center" wrapText="1"/>
      <protection/>
    </xf>
    <xf numFmtId="49" fontId="5" fillId="0" borderId="7" xfId="22" applyNumberFormat="1" applyFont="1" applyBorder="1" applyAlignment="1">
      <alignment horizontal="distributed" vertical="center" wrapText="1"/>
      <protection/>
    </xf>
    <xf numFmtId="49" fontId="5" fillId="0" borderId="10" xfId="22" applyNumberFormat="1" applyFont="1" applyBorder="1" applyAlignment="1">
      <alignment horizontal="distributed" vertical="center" wrapText="1"/>
      <protection/>
    </xf>
    <xf numFmtId="49" fontId="5" fillId="0" borderId="16" xfId="22" applyNumberFormat="1" applyFont="1" applyBorder="1" applyAlignment="1">
      <alignment horizontal="distributed" vertical="center" wrapText="1"/>
      <protection/>
    </xf>
    <xf numFmtId="0" fontId="21" fillId="0" borderId="0" xfId="22" applyFont="1" applyAlignment="1">
      <alignment vertical="center"/>
      <protection/>
    </xf>
    <xf numFmtId="0" fontId="21" fillId="0" borderId="14" xfId="22" applyFont="1" applyBorder="1" applyAlignment="1">
      <alignment horizontal="right" vertical="top"/>
      <protection/>
    </xf>
    <xf numFmtId="0" fontId="21" fillId="0" borderId="22" xfId="22" applyFont="1" applyBorder="1" applyAlignment="1">
      <alignment horizontal="right" vertical="top"/>
      <protection/>
    </xf>
    <xf numFmtId="0" fontId="21" fillId="0" borderId="23" xfId="22" applyFont="1" applyBorder="1" applyAlignment="1">
      <alignment horizontal="right" vertical="top"/>
      <protection/>
    </xf>
    <xf numFmtId="0" fontId="21" fillId="0" borderId="3" xfId="22" applyFont="1" applyBorder="1" applyAlignment="1">
      <alignment horizontal="center" vertical="center"/>
      <protection/>
    </xf>
    <xf numFmtId="0" fontId="21" fillId="0" borderId="10" xfId="22" applyFont="1" applyBorder="1" applyAlignment="1">
      <alignment horizontal="center" vertical="center"/>
      <protection/>
    </xf>
    <xf numFmtId="0" fontId="21" fillId="0" borderId="10" xfId="22" applyFont="1" applyBorder="1" applyAlignment="1">
      <alignment horizontal="right" vertical="top"/>
      <protection/>
    </xf>
    <xf numFmtId="0" fontId="21" fillId="0" borderId="3" xfId="22" applyFont="1" applyBorder="1" applyAlignment="1">
      <alignment horizontal="right" vertical="top"/>
      <protection/>
    </xf>
    <xf numFmtId="0" fontId="21" fillId="0" borderId="29" xfId="22" applyFont="1" applyBorder="1" applyAlignment="1">
      <alignment horizontal="right" vertical="top"/>
      <protection/>
    </xf>
    <xf numFmtId="0" fontId="3" fillId="0" borderId="52" xfId="22" applyFont="1" applyBorder="1" applyAlignment="1">
      <alignment horizontal="right" vertical="top"/>
      <protection/>
    </xf>
    <xf numFmtId="0" fontId="5" fillId="3" borderId="12" xfId="22" applyFont="1" applyFill="1" applyBorder="1" applyAlignment="1">
      <alignment horizontal="center" vertical="center" wrapText="1"/>
      <protection/>
    </xf>
    <xf numFmtId="0" fontId="5" fillId="3" borderId="11" xfId="22" applyFont="1" applyFill="1" applyBorder="1" applyAlignment="1">
      <alignment horizontal="center" vertical="center" wrapText="1"/>
      <protection/>
    </xf>
    <xf numFmtId="0" fontId="5" fillId="3" borderId="13" xfId="22" applyFont="1" applyFill="1" applyBorder="1" applyAlignment="1">
      <alignment horizontal="center" vertical="center" wrapText="1"/>
      <protection/>
    </xf>
    <xf numFmtId="0" fontId="1" fillId="3" borderId="12" xfId="22" applyFont="1" applyFill="1" applyBorder="1" applyAlignment="1">
      <alignment horizontal="center" vertical="center" wrapText="1"/>
      <protection/>
    </xf>
    <xf numFmtId="0" fontId="1" fillId="3" borderId="11" xfId="22" applyFont="1" applyFill="1" applyBorder="1" applyAlignment="1">
      <alignment horizontal="center" vertical="center" wrapText="1"/>
      <protection/>
    </xf>
    <xf numFmtId="0" fontId="1" fillId="3" borderId="13" xfId="22" applyFont="1" applyFill="1" applyBorder="1" applyAlignment="1">
      <alignment horizontal="center" vertical="center" wrapText="1"/>
      <protection/>
    </xf>
    <xf numFmtId="0" fontId="1" fillId="3" borderId="53" xfId="22" applyFont="1" applyFill="1" applyBorder="1" applyAlignment="1">
      <alignment horizontal="center" vertical="center" wrapText="1"/>
      <protection/>
    </xf>
    <xf numFmtId="0" fontId="1" fillId="3" borderId="54" xfId="22" applyFont="1" applyFill="1" applyBorder="1" applyAlignment="1">
      <alignment horizontal="center" vertical="center" wrapText="1"/>
      <protection/>
    </xf>
    <xf numFmtId="0" fontId="29" fillId="0" borderId="3" xfId="22" applyFont="1" applyBorder="1" applyAlignment="1">
      <alignment horizontal="center" vertical="center"/>
      <protection/>
    </xf>
    <xf numFmtId="0" fontId="5" fillId="0" borderId="10" xfId="22" applyFont="1" applyBorder="1" applyAlignment="1">
      <alignment horizontal="center" vertical="center"/>
      <protection/>
    </xf>
    <xf numFmtId="0" fontId="21" fillId="0" borderId="10" xfId="22" applyFont="1" applyBorder="1" applyAlignment="1">
      <alignment horizontal="right" vertical="center" wrapText="1"/>
      <protection/>
    </xf>
    <xf numFmtId="0" fontId="21" fillId="0" borderId="23" xfId="22" applyFont="1" applyBorder="1" applyAlignment="1">
      <alignment horizontal="right" vertical="center" wrapText="1"/>
      <protection/>
    </xf>
    <xf numFmtId="0" fontId="21" fillId="0" borderId="14" xfId="22" applyFont="1" applyBorder="1" applyAlignment="1">
      <alignment horizontal="right" vertical="center" wrapText="1"/>
      <protection/>
    </xf>
    <xf numFmtId="49" fontId="42" fillId="0" borderId="0" xfId="0" applyNumberFormat="1" applyFont="1" applyAlignment="1">
      <alignment vertical="center"/>
    </xf>
    <xf numFmtId="0" fontId="52" fillId="0" borderId="0" xfId="0" applyFont="1" applyAlignment="1">
      <alignment vertical="top"/>
    </xf>
    <xf numFmtId="0" fontId="44" fillId="0" borderId="0" xfId="0" applyFont="1" applyAlignment="1">
      <alignment vertical="top"/>
    </xf>
    <xf numFmtId="49" fontId="51" fillId="0" borderId="28" xfId="0" applyNumberFormat="1" applyFont="1" applyFill="1" applyBorder="1" applyAlignment="1">
      <alignment vertical="center"/>
    </xf>
    <xf numFmtId="49" fontId="51" fillId="0" borderId="8" xfId="0" applyNumberFormat="1" applyFont="1" applyFill="1" applyBorder="1" applyAlignment="1">
      <alignment vertical="center"/>
    </xf>
    <xf numFmtId="0" fontId="0" fillId="0" borderId="8" xfId="0" applyBorder="1" applyAlignment="1">
      <alignment vertical="center"/>
    </xf>
    <xf numFmtId="49" fontId="13" fillId="0" borderId="0" xfId="0" applyNumberFormat="1" applyFont="1" applyAlignment="1">
      <alignment/>
    </xf>
    <xf numFmtId="0" fontId="42" fillId="0" borderId="0" xfId="0" applyFont="1" applyAlignment="1">
      <alignment horizontal="left" vertical="top"/>
    </xf>
    <xf numFmtId="49" fontId="42" fillId="0" borderId="0" xfId="0" applyNumberFormat="1" applyFont="1" applyAlignment="1">
      <alignment horizontal="left" vertical="top"/>
    </xf>
    <xf numFmtId="0" fontId="0" fillId="0" borderId="0" xfId="0" applyAlignment="1">
      <alignment horizontal="left" vertical="top"/>
    </xf>
    <xf numFmtId="49" fontId="0" fillId="0" borderId="0" xfId="0" applyNumberFormat="1" applyAlignment="1">
      <alignment horizontal="left" vertical="top"/>
    </xf>
    <xf numFmtId="49" fontId="19" fillId="0" borderId="0" xfId="0" applyNumberFormat="1" applyFont="1" applyAlignment="1">
      <alignment horizontal="left" vertical="top"/>
    </xf>
    <xf numFmtId="0" fontId="15" fillId="0" borderId="0" xfId="0" applyFont="1" applyAlignment="1">
      <alignment/>
    </xf>
    <xf numFmtId="0" fontId="1" fillId="0" borderId="0" xfId="21" applyFont="1" applyFill="1">
      <alignment/>
      <protection/>
    </xf>
    <xf numFmtId="49" fontId="51" fillId="0" borderId="26" xfId="0" applyNumberFormat="1" applyFont="1" applyFill="1" applyBorder="1" applyAlignment="1">
      <alignment horizontal="center" vertical="center"/>
    </xf>
    <xf numFmtId="49" fontId="51" fillId="0" borderId="28" xfId="0" applyNumberFormat="1" applyFont="1" applyFill="1" applyBorder="1" applyAlignment="1">
      <alignment horizontal="center" vertical="center"/>
    </xf>
    <xf numFmtId="49" fontId="51" fillId="0" borderId="9" xfId="0" applyNumberFormat="1" applyFont="1" applyFill="1" applyBorder="1" applyAlignment="1">
      <alignment horizontal="center" vertical="center"/>
    </xf>
    <xf numFmtId="49" fontId="51" fillId="0" borderId="8" xfId="0" applyNumberFormat="1" applyFont="1" applyFill="1" applyBorder="1" applyAlignment="1">
      <alignment horizontal="center" vertical="center"/>
    </xf>
    <xf numFmtId="49" fontId="51" fillId="0" borderId="3" xfId="0" applyNumberFormat="1" applyFont="1" applyFill="1" applyBorder="1" applyAlignment="1">
      <alignment vertical="top" shrinkToFit="1"/>
    </xf>
    <xf numFmtId="49" fontId="51" fillId="0" borderId="0" xfId="0" applyNumberFormat="1" applyFont="1" applyFill="1" applyBorder="1" applyAlignment="1">
      <alignment vertical="top" shrinkToFit="1"/>
    </xf>
    <xf numFmtId="49" fontId="51" fillId="0" borderId="3" xfId="0" applyNumberFormat="1" applyFont="1" applyFill="1" applyBorder="1" applyAlignment="1">
      <alignment vertical="center" shrinkToFit="1"/>
    </xf>
    <xf numFmtId="0" fontId="0" fillId="0" borderId="0" xfId="0" applyAlignment="1">
      <alignment vertical="center" shrinkToFit="1"/>
    </xf>
    <xf numFmtId="49" fontId="51" fillId="0" borderId="3" xfId="0" applyNumberFormat="1" applyFont="1" applyFill="1" applyBorder="1" applyAlignment="1">
      <alignment vertical="top" wrapText="1"/>
    </xf>
    <xf numFmtId="49" fontId="51" fillId="0" borderId="0" xfId="0" applyNumberFormat="1" applyFont="1" applyFill="1" applyBorder="1" applyAlignment="1">
      <alignment vertical="top" wrapText="1"/>
    </xf>
    <xf numFmtId="49" fontId="51" fillId="0" borderId="1" xfId="0" applyNumberFormat="1" applyFont="1" applyFill="1" applyBorder="1" applyAlignment="1">
      <alignment vertical="top" wrapText="1"/>
    </xf>
    <xf numFmtId="49" fontId="51" fillId="0" borderId="2" xfId="0" applyNumberFormat="1" applyFont="1" applyFill="1" applyBorder="1" applyAlignment="1">
      <alignment vertical="top" wrapText="1"/>
    </xf>
    <xf numFmtId="49" fontId="42" fillId="0" borderId="0" xfId="0" applyNumberFormat="1" applyFont="1" applyAlignment="1">
      <alignment horizontal="left" vertical="top" wrapText="1"/>
    </xf>
    <xf numFmtId="0" fontId="15" fillId="0" borderId="0" xfId="27" applyFont="1" applyAlignment="1">
      <alignment horizontal="center"/>
      <protection/>
    </xf>
    <xf numFmtId="195" fontId="24" fillId="0" borderId="0" xfId="27" applyNumberFormat="1" applyFont="1" applyAlignment="1">
      <alignment horizontal="center" vertical="center"/>
      <protection/>
    </xf>
    <xf numFmtId="0" fontId="17" fillId="0" borderId="0" xfId="27" applyFont="1" applyAlignment="1">
      <alignment horizontal="center"/>
      <protection/>
    </xf>
    <xf numFmtId="184" fontId="16" fillId="0" borderId="0" xfId="27" applyNumberFormat="1" applyFont="1" applyAlignment="1">
      <alignment horizontal="center"/>
      <protection/>
    </xf>
    <xf numFmtId="0" fontId="24" fillId="0" borderId="0" xfId="29" applyFont="1" applyAlignment="1">
      <alignment horizontal="center" vertical="center"/>
      <protection/>
    </xf>
    <xf numFmtId="49" fontId="42" fillId="0" borderId="0" xfId="0" applyNumberFormat="1" applyFont="1" applyAlignment="1">
      <alignment vertical="top" wrapText="1"/>
    </xf>
    <xf numFmtId="38" fontId="0" fillId="0" borderId="0" xfId="17" applyFont="1" applyAlignment="1">
      <alignment vertical="top" wrapText="1"/>
    </xf>
    <xf numFmtId="0" fontId="0" fillId="0" borderId="0" xfId="0" applyFont="1" applyAlignment="1">
      <alignment vertical="top" wrapText="1"/>
    </xf>
    <xf numFmtId="3" fontId="1" fillId="0" borderId="3" xfId="0" applyNumberFormat="1" applyFont="1" applyBorder="1" applyAlignment="1">
      <alignment horizontal="right" vertical="center"/>
    </xf>
    <xf numFmtId="3" fontId="1" fillId="0" borderId="0" xfId="0" applyNumberFormat="1" applyFont="1" applyBorder="1" applyAlignment="1">
      <alignment horizontal="right"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8"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9" fillId="0" borderId="6" xfId="0" applyFont="1" applyBorder="1" applyAlignment="1">
      <alignment horizontal="right"/>
    </xf>
    <xf numFmtId="0" fontId="9" fillId="0" borderId="5" xfId="0" applyFont="1" applyBorder="1" applyAlignment="1">
      <alignment horizontal="right"/>
    </xf>
    <xf numFmtId="0" fontId="11" fillId="0" borderId="2" xfId="0" applyFont="1" applyBorder="1" applyAlignment="1">
      <alignment horizontal="right" shrinkToFit="1"/>
    </xf>
    <xf numFmtId="0" fontId="9" fillId="0" borderId="5" xfId="0" applyFont="1" applyBorder="1" applyAlignment="1">
      <alignment horizontal="right" vertical="center" shrinkToFit="1"/>
    </xf>
    <xf numFmtId="0" fontId="1" fillId="2" borderId="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180" fontId="1" fillId="0" borderId="0" xfId="0" applyNumberFormat="1" applyFont="1" applyFill="1" applyBorder="1" applyAlignment="1">
      <alignment horizontal="right"/>
    </xf>
    <xf numFmtId="180" fontId="1" fillId="0" borderId="0" xfId="0" applyNumberFormat="1" applyFont="1" applyBorder="1" applyAlignment="1">
      <alignment horizontal="right"/>
    </xf>
    <xf numFmtId="38" fontId="1" fillId="0" borderId="3" xfId="17" applyFont="1" applyBorder="1" applyAlignment="1">
      <alignment horizontal="right"/>
    </xf>
    <xf numFmtId="38" fontId="1" fillId="0" borderId="0" xfId="17" applyFont="1" applyBorder="1" applyAlignment="1">
      <alignment horizontal="right"/>
    </xf>
    <xf numFmtId="38" fontId="1" fillId="0" borderId="0" xfId="17" applyFont="1" applyFill="1" applyBorder="1" applyAlignment="1">
      <alignment horizontal="right"/>
    </xf>
    <xf numFmtId="0" fontId="5" fillId="0" borderId="3"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3" fontId="1" fillId="0" borderId="10" xfId="0" applyNumberFormat="1" applyFont="1" applyFill="1" applyBorder="1" applyAlignment="1">
      <alignment horizontal="right"/>
    </xf>
    <xf numFmtId="3" fontId="1" fillId="0" borderId="10" xfId="0" applyNumberFormat="1" applyFont="1" applyBorder="1" applyAlignment="1">
      <alignment horizontal="right"/>
    </xf>
    <xf numFmtId="0" fontId="5" fillId="2" borderId="1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80" fontId="6" fillId="0" borderId="0" xfId="0" applyNumberFormat="1" applyFont="1" applyBorder="1" applyAlignment="1">
      <alignment horizontal="right"/>
    </xf>
    <xf numFmtId="0" fontId="5" fillId="2" borderId="28"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9" fillId="0" borderId="6" xfId="0" applyFont="1" applyBorder="1" applyAlignment="1">
      <alignment horizontal="right" vertical="center" shrinkToFit="1"/>
    </xf>
    <xf numFmtId="180" fontId="6" fillId="0" borderId="0" xfId="0" applyNumberFormat="1" applyFont="1" applyFill="1" applyBorder="1" applyAlignment="1">
      <alignment horizontal="right"/>
    </xf>
    <xf numFmtId="180" fontId="6" fillId="0" borderId="10" xfId="0" applyNumberFormat="1" applyFont="1" applyFill="1" applyBorder="1" applyAlignment="1">
      <alignment horizontal="right"/>
    </xf>
    <xf numFmtId="0" fontId="9" fillId="0" borderId="7" xfId="0" applyFont="1" applyBorder="1" applyAlignment="1">
      <alignment horizontal="right" vertical="center" shrinkToFit="1"/>
    </xf>
    <xf numFmtId="180" fontId="6" fillId="0" borderId="10" xfId="0" applyNumberFormat="1" applyFont="1" applyBorder="1" applyAlignment="1">
      <alignment horizontal="right"/>
    </xf>
    <xf numFmtId="3" fontId="1" fillId="0" borderId="0" xfId="0" applyNumberFormat="1" applyFont="1" applyFill="1" applyBorder="1" applyAlignment="1">
      <alignment horizontal="right" vertical="center"/>
    </xf>
    <xf numFmtId="180" fontId="1" fillId="0" borderId="10" xfId="0" applyNumberFormat="1" applyFont="1" applyBorder="1" applyAlignment="1">
      <alignment horizontal="right"/>
    </xf>
    <xf numFmtId="182" fontId="1" fillId="0" borderId="0" xfId="0" applyNumberFormat="1" applyFont="1" applyBorder="1" applyAlignment="1">
      <alignment horizontal="right" vertical="center"/>
    </xf>
    <xf numFmtId="182" fontId="1" fillId="0" borderId="0" xfId="0" applyNumberFormat="1" applyFont="1" applyFill="1" applyBorder="1" applyAlignment="1">
      <alignment horizontal="right" vertical="center"/>
    </xf>
    <xf numFmtId="0" fontId="4" fillId="2" borderId="26" xfId="0" applyFont="1"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8" xfId="0" applyFill="1" applyBorder="1" applyAlignment="1">
      <alignment horizontal="center" vertical="center" shrinkToFit="1"/>
    </xf>
    <xf numFmtId="0" fontId="0" fillId="2" borderId="5" xfId="0" applyFill="1" applyBorder="1" applyAlignment="1">
      <alignment/>
    </xf>
    <xf numFmtId="0" fontId="0" fillId="2" borderId="0" xfId="0" applyFill="1" applyBorder="1" applyAlignment="1">
      <alignment/>
    </xf>
    <xf numFmtId="0" fontId="0" fillId="2" borderId="3"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38" fontId="0" fillId="0" borderId="0" xfId="17" applyFont="1" applyAlignment="1">
      <alignment wrapText="1"/>
    </xf>
    <xf numFmtId="179" fontId="1" fillId="0" borderId="0" xfId="17" applyNumberFormat="1" applyFont="1" applyFill="1" applyBorder="1" applyAlignment="1">
      <alignment horizontal="right"/>
    </xf>
    <xf numFmtId="179" fontId="1" fillId="0" borderId="0" xfId="17" applyNumberFormat="1" applyFont="1" applyBorder="1" applyAlignment="1">
      <alignment horizontal="right"/>
    </xf>
    <xf numFmtId="179" fontId="1" fillId="0" borderId="0" xfId="0" applyNumberFormat="1" applyFont="1" applyBorder="1" applyAlignment="1">
      <alignment horizontal="right" vertical="center"/>
    </xf>
    <xf numFmtId="180" fontId="1" fillId="0" borderId="10" xfId="0" applyNumberFormat="1" applyFont="1" applyFill="1" applyBorder="1" applyAlignment="1">
      <alignment horizontal="right"/>
    </xf>
    <xf numFmtId="181" fontId="1" fillId="0" borderId="0" xfId="0" applyNumberFormat="1" applyFont="1" applyBorder="1" applyAlignment="1">
      <alignment horizontal="right"/>
    </xf>
    <xf numFmtId="181" fontId="1" fillId="0" borderId="0" xfId="0" applyNumberFormat="1" applyFont="1" applyFill="1" applyBorder="1" applyAlignment="1">
      <alignment horizontal="right"/>
    </xf>
    <xf numFmtId="181" fontId="1" fillId="0" borderId="0" xfId="0" applyNumberFormat="1" applyFont="1" applyBorder="1" applyAlignment="1">
      <alignment/>
    </xf>
    <xf numFmtId="181" fontId="1" fillId="0" borderId="10" xfId="0" applyNumberFormat="1" applyFont="1" applyBorder="1" applyAlignment="1">
      <alignment/>
    </xf>
    <xf numFmtId="3" fontId="1" fillId="0" borderId="3" xfId="0" applyNumberFormat="1" applyFont="1" applyFill="1" applyBorder="1" applyAlignment="1">
      <alignment vertical="center"/>
    </xf>
    <xf numFmtId="3" fontId="1" fillId="0" borderId="0" xfId="0" applyNumberFormat="1" applyFont="1" applyFill="1" applyBorder="1" applyAlignment="1">
      <alignment vertical="center"/>
    </xf>
    <xf numFmtId="179" fontId="1" fillId="0" borderId="0" xfId="0" applyNumberFormat="1" applyFont="1" applyBorder="1" applyAlignment="1">
      <alignment/>
    </xf>
    <xf numFmtId="181" fontId="1" fillId="0" borderId="0" xfId="0" applyNumberFormat="1" applyFont="1" applyFill="1" applyBorder="1" applyAlignment="1">
      <alignment/>
    </xf>
    <xf numFmtId="3" fontId="1" fillId="0" borderId="3" xfId="0" applyNumberFormat="1" applyFont="1" applyBorder="1" applyAlignment="1">
      <alignment vertical="center"/>
    </xf>
    <xf numFmtId="3" fontId="1" fillId="0" borderId="0" xfId="0" applyNumberFormat="1" applyFont="1" applyBorder="1" applyAlignment="1">
      <alignment vertical="center"/>
    </xf>
    <xf numFmtId="0" fontId="5" fillId="0" borderId="2" xfId="0" applyFont="1" applyBorder="1" applyAlignment="1">
      <alignment horizontal="center" shrinkToFit="1"/>
    </xf>
    <xf numFmtId="0" fontId="5" fillId="2" borderId="6" xfId="0" applyFont="1" applyFill="1" applyBorder="1" applyAlignment="1">
      <alignment vertical="center" shrinkToFit="1"/>
    </xf>
    <xf numFmtId="0" fontId="0" fillId="2" borderId="5" xfId="0" applyFill="1" applyBorder="1" applyAlignment="1">
      <alignment vertical="center" shrinkToFit="1"/>
    </xf>
    <xf numFmtId="0" fontId="0" fillId="2" borderId="3" xfId="0" applyFill="1" applyBorder="1" applyAlignment="1">
      <alignment vertical="center" shrinkToFit="1"/>
    </xf>
    <xf numFmtId="0" fontId="0" fillId="2" borderId="0" xfId="0" applyFill="1" applyBorder="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21" fillId="2" borderId="6"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4" fillId="2" borderId="26"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181" fontId="1" fillId="0" borderId="10" xfId="0" applyNumberFormat="1" applyFont="1" applyBorder="1" applyAlignment="1">
      <alignment horizontal="right"/>
    </xf>
    <xf numFmtId="0" fontId="4" fillId="2" borderId="28" xfId="0" applyFont="1" applyFill="1" applyBorder="1" applyAlignment="1">
      <alignment horizontal="center"/>
    </xf>
    <xf numFmtId="201" fontId="45" fillId="0" borderId="8" xfId="17" applyNumberFormat="1" applyFont="1" applyBorder="1" applyAlignment="1">
      <alignment horizontal="center" vertical="center" wrapText="1"/>
    </xf>
    <xf numFmtId="201" fontId="45" fillId="0" borderId="9" xfId="17" applyNumberFormat="1" applyFont="1" applyBorder="1" applyAlignment="1">
      <alignment horizontal="center" vertical="center" wrapText="1"/>
    </xf>
    <xf numFmtId="0" fontId="17" fillId="0" borderId="0" xfId="25" applyFont="1" applyAlignment="1">
      <alignment horizontal="center" vertical="center" shrinkToFit="1"/>
      <protection/>
    </xf>
    <xf numFmtId="201" fontId="1" fillId="2" borderId="5" xfId="17" applyNumberFormat="1" applyFont="1" applyFill="1" applyBorder="1" applyAlignment="1">
      <alignment horizontal="center" vertical="center" wrapText="1"/>
    </xf>
    <xf numFmtId="201" fontId="1" fillId="2" borderId="7" xfId="17" applyNumberFormat="1" applyFont="1" applyFill="1" applyBorder="1" applyAlignment="1">
      <alignment horizontal="center" vertical="center" wrapText="1"/>
    </xf>
    <xf numFmtId="201" fontId="1" fillId="2" borderId="0" xfId="17" applyNumberFormat="1" applyFont="1" applyFill="1" applyBorder="1" applyAlignment="1">
      <alignment horizontal="center" vertical="center" wrapText="1"/>
    </xf>
    <xf numFmtId="201" fontId="1" fillId="2" borderId="10" xfId="17" applyNumberFormat="1" applyFont="1" applyFill="1" applyBorder="1" applyAlignment="1">
      <alignment horizontal="center" vertical="center" wrapText="1"/>
    </xf>
    <xf numFmtId="201" fontId="1" fillId="2" borderId="2" xfId="17" applyNumberFormat="1" applyFont="1" applyFill="1" applyBorder="1" applyAlignment="1">
      <alignment horizontal="center" vertical="center" wrapText="1"/>
    </xf>
    <xf numFmtId="201" fontId="1" fillId="2" borderId="4" xfId="17" applyNumberFormat="1" applyFont="1" applyFill="1" applyBorder="1" applyAlignment="1">
      <alignment horizontal="center" vertical="center" wrapText="1"/>
    </xf>
    <xf numFmtId="201" fontId="50" fillId="4" borderId="8" xfId="17" applyNumberFormat="1" applyFont="1" applyFill="1" applyBorder="1" applyAlignment="1">
      <alignment horizontal="center" vertical="center"/>
    </xf>
    <xf numFmtId="190" fontId="50" fillId="4" borderId="8" xfId="17" applyNumberFormat="1" applyFont="1" applyFill="1" applyBorder="1" applyAlignment="1">
      <alignment horizontal="center" vertical="center" shrinkToFit="1"/>
    </xf>
    <xf numFmtId="190" fontId="24" fillId="0" borderId="2" xfId="25" applyNumberFormat="1" applyFont="1" applyBorder="1" applyAlignment="1">
      <alignment horizontal="center" vertical="center"/>
      <protection/>
    </xf>
    <xf numFmtId="0" fontId="24" fillId="0" borderId="2" xfId="25" applyFont="1" applyBorder="1" applyAlignment="1">
      <alignment horizontal="distributed" vertical="center"/>
      <protection/>
    </xf>
    <xf numFmtId="0" fontId="5" fillId="0" borderId="5" xfId="23" applyFont="1" applyBorder="1" applyAlignment="1">
      <alignment horizontal="right" vertical="top" shrinkToFit="1"/>
      <protection/>
    </xf>
    <xf numFmtId="0" fontId="1" fillId="0" borderId="5" xfId="23" applyBorder="1" applyAlignment="1">
      <alignment horizontal="right" vertical="top" shrinkToFit="1"/>
      <protection/>
    </xf>
    <xf numFmtId="0" fontId="24" fillId="0" borderId="2" xfId="25" applyFont="1" applyBorder="1" applyAlignment="1">
      <alignment horizontal="center" vertical="center"/>
      <protection/>
    </xf>
    <xf numFmtId="0" fontId="1" fillId="2" borderId="6" xfId="21" applyFill="1" applyBorder="1" applyAlignment="1">
      <alignment horizontal="center" vertical="distributed" shrinkToFit="1"/>
      <protection/>
    </xf>
    <xf numFmtId="0" fontId="1" fillId="2" borderId="7" xfId="21" applyFill="1" applyBorder="1" applyAlignment="1">
      <alignment horizontal="center" vertical="distributed"/>
      <protection/>
    </xf>
    <xf numFmtId="0" fontId="1" fillId="2" borderId="28" xfId="21" applyFill="1" applyBorder="1" applyAlignment="1">
      <alignment horizontal="center" shrinkToFit="1"/>
      <protection/>
    </xf>
    <xf numFmtId="0" fontId="1" fillId="2" borderId="9" xfId="21" applyFill="1" applyBorder="1" applyAlignment="1">
      <alignment horizontal="center" shrinkToFit="1"/>
      <protection/>
    </xf>
    <xf numFmtId="0" fontId="5" fillId="2" borderId="6" xfId="21" applyFont="1" applyFill="1" applyBorder="1" applyAlignment="1">
      <alignment horizontal="center" vertical="distributed"/>
      <protection/>
    </xf>
    <xf numFmtId="0" fontId="5" fillId="2" borderId="5" xfId="21" applyFont="1" applyFill="1" applyBorder="1" applyAlignment="1">
      <alignment horizontal="center" vertical="distributed"/>
      <protection/>
    </xf>
    <xf numFmtId="0" fontId="5" fillId="2" borderId="7" xfId="21" applyFont="1" applyFill="1" applyBorder="1" applyAlignment="1">
      <alignment horizontal="center" vertical="distributed"/>
      <protection/>
    </xf>
    <xf numFmtId="0" fontId="5" fillId="2" borderId="1" xfId="21" applyFont="1" applyFill="1" applyBorder="1" applyAlignment="1">
      <alignment horizontal="center" vertical="distributed"/>
      <protection/>
    </xf>
    <xf numFmtId="0" fontId="5" fillId="2" borderId="2" xfId="21" applyFont="1" applyFill="1" applyBorder="1" applyAlignment="1">
      <alignment horizontal="center" vertical="distributed"/>
      <protection/>
    </xf>
    <xf numFmtId="0" fontId="5" fillId="2" borderId="4" xfId="21" applyFont="1" applyFill="1" applyBorder="1" applyAlignment="1">
      <alignment horizontal="center" vertical="distributed"/>
      <protection/>
    </xf>
    <xf numFmtId="49" fontId="5" fillId="0" borderId="19" xfId="22" applyNumberFormat="1" applyFont="1" applyBorder="1" applyAlignment="1">
      <alignment horizontal="distributed" vertical="center" wrapText="1"/>
      <protection/>
    </xf>
    <xf numFmtId="49" fontId="5" fillId="0" borderId="20" xfId="22" applyNumberFormat="1" applyFont="1" applyBorder="1" applyAlignment="1">
      <alignment horizontal="distributed" vertical="center" wrapText="1"/>
      <protection/>
    </xf>
    <xf numFmtId="49" fontId="5" fillId="0" borderId="17" xfId="22" applyNumberFormat="1" applyFont="1" applyBorder="1" applyAlignment="1">
      <alignment horizontal="distributed" vertical="center" wrapText="1"/>
      <protection/>
    </xf>
    <xf numFmtId="49" fontId="5" fillId="0" borderId="18" xfId="22" applyNumberFormat="1" applyFont="1" applyBorder="1" applyAlignment="1">
      <alignment horizontal="distributed" vertical="center" wrapText="1"/>
      <protection/>
    </xf>
    <xf numFmtId="49" fontId="5" fillId="0" borderId="55" xfId="22" applyNumberFormat="1" applyFont="1" applyBorder="1" applyAlignment="1">
      <alignment horizontal="distributed" vertical="center" wrapText="1"/>
      <protection/>
    </xf>
    <xf numFmtId="49" fontId="5" fillId="0" borderId="56" xfId="22" applyNumberFormat="1" applyFont="1" applyBorder="1" applyAlignment="1">
      <alignment horizontal="distributed" vertical="center" wrapText="1"/>
      <protection/>
    </xf>
    <xf numFmtId="49" fontId="5" fillId="0" borderId="24" xfId="22" applyNumberFormat="1" applyFont="1" applyBorder="1" applyAlignment="1">
      <alignment horizontal="distributed" vertical="center" wrapText="1"/>
      <protection/>
    </xf>
    <xf numFmtId="49" fontId="5" fillId="0" borderId="25" xfId="22" applyNumberFormat="1" applyFont="1" applyBorder="1" applyAlignment="1">
      <alignment horizontal="distributed" vertical="center" wrapText="1"/>
      <protection/>
    </xf>
    <xf numFmtId="0" fontId="29" fillId="3" borderId="27" xfId="22" applyFont="1" applyFill="1" applyBorder="1" applyAlignment="1">
      <alignment horizontal="center" vertical="center"/>
      <protection/>
    </xf>
    <xf numFmtId="0" fontId="1" fillId="0" borderId="54" xfId="22" applyBorder="1" applyAlignment="1">
      <alignment horizontal="center" vertical="center"/>
      <protection/>
    </xf>
    <xf numFmtId="0" fontId="29" fillId="3" borderId="28" xfId="22" applyFont="1" applyFill="1" applyBorder="1" applyAlignment="1">
      <alignment horizontal="center" vertical="center"/>
      <protection/>
    </xf>
    <xf numFmtId="0" fontId="1" fillId="0" borderId="8" xfId="22" applyBorder="1" applyAlignment="1">
      <alignment horizontal="center" vertical="center"/>
      <protection/>
    </xf>
    <xf numFmtId="0" fontId="1" fillId="0" borderId="9" xfId="22" applyBorder="1" applyAlignment="1">
      <alignment horizontal="center" vertical="center"/>
      <protection/>
    </xf>
    <xf numFmtId="49" fontId="5" fillId="0" borderId="24" xfId="22" applyNumberFormat="1" applyFont="1" applyBorder="1" applyAlignment="1">
      <alignment horizontal="distributed" vertical="center"/>
      <protection/>
    </xf>
    <xf numFmtId="49" fontId="5" fillId="0" borderId="25" xfId="22" applyNumberFormat="1" applyFont="1" applyBorder="1" applyAlignment="1">
      <alignment horizontal="distributed" vertical="center"/>
      <protection/>
    </xf>
    <xf numFmtId="49" fontId="5" fillId="0" borderId="55" xfId="22" applyNumberFormat="1" applyFont="1" applyBorder="1" applyAlignment="1">
      <alignment horizontal="distributed" vertical="center"/>
      <protection/>
    </xf>
    <xf numFmtId="49" fontId="5" fillId="0" borderId="56" xfId="22" applyNumberFormat="1" applyFont="1" applyBorder="1" applyAlignment="1">
      <alignment horizontal="distributed" vertical="center"/>
      <protection/>
    </xf>
    <xf numFmtId="0" fontId="29" fillId="3" borderId="6" xfId="22" applyFont="1" applyFill="1" applyBorder="1" applyAlignment="1">
      <alignment horizontal="center" vertical="center"/>
      <protection/>
    </xf>
    <xf numFmtId="0" fontId="29" fillId="3" borderId="7" xfId="22" applyFont="1" applyFill="1" applyBorder="1" applyAlignment="1">
      <alignment horizontal="center" vertical="center"/>
      <protection/>
    </xf>
    <xf numFmtId="0" fontId="29" fillId="3" borderId="53" xfId="22" applyFont="1" applyFill="1" applyBorder="1" applyAlignment="1">
      <alignment horizontal="center" vertical="center"/>
      <protection/>
    </xf>
    <xf numFmtId="0" fontId="29" fillId="3" borderId="57" xfId="22" applyFont="1" applyFill="1" applyBorder="1" applyAlignment="1">
      <alignment horizontal="center" vertical="center"/>
      <protection/>
    </xf>
    <xf numFmtId="49" fontId="5" fillId="0" borderId="1" xfId="22" applyNumberFormat="1" applyFont="1" applyBorder="1" applyAlignment="1">
      <alignment horizontal="distributed" vertical="center" wrapText="1"/>
      <protection/>
    </xf>
    <xf numFmtId="49" fontId="5" fillId="0" borderId="4" xfId="22" applyNumberFormat="1" applyFont="1" applyBorder="1" applyAlignment="1">
      <alignment horizontal="distributed" vertical="center" wrapText="1"/>
      <protection/>
    </xf>
    <xf numFmtId="0" fontId="1" fillId="3" borderId="5" xfId="22" applyFill="1" applyBorder="1" applyAlignment="1">
      <alignment horizontal="center" vertical="center"/>
      <protection/>
    </xf>
    <xf numFmtId="0" fontId="29" fillId="3" borderId="8" xfId="22" applyFont="1" applyFill="1" applyBorder="1" applyAlignment="1">
      <alignment horizontal="center" vertical="center"/>
      <protection/>
    </xf>
    <xf numFmtId="0" fontId="29" fillId="3" borderId="9" xfId="22" applyFont="1" applyFill="1" applyBorder="1" applyAlignment="1">
      <alignment horizontal="center" vertical="center"/>
      <protection/>
    </xf>
    <xf numFmtId="0" fontId="29" fillId="3" borderId="5" xfId="22" applyFont="1" applyFill="1" applyBorder="1" applyAlignment="1">
      <alignment horizontal="center" vertical="center"/>
      <protection/>
    </xf>
    <xf numFmtId="0" fontId="4" fillId="3" borderId="27" xfId="26" applyFont="1" applyFill="1" applyBorder="1" applyAlignment="1">
      <alignment horizontal="center" vertical="center"/>
      <protection/>
    </xf>
    <xf numFmtId="0" fontId="4" fillId="3" borderId="30"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1" fillId="3" borderId="8" xfId="22" applyFill="1" applyBorder="1" applyAlignment="1">
      <alignment horizontal="center" vertical="center"/>
      <protection/>
    </xf>
    <xf numFmtId="0" fontId="1" fillId="3" borderId="9" xfId="22" applyFill="1" applyBorder="1" applyAlignment="1">
      <alignment horizontal="center" vertical="center"/>
      <protection/>
    </xf>
    <xf numFmtId="180" fontId="27" fillId="0" borderId="3" xfId="24" applyNumberFormat="1" applyFont="1" applyFill="1" applyBorder="1" applyAlignment="1">
      <alignment horizontal="right"/>
      <protection/>
    </xf>
    <xf numFmtId="180" fontId="27" fillId="0" borderId="0" xfId="24" applyNumberFormat="1" applyFont="1" applyFill="1" applyBorder="1" applyAlignment="1">
      <alignment horizontal="right"/>
      <protection/>
    </xf>
    <xf numFmtId="180" fontId="36" fillId="0" borderId="0" xfId="24" applyNumberFormat="1" applyFont="1" applyFill="1" applyBorder="1" applyAlignment="1">
      <alignment horizontal="right"/>
      <protection/>
    </xf>
    <xf numFmtId="0" fontId="5" fillId="2" borderId="6" xfId="24" applyFont="1" applyFill="1" applyBorder="1" applyAlignment="1">
      <alignment horizontal="center" vertical="center"/>
      <protection/>
    </xf>
    <xf numFmtId="0" fontId="5" fillId="2" borderId="7" xfId="24" applyFont="1" applyFill="1" applyBorder="1" applyAlignment="1">
      <alignment horizontal="center" vertical="center"/>
      <protection/>
    </xf>
    <xf numFmtId="180" fontId="36" fillId="0" borderId="3" xfId="24" applyNumberFormat="1" applyFont="1" applyFill="1" applyBorder="1" applyAlignment="1">
      <alignment horizontal="right"/>
      <protection/>
    </xf>
    <xf numFmtId="0" fontId="5" fillId="2" borderId="5" xfId="24" applyFont="1" applyFill="1" applyBorder="1" applyAlignment="1">
      <alignment horizontal="center" vertical="center"/>
      <protection/>
    </xf>
    <xf numFmtId="0" fontId="5" fillId="2" borderId="28" xfId="24" applyFont="1" applyFill="1" applyBorder="1" applyAlignment="1">
      <alignment horizontal="center" vertical="center"/>
      <protection/>
    </xf>
    <xf numFmtId="0" fontId="5" fillId="2" borderId="8" xfId="24" applyFont="1" applyFill="1" applyBorder="1" applyAlignment="1">
      <alignment horizontal="center" vertical="center"/>
      <protection/>
    </xf>
    <xf numFmtId="0" fontId="5" fillId="2" borderId="9" xfId="24" applyFont="1" applyFill="1" applyBorder="1" applyAlignment="1">
      <alignment horizontal="center" vertical="center"/>
      <protection/>
    </xf>
    <xf numFmtId="182" fontId="5" fillId="0" borderId="3" xfId="24" applyNumberFormat="1" applyFont="1" applyFill="1" applyBorder="1" applyAlignment="1">
      <alignment horizontal="right"/>
      <protection/>
    </xf>
    <xf numFmtId="182" fontId="5" fillId="0" borderId="0" xfId="24" applyNumberFormat="1" applyFont="1" applyFill="1" applyBorder="1" applyAlignment="1">
      <alignment horizontal="right"/>
      <protection/>
    </xf>
    <xf numFmtId="0" fontId="5" fillId="2" borderId="28" xfId="24" applyFont="1" applyFill="1" applyBorder="1" applyAlignment="1">
      <alignment horizontal="center" vertical="center" shrinkToFit="1"/>
      <protection/>
    </xf>
    <xf numFmtId="0" fontId="5" fillId="2" borderId="8" xfId="24" applyFont="1" applyFill="1" applyBorder="1" applyAlignment="1">
      <alignment horizontal="center" vertical="center" shrinkToFit="1"/>
      <protection/>
    </xf>
    <xf numFmtId="0" fontId="5" fillId="2" borderId="9" xfId="24" applyFont="1" applyFill="1" applyBorder="1" applyAlignment="1">
      <alignment horizontal="center" vertical="center" shrinkToFit="1"/>
      <protection/>
    </xf>
    <xf numFmtId="178" fontId="5" fillId="0" borderId="3" xfId="24" applyNumberFormat="1" applyFont="1" applyFill="1" applyBorder="1" applyAlignment="1">
      <alignment horizontal="right"/>
      <protection/>
    </xf>
    <xf numFmtId="178" fontId="5" fillId="0" borderId="0" xfId="24" applyNumberFormat="1" applyFont="1" applyFill="1" applyBorder="1" applyAlignment="1">
      <alignment horizontal="right"/>
      <protection/>
    </xf>
    <xf numFmtId="0" fontId="5" fillId="0" borderId="0" xfId="24" applyFont="1" applyFill="1" applyBorder="1" applyAlignment="1">
      <alignment horizontal="center"/>
      <protection/>
    </xf>
    <xf numFmtId="193" fontId="5" fillId="0" borderId="2" xfId="24" applyNumberFormat="1" applyFont="1" applyFill="1" applyBorder="1" applyAlignment="1">
      <alignment horizontal="right"/>
      <protection/>
    </xf>
    <xf numFmtId="193" fontId="5" fillId="0" borderId="4" xfId="24" applyNumberFormat="1" applyFont="1" applyFill="1" applyBorder="1" applyAlignment="1">
      <alignment horizontal="right"/>
      <protection/>
    </xf>
    <xf numFmtId="0" fontId="5" fillId="0" borderId="1" xfId="24" applyFont="1" applyFill="1" applyBorder="1" applyAlignment="1">
      <alignment horizontal="left" vertical="center"/>
      <protection/>
    </xf>
    <xf numFmtId="0" fontId="1" fillId="0" borderId="2" xfId="24" applyBorder="1">
      <alignment/>
      <protection/>
    </xf>
    <xf numFmtId="0" fontId="1" fillId="0" borderId="4" xfId="24" applyBorder="1">
      <alignment/>
      <protection/>
    </xf>
    <xf numFmtId="0" fontId="5" fillId="0" borderId="3" xfId="24" applyFont="1" applyFill="1" applyBorder="1" applyAlignment="1">
      <alignment horizontal="left" vertical="center"/>
      <protection/>
    </xf>
    <xf numFmtId="0" fontId="5" fillId="0" borderId="0" xfId="24" applyFont="1" applyFill="1" applyBorder="1" applyAlignment="1">
      <alignment horizontal="left" vertical="center"/>
      <protection/>
    </xf>
    <xf numFmtId="0" fontId="5" fillId="0" borderId="10" xfId="24" applyFont="1" applyFill="1" applyBorder="1" applyAlignment="1">
      <alignment horizontal="left" vertical="center"/>
      <protection/>
    </xf>
    <xf numFmtId="193" fontId="5" fillId="0" borderId="0" xfId="24" applyNumberFormat="1" applyFont="1" applyFill="1" applyBorder="1" applyAlignment="1">
      <alignment horizontal="right"/>
      <protection/>
    </xf>
    <xf numFmtId="193" fontId="5" fillId="0" borderId="10" xfId="24" applyNumberFormat="1" applyFont="1" applyFill="1" applyBorder="1" applyAlignment="1">
      <alignment horizontal="right"/>
      <protection/>
    </xf>
    <xf numFmtId="180" fontId="5" fillId="0" borderId="0" xfId="24" applyNumberFormat="1" applyFont="1" applyFill="1" applyBorder="1" applyAlignment="1">
      <alignment horizontal="right"/>
      <protection/>
    </xf>
    <xf numFmtId="180" fontId="5" fillId="0" borderId="10" xfId="24" applyNumberFormat="1" applyFont="1" applyFill="1" applyBorder="1" applyAlignment="1">
      <alignment horizontal="right"/>
      <protection/>
    </xf>
    <xf numFmtId="0" fontId="24" fillId="0" borderId="0" xfId="24" applyFont="1" applyFill="1" applyAlignment="1">
      <alignment horizontal="center"/>
      <protection/>
    </xf>
    <xf numFmtId="0" fontId="5" fillId="2" borderId="26" xfId="24" applyFont="1" applyFill="1" applyBorder="1" applyAlignment="1">
      <alignment horizontal="center" vertical="center"/>
      <protection/>
    </xf>
    <xf numFmtId="0" fontId="5" fillId="2" borderId="1" xfId="24" applyFont="1" applyFill="1" applyBorder="1" applyAlignment="1">
      <alignment horizontal="center" vertical="center"/>
      <protection/>
    </xf>
    <xf numFmtId="0" fontId="5" fillId="2" borderId="2" xfId="24" applyFont="1" applyFill="1" applyBorder="1" applyAlignment="1">
      <alignment horizontal="center" vertical="center"/>
      <protection/>
    </xf>
    <xf numFmtId="0" fontId="5" fillId="2" borderId="4" xfId="24" applyFont="1" applyFill="1" applyBorder="1" applyAlignment="1">
      <alignment horizontal="center" vertical="center"/>
      <protection/>
    </xf>
    <xf numFmtId="0" fontId="1" fillId="0" borderId="0" xfId="24" applyBorder="1">
      <alignment/>
      <protection/>
    </xf>
    <xf numFmtId="0" fontId="1" fillId="0" borderId="10" xfId="24" applyBorder="1">
      <alignment/>
      <protection/>
    </xf>
    <xf numFmtId="194" fontId="5" fillId="0" borderId="0" xfId="24" applyNumberFormat="1" applyFont="1" applyFill="1" applyBorder="1" applyAlignment="1">
      <alignment horizontal="right"/>
      <protection/>
    </xf>
    <xf numFmtId="194" fontId="5" fillId="0" borderId="10" xfId="24" applyNumberFormat="1" applyFont="1" applyFill="1" applyBorder="1" applyAlignment="1">
      <alignment horizontal="right"/>
      <protection/>
    </xf>
    <xf numFmtId="189" fontId="5" fillId="0" borderId="3" xfId="24" applyNumberFormat="1" applyFont="1" applyFill="1" applyBorder="1" applyAlignment="1">
      <alignment horizontal="right"/>
      <protection/>
    </xf>
    <xf numFmtId="189" fontId="5" fillId="0" borderId="0" xfId="24" applyNumberFormat="1" applyFont="1" applyFill="1" applyBorder="1" applyAlignment="1">
      <alignment horizontal="right"/>
      <protection/>
    </xf>
    <xf numFmtId="189" fontId="5" fillId="0" borderId="1" xfId="24" applyNumberFormat="1" applyFont="1" applyFill="1" applyBorder="1" applyAlignment="1">
      <alignment horizontal="right"/>
      <protection/>
    </xf>
    <xf numFmtId="189" fontId="5" fillId="0" borderId="2" xfId="24" applyNumberFormat="1" applyFont="1" applyFill="1" applyBorder="1" applyAlignment="1">
      <alignment horizontal="right"/>
      <protection/>
    </xf>
    <xf numFmtId="0" fontId="5" fillId="0" borderId="0" xfId="24" applyFont="1" applyFill="1" applyAlignment="1">
      <alignment horizontal="right"/>
      <protection/>
    </xf>
    <xf numFmtId="0" fontId="4" fillId="0" borderId="3" xfId="24" applyFont="1" applyFill="1" applyBorder="1" applyAlignment="1">
      <alignment vertical="center" shrinkToFit="1"/>
      <protection/>
    </xf>
    <xf numFmtId="0" fontId="4" fillId="0" borderId="0" xfId="24" applyFont="1" applyFill="1" applyBorder="1" applyAlignment="1">
      <alignment vertical="center" shrinkToFit="1"/>
      <protection/>
    </xf>
    <xf numFmtId="0" fontId="4" fillId="0" borderId="10" xfId="24" applyFont="1" applyFill="1" applyBorder="1" applyAlignment="1">
      <alignment vertical="center" shrinkToFit="1"/>
      <protection/>
    </xf>
    <xf numFmtId="180" fontId="27" fillId="0" borderId="3" xfId="24" applyNumberFormat="1" applyFont="1" applyFill="1" applyBorder="1" applyAlignment="1">
      <alignment horizontal="center"/>
      <protection/>
    </xf>
    <xf numFmtId="180" fontId="27" fillId="0" borderId="0" xfId="24" applyNumberFormat="1" applyFont="1" applyFill="1" applyBorder="1" applyAlignment="1">
      <alignment horizontal="center"/>
      <protection/>
    </xf>
    <xf numFmtId="180" fontId="36" fillId="0" borderId="1" xfId="24" applyNumberFormat="1" applyFont="1" applyFill="1" applyBorder="1" applyAlignment="1">
      <alignment horizontal="right"/>
      <protection/>
    </xf>
    <xf numFmtId="180" fontId="36" fillId="0" borderId="2" xfId="24" applyNumberFormat="1" applyFont="1" applyFill="1" applyBorder="1" applyAlignment="1">
      <alignment horizontal="right"/>
      <protection/>
    </xf>
    <xf numFmtId="180" fontId="27" fillId="0" borderId="10" xfId="24" applyNumberFormat="1" applyFont="1" applyFill="1" applyBorder="1" applyAlignment="1">
      <alignment horizontal="center"/>
      <protection/>
    </xf>
    <xf numFmtId="180" fontId="36" fillId="0" borderId="2" xfId="24" applyNumberFormat="1" applyFont="1" applyFill="1" applyBorder="1" applyAlignment="1">
      <alignment/>
      <protection/>
    </xf>
    <xf numFmtId="180" fontId="36" fillId="0" borderId="1" xfId="24" applyNumberFormat="1" applyFont="1" applyFill="1" applyBorder="1" applyAlignment="1">
      <alignment/>
      <protection/>
    </xf>
    <xf numFmtId="0" fontId="5" fillId="0" borderId="2" xfId="24" applyFont="1" applyFill="1" applyBorder="1" applyAlignment="1">
      <alignment horizontal="left" vertical="center"/>
      <protection/>
    </xf>
    <xf numFmtId="0" fontId="5" fillId="0" borderId="4" xfId="24" applyFont="1" applyFill="1" applyBorder="1" applyAlignment="1">
      <alignment horizontal="left" vertical="center"/>
      <protection/>
    </xf>
    <xf numFmtId="180" fontId="5" fillId="0" borderId="2" xfId="24" applyNumberFormat="1" applyFont="1" applyFill="1" applyBorder="1" applyAlignment="1">
      <alignment horizontal="right"/>
      <protection/>
    </xf>
    <xf numFmtId="180" fontId="5" fillId="0" borderId="4" xfId="24" applyNumberFormat="1" applyFont="1" applyFill="1" applyBorder="1" applyAlignment="1">
      <alignment horizontal="right"/>
      <protection/>
    </xf>
    <xf numFmtId="178" fontId="5" fillId="0" borderId="2" xfId="24" applyNumberFormat="1" applyFont="1" applyFill="1" applyBorder="1" applyAlignment="1">
      <alignment horizontal="right"/>
      <protection/>
    </xf>
    <xf numFmtId="182" fontId="5" fillId="0" borderId="1" xfId="24" applyNumberFormat="1" applyFont="1" applyFill="1" applyBorder="1" applyAlignment="1">
      <alignment horizontal="right"/>
      <protection/>
    </xf>
    <xf numFmtId="182" fontId="5" fillId="0" borderId="2" xfId="24" applyNumberFormat="1" applyFont="1" applyFill="1" applyBorder="1" applyAlignment="1">
      <alignment horizontal="right"/>
      <protection/>
    </xf>
    <xf numFmtId="178" fontId="5" fillId="0" borderId="1" xfId="24" applyNumberFormat="1" applyFont="1" applyFill="1" applyBorder="1" applyAlignment="1">
      <alignment horizontal="right"/>
      <protection/>
    </xf>
    <xf numFmtId="194" fontId="5" fillId="0" borderId="2" xfId="24" applyNumberFormat="1" applyFont="1" applyFill="1" applyBorder="1" applyAlignment="1">
      <alignment horizontal="right"/>
      <protection/>
    </xf>
    <xf numFmtId="194" fontId="5" fillId="0" borderId="4" xfId="24" applyNumberFormat="1" applyFont="1" applyFill="1" applyBorder="1" applyAlignment="1">
      <alignment horizontal="right"/>
      <protection/>
    </xf>
    <xf numFmtId="49" fontId="43" fillId="0" borderId="0" xfId="0" applyNumberFormat="1" applyFont="1" applyAlignment="1">
      <alignment vertical="top" wrapText="1"/>
    </xf>
    <xf numFmtId="0" fontId="42" fillId="0" borderId="0" xfId="0" applyFont="1" applyAlignment="1">
      <alignment vertical="top" wrapText="1"/>
    </xf>
    <xf numFmtId="206" fontId="42" fillId="0" borderId="0" xfId="0" applyNumberFormat="1" applyFont="1" applyAlignment="1">
      <alignment horizontal="left" vertical="top" wrapText="1"/>
    </xf>
    <xf numFmtId="0" fontId="0" fillId="0" borderId="0" xfId="0" applyAlignment="1">
      <alignment horizontal="left" vertical="top" wrapText="1"/>
    </xf>
    <xf numFmtId="0" fontId="11" fillId="0" borderId="0" xfId="28" applyFont="1" applyAlignment="1">
      <alignment vertical="distributed" wrapText="1"/>
      <protection/>
    </xf>
    <xf numFmtId="0" fontId="28" fillId="0" borderId="0" xfId="28" applyFont="1" applyAlignment="1">
      <alignment horizontal="center"/>
      <protection/>
    </xf>
    <xf numFmtId="0" fontId="5" fillId="0" borderId="58" xfId="28" applyFont="1" applyBorder="1" applyAlignment="1">
      <alignment horizontal="center" vertical="center" shrinkToFit="1"/>
      <protection/>
    </xf>
    <xf numFmtId="0" fontId="5" fillId="0" borderId="59" xfId="28" applyFont="1" applyBorder="1" applyAlignment="1">
      <alignment horizontal="center" vertical="center" shrinkToFit="1"/>
      <protection/>
    </xf>
    <xf numFmtId="0" fontId="5" fillId="0" borderId="60" xfId="28" applyFont="1" applyBorder="1" applyAlignment="1">
      <alignment horizontal="center" vertical="center" shrinkToFit="1"/>
      <protection/>
    </xf>
  </cellXfs>
  <cellStyles count="18">
    <cellStyle name="Normal" xfId="0"/>
    <cellStyle name="Percent" xfId="15"/>
    <cellStyle name="Hyperlink" xfId="16"/>
    <cellStyle name="Comma [0]" xfId="17"/>
    <cellStyle name="Comma" xfId="18"/>
    <cellStyle name="Currency [0]" xfId="19"/>
    <cellStyle name="Currency" xfId="20"/>
    <cellStyle name="標準_季節調整済み指数2010" xfId="21"/>
    <cellStyle name="標準_公表月報用22.8" xfId="22"/>
    <cellStyle name="標準_産業大分類別指数" xfId="23"/>
    <cellStyle name="標準_全国確報22.8" xfId="24"/>
    <cellStyle name="標準_速報（指数表）" xfId="25"/>
    <cellStyle name="標準_速報5表 （規模別）22.8" xfId="26"/>
    <cellStyle name="標準_速報の表紙21.11" xfId="27"/>
    <cellStyle name="標準_表章産業表" xfId="28"/>
    <cellStyle name="標準_目次" xfId="29"/>
    <cellStyle name="標準_裏表紙（毎and勤ver.)H24.1まで"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40</xdr:row>
      <xdr:rowOff>133350</xdr:rowOff>
    </xdr:from>
    <xdr:to>
      <xdr:col>10</xdr:col>
      <xdr:colOff>133350</xdr:colOff>
      <xdr:row>51</xdr:row>
      <xdr:rowOff>95250</xdr:rowOff>
    </xdr:to>
    <xdr:sp>
      <xdr:nvSpPr>
        <xdr:cNvPr id="1" name="AutoShape 124"/>
        <xdr:cNvSpPr>
          <a:spLocks/>
        </xdr:cNvSpPr>
      </xdr:nvSpPr>
      <xdr:spPr>
        <a:xfrm>
          <a:off x="590550" y="7581900"/>
          <a:ext cx="7038975" cy="1781175"/>
        </a:xfrm>
        <a:prstGeom prst="flowChartAlternateProcess">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latin typeface="ＭＳ 明朝"/>
              <a:ea typeface="ＭＳ 明朝"/>
              <a:cs typeface="ＭＳ 明朝"/>
            </a:rPr>
            <a:t>　　　　　　　　　　</a:t>
          </a:r>
          <a:r>
            <a:rPr lang="en-US" cap="none" sz="1100" b="0" i="0" u="none" baseline="0"/>
            <a:t>毎月勤労統計調査とは？（通称：毎勤）</a:t>
          </a:r>
          <a:r>
            <a:rPr lang="en-US" cap="none" sz="1100" b="0" i="0" u="none" baseline="0">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t>－毎勤はいろいろ役立っています－</a:t>
          </a:r>
          <a:r>
            <a:rPr lang="en-US" cap="none" sz="1100" b="0" i="0" u="none" baseline="0">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295400"/>
          <a:ext cx="1666875" cy="1000125"/>
        </a:xfrm>
        <a:prstGeom prst="rect">
          <a:avLst/>
        </a:prstGeom>
        <a:noFill/>
        <a:ln w="9525" cmpd="sng">
          <a:noFill/>
        </a:ln>
      </xdr:spPr>
    </xdr:pic>
    <xdr:clientData/>
  </xdr:twoCellAnchor>
  <xdr:twoCellAnchor editAs="oneCell">
    <xdr:from>
      <xdr:col>0</xdr:col>
      <xdr:colOff>0</xdr:colOff>
      <xdr:row>11</xdr:row>
      <xdr:rowOff>0</xdr:rowOff>
    </xdr:from>
    <xdr:to>
      <xdr:col>10</xdr:col>
      <xdr:colOff>819150</xdr:colOff>
      <xdr:row>40</xdr:row>
      <xdr:rowOff>0</xdr:rowOff>
    </xdr:to>
    <xdr:pic>
      <xdr:nvPicPr>
        <xdr:cNvPr id="3" name="Picture 142"/>
        <xdr:cNvPicPr preferRelativeResize="1">
          <a:picLocks noChangeAspect="1"/>
        </xdr:cNvPicPr>
      </xdr:nvPicPr>
      <xdr:blipFill>
        <a:blip r:embed="rId2"/>
        <a:stretch>
          <a:fillRect/>
        </a:stretch>
      </xdr:blipFill>
      <xdr:spPr>
        <a:xfrm>
          <a:off x="0" y="2409825"/>
          <a:ext cx="8315325" cy="5038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2324100</xdr:colOff>
      <xdr:row>0</xdr:row>
      <xdr:rowOff>95250</xdr:rowOff>
    </xdr:from>
    <xdr:to>
      <xdr:col>5</xdr:col>
      <xdr:colOff>3105150</xdr:colOff>
      <xdr:row>1</xdr:row>
      <xdr:rowOff>38100</xdr:rowOff>
    </xdr:to>
    <xdr:sp>
      <xdr:nvSpPr>
        <xdr:cNvPr id="1" name="Rectangle 2"/>
        <xdr:cNvSpPr>
          <a:spLocks/>
        </xdr:cNvSpPr>
      </xdr:nvSpPr>
      <xdr:spPr>
        <a:xfrm>
          <a:off x="8582025" y="95250"/>
          <a:ext cx="790575" cy="219075"/>
        </a:xfrm>
        <a:prstGeom prst="rect">
          <a:avLst/>
        </a:prstGeom>
        <a:noFill/>
        <a:ln w="9525" cmpd="sng">
          <a:noFill/>
        </a:ln>
      </xdr:spPr>
      <xdr:txBody>
        <a:bodyPr vertOverflow="clip" wrap="square"/>
        <a:p>
          <a:pPr algn="l">
            <a:defRPr/>
          </a:pPr>
          <a:r>
            <a:rPr lang="en-US" cap="none" sz="1100" b="0" i="0" u="none" baseline="0">
              <a:latin typeface="ＭＳ 明朝"/>
              <a:ea typeface="ＭＳ 明朝"/>
              <a:cs typeface="ＭＳ 明朝"/>
            </a:rPr>
            <a:t>(別紙）
別紙)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400050</xdr:colOff>
      <xdr:row>0</xdr:row>
      <xdr:rowOff>133350</xdr:rowOff>
    </xdr:from>
    <xdr:to>
      <xdr:col>9</xdr:col>
      <xdr:colOff>838200</xdr:colOff>
      <xdr:row>4</xdr:row>
      <xdr:rowOff>142875</xdr:rowOff>
    </xdr:to>
    <xdr:pic>
      <xdr:nvPicPr>
        <xdr:cNvPr id="2" name="Picture 3"/>
        <xdr:cNvPicPr preferRelativeResize="1">
          <a:picLocks noChangeAspect="1"/>
        </xdr:cNvPicPr>
      </xdr:nvPicPr>
      <xdr:blipFill>
        <a:blip r:embed="rId2"/>
        <a:stretch>
          <a:fillRect/>
        </a:stretch>
      </xdr:blipFill>
      <xdr:spPr>
        <a:xfrm>
          <a:off x="800100" y="133350"/>
          <a:ext cx="6829425" cy="1228725"/>
        </a:xfrm>
        <a:prstGeom prst="rect">
          <a:avLst/>
        </a:prstGeom>
        <a:noFill/>
        <a:ln w="9525" cmpd="sng">
          <a:noFill/>
        </a:ln>
      </xdr:spPr>
    </xdr:pic>
    <xdr:clientData/>
  </xdr:twoCellAnchor>
  <xdr:twoCellAnchor>
    <xdr:from>
      <xdr:col>3</xdr:col>
      <xdr:colOff>228600</xdr:colOff>
      <xdr:row>5</xdr:row>
      <xdr:rowOff>152400</xdr:rowOff>
    </xdr:from>
    <xdr:to>
      <xdr:col>7</xdr:col>
      <xdr:colOff>180975</xdr:colOff>
      <xdr:row>6</xdr:row>
      <xdr:rowOff>219075</xdr:rowOff>
    </xdr:to>
    <xdr:sp>
      <xdr:nvSpPr>
        <xdr:cNvPr id="3" name="AutoShape 4"/>
        <xdr:cNvSpPr>
          <a:spLocks/>
        </xdr:cNvSpPr>
      </xdr:nvSpPr>
      <xdr:spPr>
        <a:xfrm>
          <a:off x="2266950" y="1676400"/>
          <a:ext cx="3381375" cy="371475"/>
        </a:xfrm>
        <a:prstGeom prst="wedgeRectCallout">
          <a:avLst>
            <a:gd name="adj1" fmla="val -5634"/>
            <a:gd name="adj2" fmla="val -137180"/>
          </a:avLst>
        </a:prstGeom>
        <a:noFill/>
        <a:ln w="25400" cmpd="sng">
          <a:solidFill>
            <a:srgbClr val="969696"/>
          </a:solidFill>
          <a:headEnd type="none"/>
          <a:tailEnd type="none"/>
        </a:ln>
      </xdr:spPr>
      <xdr:txBody>
        <a:bodyPr vertOverflow="clip" wrap="square"/>
        <a:p>
          <a:pPr algn="l">
            <a:defRPr/>
          </a:pPr>
          <a:r>
            <a:rPr lang="en-US" cap="none" sz="2000" b="0" i="0" u="none" baseline="0">
              <a:solidFill>
                <a:srgbClr val="000000"/>
              </a:solidFill>
            </a:rPr>
            <a:t> </a:t>
          </a:r>
          <a:r>
            <a:rPr lang="en-US" cap="none" sz="1400" b="0" i="0" u="none" baseline="0">
              <a:solidFill>
                <a:srgbClr val="000000"/>
              </a:solidFill>
            </a:rPr>
            <a:t>http://toukei.pref.shizuoka.jp/</a:t>
          </a:r>
        </a:p>
      </xdr:txBody>
    </xdr:sp>
    <xdr:clientData/>
  </xdr:twoCellAnchor>
  <xdr:twoCellAnchor>
    <xdr:from>
      <xdr:col>1</xdr:col>
      <xdr:colOff>466725</xdr:colOff>
      <xdr:row>30</xdr:row>
      <xdr:rowOff>19050</xdr:rowOff>
    </xdr:from>
    <xdr:to>
      <xdr:col>9</xdr:col>
      <xdr:colOff>447675</xdr:colOff>
      <xdr:row>37</xdr:row>
      <xdr:rowOff>28575</xdr:rowOff>
    </xdr:to>
    <xdr:sp>
      <xdr:nvSpPr>
        <xdr:cNvPr id="4" name="TextBox 6"/>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100" b="0" i="0" u="none" baseline="0"/>
            <a:t>15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80</xdr:row>
      <xdr:rowOff>9525</xdr:rowOff>
    </xdr:from>
    <xdr:to>
      <xdr:col>0</xdr:col>
      <xdr:colOff>485775</xdr:colOff>
      <xdr:row>85</xdr:row>
      <xdr:rowOff>57150</xdr:rowOff>
    </xdr:to>
    <xdr:sp>
      <xdr:nvSpPr>
        <xdr:cNvPr id="1" name="TextBox 1"/>
        <xdr:cNvSpPr txBox="1">
          <a:spLocks noChangeArrowheads="1"/>
        </xdr:cNvSpPr>
      </xdr:nvSpPr>
      <xdr:spPr>
        <a:xfrm>
          <a:off x="0" y="17106900"/>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-17-</a:t>
          </a:r>
        </a:p>
      </xdr:txBody>
    </xdr:sp>
    <xdr:clientData/>
  </xdr:twoCellAnchor>
  <xdr:twoCellAnchor>
    <xdr:from>
      <xdr:col>0</xdr:col>
      <xdr:colOff>9525</xdr:colOff>
      <xdr:row>24</xdr:row>
      <xdr:rowOff>28575</xdr:rowOff>
    </xdr:from>
    <xdr:to>
      <xdr:col>0</xdr:col>
      <xdr:colOff>495300</xdr:colOff>
      <xdr:row>29</xdr:row>
      <xdr:rowOff>76200</xdr:rowOff>
    </xdr:to>
    <xdr:sp>
      <xdr:nvSpPr>
        <xdr:cNvPr id="2" name="TextBox 2"/>
        <xdr:cNvSpPr txBox="1">
          <a:spLocks noChangeArrowheads="1"/>
        </xdr:cNvSpPr>
      </xdr:nvSpPr>
      <xdr:spPr>
        <a:xfrm>
          <a:off x="9525" y="5286375"/>
          <a:ext cx="485775" cy="1095375"/>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26</xdr:row>
      <xdr:rowOff>104775</xdr:rowOff>
    </xdr:from>
    <xdr:to>
      <xdr:col>0</xdr:col>
      <xdr:colOff>523875</xdr:colOff>
      <xdr:row>31</xdr:row>
      <xdr:rowOff>142875</xdr:rowOff>
    </xdr:to>
    <xdr:sp>
      <xdr:nvSpPr>
        <xdr:cNvPr id="3" name="TextBox 3"/>
        <xdr:cNvSpPr txBox="1">
          <a:spLocks noChangeArrowheads="1"/>
        </xdr:cNvSpPr>
      </xdr:nvSpPr>
      <xdr:spPr>
        <a:xfrm>
          <a:off x="38100" y="5781675"/>
          <a:ext cx="485775" cy="1085850"/>
        </a:xfrm>
        <a:prstGeom prst="rect">
          <a:avLst/>
        </a:prstGeom>
        <a:solidFill>
          <a:srgbClr val="FFFFFF"/>
        </a:solidFill>
        <a:ln w="9525" cmpd="sng">
          <a:noFill/>
        </a:ln>
      </xdr:spPr>
      <xdr:txBody>
        <a:bodyPr vertOverflow="clip" wrap="square" anchor="ctr" vert="vert"/>
        <a:p>
          <a:pPr algn="ctr">
            <a:defRPr/>
          </a:pPr>
          <a:r>
            <a:rPr lang="en-US" cap="none" sz="1800" b="0" i="0" u="none" baseline="0"/>
            <a:t>-16 -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80</xdr:row>
      <xdr:rowOff>161925</xdr:rowOff>
    </xdr:from>
    <xdr:to>
      <xdr:col>0</xdr:col>
      <xdr:colOff>523875</xdr:colOff>
      <xdr:row>86</xdr:row>
      <xdr:rowOff>9525</xdr:rowOff>
    </xdr:to>
    <xdr:sp>
      <xdr:nvSpPr>
        <xdr:cNvPr id="1" name="TextBox 1"/>
        <xdr:cNvSpPr txBox="1">
          <a:spLocks noChangeArrowheads="1"/>
        </xdr:cNvSpPr>
      </xdr:nvSpPr>
      <xdr:spPr>
        <a:xfrm>
          <a:off x="38100" y="17059275"/>
          <a:ext cx="485775" cy="1104900"/>
        </a:xfrm>
        <a:prstGeom prst="rect">
          <a:avLst/>
        </a:prstGeom>
        <a:solidFill>
          <a:srgbClr val="FFFFFF"/>
        </a:solidFill>
        <a:ln w="9525" cmpd="sng">
          <a:noFill/>
        </a:ln>
      </xdr:spPr>
      <xdr:txBody>
        <a:bodyPr vertOverflow="clip" wrap="square" anchor="ctr" vert="vert"/>
        <a:p>
          <a:pPr algn="ctr">
            <a:defRPr/>
          </a:pPr>
          <a:r>
            <a:rPr lang="en-US" cap="none" sz="1800" b="0" i="0" u="none" baseline="0"/>
            <a:t>-19-</a:t>
          </a:r>
        </a:p>
      </xdr:txBody>
    </xdr:sp>
    <xdr:clientData/>
  </xdr:twoCellAnchor>
  <xdr:twoCellAnchor>
    <xdr:from>
      <xdr:col>0</xdr:col>
      <xdr:colOff>9525</xdr:colOff>
      <xdr:row>26</xdr:row>
      <xdr:rowOff>76200</xdr:rowOff>
    </xdr:from>
    <xdr:to>
      <xdr:col>0</xdr:col>
      <xdr:colOff>495300</xdr:colOff>
      <xdr:row>31</xdr:row>
      <xdr:rowOff>123825</xdr:rowOff>
    </xdr:to>
    <xdr:sp>
      <xdr:nvSpPr>
        <xdr:cNvPr id="2" name="TextBox 2"/>
        <xdr:cNvSpPr txBox="1">
          <a:spLocks noChangeArrowheads="1"/>
        </xdr:cNvSpPr>
      </xdr:nvSpPr>
      <xdr:spPr>
        <a:xfrm>
          <a:off x="9525" y="55911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-18-</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80</xdr:row>
      <xdr:rowOff>28575</xdr:rowOff>
    </xdr:from>
    <xdr:to>
      <xdr:col>0</xdr:col>
      <xdr:colOff>523875</xdr:colOff>
      <xdr:row>85</xdr:row>
      <xdr:rowOff>76200</xdr:rowOff>
    </xdr:to>
    <xdr:sp>
      <xdr:nvSpPr>
        <xdr:cNvPr id="1" name="TextBox 1"/>
        <xdr:cNvSpPr txBox="1">
          <a:spLocks noChangeArrowheads="1"/>
        </xdr:cNvSpPr>
      </xdr:nvSpPr>
      <xdr:spPr>
        <a:xfrm>
          <a:off x="38100" y="16830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-21-</a:t>
          </a:r>
        </a:p>
      </xdr:txBody>
    </xdr:sp>
    <xdr:clientData/>
  </xdr:twoCellAnchor>
  <xdr:twoCellAnchor>
    <xdr:from>
      <xdr:col>0</xdr:col>
      <xdr:colOff>9525</xdr:colOff>
      <xdr:row>26</xdr:row>
      <xdr:rowOff>76200</xdr:rowOff>
    </xdr:from>
    <xdr:to>
      <xdr:col>0</xdr:col>
      <xdr:colOff>495300</xdr:colOff>
      <xdr:row>31</xdr:row>
      <xdr:rowOff>123825</xdr:rowOff>
    </xdr:to>
    <xdr:sp>
      <xdr:nvSpPr>
        <xdr:cNvPr id="2" name="TextBox 2"/>
        <xdr:cNvSpPr txBox="1">
          <a:spLocks noChangeArrowheads="1"/>
        </xdr:cNvSpPr>
      </xdr:nvSpPr>
      <xdr:spPr>
        <a:xfrm>
          <a:off x="9525" y="5562600"/>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190500</xdr:rowOff>
    </xdr:from>
    <xdr:to>
      <xdr:col>5</xdr:col>
      <xdr:colOff>0</xdr:colOff>
      <xdr:row>13</xdr:row>
      <xdr:rowOff>152400</xdr:rowOff>
    </xdr:to>
    <xdr:sp>
      <xdr:nvSpPr>
        <xdr:cNvPr id="1" name="Line 1"/>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190500</xdr:rowOff>
    </xdr:from>
    <xdr:to>
      <xdr:col>5</xdr:col>
      <xdr:colOff>0</xdr:colOff>
      <xdr:row>13</xdr:row>
      <xdr:rowOff>152400</xdr:rowOff>
    </xdr:to>
    <xdr:sp>
      <xdr:nvSpPr>
        <xdr:cNvPr id="2" name="Line 2"/>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142875</xdr:rowOff>
    </xdr:to>
    <xdr:pic>
      <xdr:nvPicPr>
        <xdr:cNvPr id="1" name="Picture 72"/>
        <xdr:cNvPicPr preferRelativeResize="1">
          <a:picLocks noChangeAspect="1"/>
        </xdr:cNvPicPr>
      </xdr:nvPicPr>
      <xdr:blipFill>
        <a:blip r:embed="rId1"/>
        <a:stretch>
          <a:fillRect/>
        </a:stretch>
      </xdr:blipFill>
      <xdr:spPr>
        <a:xfrm>
          <a:off x="8210550" y="619125"/>
          <a:ext cx="7048500" cy="8715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114300</xdr:rowOff>
    </xdr:to>
    <xdr:pic>
      <xdr:nvPicPr>
        <xdr:cNvPr id="1" name="Picture 482"/>
        <xdr:cNvPicPr preferRelativeResize="1">
          <a:picLocks noChangeAspect="1"/>
        </xdr:cNvPicPr>
      </xdr:nvPicPr>
      <xdr:blipFill>
        <a:blip r:embed="rId1"/>
        <a:stretch>
          <a:fillRect/>
        </a:stretch>
      </xdr:blipFill>
      <xdr:spPr>
        <a:xfrm>
          <a:off x="8162925" y="609600"/>
          <a:ext cx="7048500" cy="8715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81</xdr:row>
      <xdr:rowOff>104775</xdr:rowOff>
    </xdr:from>
    <xdr:to>
      <xdr:col>19</xdr:col>
      <xdr:colOff>133350</xdr:colOff>
      <xdr:row>81</xdr:row>
      <xdr:rowOff>104775</xdr:rowOff>
    </xdr:to>
    <xdr:sp>
      <xdr:nvSpPr>
        <xdr:cNvPr id="1" name="Line 1"/>
        <xdr:cNvSpPr>
          <a:spLocks/>
        </xdr:cNvSpPr>
      </xdr:nvSpPr>
      <xdr:spPr>
        <a:xfrm>
          <a:off x="2381250" y="148399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B2:K55"/>
  <sheetViews>
    <sheetView showGridLines="0" tabSelected="1" zoomScaleSheetLayoutView="100" workbookViewId="0" topLeftCell="A1">
      <selection activeCell="A1" sqref="A1"/>
    </sheetView>
  </sheetViews>
  <sheetFormatPr defaultColWidth="8.796875" defaultRowHeight="14.25"/>
  <cols>
    <col min="1" max="1" width="2.59765625" style="46" customWidth="1"/>
    <col min="2" max="2" width="4.09765625" style="46" customWidth="1"/>
    <col min="3" max="12" width="9" style="46" customWidth="1"/>
    <col min="13" max="13" width="2.19921875" style="46" customWidth="1"/>
    <col min="14" max="14" width="19.19921875" style="46" customWidth="1"/>
    <col min="15" max="15" width="10.69921875" style="46" customWidth="1"/>
    <col min="16" max="16384" width="9" style="46" customWidth="1"/>
  </cols>
  <sheetData>
    <row r="1" ht="6.75" customHeight="1"/>
    <row r="2" ht="23.25" customHeight="1">
      <c r="B2" s="69" t="s">
        <v>156</v>
      </c>
    </row>
    <row r="4" spans="3:11" ht="39.75" customHeight="1">
      <c r="C4" s="70" t="s">
        <v>817</v>
      </c>
      <c r="D4" s="47"/>
      <c r="E4" s="47"/>
      <c r="F4" s="47"/>
      <c r="G4" s="47"/>
      <c r="H4" s="47"/>
      <c r="I4" s="47"/>
      <c r="J4" s="47"/>
      <c r="K4" s="47"/>
    </row>
    <row r="5" ht="9.75" customHeight="1"/>
    <row r="6" spans="3:11" ht="19.5" customHeight="1">
      <c r="C6" s="651" t="s">
        <v>153</v>
      </c>
      <c r="D6" s="651"/>
      <c r="E6" s="651"/>
      <c r="F6" s="651"/>
      <c r="G6" s="651"/>
      <c r="H6" s="651"/>
      <c r="I6" s="651"/>
      <c r="J6" s="651"/>
      <c r="K6" s="651"/>
    </row>
    <row r="7" ht="9.75" customHeight="1"/>
    <row r="8" ht="19.5" customHeight="1"/>
    <row r="9" spans="5:9" ht="24">
      <c r="E9" s="652">
        <v>41609</v>
      </c>
      <c r="F9" s="652"/>
      <c r="G9" s="652"/>
      <c r="H9" s="652"/>
      <c r="I9" s="652"/>
    </row>
    <row r="10" ht="9.75" customHeight="1"/>
    <row r="11" ht="13.5" customHeight="1"/>
    <row r="12" spans="3:11" ht="18.75">
      <c r="C12" s="48"/>
      <c r="D12" s="47"/>
      <c r="E12" s="47"/>
      <c r="F12" s="47"/>
      <c r="G12" s="49"/>
      <c r="H12" s="47"/>
      <c r="I12" s="47"/>
      <c r="J12" s="47"/>
      <c r="K12" s="47"/>
    </row>
    <row r="13" spans="3:11" ht="13.5">
      <c r="C13" s="49"/>
      <c r="D13" s="47"/>
      <c r="E13" s="47"/>
      <c r="F13" s="47"/>
      <c r="G13" s="47"/>
      <c r="H13" s="47"/>
      <c r="I13" s="47"/>
      <c r="J13" s="47"/>
      <c r="K13" s="47"/>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spans="4:10" ht="13.5">
      <c r="D42" s="507"/>
      <c r="E42" s="507"/>
      <c r="F42" s="508" t="s">
        <v>676</v>
      </c>
      <c r="G42" s="507"/>
      <c r="H42" s="507"/>
      <c r="I42" s="507"/>
      <c r="J42" s="507"/>
    </row>
    <row r="43" spans="3:10" ht="13.5">
      <c r="C43" s="508"/>
      <c r="D43" s="507"/>
      <c r="E43" s="507"/>
      <c r="F43" s="507"/>
      <c r="G43" s="507"/>
      <c r="H43" s="507"/>
      <c r="I43" s="507"/>
      <c r="J43" s="507"/>
    </row>
    <row r="44" spans="3:10" ht="13.5">
      <c r="C44" s="508"/>
      <c r="D44" s="507"/>
      <c r="E44" s="507"/>
      <c r="F44" s="507"/>
      <c r="G44" s="507"/>
      <c r="H44" s="507"/>
      <c r="I44" s="507"/>
      <c r="J44" s="507"/>
    </row>
    <row r="45" spans="3:10" ht="13.5">
      <c r="C45" s="508"/>
      <c r="D45" s="507"/>
      <c r="E45" s="507"/>
      <c r="F45" s="507"/>
      <c r="G45" s="507"/>
      <c r="H45" s="507"/>
      <c r="I45" s="507"/>
      <c r="J45" s="507"/>
    </row>
    <row r="46" spans="3:10" ht="13.5">
      <c r="C46" s="507"/>
      <c r="D46" s="507"/>
      <c r="E46" s="507"/>
      <c r="F46" s="507"/>
      <c r="G46" s="507"/>
      <c r="H46" s="507"/>
      <c r="I46" s="507"/>
      <c r="J46" s="507"/>
    </row>
    <row r="47" spans="3:10" ht="13.5">
      <c r="C47" s="507"/>
      <c r="D47" s="507"/>
      <c r="E47" s="507"/>
      <c r="F47" s="507"/>
      <c r="G47" s="507"/>
      <c r="H47" s="507"/>
      <c r="I47" s="507"/>
      <c r="J47" s="507"/>
    </row>
    <row r="48" spans="3:10" ht="13.5">
      <c r="C48" s="507"/>
      <c r="D48" s="507"/>
      <c r="E48" s="507"/>
      <c r="F48" s="507"/>
      <c r="G48" s="507"/>
      <c r="H48" s="507"/>
      <c r="I48" s="507"/>
      <c r="J48" s="507"/>
    </row>
    <row r="49" spans="3:10" ht="1.5" customHeight="1">
      <c r="C49" s="507"/>
      <c r="D49" s="507"/>
      <c r="E49" s="507"/>
      <c r="F49" s="507"/>
      <c r="G49" s="507"/>
      <c r="H49" s="507"/>
      <c r="I49" s="507"/>
      <c r="J49" s="507"/>
    </row>
    <row r="50" spans="3:11" ht="13.5">
      <c r="C50" s="507"/>
      <c r="D50" s="507"/>
      <c r="E50" s="507"/>
      <c r="F50" s="507"/>
      <c r="G50" s="507"/>
      <c r="H50" s="507"/>
      <c r="I50" s="507"/>
      <c r="J50" s="507"/>
      <c r="K50" s="47"/>
    </row>
    <row r="51" spans="3:11" ht="20.25" customHeight="1">
      <c r="C51" s="507"/>
      <c r="D51" s="507"/>
      <c r="E51" s="507"/>
      <c r="F51" s="507"/>
      <c r="G51" s="507"/>
      <c r="H51" s="507"/>
      <c r="I51" s="507"/>
      <c r="J51" s="507"/>
      <c r="K51" s="47"/>
    </row>
    <row r="52" spans="3:10" ht="13.5">
      <c r="C52" s="507"/>
      <c r="D52" s="507"/>
      <c r="F52" s="507"/>
      <c r="G52" s="507"/>
      <c r="H52" s="507"/>
      <c r="I52" s="507"/>
      <c r="J52" s="507"/>
    </row>
    <row r="53" spans="4:11" ht="16.5" customHeight="1">
      <c r="D53" s="50"/>
      <c r="E53" s="50"/>
      <c r="F53" s="650">
        <v>41697</v>
      </c>
      <c r="G53" s="650"/>
      <c r="H53" s="650"/>
      <c r="I53" s="50"/>
      <c r="J53" s="50"/>
      <c r="K53" s="50"/>
    </row>
    <row r="54" spans="4:11" ht="10.5" customHeight="1">
      <c r="D54" s="50"/>
      <c r="E54" s="50"/>
      <c r="F54" s="334"/>
      <c r="G54" s="334"/>
      <c r="H54" s="334"/>
      <c r="I54" s="50"/>
      <c r="J54" s="50"/>
      <c r="K54" s="50"/>
    </row>
    <row r="55" spans="4:11" ht="18.75" customHeight="1">
      <c r="D55" s="649" t="s">
        <v>148</v>
      </c>
      <c r="E55" s="649"/>
      <c r="F55" s="649"/>
      <c r="G55" s="649"/>
      <c r="H55" s="649"/>
      <c r="I55" s="649"/>
      <c r="J55" s="649"/>
      <c r="K55" s="51"/>
    </row>
  </sheetData>
  <mergeCells count="4">
    <mergeCell ref="D55:J55"/>
    <mergeCell ref="F53:H53"/>
    <mergeCell ref="C6:K6"/>
    <mergeCell ref="E9:I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3">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5" bestFit="1" customWidth="1"/>
    <col min="2" max="2" width="3.19921875" style="365" bestFit="1" customWidth="1"/>
    <col min="3" max="3" width="3.09765625" style="365" bestFit="1" customWidth="1"/>
    <col min="4" max="19" width="8.19921875" style="365" customWidth="1"/>
    <col min="20" max="35" width="7.59765625" style="365" customWidth="1"/>
    <col min="36" max="16384" width="9" style="365" customWidth="1"/>
  </cols>
  <sheetData>
    <row r="1" spans="1:31" ht="18.75">
      <c r="A1" s="364"/>
      <c r="B1" s="364"/>
      <c r="C1" s="364"/>
      <c r="D1" s="364"/>
      <c r="E1" s="366"/>
      <c r="F1" s="366"/>
      <c r="G1" s="764" t="s">
        <v>791</v>
      </c>
      <c r="H1" s="764"/>
      <c r="I1" s="764"/>
      <c r="J1" s="764"/>
      <c r="K1" s="764"/>
      <c r="L1" s="764"/>
      <c r="M1" s="764"/>
      <c r="N1" s="764"/>
      <c r="O1" s="764"/>
      <c r="P1" s="366"/>
      <c r="Q1" s="366"/>
      <c r="R1" s="364"/>
      <c r="S1" s="366"/>
      <c r="T1" s="366"/>
      <c r="U1" s="366"/>
      <c r="V1" s="366"/>
      <c r="W1" s="366"/>
      <c r="X1" s="366"/>
      <c r="Y1" s="366"/>
      <c r="Z1" s="366"/>
      <c r="AA1" s="366"/>
      <c r="AB1" s="366"/>
      <c r="AC1" s="366"/>
      <c r="AD1" s="366"/>
      <c r="AE1" s="366"/>
    </row>
    <row r="2" spans="1:19" ht="17.25">
      <c r="A2" s="396" t="s">
        <v>175</v>
      </c>
      <c r="B2" s="367"/>
      <c r="C2" s="367"/>
      <c r="H2" s="774"/>
      <c r="I2" s="774"/>
      <c r="J2" s="774"/>
      <c r="K2" s="774"/>
      <c r="L2" s="774"/>
      <c r="M2" s="774"/>
      <c r="N2" s="774"/>
      <c r="O2" s="774"/>
      <c r="S2" s="383" t="s">
        <v>544</v>
      </c>
    </row>
    <row r="3" spans="1:19" ht="13.5">
      <c r="A3" s="765" t="s">
        <v>504</v>
      </c>
      <c r="B3" s="765"/>
      <c r="C3" s="766"/>
      <c r="D3" s="368" t="s">
        <v>634</v>
      </c>
      <c r="E3" s="368" t="s">
        <v>635</v>
      </c>
      <c r="F3" s="368" t="s">
        <v>636</v>
      </c>
      <c r="G3" s="368" t="s">
        <v>637</v>
      </c>
      <c r="H3" s="368" t="s">
        <v>638</v>
      </c>
      <c r="I3" s="368" t="s">
        <v>639</v>
      </c>
      <c r="J3" s="368" t="s">
        <v>640</v>
      </c>
      <c r="K3" s="368" t="s">
        <v>641</v>
      </c>
      <c r="L3" s="368" t="s">
        <v>642</v>
      </c>
      <c r="M3" s="368" t="s">
        <v>643</v>
      </c>
      <c r="N3" s="368" t="s">
        <v>688</v>
      </c>
      <c r="O3" s="368" t="s">
        <v>644</v>
      </c>
      <c r="P3" s="368" t="s">
        <v>645</v>
      </c>
      <c r="Q3" s="368" t="s">
        <v>646</v>
      </c>
      <c r="R3" s="368" t="s">
        <v>647</v>
      </c>
      <c r="S3" s="368" t="s">
        <v>648</v>
      </c>
    </row>
    <row r="4" spans="1:19" ht="13.5">
      <c r="A4" s="767"/>
      <c r="B4" s="767"/>
      <c r="C4" s="768"/>
      <c r="D4" s="369" t="s">
        <v>519</v>
      </c>
      <c r="E4" s="369"/>
      <c r="F4" s="369"/>
      <c r="G4" s="369" t="s">
        <v>617</v>
      </c>
      <c r="H4" s="369" t="s">
        <v>520</v>
      </c>
      <c r="I4" s="369" t="s">
        <v>521</v>
      </c>
      <c r="J4" s="369" t="s">
        <v>522</v>
      </c>
      <c r="K4" s="369" t="s">
        <v>523</v>
      </c>
      <c r="L4" s="370" t="s">
        <v>524</v>
      </c>
      <c r="M4" s="371" t="s">
        <v>525</v>
      </c>
      <c r="N4" s="370" t="s">
        <v>686</v>
      </c>
      <c r="O4" s="370" t="s">
        <v>526</v>
      </c>
      <c r="P4" s="370" t="s">
        <v>527</v>
      </c>
      <c r="Q4" s="370" t="s">
        <v>528</v>
      </c>
      <c r="R4" s="370" t="s">
        <v>529</v>
      </c>
      <c r="S4" s="514" t="s">
        <v>55</v>
      </c>
    </row>
    <row r="5" spans="1:19" ht="18" customHeight="1">
      <c r="A5" s="769"/>
      <c r="B5" s="769"/>
      <c r="C5" s="770"/>
      <c r="D5" s="372" t="s">
        <v>530</v>
      </c>
      <c r="E5" s="372" t="s">
        <v>346</v>
      </c>
      <c r="F5" s="372" t="s">
        <v>347</v>
      </c>
      <c r="G5" s="372" t="s">
        <v>618</v>
      </c>
      <c r="H5" s="372" t="s">
        <v>531</v>
      </c>
      <c r="I5" s="372" t="s">
        <v>532</v>
      </c>
      <c r="J5" s="372" t="s">
        <v>533</v>
      </c>
      <c r="K5" s="372" t="s">
        <v>534</v>
      </c>
      <c r="L5" s="373" t="s">
        <v>535</v>
      </c>
      <c r="M5" s="374" t="s">
        <v>536</v>
      </c>
      <c r="N5" s="373" t="s">
        <v>687</v>
      </c>
      <c r="O5" s="373" t="s">
        <v>537</v>
      </c>
      <c r="P5" s="374" t="s">
        <v>538</v>
      </c>
      <c r="Q5" s="374" t="s">
        <v>539</v>
      </c>
      <c r="R5" s="373" t="s">
        <v>677</v>
      </c>
      <c r="S5" s="373" t="s">
        <v>56</v>
      </c>
    </row>
    <row r="6" spans="1:19" ht="15.75" customHeight="1">
      <c r="A6" s="400"/>
      <c r="B6" s="400"/>
      <c r="C6" s="400"/>
      <c r="D6" s="771" t="s">
        <v>600</v>
      </c>
      <c r="E6" s="771"/>
      <c r="F6" s="771"/>
      <c r="G6" s="771"/>
      <c r="H6" s="771"/>
      <c r="I6" s="771"/>
      <c r="J6" s="771"/>
      <c r="K6" s="771"/>
      <c r="L6" s="771"/>
      <c r="M6" s="771"/>
      <c r="N6" s="771"/>
      <c r="O6" s="771"/>
      <c r="P6" s="771"/>
      <c r="Q6" s="771"/>
      <c r="R6" s="771"/>
      <c r="S6" s="400"/>
    </row>
    <row r="7" spans="1:19" ht="13.5" customHeight="1">
      <c r="A7" s="419" t="s">
        <v>540</v>
      </c>
      <c r="B7" s="419" t="s">
        <v>667</v>
      </c>
      <c r="C7" s="420" t="s">
        <v>541</v>
      </c>
      <c r="D7" s="421">
        <v>104.4</v>
      </c>
      <c r="E7" s="422">
        <v>99.9</v>
      </c>
      <c r="F7" s="422">
        <v>99.9</v>
      </c>
      <c r="G7" s="422">
        <v>101.4</v>
      </c>
      <c r="H7" s="422">
        <v>109.5</v>
      </c>
      <c r="I7" s="422">
        <v>107.9</v>
      </c>
      <c r="J7" s="422">
        <v>101.2</v>
      </c>
      <c r="K7" s="422">
        <v>93.7</v>
      </c>
      <c r="L7" s="423" t="s">
        <v>672</v>
      </c>
      <c r="M7" s="423" t="s">
        <v>672</v>
      </c>
      <c r="N7" s="423" t="s">
        <v>672</v>
      </c>
      <c r="O7" s="423" t="s">
        <v>672</v>
      </c>
      <c r="P7" s="422">
        <v>113.5</v>
      </c>
      <c r="Q7" s="422">
        <v>111</v>
      </c>
      <c r="R7" s="422">
        <v>85.6</v>
      </c>
      <c r="S7" s="423" t="s">
        <v>672</v>
      </c>
    </row>
    <row r="8" spans="1:19" ht="13.5" customHeight="1">
      <c r="A8" s="424"/>
      <c r="B8" s="424" t="s">
        <v>668</v>
      </c>
      <c r="C8" s="425"/>
      <c r="D8" s="426">
        <v>105.7</v>
      </c>
      <c r="E8" s="427">
        <v>96.5</v>
      </c>
      <c r="F8" s="427">
        <v>100.9</v>
      </c>
      <c r="G8" s="427">
        <v>97.9</v>
      </c>
      <c r="H8" s="427">
        <v>101.1</v>
      </c>
      <c r="I8" s="427">
        <v>103.4</v>
      </c>
      <c r="J8" s="427">
        <v>103.9</v>
      </c>
      <c r="K8" s="427">
        <v>93.4</v>
      </c>
      <c r="L8" s="428" t="s">
        <v>672</v>
      </c>
      <c r="M8" s="428" t="s">
        <v>672</v>
      </c>
      <c r="N8" s="428" t="s">
        <v>672</v>
      </c>
      <c r="O8" s="428" t="s">
        <v>672</v>
      </c>
      <c r="P8" s="427">
        <v>118.5</v>
      </c>
      <c r="Q8" s="427">
        <v>114.2</v>
      </c>
      <c r="R8" s="427">
        <v>89.8</v>
      </c>
      <c r="S8" s="428" t="s">
        <v>672</v>
      </c>
    </row>
    <row r="9" spans="1:19" ht="13.5">
      <c r="A9" s="424"/>
      <c r="B9" s="424" t="s">
        <v>669</v>
      </c>
      <c r="C9" s="425"/>
      <c r="D9" s="426">
        <v>98.8</v>
      </c>
      <c r="E9" s="427">
        <v>96.4</v>
      </c>
      <c r="F9" s="427">
        <v>94.5</v>
      </c>
      <c r="G9" s="427">
        <v>97.1</v>
      </c>
      <c r="H9" s="427">
        <v>95.7</v>
      </c>
      <c r="I9" s="427">
        <v>100.9</v>
      </c>
      <c r="J9" s="427">
        <v>96.1</v>
      </c>
      <c r="K9" s="427">
        <v>96.2</v>
      </c>
      <c r="L9" s="428" t="s">
        <v>672</v>
      </c>
      <c r="M9" s="428" t="s">
        <v>672</v>
      </c>
      <c r="N9" s="428" t="s">
        <v>672</v>
      </c>
      <c r="O9" s="428" t="s">
        <v>672</v>
      </c>
      <c r="P9" s="427">
        <v>106.6</v>
      </c>
      <c r="Q9" s="427">
        <v>104.2</v>
      </c>
      <c r="R9" s="427">
        <v>96.2</v>
      </c>
      <c r="S9" s="428" t="s">
        <v>672</v>
      </c>
    </row>
    <row r="10" spans="1:19" ht="13.5" customHeight="1">
      <c r="A10" s="424"/>
      <c r="B10" s="424" t="s">
        <v>670</v>
      </c>
      <c r="C10" s="425"/>
      <c r="D10" s="426">
        <v>100</v>
      </c>
      <c r="E10" s="427">
        <v>100</v>
      </c>
      <c r="F10" s="427">
        <v>100</v>
      </c>
      <c r="G10" s="427">
        <v>100</v>
      </c>
      <c r="H10" s="427">
        <v>100</v>
      </c>
      <c r="I10" s="427">
        <v>100</v>
      </c>
      <c r="J10" s="427">
        <v>100</v>
      </c>
      <c r="K10" s="427">
        <v>100</v>
      </c>
      <c r="L10" s="428">
        <v>100</v>
      </c>
      <c r="M10" s="428">
        <v>100</v>
      </c>
      <c r="N10" s="428">
        <v>100</v>
      </c>
      <c r="O10" s="428">
        <v>100</v>
      </c>
      <c r="P10" s="427">
        <v>100</v>
      </c>
      <c r="Q10" s="427">
        <v>100</v>
      </c>
      <c r="R10" s="427">
        <v>100</v>
      </c>
      <c r="S10" s="428">
        <v>100</v>
      </c>
    </row>
    <row r="11" spans="1:19" ht="13.5" customHeight="1">
      <c r="A11" s="424"/>
      <c r="B11" s="424" t="s">
        <v>671</v>
      </c>
      <c r="C11" s="425"/>
      <c r="D11" s="429">
        <v>97.6</v>
      </c>
      <c r="E11" s="430">
        <v>96.3</v>
      </c>
      <c r="F11" s="430">
        <v>99.7</v>
      </c>
      <c r="G11" s="430">
        <v>106</v>
      </c>
      <c r="H11" s="430">
        <v>91</v>
      </c>
      <c r="I11" s="430">
        <v>97.2</v>
      </c>
      <c r="J11" s="430">
        <v>98.8</v>
      </c>
      <c r="K11" s="430">
        <v>96.2</v>
      </c>
      <c r="L11" s="430">
        <v>80.7</v>
      </c>
      <c r="M11" s="430">
        <v>105.2</v>
      </c>
      <c r="N11" s="430">
        <v>85.1</v>
      </c>
      <c r="O11" s="430">
        <v>99.7</v>
      </c>
      <c r="P11" s="430">
        <v>86.3</v>
      </c>
      <c r="Q11" s="430">
        <v>97</v>
      </c>
      <c r="R11" s="430">
        <v>98.5</v>
      </c>
      <c r="S11" s="430">
        <v>109.5</v>
      </c>
    </row>
    <row r="12" spans="1:19" ht="13.5" customHeight="1">
      <c r="A12" s="424"/>
      <c r="B12" s="437" t="s">
        <v>673</v>
      </c>
      <c r="C12" s="438"/>
      <c r="D12" s="439">
        <v>99</v>
      </c>
      <c r="E12" s="440">
        <v>104.1</v>
      </c>
      <c r="F12" s="440">
        <v>100.8</v>
      </c>
      <c r="G12" s="440">
        <v>104.2</v>
      </c>
      <c r="H12" s="440">
        <v>89.3</v>
      </c>
      <c r="I12" s="440">
        <v>100.1</v>
      </c>
      <c r="J12" s="440">
        <v>98.9</v>
      </c>
      <c r="K12" s="440">
        <v>102.9</v>
      </c>
      <c r="L12" s="440">
        <v>78.8</v>
      </c>
      <c r="M12" s="440">
        <v>99</v>
      </c>
      <c r="N12" s="440">
        <v>86.3</v>
      </c>
      <c r="O12" s="440">
        <v>111</v>
      </c>
      <c r="P12" s="440">
        <v>87.1</v>
      </c>
      <c r="Q12" s="440">
        <v>97.2</v>
      </c>
      <c r="R12" s="440">
        <v>98</v>
      </c>
      <c r="S12" s="440">
        <v>112.5</v>
      </c>
    </row>
    <row r="13" spans="1:19" ht="13.5" customHeight="1">
      <c r="A13" s="419" t="s">
        <v>542</v>
      </c>
      <c r="B13" s="419" t="s">
        <v>598</v>
      </c>
      <c r="C13" s="431" t="s">
        <v>543</v>
      </c>
      <c r="D13" s="429">
        <v>100</v>
      </c>
      <c r="E13" s="430">
        <v>109.6</v>
      </c>
      <c r="F13" s="430">
        <v>101.2</v>
      </c>
      <c r="G13" s="430">
        <v>109</v>
      </c>
      <c r="H13" s="430">
        <v>88.3</v>
      </c>
      <c r="I13" s="430">
        <v>100.8</v>
      </c>
      <c r="J13" s="430">
        <v>100.5</v>
      </c>
      <c r="K13" s="430">
        <v>106.1</v>
      </c>
      <c r="L13" s="430">
        <v>76.8</v>
      </c>
      <c r="M13" s="430">
        <v>97.8</v>
      </c>
      <c r="N13" s="430">
        <v>89</v>
      </c>
      <c r="O13" s="430">
        <v>117.8</v>
      </c>
      <c r="P13" s="430">
        <v>89.1</v>
      </c>
      <c r="Q13" s="430">
        <v>97.1</v>
      </c>
      <c r="R13" s="430">
        <v>96.5</v>
      </c>
      <c r="S13" s="430">
        <v>114.1</v>
      </c>
    </row>
    <row r="14" spans="1:19" ht="13.5" customHeight="1">
      <c r="A14" s="424" t="s">
        <v>674</v>
      </c>
      <c r="B14" s="424" t="s">
        <v>557</v>
      </c>
      <c r="C14" s="425" t="s">
        <v>543</v>
      </c>
      <c r="D14" s="429">
        <v>98.3</v>
      </c>
      <c r="E14" s="430">
        <v>103</v>
      </c>
      <c r="F14" s="430">
        <v>100</v>
      </c>
      <c r="G14" s="430">
        <v>110.2</v>
      </c>
      <c r="H14" s="430">
        <v>90.2</v>
      </c>
      <c r="I14" s="430">
        <v>97.1</v>
      </c>
      <c r="J14" s="430">
        <v>101.4</v>
      </c>
      <c r="K14" s="430">
        <v>104.8</v>
      </c>
      <c r="L14" s="430">
        <v>72.6</v>
      </c>
      <c r="M14" s="430">
        <v>94.2</v>
      </c>
      <c r="N14" s="430">
        <v>88.7</v>
      </c>
      <c r="O14" s="430">
        <v>116.9</v>
      </c>
      <c r="P14" s="430">
        <v>90.5</v>
      </c>
      <c r="Q14" s="430">
        <v>94.9</v>
      </c>
      <c r="R14" s="430">
        <v>97.4</v>
      </c>
      <c r="S14" s="430">
        <v>103.5</v>
      </c>
    </row>
    <row r="15" spans="1:19" ht="13.5" customHeight="1">
      <c r="A15" s="424" t="s">
        <v>503</v>
      </c>
      <c r="B15" s="424" t="s">
        <v>545</v>
      </c>
      <c r="C15" s="425" t="s">
        <v>503</v>
      </c>
      <c r="D15" s="429">
        <v>99.6</v>
      </c>
      <c r="E15" s="430">
        <v>108.5</v>
      </c>
      <c r="F15" s="430">
        <v>102.1</v>
      </c>
      <c r="G15" s="430">
        <v>109.1</v>
      </c>
      <c r="H15" s="430">
        <v>91.5</v>
      </c>
      <c r="I15" s="430">
        <v>100.3</v>
      </c>
      <c r="J15" s="430">
        <v>101.1</v>
      </c>
      <c r="K15" s="430">
        <v>105.1</v>
      </c>
      <c r="L15" s="430">
        <v>81.2</v>
      </c>
      <c r="M15" s="430">
        <v>99</v>
      </c>
      <c r="N15" s="430">
        <v>84.6</v>
      </c>
      <c r="O15" s="430">
        <v>118</v>
      </c>
      <c r="P15" s="430">
        <v>91</v>
      </c>
      <c r="Q15" s="430">
        <v>93.1</v>
      </c>
      <c r="R15" s="430">
        <v>98.7</v>
      </c>
      <c r="S15" s="430">
        <v>105.5</v>
      </c>
    </row>
    <row r="16" spans="1:19" ht="13.5" customHeight="1">
      <c r="A16" s="424" t="s">
        <v>503</v>
      </c>
      <c r="B16" s="424" t="s">
        <v>546</v>
      </c>
      <c r="C16" s="425" t="s">
        <v>503</v>
      </c>
      <c r="D16" s="429">
        <v>100.1</v>
      </c>
      <c r="E16" s="430">
        <v>106.3</v>
      </c>
      <c r="F16" s="430">
        <v>102.8</v>
      </c>
      <c r="G16" s="430">
        <v>109.1</v>
      </c>
      <c r="H16" s="430">
        <v>90.2</v>
      </c>
      <c r="I16" s="430">
        <v>101.3</v>
      </c>
      <c r="J16" s="430">
        <v>100.3</v>
      </c>
      <c r="K16" s="430">
        <v>106.2</v>
      </c>
      <c r="L16" s="430">
        <v>83.2</v>
      </c>
      <c r="M16" s="430">
        <v>100.1</v>
      </c>
      <c r="N16" s="430">
        <v>88.5</v>
      </c>
      <c r="O16" s="430">
        <v>117.3</v>
      </c>
      <c r="P16" s="430">
        <v>92.8</v>
      </c>
      <c r="Q16" s="430">
        <v>93.1</v>
      </c>
      <c r="R16" s="430">
        <v>98.4</v>
      </c>
      <c r="S16" s="430">
        <v>106.2</v>
      </c>
    </row>
    <row r="17" spans="1:19" ht="13.5" customHeight="1">
      <c r="A17" s="424" t="s">
        <v>503</v>
      </c>
      <c r="B17" s="424" t="s">
        <v>547</v>
      </c>
      <c r="C17" s="425" t="s">
        <v>503</v>
      </c>
      <c r="D17" s="429">
        <v>102.2</v>
      </c>
      <c r="E17" s="430">
        <v>107.5</v>
      </c>
      <c r="F17" s="430">
        <v>103.7</v>
      </c>
      <c r="G17" s="430">
        <v>108.2</v>
      </c>
      <c r="H17" s="430">
        <v>95.3</v>
      </c>
      <c r="I17" s="430">
        <v>104.4</v>
      </c>
      <c r="J17" s="430">
        <v>108.2</v>
      </c>
      <c r="K17" s="430">
        <v>105.1</v>
      </c>
      <c r="L17" s="430">
        <v>83.8</v>
      </c>
      <c r="M17" s="430">
        <v>105</v>
      </c>
      <c r="N17" s="430">
        <v>87.9</v>
      </c>
      <c r="O17" s="430">
        <v>119</v>
      </c>
      <c r="P17" s="430">
        <v>93.1</v>
      </c>
      <c r="Q17" s="430">
        <v>95</v>
      </c>
      <c r="R17" s="430">
        <v>100.8</v>
      </c>
      <c r="S17" s="430">
        <v>105.9</v>
      </c>
    </row>
    <row r="18" spans="1:19" ht="13.5" customHeight="1">
      <c r="A18" s="424" t="s">
        <v>503</v>
      </c>
      <c r="B18" s="424" t="s">
        <v>548</v>
      </c>
      <c r="C18" s="425" t="s">
        <v>503</v>
      </c>
      <c r="D18" s="429">
        <v>100.3</v>
      </c>
      <c r="E18" s="430">
        <v>104</v>
      </c>
      <c r="F18" s="430">
        <v>101.6</v>
      </c>
      <c r="G18" s="430">
        <v>107.4</v>
      </c>
      <c r="H18" s="430">
        <v>89.6</v>
      </c>
      <c r="I18" s="430">
        <v>103.4</v>
      </c>
      <c r="J18" s="430">
        <v>103.2</v>
      </c>
      <c r="K18" s="430">
        <v>105.9</v>
      </c>
      <c r="L18" s="430">
        <v>82.8</v>
      </c>
      <c r="M18" s="430">
        <v>98.6</v>
      </c>
      <c r="N18" s="430">
        <v>88.9</v>
      </c>
      <c r="O18" s="430">
        <v>120.2</v>
      </c>
      <c r="P18" s="430">
        <v>92.8</v>
      </c>
      <c r="Q18" s="430">
        <v>94.1</v>
      </c>
      <c r="R18" s="430">
        <v>99.6</v>
      </c>
      <c r="S18" s="430">
        <v>108.6</v>
      </c>
    </row>
    <row r="19" spans="1:19" ht="13.5" customHeight="1">
      <c r="A19" s="424" t="s">
        <v>503</v>
      </c>
      <c r="B19" s="424" t="s">
        <v>549</v>
      </c>
      <c r="C19" s="425" t="s">
        <v>503</v>
      </c>
      <c r="D19" s="429">
        <v>101.4</v>
      </c>
      <c r="E19" s="430">
        <v>106.6</v>
      </c>
      <c r="F19" s="430">
        <v>104</v>
      </c>
      <c r="G19" s="430">
        <v>108.3</v>
      </c>
      <c r="H19" s="430">
        <v>91.4</v>
      </c>
      <c r="I19" s="430">
        <v>105.4</v>
      </c>
      <c r="J19" s="430">
        <v>104.5</v>
      </c>
      <c r="K19" s="430">
        <v>105</v>
      </c>
      <c r="L19" s="430">
        <v>83.7</v>
      </c>
      <c r="M19" s="430">
        <v>103.1</v>
      </c>
      <c r="N19" s="430">
        <v>85.3</v>
      </c>
      <c r="O19" s="430">
        <v>118.7</v>
      </c>
      <c r="P19" s="430">
        <v>97.5</v>
      </c>
      <c r="Q19" s="430">
        <v>91.6</v>
      </c>
      <c r="R19" s="430">
        <v>99.6</v>
      </c>
      <c r="S19" s="430">
        <v>107.3</v>
      </c>
    </row>
    <row r="20" spans="1:19" ht="13.5" customHeight="1">
      <c r="A20" s="424" t="s">
        <v>503</v>
      </c>
      <c r="B20" s="424" t="s">
        <v>550</v>
      </c>
      <c r="C20" s="425" t="s">
        <v>503</v>
      </c>
      <c r="D20" s="429">
        <v>99.4</v>
      </c>
      <c r="E20" s="430">
        <v>105.9</v>
      </c>
      <c r="F20" s="430">
        <v>102.6</v>
      </c>
      <c r="G20" s="430">
        <v>111.1</v>
      </c>
      <c r="H20" s="430">
        <v>92.4</v>
      </c>
      <c r="I20" s="430">
        <v>101.9</v>
      </c>
      <c r="J20" s="430">
        <v>98</v>
      </c>
      <c r="K20" s="430">
        <v>103.2</v>
      </c>
      <c r="L20" s="430">
        <v>83.2</v>
      </c>
      <c r="M20" s="430">
        <v>106.9</v>
      </c>
      <c r="N20" s="430">
        <v>85.1</v>
      </c>
      <c r="O20" s="430">
        <v>102.1</v>
      </c>
      <c r="P20" s="430">
        <v>84.9</v>
      </c>
      <c r="Q20" s="430">
        <v>96.2</v>
      </c>
      <c r="R20" s="430">
        <v>98</v>
      </c>
      <c r="S20" s="430">
        <v>107.5</v>
      </c>
    </row>
    <row r="21" spans="1:19" ht="13.5" customHeight="1">
      <c r="A21" s="424" t="s">
        <v>503</v>
      </c>
      <c r="B21" s="424" t="s">
        <v>551</v>
      </c>
      <c r="C21" s="425" t="s">
        <v>503</v>
      </c>
      <c r="D21" s="429">
        <v>99.5</v>
      </c>
      <c r="E21" s="430">
        <v>107.5</v>
      </c>
      <c r="F21" s="430">
        <v>101.4</v>
      </c>
      <c r="G21" s="430">
        <v>118.5</v>
      </c>
      <c r="H21" s="430">
        <v>92.6</v>
      </c>
      <c r="I21" s="430">
        <v>100.3</v>
      </c>
      <c r="J21" s="430">
        <v>98.4</v>
      </c>
      <c r="K21" s="430">
        <v>106.3</v>
      </c>
      <c r="L21" s="430">
        <v>86.2</v>
      </c>
      <c r="M21" s="430">
        <v>105.1</v>
      </c>
      <c r="N21" s="430">
        <v>88.2</v>
      </c>
      <c r="O21" s="430">
        <v>103</v>
      </c>
      <c r="P21" s="430">
        <v>89.2</v>
      </c>
      <c r="Q21" s="430">
        <v>96</v>
      </c>
      <c r="R21" s="430">
        <v>99.7</v>
      </c>
      <c r="S21" s="430">
        <v>104.3</v>
      </c>
    </row>
    <row r="22" spans="1:19" ht="13.5" customHeight="1">
      <c r="A22" s="424" t="s">
        <v>503</v>
      </c>
      <c r="B22" s="424" t="s">
        <v>552</v>
      </c>
      <c r="C22" s="425" t="s">
        <v>503</v>
      </c>
      <c r="D22" s="429">
        <v>99.3</v>
      </c>
      <c r="E22" s="430">
        <v>109</v>
      </c>
      <c r="F22" s="430">
        <v>103</v>
      </c>
      <c r="G22" s="430">
        <v>117.1</v>
      </c>
      <c r="H22" s="430">
        <v>91.7</v>
      </c>
      <c r="I22" s="430">
        <v>102.9</v>
      </c>
      <c r="J22" s="430">
        <v>98.4</v>
      </c>
      <c r="K22" s="430">
        <v>102.2</v>
      </c>
      <c r="L22" s="430">
        <v>83.5</v>
      </c>
      <c r="M22" s="430">
        <v>104.5</v>
      </c>
      <c r="N22" s="430">
        <v>84.1</v>
      </c>
      <c r="O22" s="430">
        <v>100.6</v>
      </c>
      <c r="P22" s="430">
        <v>84.4</v>
      </c>
      <c r="Q22" s="430">
        <v>94.4</v>
      </c>
      <c r="R22" s="430">
        <v>98.5</v>
      </c>
      <c r="S22" s="430">
        <v>104.2</v>
      </c>
    </row>
    <row r="23" spans="1:19" ht="13.5" customHeight="1">
      <c r="A23" s="424" t="s">
        <v>503</v>
      </c>
      <c r="B23" s="424" t="s">
        <v>518</v>
      </c>
      <c r="C23" s="425" t="s">
        <v>503</v>
      </c>
      <c r="D23" s="429">
        <v>99.2</v>
      </c>
      <c r="E23" s="430">
        <v>108.4</v>
      </c>
      <c r="F23" s="430">
        <v>102.1</v>
      </c>
      <c r="G23" s="430">
        <v>120.5</v>
      </c>
      <c r="H23" s="430">
        <v>90.8</v>
      </c>
      <c r="I23" s="430">
        <v>104</v>
      </c>
      <c r="J23" s="430">
        <v>98.3</v>
      </c>
      <c r="K23" s="430">
        <v>103.5</v>
      </c>
      <c r="L23" s="430">
        <v>84.1</v>
      </c>
      <c r="M23" s="430">
        <v>108.4</v>
      </c>
      <c r="N23" s="430">
        <v>83.4</v>
      </c>
      <c r="O23" s="430">
        <v>101.9</v>
      </c>
      <c r="P23" s="430">
        <v>84.4</v>
      </c>
      <c r="Q23" s="430">
        <v>94.1</v>
      </c>
      <c r="R23" s="430">
        <v>97.5</v>
      </c>
      <c r="S23" s="430">
        <v>104.8</v>
      </c>
    </row>
    <row r="24" spans="1:46" ht="13.5" customHeight="1">
      <c r="A24" s="424" t="s">
        <v>503</v>
      </c>
      <c r="B24" s="424" t="s">
        <v>553</v>
      </c>
      <c r="C24" s="425" t="s">
        <v>503</v>
      </c>
      <c r="D24" s="429">
        <v>100.1</v>
      </c>
      <c r="E24" s="430">
        <v>109.3</v>
      </c>
      <c r="F24" s="430">
        <v>103.3</v>
      </c>
      <c r="G24" s="430">
        <v>117.2</v>
      </c>
      <c r="H24" s="430">
        <v>92.9</v>
      </c>
      <c r="I24" s="430">
        <v>102.2</v>
      </c>
      <c r="J24" s="430">
        <v>98.6</v>
      </c>
      <c r="K24" s="430">
        <v>103.1</v>
      </c>
      <c r="L24" s="430">
        <v>84.3</v>
      </c>
      <c r="M24" s="430">
        <v>106.7</v>
      </c>
      <c r="N24" s="430">
        <v>82.8</v>
      </c>
      <c r="O24" s="430">
        <v>100.7</v>
      </c>
      <c r="P24" s="430">
        <v>90.4</v>
      </c>
      <c r="Q24" s="430">
        <v>95.9</v>
      </c>
      <c r="R24" s="430">
        <v>99.1</v>
      </c>
      <c r="S24" s="430">
        <v>106.9</v>
      </c>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row>
    <row r="25" spans="1:46" ht="13.5" customHeight="1">
      <c r="A25" s="432" t="s">
        <v>690</v>
      </c>
      <c r="B25" s="433" t="s">
        <v>813</v>
      </c>
      <c r="C25" s="434" t="s">
        <v>694</v>
      </c>
      <c r="D25" s="435">
        <v>99.9</v>
      </c>
      <c r="E25" s="436">
        <v>111.6</v>
      </c>
      <c r="F25" s="436">
        <v>102.8</v>
      </c>
      <c r="G25" s="436">
        <v>113.4</v>
      </c>
      <c r="H25" s="436">
        <v>91.6</v>
      </c>
      <c r="I25" s="436">
        <v>105.2</v>
      </c>
      <c r="J25" s="436">
        <v>99.1</v>
      </c>
      <c r="K25" s="436">
        <v>107</v>
      </c>
      <c r="L25" s="436">
        <v>86.7</v>
      </c>
      <c r="M25" s="436">
        <v>106.1</v>
      </c>
      <c r="N25" s="436">
        <v>87.5</v>
      </c>
      <c r="O25" s="436">
        <v>101.9</v>
      </c>
      <c r="P25" s="436">
        <v>84.9</v>
      </c>
      <c r="Q25" s="436">
        <v>92.9</v>
      </c>
      <c r="R25" s="436">
        <v>99.3</v>
      </c>
      <c r="S25" s="436">
        <v>105.3</v>
      </c>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row>
    <row r="26" spans="1:19" ht="17.25" customHeight="1">
      <c r="A26" s="400"/>
      <c r="B26" s="400"/>
      <c r="C26" s="400"/>
      <c r="D26" s="772" t="s">
        <v>599</v>
      </c>
      <c r="E26" s="772"/>
      <c r="F26" s="772"/>
      <c r="G26" s="772"/>
      <c r="H26" s="772"/>
      <c r="I26" s="772"/>
      <c r="J26" s="772"/>
      <c r="K26" s="772"/>
      <c r="L26" s="772"/>
      <c r="M26" s="772"/>
      <c r="N26" s="772"/>
      <c r="O26" s="772"/>
      <c r="P26" s="772"/>
      <c r="Q26" s="772"/>
      <c r="R26" s="772"/>
      <c r="S26" s="772"/>
    </row>
    <row r="27" spans="1:19" ht="13.5" customHeight="1">
      <c r="A27" s="419" t="s">
        <v>540</v>
      </c>
      <c r="B27" s="419" t="s">
        <v>667</v>
      </c>
      <c r="C27" s="420" t="s">
        <v>541</v>
      </c>
      <c r="D27" s="421">
        <v>0.7</v>
      </c>
      <c r="E27" s="422">
        <v>-1.6</v>
      </c>
      <c r="F27" s="422">
        <v>0.8</v>
      </c>
      <c r="G27" s="422">
        <v>1.5</v>
      </c>
      <c r="H27" s="422">
        <v>-2.4</v>
      </c>
      <c r="I27" s="422">
        <v>-2.4</v>
      </c>
      <c r="J27" s="422">
        <v>0.2</v>
      </c>
      <c r="K27" s="422">
        <v>2.2</v>
      </c>
      <c r="L27" s="423" t="s">
        <v>672</v>
      </c>
      <c r="M27" s="423" t="s">
        <v>672</v>
      </c>
      <c r="N27" s="423" t="s">
        <v>672</v>
      </c>
      <c r="O27" s="423" t="s">
        <v>672</v>
      </c>
      <c r="P27" s="422">
        <v>-0.4</v>
      </c>
      <c r="Q27" s="422">
        <v>3.3</v>
      </c>
      <c r="R27" s="422">
        <v>-7.2</v>
      </c>
      <c r="S27" s="423" t="s">
        <v>672</v>
      </c>
    </row>
    <row r="28" spans="1:19" ht="13.5" customHeight="1">
      <c r="A28" s="424"/>
      <c r="B28" s="424" t="s">
        <v>668</v>
      </c>
      <c r="C28" s="425"/>
      <c r="D28" s="426">
        <v>1.3</v>
      </c>
      <c r="E28" s="427">
        <v>-3.4</v>
      </c>
      <c r="F28" s="427">
        <v>1</v>
      </c>
      <c r="G28" s="427">
        <v>-3.5</v>
      </c>
      <c r="H28" s="427">
        <v>-7.7</v>
      </c>
      <c r="I28" s="427">
        <v>-4.2</v>
      </c>
      <c r="J28" s="427">
        <v>2.6</v>
      </c>
      <c r="K28" s="427">
        <v>-0.4</v>
      </c>
      <c r="L28" s="428" t="s">
        <v>672</v>
      </c>
      <c r="M28" s="428" t="s">
        <v>672</v>
      </c>
      <c r="N28" s="428" t="s">
        <v>672</v>
      </c>
      <c r="O28" s="428" t="s">
        <v>672</v>
      </c>
      <c r="P28" s="427">
        <v>4.5</v>
      </c>
      <c r="Q28" s="427">
        <v>2.9</v>
      </c>
      <c r="R28" s="427">
        <v>4.9</v>
      </c>
      <c r="S28" s="428" t="s">
        <v>672</v>
      </c>
    </row>
    <row r="29" spans="1:19" ht="13.5" customHeight="1">
      <c r="A29" s="424"/>
      <c r="B29" s="424" t="s">
        <v>669</v>
      </c>
      <c r="C29" s="425"/>
      <c r="D29" s="426">
        <v>-6.5</v>
      </c>
      <c r="E29" s="427">
        <v>-0.1</v>
      </c>
      <c r="F29" s="427">
        <v>-6.3</v>
      </c>
      <c r="G29" s="427">
        <v>-0.8</v>
      </c>
      <c r="H29" s="427">
        <v>-5.3</v>
      </c>
      <c r="I29" s="427">
        <v>-2.5</v>
      </c>
      <c r="J29" s="427">
        <v>-7.5</v>
      </c>
      <c r="K29" s="427">
        <v>3</v>
      </c>
      <c r="L29" s="428" t="s">
        <v>672</v>
      </c>
      <c r="M29" s="428" t="s">
        <v>672</v>
      </c>
      <c r="N29" s="428" t="s">
        <v>672</v>
      </c>
      <c r="O29" s="428" t="s">
        <v>672</v>
      </c>
      <c r="P29" s="427">
        <v>-10.1</v>
      </c>
      <c r="Q29" s="427">
        <v>-8.8</v>
      </c>
      <c r="R29" s="427">
        <v>7.1</v>
      </c>
      <c r="S29" s="428" t="s">
        <v>672</v>
      </c>
    </row>
    <row r="30" spans="1:19" ht="13.5" customHeight="1">
      <c r="A30" s="424"/>
      <c r="B30" s="424" t="s">
        <v>670</v>
      </c>
      <c r="C30" s="425"/>
      <c r="D30" s="426">
        <v>1.3</v>
      </c>
      <c r="E30" s="427">
        <v>3.7</v>
      </c>
      <c r="F30" s="427">
        <v>5.8</v>
      </c>
      <c r="G30" s="427">
        <v>3</v>
      </c>
      <c r="H30" s="427">
        <v>4.5</v>
      </c>
      <c r="I30" s="427">
        <v>-0.8</v>
      </c>
      <c r="J30" s="427">
        <v>4.1</v>
      </c>
      <c r="K30" s="427">
        <v>3.9</v>
      </c>
      <c r="L30" s="428" t="s">
        <v>672</v>
      </c>
      <c r="M30" s="428" t="s">
        <v>672</v>
      </c>
      <c r="N30" s="428" t="s">
        <v>672</v>
      </c>
      <c r="O30" s="428" t="s">
        <v>672</v>
      </c>
      <c r="P30" s="427">
        <v>-6.2</v>
      </c>
      <c r="Q30" s="427">
        <v>-4</v>
      </c>
      <c r="R30" s="427">
        <v>4</v>
      </c>
      <c r="S30" s="428" t="s">
        <v>672</v>
      </c>
    </row>
    <row r="31" spans="1:19" ht="13.5" customHeight="1">
      <c r="A31" s="424"/>
      <c r="B31" s="424" t="s">
        <v>671</v>
      </c>
      <c r="C31" s="425"/>
      <c r="D31" s="426">
        <v>-2.4</v>
      </c>
      <c r="E31" s="427">
        <v>-3.7</v>
      </c>
      <c r="F31" s="427">
        <v>-0.3</v>
      </c>
      <c r="G31" s="427">
        <v>6</v>
      </c>
      <c r="H31" s="427">
        <v>-9</v>
      </c>
      <c r="I31" s="427">
        <v>-2.8</v>
      </c>
      <c r="J31" s="427">
        <v>-1.3</v>
      </c>
      <c r="K31" s="427">
        <v>-3.8</v>
      </c>
      <c r="L31" s="428">
        <v>-19.3</v>
      </c>
      <c r="M31" s="428">
        <v>5.2</v>
      </c>
      <c r="N31" s="428">
        <v>-14.9</v>
      </c>
      <c r="O31" s="428">
        <v>-0.3</v>
      </c>
      <c r="P31" s="427">
        <v>-13.7</v>
      </c>
      <c r="Q31" s="427">
        <v>-3</v>
      </c>
      <c r="R31" s="427">
        <v>-1.6</v>
      </c>
      <c r="S31" s="428">
        <v>9.5</v>
      </c>
    </row>
    <row r="32" spans="1:19" ht="13.5" customHeight="1">
      <c r="A32" s="424"/>
      <c r="B32" s="437" t="s">
        <v>704</v>
      </c>
      <c r="C32" s="438"/>
      <c r="D32" s="439">
        <v>1.4</v>
      </c>
      <c r="E32" s="440">
        <v>8.1</v>
      </c>
      <c r="F32" s="440">
        <v>1.1</v>
      </c>
      <c r="G32" s="440">
        <v>-1.7</v>
      </c>
      <c r="H32" s="440">
        <v>-1.9</v>
      </c>
      <c r="I32" s="440">
        <v>3</v>
      </c>
      <c r="J32" s="440">
        <v>0.1</v>
      </c>
      <c r="K32" s="440">
        <v>7</v>
      </c>
      <c r="L32" s="440">
        <v>-2.4</v>
      </c>
      <c r="M32" s="440">
        <v>-5.9</v>
      </c>
      <c r="N32" s="440">
        <v>1.4</v>
      </c>
      <c r="O32" s="440">
        <v>11.3</v>
      </c>
      <c r="P32" s="440">
        <v>0.9</v>
      </c>
      <c r="Q32" s="440">
        <v>0.2</v>
      </c>
      <c r="R32" s="440">
        <v>-0.5</v>
      </c>
      <c r="S32" s="440">
        <v>2.7</v>
      </c>
    </row>
    <row r="33" spans="1:19" ht="13.5" customHeight="1">
      <c r="A33" s="419" t="s">
        <v>542</v>
      </c>
      <c r="B33" s="419" t="s">
        <v>598</v>
      </c>
      <c r="C33" s="431" t="s">
        <v>543</v>
      </c>
      <c r="D33" s="429">
        <v>2.6</v>
      </c>
      <c r="E33" s="430">
        <v>6</v>
      </c>
      <c r="F33" s="430">
        <v>0.9</v>
      </c>
      <c r="G33" s="430">
        <v>1.9</v>
      </c>
      <c r="H33" s="430">
        <v>1.8</v>
      </c>
      <c r="I33" s="430">
        <v>3</v>
      </c>
      <c r="J33" s="430">
        <v>3.4</v>
      </c>
      <c r="K33" s="430">
        <v>13.4</v>
      </c>
      <c r="L33" s="430">
        <v>-3.2</v>
      </c>
      <c r="M33" s="430">
        <v>-6.8</v>
      </c>
      <c r="N33" s="430">
        <v>7</v>
      </c>
      <c r="O33" s="430">
        <v>15.4</v>
      </c>
      <c r="P33" s="430">
        <v>2.8</v>
      </c>
      <c r="Q33" s="430">
        <v>2.9</v>
      </c>
      <c r="R33" s="430">
        <v>-1.1</v>
      </c>
      <c r="S33" s="430">
        <v>0.1</v>
      </c>
    </row>
    <row r="34" spans="1:19" ht="13.5" customHeight="1">
      <c r="A34" s="424" t="s">
        <v>674</v>
      </c>
      <c r="B34" s="424" t="s">
        <v>557</v>
      </c>
      <c r="C34" s="425" t="s">
        <v>543</v>
      </c>
      <c r="D34" s="429">
        <v>1.2</v>
      </c>
      <c r="E34" s="430">
        <v>4.3</v>
      </c>
      <c r="F34" s="430">
        <v>3</v>
      </c>
      <c r="G34" s="430">
        <v>3.5</v>
      </c>
      <c r="H34" s="430">
        <v>3.4</v>
      </c>
      <c r="I34" s="430">
        <v>-1.7</v>
      </c>
      <c r="J34" s="430">
        <v>3.9</v>
      </c>
      <c r="K34" s="430">
        <v>5.8</v>
      </c>
      <c r="L34" s="430">
        <v>-6.2</v>
      </c>
      <c r="M34" s="430">
        <v>-6.9</v>
      </c>
      <c r="N34" s="430">
        <v>-2.8</v>
      </c>
      <c r="O34" s="430">
        <v>9.6</v>
      </c>
      <c r="P34" s="430">
        <v>4.6</v>
      </c>
      <c r="Q34" s="430">
        <v>-2.8</v>
      </c>
      <c r="R34" s="430">
        <v>-1.7</v>
      </c>
      <c r="S34" s="430">
        <v>-6.8</v>
      </c>
    </row>
    <row r="35" spans="1:19" ht="13.5" customHeight="1">
      <c r="A35" s="424" t="s">
        <v>503</v>
      </c>
      <c r="B35" s="424" t="s">
        <v>545</v>
      </c>
      <c r="C35" s="425" t="s">
        <v>503</v>
      </c>
      <c r="D35" s="429">
        <v>1.8</v>
      </c>
      <c r="E35" s="430">
        <v>6.5</v>
      </c>
      <c r="F35" s="430">
        <v>2.6</v>
      </c>
      <c r="G35" s="430">
        <v>2.8</v>
      </c>
      <c r="H35" s="430">
        <v>3.7</v>
      </c>
      <c r="I35" s="430">
        <v>0.8</v>
      </c>
      <c r="J35" s="430">
        <v>4</v>
      </c>
      <c r="K35" s="430">
        <v>7.5</v>
      </c>
      <c r="L35" s="430">
        <v>1.5</v>
      </c>
      <c r="M35" s="430">
        <v>-2.8</v>
      </c>
      <c r="N35" s="430">
        <v>5</v>
      </c>
      <c r="O35" s="430">
        <v>7.9</v>
      </c>
      <c r="P35" s="430">
        <v>4.8</v>
      </c>
      <c r="Q35" s="430">
        <v>-4.1</v>
      </c>
      <c r="R35" s="430">
        <v>-0.8</v>
      </c>
      <c r="S35" s="430">
        <v>-6.2</v>
      </c>
    </row>
    <row r="36" spans="1:19" ht="13.5" customHeight="1">
      <c r="A36" s="424" t="s">
        <v>503</v>
      </c>
      <c r="B36" s="424" t="s">
        <v>546</v>
      </c>
      <c r="C36" s="425" t="s">
        <v>503</v>
      </c>
      <c r="D36" s="429">
        <v>1.7</v>
      </c>
      <c r="E36" s="430">
        <v>4.2</v>
      </c>
      <c r="F36" s="430">
        <v>1.9</v>
      </c>
      <c r="G36" s="430">
        <v>2.5</v>
      </c>
      <c r="H36" s="430">
        <v>2.3</v>
      </c>
      <c r="I36" s="430">
        <v>1.8</v>
      </c>
      <c r="J36" s="430">
        <v>3.5</v>
      </c>
      <c r="K36" s="430">
        <v>5</v>
      </c>
      <c r="L36" s="430">
        <v>4.3</v>
      </c>
      <c r="M36" s="430">
        <v>-5.4</v>
      </c>
      <c r="N36" s="430">
        <v>10.6</v>
      </c>
      <c r="O36" s="430">
        <v>7.7</v>
      </c>
      <c r="P36" s="430">
        <v>10.2</v>
      </c>
      <c r="Q36" s="430">
        <v>-5.7</v>
      </c>
      <c r="R36" s="430">
        <v>-1.3</v>
      </c>
      <c r="S36" s="430">
        <v>-4.8</v>
      </c>
    </row>
    <row r="37" spans="1:19" ht="13.5" customHeight="1">
      <c r="A37" s="424" t="s">
        <v>503</v>
      </c>
      <c r="B37" s="424" t="s">
        <v>547</v>
      </c>
      <c r="C37" s="425" t="s">
        <v>503</v>
      </c>
      <c r="D37" s="429">
        <v>3.2</v>
      </c>
      <c r="E37" s="430">
        <v>6.9</v>
      </c>
      <c r="F37" s="430">
        <v>2.1</v>
      </c>
      <c r="G37" s="430">
        <v>2.6</v>
      </c>
      <c r="H37" s="430">
        <v>4</v>
      </c>
      <c r="I37" s="430">
        <v>3</v>
      </c>
      <c r="J37" s="430">
        <v>9.3</v>
      </c>
      <c r="K37" s="430">
        <v>5.4</v>
      </c>
      <c r="L37" s="430">
        <v>6.3</v>
      </c>
      <c r="M37" s="430">
        <v>0.8</v>
      </c>
      <c r="N37" s="430">
        <v>8.5</v>
      </c>
      <c r="O37" s="430">
        <v>7.8</v>
      </c>
      <c r="P37" s="430">
        <v>10</v>
      </c>
      <c r="Q37" s="430">
        <v>-2.8</v>
      </c>
      <c r="R37" s="430">
        <v>2.1</v>
      </c>
      <c r="S37" s="430">
        <v>-6.4</v>
      </c>
    </row>
    <row r="38" spans="1:19" ht="13.5" customHeight="1">
      <c r="A38" s="424" t="s">
        <v>503</v>
      </c>
      <c r="B38" s="424" t="s">
        <v>548</v>
      </c>
      <c r="C38" s="425" t="s">
        <v>503</v>
      </c>
      <c r="D38" s="429">
        <v>2.9</v>
      </c>
      <c r="E38" s="430">
        <v>3.4</v>
      </c>
      <c r="F38" s="430">
        <v>1.8</v>
      </c>
      <c r="G38" s="430">
        <v>2.3</v>
      </c>
      <c r="H38" s="430">
        <v>2.2</v>
      </c>
      <c r="I38" s="430">
        <v>5.6</v>
      </c>
      <c r="J38" s="430">
        <v>5.7</v>
      </c>
      <c r="K38" s="430">
        <v>5.5</v>
      </c>
      <c r="L38" s="430">
        <v>8.7</v>
      </c>
      <c r="M38" s="430">
        <v>0.4</v>
      </c>
      <c r="N38" s="430">
        <v>7</v>
      </c>
      <c r="O38" s="430">
        <v>10.6</v>
      </c>
      <c r="P38" s="430">
        <v>11.8</v>
      </c>
      <c r="Q38" s="430">
        <v>-3.6</v>
      </c>
      <c r="R38" s="430">
        <v>3.1</v>
      </c>
      <c r="S38" s="430">
        <v>-0.3</v>
      </c>
    </row>
    <row r="39" spans="1:19" ht="13.5" customHeight="1">
      <c r="A39" s="424" t="s">
        <v>503</v>
      </c>
      <c r="B39" s="424" t="s">
        <v>549</v>
      </c>
      <c r="C39" s="425" t="s">
        <v>503</v>
      </c>
      <c r="D39" s="429">
        <v>2</v>
      </c>
      <c r="E39" s="430">
        <v>2.9</v>
      </c>
      <c r="F39" s="430">
        <v>1.6</v>
      </c>
      <c r="G39" s="430">
        <v>1.1</v>
      </c>
      <c r="H39" s="430">
        <v>4.7</v>
      </c>
      <c r="I39" s="430">
        <v>3.5</v>
      </c>
      <c r="J39" s="430">
        <v>6.4</v>
      </c>
      <c r="K39" s="430">
        <v>1.8</v>
      </c>
      <c r="L39" s="430">
        <v>8</v>
      </c>
      <c r="M39" s="430">
        <v>6</v>
      </c>
      <c r="N39" s="430">
        <v>2.9</v>
      </c>
      <c r="O39" s="430">
        <v>11.1</v>
      </c>
      <c r="P39" s="430">
        <v>16.1</v>
      </c>
      <c r="Q39" s="430">
        <v>-6.7</v>
      </c>
      <c r="R39" s="430">
        <v>0.5</v>
      </c>
      <c r="S39" s="430">
        <v>-4.3</v>
      </c>
    </row>
    <row r="40" spans="1:19" ht="13.5" customHeight="1">
      <c r="A40" s="424" t="s">
        <v>503</v>
      </c>
      <c r="B40" s="424" t="s">
        <v>550</v>
      </c>
      <c r="C40" s="425" t="s">
        <v>503</v>
      </c>
      <c r="D40" s="429">
        <v>-1</v>
      </c>
      <c r="E40" s="430">
        <v>-0.5</v>
      </c>
      <c r="F40" s="430">
        <v>-0.5</v>
      </c>
      <c r="G40" s="430">
        <v>8.5</v>
      </c>
      <c r="H40" s="430">
        <v>5.8</v>
      </c>
      <c r="I40" s="430">
        <v>0.4</v>
      </c>
      <c r="J40" s="430">
        <v>-2.3</v>
      </c>
      <c r="K40" s="430">
        <v>-1.5</v>
      </c>
      <c r="L40" s="430">
        <v>4.8</v>
      </c>
      <c r="M40" s="430">
        <v>13.5</v>
      </c>
      <c r="N40" s="430">
        <v>-4.7</v>
      </c>
      <c r="O40" s="430">
        <v>-6.8</v>
      </c>
      <c r="P40" s="430">
        <v>-5</v>
      </c>
      <c r="Q40" s="430">
        <v>-0.6</v>
      </c>
      <c r="R40" s="430">
        <v>-0.4</v>
      </c>
      <c r="S40" s="430">
        <v>-5.6</v>
      </c>
    </row>
    <row r="41" spans="1:19" ht="13.5" customHeight="1">
      <c r="A41" s="424" t="s">
        <v>503</v>
      </c>
      <c r="B41" s="424" t="s">
        <v>551</v>
      </c>
      <c r="C41" s="425" t="s">
        <v>503</v>
      </c>
      <c r="D41" s="429">
        <v>0.2</v>
      </c>
      <c r="E41" s="430">
        <v>2.7</v>
      </c>
      <c r="F41" s="430">
        <v>0.6</v>
      </c>
      <c r="G41" s="430">
        <v>17.2</v>
      </c>
      <c r="H41" s="430">
        <v>0.2</v>
      </c>
      <c r="I41" s="430">
        <v>2.6</v>
      </c>
      <c r="J41" s="430">
        <v>-0.7</v>
      </c>
      <c r="K41" s="430">
        <v>0.3</v>
      </c>
      <c r="L41" s="430">
        <v>8</v>
      </c>
      <c r="M41" s="430">
        <v>10.1</v>
      </c>
      <c r="N41" s="430">
        <v>-2.6</v>
      </c>
      <c r="O41" s="430">
        <v>-8.8</v>
      </c>
      <c r="P41" s="430">
        <v>-2.6</v>
      </c>
      <c r="Q41" s="430">
        <v>-0.4</v>
      </c>
      <c r="R41" s="430">
        <v>2.4</v>
      </c>
      <c r="S41" s="430">
        <v>-5.3</v>
      </c>
    </row>
    <row r="42" spans="1:19" ht="13.5" customHeight="1">
      <c r="A42" s="424" t="s">
        <v>503</v>
      </c>
      <c r="B42" s="424" t="s">
        <v>771</v>
      </c>
      <c r="C42" s="425" t="s">
        <v>503</v>
      </c>
      <c r="D42" s="429">
        <v>0</v>
      </c>
      <c r="E42" s="430">
        <v>1.7</v>
      </c>
      <c r="F42" s="430">
        <v>2.2</v>
      </c>
      <c r="G42" s="430">
        <v>11.8</v>
      </c>
      <c r="H42" s="430">
        <v>1.1</v>
      </c>
      <c r="I42" s="430">
        <v>2.6</v>
      </c>
      <c r="J42" s="430">
        <v>-0.4</v>
      </c>
      <c r="K42" s="430">
        <v>-3.9</v>
      </c>
      <c r="L42" s="430">
        <v>2</v>
      </c>
      <c r="M42" s="430">
        <v>6.6</v>
      </c>
      <c r="N42" s="430">
        <v>-4.8</v>
      </c>
      <c r="O42" s="430">
        <v>-10</v>
      </c>
      <c r="P42" s="430">
        <v>-3.5</v>
      </c>
      <c r="Q42" s="430">
        <v>-1.5</v>
      </c>
      <c r="R42" s="430">
        <v>1.4</v>
      </c>
      <c r="S42" s="430">
        <v>-7.1</v>
      </c>
    </row>
    <row r="43" spans="1:19" ht="13.5" customHeight="1">
      <c r="A43" s="424" t="s">
        <v>503</v>
      </c>
      <c r="B43" s="424" t="s">
        <v>518</v>
      </c>
      <c r="C43" s="425" t="s">
        <v>503</v>
      </c>
      <c r="D43" s="429">
        <v>-0.2</v>
      </c>
      <c r="E43" s="430">
        <v>1.6</v>
      </c>
      <c r="F43" s="430">
        <v>1.4</v>
      </c>
      <c r="G43" s="430">
        <v>18.6</v>
      </c>
      <c r="H43" s="430">
        <v>-0.4</v>
      </c>
      <c r="I43" s="430">
        <v>3.1</v>
      </c>
      <c r="J43" s="430">
        <v>-1.7</v>
      </c>
      <c r="K43" s="430">
        <v>-1.2</v>
      </c>
      <c r="L43" s="430">
        <v>4.2</v>
      </c>
      <c r="M43" s="430">
        <v>13.9</v>
      </c>
      <c r="N43" s="430">
        <v>-7</v>
      </c>
      <c r="O43" s="430">
        <v>-10.1</v>
      </c>
      <c r="P43" s="430">
        <v>-5.1</v>
      </c>
      <c r="Q43" s="430">
        <v>-2</v>
      </c>
      <c r="R43" s="430">
        <v>1.8</v>
      </c>
      <c r="S43" s="430">
        <v>-8.7</v>
      </c>
    </row>
    <row r="44" spans="1:19" ht="13.5" customHeight="1">
      <c r="A44" s="424" t="s">
        <v>503</v>
      </c>
      <c r="B44" s="424" t="s">
        <v>553</v>
      </c>
      <c r="C44" s="425" t="s">
        <v>503</v>
      </c>
      <c r="D44" s="429">
        <v>-0.1</v>
      </c>
      <c r="E44" s="430">
        <v>2.1</v>
      </c>
      <c r="F44" s="430">
        <v>1.7</v>
      </c>
      <c r="G44" s="430">
        <v>23.9</v>
      </c>
      <c r="H44" s="430">
        <v>1.2</v>
      </c>
      <c r="I44" s="430">
        <v>0.7</v>
      </c>
      <c r="J44" s="430">
        <v>-2.5</v>
      </c>
      <c r="K44" s="430">
        <v>-2.6</v>
      </c>
      <c r="L44" s="430">
        <v>9.2</v>
      </c>
      <c r="M44" s="430">
        <v>8.4</v>
      </c>
      <c r="N44" s="430">
        <v>-7.8</v>
      </c>
      <c r="O44" s="430">
        <v>-12.5</v>
      </c>
      <c r="P44" s="430">
        <v>0.8</v>
      </c>
      <c r="Q44" s="430">
        <v>-1.4</v>
      </c>
      <c r="R44" s="430">
        <v>1.3</v>
      </c>
      <c r="S44" s="430">
        <v>-7.8</v>
      </c>
    </row>
    <row r="45" spans="1:19" ht="13.5" customHeight="1">
      <c r="A45" s="432" t="s">
        <v>690</v>
      </c>
      <c r="B45" s="433" t="s">
        <v>813</v>
      </c>
      <c r="C45" s="434" t="s">
        <v>694</v>
      </c>
      <c r="D45" s="435">
        <v>-0.1</v>
      </c>
      <c r="E45" s="436">
        <v>1.8</v>
      </c>
      <c r="F45" s="436">
        <v>1.6</v>
      </c>
      <c r="G45" s="436">
        <v>4</v>
      </c>
      <c r="H45" s="436">
        <v>3.7</v>
      </c>
      <c r="I45" s="436">
        <v>4.4</v>
      </c>
      <c r="J45" s="436">
        <v>-1.4</v>
      </c>
      <c r="K45" s="436">
        <v>0.8</v>
      </c>
      <c r="L45" s="436">
        <v>12.9</v>
      </c>
      <c r="M45" s="436">
        <v>8.5</v>
      </c>
      <c r="N45" s="436">
        <v>-1.7</v>
      </c>
      <c r="O45" s="436">
        <v>-13.5</v>
      </c>
      <c r="P45" s="436">
        <v>-4.7</v>
      </c>
      <c r="Q45" s="436">
        <v>-4.3</v>
      </c>
      <c r="R45" s="436">
        <v>2.9</v>
      </c>
      <c r="S45" s="436">
        <v>-7.7</v>
      </c>
    </row>
    <row r="46" spans="1:35" ht="27" customHeight="1">
      <c r="A46" s="762" t="s">
        <v>348</v>
      </c>
      <c r="B46" s="762"/>
      <c r="C46" s="763"/>
      <c r="D46" s="441">
        <v>-0.2</v>
      </c>
      <c r="E46" s="441">
        <v>2.1</v>
      </c>
      <c r="F46" s="441">
        <v>-0.5</v>
      </c>
      <c r="G46" s="441">
        <v>-3.2</v>
      </c>
      <c r="H46" s="441">
        <v>-1.4</v>
      </c>
      <c r="I46" s="441">
        <v>2.9</v>
      </c>
      <c r="J46" s="441">
        <v>0.5</v>
      </c>
      <c r="K46" s="441">
        <v>3.8</v>
      </c>
      <c r="L46" s="441">
        <v>2.8</v>
      </c>
      <c r="M46" s="441">
        <v>-0.6</v>
      </c>
      <c r="N46" s="441">
        <v>5.7</v>
      </c>
      <c r="O46" s="441">
        <v>1.2</v>
      </c>
      <c r="P46" s="441">
        <v>-6.1</v>
      </c>
      <c r="Q46" s="441">
        <v>-3.1</v>
      </c>
      <c r="R46" s="441">
        <v>0.2</v>
      </c>
      <c r="S46" s="441">
        <v>-1.5</v>
      </c>
      <c r="T46" s="377"/>
      <c r="U46" s="377"/>
      <c r="V46" s="377"/>
      <c r="W46" s="377"/>
      <c r="X46" s="377"/>
      <c r="Y46" s="377"/>
      <c r="Z46" s="377"/>
      <c r="AA46" s="377"/>
      <c r="AB46" s="377"/>
      <c r="AC46" s="377"/>
      <c r="AD46" s="377"/>
      <c r="AE46" s="377"/>
      <c r="AF46" s="377"/>
      <c r="AG46" s="377"/>
      <c r="AH46" s="377"/>
      <c r="AI46" s="377"/>
    </row>
    <row r="47" spans="1:35" ht="27" customHeight="1">
      <c r="A47" s="377"/>
      <c r="B47" s="377"/>
      <c r="C47" s="377"/>
      <c r="D47" s="375"/>
      <c r="E47" s="375"/>
      <c r="F47" s="375"/>
      <c r="G47" s="375"/>
      <c r="H47" s="375"/>
      <c r="I47" s="375"/>
      <c r="J47" s="375"/>
      <c r="K47" s="375"/>
      <c r="L47" s="375"/>
      <c r="M47" s="375"/>
      <c r="N47" s="375"/>
      <c r="O47" s="375"/>
      <c r="P47" s="375"/>
      <c r="Q47" s="375"/>
      <c r="R47" s="375"/>
      <c r="S47" s="375"/>
      <c r="T47" s="377"/>
      <c r="U47" s="377"/>
      <c r="V47" s="377"/>
      <c r="W47" s="377"/>
      <c r="X47" s="377"/>
      <c r="Y47" s="377"/>
      <c r="Z47" s="377"/>
      <c r="AA47" s="377"/>
      <c r="AB47" s="377"/>
      <c r="AC47" s="377"/>
      <c r="AD47" s="377"/>
      <c r="AE47" s="377"/>
      <c r="AF47" s="377"/>
      <c r="AG47" s="377"/>
      <c r="AH47" s="377"/>
      <c r="AI47" s="377"/>
    </row>
    <row r="48" spans="1:19" ht="17.25">
      <c r="A48" s="395" t="s">
        <v>176</v>
      </c>
      <c r="B48" s="380"/>
      <c r="C48" s="380"/>
      <c r="D48" s="378"/>
      <c r="E48" s="378"/>
      <c r="F48" s="378"/>
      <c r="G48" s="378"/>
      <c r="H48" s="777"/>
      <c r="I48" s="777"/>
      <c r="J48" s="777"/>
      <c r="K48" s="777"/>
      <c r="L48" s="777"/>
      <c r="M48" s="777"/>
      <c r="N48" s="777"/>
      <c r="O48" s="777"/>
      <c r="P48" s="378"/>
      <c r="Q48" s="378"/>
      <c r="R48" s="378"/>
      <c r="S48" s="384" t="s">
        <v>544</v>
      </c>
    </row>
    <row r="49" spans="1:19" ht="13.5">
      <c r="A49" s="765" t="s">
        <v>504</v>
      </c>
      <c r="B49" s="765"/>
      <c r="C49" s="766"/>
      <c r="D49" s="368" t="s">
        <v>634</v>
      </c>
      <c r="E49" s="368" t="s">
        <v>635</v>
      </c>
      <c r="F49" s="368" t="s">
        <v>636</v>
      </c>
      <c r="G49" s="368" t="s">
        <v>637</v>
      </c>
      <c r="H49" s="368" t="s">
        <v>638</v>
      </c>
      <c r="I49" s="368" t="s">
        <v>639</v>
      </c>
      <c r="J49" s="368" t="s">
        <v>640</v>
      </c>
      <c r="K49" s="368" t="s">
        <v>641</v>
      </c>
      <c r="L49" s="368" t="s">
        <v>642</v>
      </c>
      <c r="M49" s="368" t="s">
        <v>643</v>
      </c>
      <c r="N49" s="368" t="s">
        <v>688</v>
      </c>
      <c r="O49" s="368" t="s">
        <v>644</v>
      </c>
      <c r="P49" s="368" t="s">
        <v>645</v>
      </c>
      <c r="Q49" s="368" t="s">
        <v>646</v>
      </c>
      <c r="R49" s="368" t="s">
        <v>647</v>
      </c>
      <c r="S49" s="368" t="s">
        <v>648</v>
      </c>
    </row>
    <row r="50" spans="1:19" ht="13.5">
      <c r="A50" s="767"/>
      <c r="B50" s="767"/>
      <c r="C50" s="768"/>
      <c r="D50" s="369" t="s">
        <v>519</v>
      </c>
      <c r="E50" s="369"/>
      <c r="F50" s="369"/>
      <c r="G50" s="369" t="s">
        <v>617</v>
      </c>
      <c r="H50" s="369" t="s">
        <v>520</v>
      </c>
      <c r="I50" s="369" t="s">
        <v>521</v>
      </c>
      <c r="J50" s="369" t="s">
        <v>522</v>
      </c>
      <c r="K50" s="369" t="s">
        <v>523</v>
      </c>
      <c r="L50" s="370" t="s">
        <v>524</v>
      </c>
      <c r="M50" s="371" t="s">
        <v>525</v>
      </c>
      <c r="N50" s="370" t="s">
        <v>686</v>
      </c>
      <c r="O50" s="370" t="s">
        <v>526</v>
      </c>
      <c r="P50" s="370" t="s">
        <v>527</v>
      </c>
      <c r="Q50" s="370" t="s">
        <v>528</v>
      </c>
      <c r="R50" s="370" t="s">
        <v>529</v>
      </c>
      <c r="S50" s="514" t="s">
        <v>55</v>
      </c>
    </row>
    <row r="51" spans="1:19" ht="18" customHeight="1">
      <c r="A51" s="769"/>
      <c r="B51" s="769"/>
      <c r="C51" s="770"/>
      <c r="D51" s="372" t="s">
        <v>530</v>
      </c>
      <c r="E51" s="372" t="s">
        <v>346</v>
      </c>
      <c r="F51" s="372" t="s">
        <v>347</v>
      </c>
      <c r="G51" s="372" t="s">
        <v>618</v>
      </c>
      <c r="H51" s="372" t="s">
        <v>531</v>
      </c>
      <c r="I51" s="372" t="s">
        <v>532</v>
      </c>
      <c r="J51" s="372" t="s">
        <v>533</v>
      </c>
      <c r="K51" s="372" t="s">
        <v>534</v>
      </c>
      <c r="L51" s="373" t="s">
        <v>535</v>
      </c>
      <c r="M51" s="374" t="s">
        <v>536</v>
      </c>
      <c r="N51" s="373" t="s">
        <v>687</v>
      </c>
      <c r="O51" s="373" t="s">
        <v>537</v>
      </c>
      <c r="P51" s="374" t="s">
        <v>538</v>
      </c>
      <c r="Q51" s="374" t="s">
        <v>539</v>
      </c>
      <c r="R51" s="373" t="s">
        <v>677</v>
      </c>
      <c r="S51" s="373" t="s">
        <v>56</v>
      </c>
    </row>
    <row r="52" spans="1:19" ht="15.75" customHeight="1">
      <c r="A52" s="400"/>
      <c r="B52" s="400"/>
      <c r="C52" s="400"/>
      <c r="D52" s="771" t="s">
        <v>600</v>
      </c>
      <c r="E52" s="771"/>
      <c r="F52" s="771"/>
      <c r="G52" s="771"/>
      <c r="H52" s="771"/>
      <c r="I52" s="771"/>
      <c r="J52" s="771"/>
      <c r="K52" s="771"/>
      <c r="L52" s="771"/>
      <c r="M52" s="771"/>
      <c r="N52" s="771"/>
      <c r="O52" s="771"/>
      <c r="P52" s="771"/>
      <c r="Q52" s="771"/>
      <c r="R52" s="771"/>
      <c r="S52" s="400"/>
    </row>
    <row r="53" spans="1:19" ht="13.5" customHeight="1">
      <c r="A53" s="419" t="s">
        <v>540</v>
      </c>
      <c r="B53" s="419" t="s">
        <v>667</v>
      </c>
      <c r="C53" s="420" t="s">
        <v>541</v>
      </c>
      <c r="D53" s="421">
        <v>106.5</v>
      </c>
      <c r="E53" s="422">
        <v>96.7</v>
      </c>
      <c r="F53" s="422">
        <v>100.9</v>
      </c>
      <c r="G53" s="422">
        <v>106.8</v>
      </c>
      <c r="H53" s="422">
        <v>113.1</v>
      </c>
      <c r="I53" s="422">
        <v>108.2</v>
      </c>
      <c r="J53" s="422">
        <v>113</v>
      </c>
      <c r="K53" s="422">
        <v>89.3</v>
      </c>
      <c r="L53" s="423" t="s">
        <v>672</v>
      </c>
      <c r="M53" s="423" t="s">
        <v>672</v>
      </c>
      <c r="N53" s="423" t="s">
        <v>672</v>
      </c>
      <c r="O53" s="423" t="s">
        <v>672</v>
      </c>
      <c r="P53" s="422">
        <v>119.2</v>
      </c>
      <c r="Q53" s="422">
        <v>104.9</v>
      </c>
      <c r="R53" s="422">
        <v>85</v>
      </c>
      <c r="S53" s="423" t="s">
        <v>672</v>
      </c>
    </row>
    <row r="54" spans="1:19" ht="13.5" customHeight="1">
      <c r="A54" s="424"/>
      <c r="B54" s="424" t="s">
        <v>668</v>
      </c>
      <c r="C54" s="425"/>
      <c r="D54" s="426">
        <v>106.6</v>
      </c>
      <c r="E54" s="427">
        <v>88.4</v>
      </c>
      <c r="F54" s="427">
        <v>100.9</v>
      </c>
      <c r="G54" s="427">
        <v>100.8</v>
      </c>
      <c r="H54" s="427">
        <v>102.1</v>
      </c>
      <c r="I54" s="427">
        <v>110.7</v>
      </c>
      <c r="J54" s="427">
        <v>102</v>
      </c>
      <c r="K54" s="427">
        <v>94.2</v>
      </c>
      <c r="L54" s="428" t="s">
        <v>672</v>
      </c>
      <c r="M54" s="428" t="s">
        <v>672</v>
      </c>
      <c r="N54" s="428" t="s">
        <v>672</v>
      </c>
      <c r="O54" s="428" t="s">
        <v>672</v>
      </c>
      <c r="P54" s="427">
        <v>112.8</v>
      </c>
      <c r="Q54" s="427">
        <v>112.6</v>
      </c>
      <c r="R54" s="427">
        <v>86.5</v>
      </c>
      <c r="S54" s="428" t="s">
        <v>672</v>
      </c>
    </row>
    <row r="55" spans="1:19" ht="13.5" customHeight="1">
      <c r="A55" s="424"/>
      <c r="B55" s="424" t="s">
        <v>669</v>
      </c>
      <c r="C55" s="425"/>
      <c r="D55" s="426">
        <v>99.2</v>
      </c>
      <c r="E55" s="427">
        <v>87.8</v>
      </c>
      <c r="F55" s="427">
        <v>94.2</v>
      </c>
      <c r="G55" s="427">
        <v>98.6</v>
      </c>
      <c r="H55" s="427">
        <v>94.5</v>
      </c>
      <c r="I55" s="427">
        <v>105.6</v>
      </c>
      <c r="J55" s="427">
        <v>95.9</v>
      </c>
      <c r="K55" s="427">
        <v>100.5</v>
      </c>
      <c r="L55" s="428" t="s">
        <v>672</v>
      </c>
      <c r="M55" s="428" t="s">
        <v>672</v>
      </c>
      <c r="N55" s="428" t="s">
        <v>672</v>
      </c>
      <c r="O55" s="428" t="s">
        <v>672</v>
      </c>
      <c r="P55" s="427">
        <v>108.1</v>
      </c>
      <c r="Q55" s="427">
        <v>105</v>
      </c>
      <c r="R55" s="427">
        <v>98.6</v>
      </c>
      <c r="S55" s="428" t="s">
        <v>672</v>
      </c>
    </row>
    <row r="56" spans="1:19" ht="13.5" customHeight="1">
      <c r="A56" s="424"/>
      <c r="B56" s="424" t="s">
        <v>670</v>
      </c>
      <c r="C56" s="425"/>
      <c r="D56" s="426">
        <v>100</v>
      </c>
      <c r="E56" s="427">
        <v>100</v>
      </c>
      <c r="F56" s="427">
        <v>100</v>
      </c>
      <c r="G56" s="427">
        <v>100</v>
      </c>
      <c r="H56" s="427">
        <v>100</v>
      </c>
      <c r="I56" s="427">
        <v>100</v>
      </c>
      <c r="J56" s="427">
        <v>100</v>
      </c>
      <c r="K56" s="427">
        <v>100</v>
      </c>
      <c r="L56" s="428">
        <v>100</v>
      </c>
      <c r="M56" s="428">
        <v>100</v>
      </c>
      <c r="N56" s="428">
        <v>100</v>
      </c>
      <c r="O56" s="428">
        <v>100</v>
      </c>
      <c r="P56" s="427">
        <v>100</v>
      </c>
      <c r="Q56" s="427">
        <v>100</v>
      </c>
      <c r="R56" s="427">
        <v>100</v>
      </c>
      <c r="S56" s="428">
        <v>100</v>
      </c>
    </row>
    <row r="57" spans="1:19" ht="13.5" customHeight="1">
      <c r="A57" s="424"/>
      <c r="B57" s="424" t="s">
        <v>671</v>
      </c>
      <c r="C57" s="425"/>
      <c r="D57" s="429">
        <v>98.5</v>
      </c>
      <c r="E57" s="430">
        <v>105.9</v>
      </c>
      <c r="F57" s="430">
        <v>100.2</v>
      </c>
      <c r="G57" s="430">
        <v>99.4</v>
      </c>
      <c r="H57" s="430">
        <v>92.4</v>
      </c>
      <c r="I57" s="430">
        <v>96.5</v>
      </c>
      <c r="J57" s="430">
        <v>102.1</v>
      </c>
      <c r="K57" s="430">
        <v>95.9</v>
      </c>
      <c r="L57" s="430">
        <v>97</v>
      </c>
      <c r="M57" s="430">
        <v>102.1</v>
      </c>
      <c r="N57" s="430">
        <v>86.2</v>
      </c>
      <c r="O57" s="430">
        <v>104</v>
      </c>
      <c r="P57" s="430">
        <v>94.5</v>
      </c>
      <c r="Q57" s="430">
        <v>93.9</v>
      </c>
      <c r="R57" s="430">
        <v>100.4</v>
      </c>
      <c r="S57" s="430">
        <v>100.4</v>
      </c>
    </row>
    <row r="58" spans="1:19" ht="13.5" customHeight="1">
      <c r="A58" s="424"/>
      <c r="B58" s="437" t="s">
        <v>704</v>
      </c>
      <c r="C58" s="438"/>
      <c r="D58" s="439">
        <v>99.1</v>
      </c>
      <c r="E58" s="440">
        <v>116.1</v>
      </c>
      <c r="F58" s="440">
        <v>102.1</v>
      </c>
      <c r="G58" s="440">
        <v>99.1</v>
      </c>
      <c r="H58" s="440">
        <v>90.2</v>
      </c>
      <c r="I58" s="440">
        <v>105.4</v>
      </c>
      <c r="J58" s="440">
        <v>103.6</v>
      </c>
      <c r="K58" s="440">
        <v>97</v>
      </c>
      <c r="L58" s="440">
        <v>87</v>
      </c>
      <c r="M58" s="440">
        <v>96.2</v>
      </c>
      <c r="N58" s="440">
        <v>82.7</v>
      </c>
      <c r="O58" s="440">
        <v>101.7</v>
      </c>
      <c r="P58" s="440">
        <v>87.6</v>
      </c>
      <c r="Q58" s="440">
        <v>91.7</v>
      </c>
      <c r="R58" s="440">
        <v>99.1</v>
      </c>
      <c r="S58" s="440">
        <v>98.3</v>
      </c>
    </row>
    <row r="59" spans="1:19" ht="13.5" customHeight="1">
      <c r="A59" s="419" t="s">
        <v>542</v>
      </c>
      <c r="B59" s="419" t="s">
        <v>598</v>
      </c>
      <c r="C59" s="431" t="s">
        <v>543</v>
      </c>
      <c r="D59" s="429">
        <v>98.7</v>
      </c>
      <c r="E59" s="430">
        <v>115.9</v>
      </c>
      <c r="F59" s="430">
        <v>101.7</v>
      </c>
      <c r="G59" s="430">
        <v>106</v>
      </c>
      <c r="H59" s="430">
        <v>91</v>
      </c>
      <c r="I59" s="430">
        <v>105.9</v>
      </c>
      <c r="J59" s="430">
        <v>102.8</v>
      </c>
      <c r="K59" s="430">
        <v>100.3</v>
      </c>
      <c r="L59" s="430">
        <v>84.7</v>
      </c>
      <c r="M59" s="430">
        <v>94.5</v>
      </c>
      <c r="N59" s="430">
        <v>84.3</v>
      </c>
      <c r="O59" s="430">
        <v>101.7</v>
      </c>
      <c r="P59" s="430">
        <v>84.9</v>
      </c>
      <c r="Q59" s="430">
        <v>92</v>
      </c>
      <c r="R59" s="430">
        <v>97.9</v>
      </c>
      <c r="S59" s="430">
        <v>97.4</v>
      </c>
    </row>
    <row r="60" spans="1:19" ht="13.5" customHeight="1">
      <c r="A60" s="424" t="s">
        <v>674</v>
      </c>
      <c r="B60" s="424" t="s">
        <v>557</v>
      </c>
      <c r="C60" s="425" t="s">
        <v>543</v>
      </c>
      <c r="D60" s="429">
        <v>97.1</v>
      </c>
      <c r="E60" s="430">
        <v>112.4</v>
      </c>
      <c r="F60" s="430">
        <v>100.8</v>
      </c>
      <c r="G60" s="430">
        <v>107</v>
      </c>
      <c r="H60" s="430">
        <v>89.2</v>
      </c>
      <c r="I60" s="430">
        <v>98.7</v>
      </c>
      <c r="J60" s="430">
        <v>103</v>
      </c>
      <c r="K60" s="430">
        <v>95.6</v>
      </c>
      <c r="L60" s="430">
        <v>83.7</v>
      </c>
      <c r="M60" s="430">
        <v>89.7</v>
      </c>
      <c r="N60" s="430">
        <v>80</v>
      </c>
      <c r="O60" s="430">
        <v>101.5</v>
      </c>
      <c r="P60" s="430">
        <v>84.9</v>
      </c>
      <c r="Q60" s="430">
        <v>92.4</v>
      </c>
      <c r="R60" s="430">
        <v>97.9</v>
      </c>
      <c r="S60" s="430">
        <v>92.9</v>
      </c>
    </row>
    <row r="61" spans="1:19" ht="13.5" customHeight="1">
      <c r="A61" s="424" t="s">
        <v>503</v>
      </c>
      <c r="B61" s="424" t="s">
        <v>545</v>
      </c>
      <c r="C61" s="425" t="s">
        <v>503</v>
      </c>
      <c r="D61" s="429">
        <v>97.9</v>
      </c>
      <c r="E61" s="430">
        <v>115.9</v>
      </c>
      <c r="F61" s="430">
        <v>102.1</v>
      </c>
      <c r="G61" s="430">
        <v>106</v>
      </c>
      <c r="H61" s="430">
        <v>92.1</v>
      </c>
      <c r="I61" s="430">
        <v>101.7</v>
      </c>
      <c r="J61" s="430">
        <v>102.9</v>
      </c>
      <c r="K61" s="430">
        <v>93.7</v>
      </c>
      <c r="L61" s="430">
        <v>84</v>
      </c>
      <c r="M61" s="430">
        <v>95.2</v>
      </c>
      <c r="N61" s="430">
        <v>78.7</v>
      </c>
      <c r="O61" s="430">
        <v>100</v>
      </c>
      <c r="P61" s="430">
        <v>85.4</v>
      </c>
      <c r="Q61" s="430">
        <v>90.1</v>
      </c>
      <c r="R61" s="430">
        <v>100.4</v>
      </c>
      <c r="S61" s="430">
        <v>96.1</v>
      </c>
    </row>
    <row r="62" spans="1:19" ht="13.5" customHeight="1">
      <c r="A62" s="424" t="s">
        <v>503</v>
      </c>
      <c r="B62" s="424" t="s">
        <v>546</v>
      </c>
      <c r="C62" s="425" t="s">
        <v>503</v>
      </c>
      <c r="D62" s="429">
        <v>99.2</v>
      </c>
      <c r="E62" s="430">
        <v>114.6</v>
      </c>
      <c r="F62" s="430">
        <v>103.9</v>
      </c>
      <c r="G62" s="430">
        <v>106</v>
      </c>
      <c r="H62" s="430">
        <v>90.2</v>
      </c>
      <c r="I62" s="430">
        <v>105.1</v>
      </c>
      <c r="J62" s="430">
        <v>101.3</v>
      </c>
      <c r="K62" s="430">
        <v>97.3</v>
      </c>
      <c r="L62" s="430">
        <v>83.5</v>
      </c>
      <c r="M62" s="430">
        <v>95.2</v>
      </c>
      <c r="N62" s="430">
        <v>82.2</v>
      </c>
      <c r="O62" s="430">
        <v>100.4</v>
      </c>
      <c r="P62" s="430">
        <v>88.1</v>
      </c>
      <c r="Q62" s="430">
        <v>89.9</v>
      </c>
      <c r="R62" s="430">
        <v>98.1</v>
      </c>
      <c r="S62" s="430">
        <v>97.1</v>
      </c>
    </row>
    <row r="63" spans="1:19" ht="13.5" customHeight="1">
      <c r="A63" s="424" t="s">
        <v>503</v>
      </c>
      <c r="B63" s="424" t="s">
        <v>547</v>
      </c>
      <c r="C63" s="425" t="s">
        <v>503</v>
      </c>
      <c r="D63" s="429">
        <v>101.3</v>
      </c>
      <c r="E63" s="430">
        <v>115.7</v>
      </c>
      <c r="F63" s="430">
        <v>104.2</v>
      </c>
      <c r="G63" s="430">
        <v>105.1</v>
      </c>
      <c r="H63" s="430">
        <v>96.1</v>
      </c>
      <c r="I63" s="430">
        <v>107.6</v>
      </c>
      <c r="J63" s="430">
        <v>114.9</v>
      </c>
      <c r="K63" s="430">
        <v>96.1</v>
      </c>
      <c r="L63" s="430">
        <v>85.4</v>
      </c>
      <c r="M63" s="430">
        <v>103.1</v>
      </c>
      <c r="N63" s="430">
        <v>82.2</v>
      </c>
      <c r="O63" s="430">
        <v>100.9</v>
      </c>
      <c r="P63" s="430">
        <v>88.2</v>
      </c>
      <c r="Q63" s="430">
        <v>91.6</v>
      </c>
      <c r="R63" s="430">
        <v>101.5</v>
      </c>
      <c r="S63" s="430">
        <v>97.6</v>
      </c>
    </row>
    <row r="64" spans="1:19" ht="13.5" customHeight="1">
      <c r="A64" s="424" t="s">
        <v>503</v>
      </c>
      <c r="B64" s="424" t="s">
        <v>548</v>
      </c>
      <c r="C64" s="425" t="s">
        <v>503</v>
      </c>
      <c r="D64" s="429">
        <v>99.3</v>
      </c>
      <c r="E64" s="430">
        <v>114.1</v>
      </c>
      <c r="F64" s="430">
        <v>102.5</v>
      </c>
      <c r="G64" s="430">
        <v>104.4</v>
      </c>
      <c r="H64" s="430">
        <v>91.1</v>
      </c>
      <c r="I64" s="430">
        <v>107.8</v>
      </c>
      <c r="J64" s="430">
        <v>103.5</v>
      </c>
      <c r="K64" s="430">
        <v>98.7</v>
      </c>
      <c r="L64" s="430">
        <v>81.6</v>
      </c>
      <c r="M64" s="430">
        <v>94.8</v>
      </c>
      <c r="N64" s="430">
        <v>83</v>
      </c>
      <c r="O64" s="430">
        <v>100.9</v>
      </c>
      <c r="P64" s="430">
        <v>86.4</v>
      </c>
      <c r="Q64" s="430">
        <v>90.4</v>
      </c>
      <c r="R64" s="430">
        <v>100.8</v>
      </c>
      <c r="S64" s="430">
        <v>103.3</v>
      </c>
    </row>
    <row r="65" spans="1:19" ht="13.5" customHeight="1">
      <c r="A65" s="424" t="s">
        <v>503</v>
      </c>
      <c r="B65" s="424" t="s">
        <v>549</v>
      </c>
      <c r="C65" s="425" t="s">
        <v>503</v>
      </c>
      <c r="D65" s="429">
        <v>100.6</v>
      </c>
      <c r="E65" s="430">
        <v>114.4</v>
      </c>
      <c r="F65" s="430">
        <v>104.9</v>
      </c>
      <c r="G65" s="430">
        <v>105.2</v>
      </c>
      <c r="H65" s="430">
        <v>91.6</v>
      </c>
      <c r="I65" s="430">
        <v>108.5</v>
      </c>
      <c r="J65" s="430">
        <v>106.1</v>
      </c>
      <c r="K65" s="430">
        <v>97</v>
      </c>
      <c r="L65" s="430">
        <v>83</v>
      </c>
      <c r="M65" s="430">
        <v>101.8</v>
      </c>
      <c r="N65" s="430">
        <v>82.7</v>
      </c>
      <c r="O65" s="430">
        <v>100.9</v>
      </c>
      <c r="P65" s="430">
        <v>93.8</v>
      </c>
      <c r="Q65" s="430">
        <v>87.5</v>
      </c>
      <c r="R65" s="430">
        <v>99.4</v>
      </c>
      <c r="S65" s="430">
        <v>98.6</v>
      </c>
    </row>
    <row r="66" spans="1:19" ht="13.5" customHeight="1">
      <c r="A66" s="424" t="s">
        <v>503</v>
      </c>
      <c r="B66" s="424" t="s">
        <v>550</v>
      </c>
      <c r="C66" s="425" t="s">
        <v>503</v>
      </c>
      <c r="D66" s="429">
        <v>100</v>
      </c>
      <c r="E66" s="430">
        <v>114.9</v>
      </c>
      <c r="F66" s="430">
        <v>103.9</v>
      </c>
      <c r="G66" s="430">
        <v>99.1</v>
      </c>
      <c r="H66" s="430">
        <v>90.2</v>
      </c>
      <c r="I66" s="430">
        <v>107.7</v>
      </c>
      <c r="J66" s="430">
        <v>105.7</v>
      </c>
      <c r="K66" s="430">
        <v>96.1</v>
      </c>
      <c r="L66" s="430">
        <v>84.2</v>
      </c>
      <c r="M66" s="430">
        <v>101.9</v>
      </c>
      <c r="N66" s="430">
        <v>83.2</v>
      </c>
      <c r="O66" s="430">
        <v>101.8</v>
      </c>
      <c r="P66" s="430">
        <v>83.9</v>
      </c>
      <c r="Q66" s="430">
        <v>92.1</v>
      </c>
      <c r="R66" s="430">
        <v>98.9</v>
      </c>
      <c r="S66" s="430">
        <v>98.8</v>
      </c>
    </row>
    <row r="67" spans="1:19" ht="13.5" customHeight="1">
      <c r="A67" s="424" t="s">
        <v>503</v>
      </c>
      <c r="B67" s="424" t="s">
        <v>551</v>
      </c>
      <c r="C67" s="425" t="s">
        <v>503</v>
      </c>
      <c r="D67" s="429">
        <v>99.6</v>
      </c>
      <c r="E67" s="430">
        <v>120.7</v>
      </c>
      <c r="F67" s="430">
        <v>102.1</v>
      </c>
      <c r="G67" s="430">
        <v>102.6</v>
      </c>
      <c r="H67" s="430">
        <v>91.6</v>
      </c>
      <c r="I67" s="430">
        <v>104.3</v>
      </c>
      <c r="J67" s="430">
        <v>104.7</v>
      </c>
      <c r="K67" s="430">
        <v>98.6</v>
      </c>
      <c r="L67" s="430">
        <v>87.3</v>
      </c>
      <c r="M67" s="430">
        <v>100.5</v>
      </c>
      <c r="N67" s="430">
        <v>84.8</v>
      </c>
      <c r="O67" s="430">
        <v>105</v>
      </c>
      <c r="P67" s="430">
        <v>91.2</v>
      </c>
      <c r="Q67" s="430">
        <v>92</v>
      </c>
      <c r="R67" s="430">
        <v>102.8</v>
      </c>
      <c r="S67" s="430">
        <v>95.5</v>
      </c>
    </row>
    <row r="68" spans="1:19" ht="13.5" customHeight="1">
      <c r="A68" s="424" t="s">
        <v>503</v>
      </c>
      <c r="B68" s="424" t="s">
        <v>552</v>
      </c>
      <c r="C68" s="425" t="s">
        <v>503</v>
      </c>
      <c r="D68" s="429">
        <v>99.3</v>
      </c>
      <c r="E68" s="430">
        <v>117.1</v>
      </c>
      <c r="F68" s="430">
        <v>103.3</v>
      </c>
      <c r="G68" s="430">
        <v>105.8</v>
      </c>
      <c r="H68" s="430">
        <v>90.6</v>
      </c>
      <c r="I68" s="430">
        <v>107.7</v>
      </c>
      <c r="J68" s="430">
        <v>104.7</v>
      </c>
      <c r="K68" s="430">
        <v>94.4</v>
      </c>
      <c r="L68" s="430">
        <v>85.1</v>
      </c>
      <c r="M68" s="430">
        <v>99.5</v>
      </c>
      <c r="N68" s="430">
        <v>82.6</v>
      </c>
      <c r="O68" s="430">
        <v>100.9</v>
      </c>
      <c r="P68" s="430">
        <v>84.8</v>
      </c>
      <c r="Q68" s="430">
        <v>90.2</v>
      </c>
      <c r="R68" s="430">
        <v>100.3</v>
      </c>
      <c r="S68" s="430">
        <v>95.6</v>
      </c>
    </row>
    <row r="69" spans="1:19" ht="13.5" customHeight="1">
      <c r="A69" s="424" t="s">
        <v>503</v>
      </c>
      <c r="B69" s="424" t="s">
        <v>518</v>
      </c>
      <c r="C69" s="425" t="s">
        <v>503</v>
      </c>
      <c r="D69" s="429">
        <v>99.6</v>
      </c>
      <c r="E69" s="430">
        <v>119</v>
      </c>
      <c r="F69" s="430">
        <v>102.6</v>
      </c>
      <c r="G69" s="430">
        <v>106.8</v>
      </c>
      <c r="H69" s="430">
        <v>90.7</v>
      </c>
      <c r="I69" s="430">
        <v>109</v>
      </c>
      <c r="J69" s="430">
        <v>104.7</v>
      </c>
      <c r="K69" s="430">
        <v>95.7</v>
      </c>
      <c r="L69" s="430">
        <v>86.3</v>
      </c>
      <c r="M69" s="430">
        <v>106</v>
      </c>
      <c r="N69" s="430">
        <v>82.8</v>
      </c>
      <c r="O69" s="430">
        <v>99.8</v>
      </c>
      <c r="P69" s="430">
        <v>84.7</v>
      </c>
      <c r="Q69" s="430">
        <v>90.7</v>
      </c>
      <c r="R69" s="430">
        <v>98.9</v>
      </c>
      <c r="S69" s="430">
        <v>97</v>
      </c>
    </row>
    <row r="70" spans="1:46" ht="13.5" customHeight="1">
      <c r="A70" s="424" t="s">
        <v>503</v>
      </c>
      <c r="B70" s="424" t="s">
        <v>553</v>
      </c>
      <c r="C70" s="425" t="s">
        <v>503</v>
      </c>
      <c r="D70" s="429">
        <v>100</v>
      </c>
      <c r="E70" s="430">
        <v>116.1</v>
      </c>
      <c r="F70" s="430">
        <v>103.4</v>
      </c>
      <c r="G70" s="430">
        <v>102.7</v>
      </c>
      <c r="H70" s="430">
        <v>93.1</v>
      </c>
      <c r="I70" s="430">
        <v>105.4</v>
      </c>
      <c r="J70" s="430">
        <v>103.8</v>
      </c>
      <c r="K70" s="430">
        <v>95.3</v>
      </c>
      <c r="L70" s="430">
        <v>85.1</v>
      </c>
      <c r="M70" s="430">
        <v>102.2</v>
      </c>
      <c r="N70" s="430">
        <v>80.1</v>
      </c>
      <c r="O70" s="430">
        <v>102.1</v>
      </c>
      <c r="P70" s="430">
        <v>93.4</v>
      </c>
      <c r="Q70" s="430">
        <v>91.9</v>
      </c>
      <c r="R70" s="430">
        <v>99.7</v>
      </c>
      <c r="S70" s="430">
        <v>97.4</v>
      </c>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row>
    <row r="71" spans="1:46" ht="13.5" customHeight="1">
      <c r="A71" s="432" t="s">
        <v>690</v>
      </c>
      <c r="B71" s="433" t="s">
        <v>813</v>
      </c>
      <c r="C71" s="434" t="s">
        <v>694</v>
      </c>
      <c r="D71" s="435">
        <v>99.6</v>
      </c>
      <c r="E71" s="436">
        <v>118.9</v>
      </c>
      <c r="F71" s="436">
        <v>102.8</v>
      </c>
      <c r="G71" s="436">
        <v>102.5</v>
      </c>
      <c r="H71" s="436">
        <v>92.8</v>
      </c>
      <c r="I71" s="436">
        <v>107.7</v>
      </c>
      <c r="J71" s="436">
        <v>105.5</v>
      </c>
      <c r="K71" s="436">
        <v>103</v>
      </c>
      <c r="L71" s="436">
        <v>86.7</v>
      </c>
      <c r="M71" s="436">
        <v>100.5</v>
      </c>
      <c r="N71" s="436">
        <v>85.2</v>
      </c>
      <c r="O71" s="436">
        <v>101.7</v>
      </c>
      <c r="P71" s="436">
        <v>85.7</v>
      </c>
      <c r="Q71" s="436">
        <v>89.2</v>
      </c>
      <c r="R71" s="436">
        <v>99.4</v>
      </c>
      <c r="S71" s="436">
        <v>96.8</v>
      </c>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row>
    <row r="72" spans="1:19" ht="17.25" customHeight="1">
      <c r="A72" s="400"/>
      <c r="B72" s="400"/>
      <c r="C72" s="400"/>
      <c r="D72" s="772" t="s">
        <v>599</v>
      </c>
      <c r="E72" s="772"/>
      <c r="F72" s="772"/>
      <c r="G72" s="772"/>
      <c r="H72" s="772"/>
      <c r="I72" s="772"/>
      <c r="J72" s="772"/>
      <c r="K72" s="772"/>
      <c r="L72" s="772"/>
      <c r="M72" s="772"/>
      <c r="N72" s="772"/>
      <c r="O72" s="772"/>
      <c r="P72" s="772"/>
      <c r="Q72" s="772"/>
      <c r="R72" s="772"/>
      <c r="S72" s="772"/>
    </row>
    <row r="73" spans="1:19" ht="13.5" customHeight="1">
      <c r="A73" s="419" t="s">
        <v>540</v>
      </c>
      <c r="B73" s="419" t="s">
        <v>667</v>
      </c>
      <c r="C73" s="420" t="s">
        <v>541</v>
      </c>
      <c r="D73" s="421">
        <v>0.4</v>
      </c>
      <c r="E73" s="422">
        <v>-9.2</v>
      </c>
      <c r="F73" s="422">
        <v>0.3</v>
      </c>
      <c r="G73" s="422">
        <v>1.7</v>
      </c>
      <c r="H73" s="422">
        <v>-7.9</v>
      </c>
      <c r="I73" s="422">
        <v>0.1</v>
      </c>
      <c r="J73" s="422">
        <v>2.4</v>
      </c>
      <c r="K73" s="422">
        <v>1.7</v>
      </c>
      <c r="L73" s="423" t="s">
        <v>672</v>
      </c>
      <c r="M73" s="423" t="s">
        <v>672</v>
      </c>
      <c r="N73" s="423" t="s">
        <v>672</v>
      </c>
      <c r="O73" s="423" t="s">
        <v>672</v>
      </c>
      <c r="P73" s="422">
        <v>-4.8</v>
      </c>
      <c r="Q73" s="422">
        <v>1.6</v>
      </c>
      <c r="R73" s="422">
        <v>-9.8</v>
      </c>
      <c r="S73" s="423" t="s">
        <v>672</v>
      </c>
    </row>
    <row r="74" spans="1:19" ht="13.5" customHeight="1">
      <c r="A74" s="424"/>
      <c r="B74" s="424" t="s">
        <v>668</v>
      </c>
      <c r="C74" s="425"/>
      <c r="D74" s="426">
        <v>0.1</v>
      </c>
      <c r="E74" s="427">
        <v>-8.6</v>
      </c>
      <c r="F74" s="427">
        <v>0</v>
      </c>
      <c r="G74" s="427">
        <v>-5.6</v>
      </c>
      <c r="H74" s="427">
        <v>-9.7</v>
      </c>
      <c r="I74" s="427">
        <v>2.3</v>
      </c>
      <c r="J74" s="427">
        <v>-9.8</v>
      </c>
      <c r="K74" s="427">
        <v>5.5</v>
      </c>
      <c r="L74" s="428" t="s">
        <v>672</v>
      </c>
      <c r="M74" s="428" t="s">
        <v>672</v>
      </c>
      <c r="N74" s="428" t="s">
        <v>672</v>
      </c>
      <c r="O74" s="428" t="s">
        <v>672</v>
      </c>
      <c r="P74" s="427">
        <v>-5.3</v>
      </c>
      <c r="Q74" s="427">
        <v>7.4</v>
      </c>
      <c r="R74" s="427">
        <v>1.6</v>
      </c>
      <c r="S74" s="428" t="s">
        <v>672</v>
      </c>
    </row>
    <row r="75" spans="1:19" ht="13.5" customHeight="1">
      <c r="A75" s="424"/>
      <c r="B75" s="424" t="s">
        <v>669</v>
      </c>
      <c r="C75" s="425"/>
      <c r="D75" s="426">
        <v>-7</v>
      </c>
      <c r="E75" s="427">
        <v>-0.6</v>
      </c>
      <c r="F75" s="427">
        <v>-6.6</v>
      </c>
      <c r="G75" s="427">
        <v>-2.1</v>
      </c>
      <c r="H75" s="427">
        <v>-7.5</v>
      </c>
      <c r="I75" s="427">
        <v>-4.6</v>
      </c>
      <c r="J75" s="427">
        <v>-6</v>
      </c>
      <c r="K75" s="427">
        <v>6.6</v>
      </c>
      <c r="L75" s="428" t="s">
        <v>672</v>
      </c>
      <c r="M75" s="428" t="s">
        <v>672</v>
      </c>
      <c r="N75" s="428" t="s">
        <v>672</v>
      </c>
      <c r="O75" s="428" t="s">
        <v>672</v>
      </c>
      <c r="P75" s="427">
        <v>-4.2</v>
      </c>
      <c r="Q75" s="427">
        <v>-6.8</v>
      </c>
      <c r="R75" s="427">
        <v>14</v>
      </c>
      <c r="S75" s="428" t="s">
        <v>672</v>
      </c>
    </row>
    <row r="76" spans="1:19" ht="13.5" customHeight="1">
      <c r="A76" s="424"/>
      <c r="B76" s="424" t="s">
        <v>670</v>
      </c>
      <c r="C76" s="425"/>
      <c r="D76" s="426">
        <v>0.9</v>
      </c>
      <c r="E76" s="427">
        <v>13.9</v>
      </c>
      <c r="F76" s="427">
        <v>6.1</v>
      </c>
      <c r="G76" s="427">
        <v>1.4</v>
      </c>
      <c r="H76" s="427">
        <v>5.8</v>
      </c>
      <c r="I76" s="427">
        <v>-5.3</v>
      </c>
      <c r="J76" s="427">
        <v>4.3</v>
      </c>
      <c r="K76" s="427">
        <v>-0.4</v>
      </c>
      <c r="L76" s="428" t="s">
        <v>672</v>
      </c>
      <c r="M76" s="428" t="s">
        <v>672</v>
      </c>
      <c r="N76" s="428" t="s">
        <v>672</v>
      </c>
      <c r="O76" s="428" t="s">
        <v>672</v>
      </c>
      <c r="P76" s="427">
        <v>-7.5</v>
      </c>
      <c r="Q76" s="427">
        <v>-4.7</v>
      </c>
      <c r="R76" s="427">
        <v>1.4</v>
      </c>
      <c r="S76" s="428" t="s">
        <v>672</v>
      </c>
    </row>
    <row r="77" spans="1:19" ht="13.5" customHeight="1">
      <c r="A77" s="424"/>
      <c r="B77" s="424" t="s">
        <v>671</v>
      </c>
      <c r="C77" s="425"/>
      <c r="D77" s="426">
        <v>-1.5</v>
      </c>
      <c r="E77" s="427">
        <v>5.9</v>
      </c>
      <c r="F77" s="427">
        <v>0.2</v>
      </c>
      <c r="G77" s="427">
        <v>-0.6</v>
      </c>
      <c r="H77" s="427">
        <v>-7.6</v>
      </c>
      <c r="I77" s="427">
        <v>-3.5</v>
      </c>
      <c r="J77" s="427">
        <v>2.1</v>
      </c>
      <c r="K77" s="427">
        <v>-4.2</v>
      </c>
      <c r="L77" s="428">
        <v>-3</v>
      </c>
      <c r="M77" s="428">
        <v>2.1</v>
      </c>
      <c r="N77" s="428">
        <v>-13.8</v>
      </c>
      <c r="O77" s="428">
        <v>4</v>
      </c>
      <c r="P77" s="427">
        <v>-5.5</v>
      </c>
      <c r="Q77" s="427">
        <v>-6</v>
      </c>
      <c r="R77" s="427">
        <v>0.5</v>
      </c>
      <c r="S77" s="428">
        <v>0.4</v>
      </c>
    </row>
    <row r="78" spans="1:19" ht="13.5" customHeight="1">
      <c r="A78" s="424"/>
      <c r="B78" s="437" t="s">
        <v>707</v>
      </c>
      <c r="C78" s="438"/>
      <c r="D78" s="439">
        <v>0.6</v>
      </c>
      <c r="E78" s="440">
        <v>9.6</v>
      </c>
      <c r="F78" s="440">
        <v>1.9</v>
      </c>
      <c r="G78" s="440">
        <v>-0.3</v>
      </c>
      <c r="H78" s="440">
        <v>-2.4</v>
      </c>
      <c r="I78" s="440">
        <v>9.2</v>
      </c>
      <c r="J78" s="440">
        <v>1.5</v>
      </c>
      <c r="K78" s="440">
        <v>1.1</v>
      </c>
      <c r="L78" s="440">
        <v>-10.3</v>
      </c>
      <c r="M78" s="440">
        <v>-5.8</v>
      </c>
      <c r="N78" s="440">
        <v>-4.1</v>
      </c>
      <c r="O78" s="440">
        <v>-2.2</v>
      </c>
      <c r="P78" s="440">
        <v>-7.3</v>
      </c>
      <c r="Q78" s="440">
        <v>-2.3</v>
      </c>
      <c r="R78" s="440">
        <v>-1.3</v>
      </c>
      <c r="S78" s="440">
        <v>-2.1</v>
      </c>
    </row>
    <row r="79" spans="1:19" ht="13.5" customHeight="1">
      <c r="A79" s="419" t="s">
        <v>542</v>
      </c>
      <c r="B79" s="419" t="s">
        <v>598</v>
      </c>
      <c r="C79" s="431" t="s">
        <v>543</v>
      </c>
      <c r="D79" s="429">
        <v>0.1</v>
      </c>
      <c r="E79" s="430">
        <v>-0.3</v>
      </c>
      <c r="F79" s="430">
        <v>0.2</v>
      </c>
      <c r="G79" s="430">
        <v>5.4</v>
      </c>
      <c r="H79" s="430">
        <v>5.2</v>
      </c>
      <c r="I79" s="430">
        <v>7.1</v>
      </c>
      <c r="J79" s="430">
        <v>0.3</v>
      </c>
      <c r="K79" s="430">
        <v>4.8</v>
      </c>
      <c r="L79" s="430">
        <v>-9.7</v>
      </c>
      <c r="M79" s="430">
        <v>-6.3</v>
      </c>
      <c r="N79" s="430">
        <v>-2.3</v>
      </c>
      <c r="O79" s="430">
        <v>-7.1</v>
      </c>
      <c r="P79" s="430">
        <v>-6.1</v>
      </c>
      <c r="Q79" s="430">
        <v>2.6</v>
      </c>
      <c r="R79" s="430">
        <v>-1.7</v>
      </c>
      <c r="S79" s="430">
        <v>-4.4</v>
      </c>
    </row>
    <row r="80" spans="1:19" ht="13.5" customHeight="1">
      <c r="A80" s="424" t="s">
        <v>674</v>
      </c>
      <c r="B80" s="424" t="s">
        <v>557</v>
      </c>
      <c r="C80" s="425" t="s">
        <v>543</v>
      </c>
      <c r="D80" s="429">
        <v>-0.8</v>
      </c>
      <c r="E80" s="430">
        <v>-0.5</v>
      </c>
      <c r="F80" s="430">
        <v>1.8</v>
      </c>
      <c r="G80" s="430">
        <v>8.2</v>
      </c>
      <c r="H80" s="430">
        <v>2.1</v>
      </c>
      <c r="I80" s="430">
        <v>-4.4</v>
      </c>
      <c r="J80" s="430">
        <v>-0.5</v>
      </c>
      <c r="K80" s="430">
        <v>3.2</v>
      </c>
      <c r="L80" s="430">
        <v>-5.3</v>
      </c>
      <c r="M80" s="430">
        <v>-10.7</v>
      </c>
      <c r="N80" s="430">
        <v>-2.4</v>
      </c>
      <c r="O80" s="430">
        <v>-2.8</v>
      </c>
      <c r="P80" s="430">
        <v>-6.6</v>
      </c>
      <c r="Q80" s="430">
        <v>-0.2</v>
      </c>
      <c r="R80" s="430">
        <v>-1.9</v>
      </c>
      <c r="S80" s="430">
        <v>-6.1</v>
      </c>
    </row>
    <row r="81" spans="1:19" ht="13.5" customHeight="1">
      <c r="A81" s="424" t="s">
        <v>503</v>
      </c>
      <c r="B81" s="424" t="s">
        <v>545</v>
      </c>
      <c r="C81" s="425" t="s">
        <v>503</v>
      </c>
      <c r="D81" s="429">
        <v>-0.5</v>
      </c>
      <c r="E81" s="430">
        <v>0.3</v>
      </c>
      <c r="F81" s="430">
        <v>1</v>
      </c>
      <c r="G81" s="430">
        <v>7.9</v>
      </c>
      <c r="H81" s="430">
        <v>4.9</v>
      </c>
      <c r="I81" s="430">
        <v>-1.7</v>
      </c>
      <c r="J81" s="430">
        <v>0.8</v>
      </c>
      <c r="K81" s="430">
        <v>2.1</v>
      </c>
      <c r="L81" s="430">
        <v>-9.8</v>
      </c>
      <c r="M81" s="430">
        <v>-5.2</v>
      </c>
      <c r="N81" s="430">
        <v>-3.9</v>
      </c>
      <c r="O81" s="430">
        <v>-4</v>
      </c>
      <c r="P81" s="430">
        <v>-3.6</v>
      </c>
      <c r="Q81" s="430">
        <v>-1</v>
      </c>
      <c r="R81" s="430">
        <v>-2.7</v>
      </c>
      <c r="S81" s="430">
        <v>-4.4</v>
      </c>
    </row>
    <row r="82" spans="1:19" ht="13.5" customHeight="1">
      <c r="A82" s="424" t="s">
        <v>503</v>
      </c>
      <c r="B82" s="424" t="s">
        <v>546</v>
      </c>
      <c r="C82" s="425" t="s">
        <v>503</v>
      </c>
      <c r="D82" s="429">
        <v>-0.6</v>
      </c>
      <c r="E82" s="430">
        <v>-1.8</v>
      </c>
      <c r="F82" s="430">
        <v>1.1</v>
      </c>
      <c r="G82" s="430">
        <v>6.9</v>
      </c>
      <c r="H82" s="430">
        <v>0.9</v>
      </c>
      <c r="I82" s="430">
        <v>3.4</v>
      </c>
      <c r="J82" s="430">
        <v>-2.4</v>
      </c>
      <c r="K82" s="430">
        <v>-0.6</v>
      </c>
      <c r="L82" s="430">
        <v>-5.5</v>
      </c>
      <c r="M82" s="430">
        <v>-8.5</v>
      </c>
      <c r="N82" s="430">
        <v>-2.4</v>
      </c>
      <c r="O82" s="430">
        <v>-2</v>
      </c>
      <c r="P82" s="430">
        <v>-1.7</v>
      </c>
      <c r="Q82" s="430">
        <v>-3.2</v>
      </c>
      <c r="R82" s="430">
        <v>-3.7</v>
      </c>
      <c r="S82" s="430">
        <v>-1.9</v>
      </c>
    </row>
    <row r="83" spans="1:19" ht="13.5" customHeight="1">
      <c r="A83" s="424" t="s">
        <v>503</v>
      </c>
      <c r="B83" s="424" t="s">
        <v>547</v>
      </c>
      <c r="C83" s="425" t="s">
        <v>503</v>
      </c>
      <c r="D83" s="429">
        <v>1.1</v>
      </c>
      <c r="E83" s="430">
        <v>0.7</v>
      </c>
      <c r="F83" s="430">
        <v>0.7</v>
      </c>
      <c r="G83" s="430">
        <v>6.4</v>
      </c>
      <c r="H83" s="430">
        <v>2.5</v>
      </c>
      <c r="I83" s="430">
        <v>1.7</v>
      </c>
      <c r="J83" s="430">
        <v>9.6</v>
      </c>
      <c r="K83" s="430">
        <v>2.5</v>
      </c>
      <c r="L83" s="430">
        <v>-1.5</v>
      </c>
      <c r="M83" s="430">
        <v>1.3</v>
      </c>
      <c r="N83" s="430">
        <v>-0.2</v>
      </c>
      <c r="O83" s="430">
        <v>-1.3</v>
      </c>
      <c r="P83" s="430">
        <v>-3.6</v>
      </c>
      <c r="Q83" s="430">
        <v>0.2</v>
      </c>
      <c r="R83" s="430">
        <v>3.9</v>
      </c>
      <c r="S83" s="430">
        <v>-2.8</v>
      </c>
    </row>
    <row r="84" spans="1:19" ht="13.5" customHeight="1">
      <c r="A84" s="424" t="s">
        <v>503</v>
      </c>
      <c r="B84" s="424" t="s">
        <v>548</v>
      </c>
      <c r="C84" s="425" t="s">
        <v>503</v>
      </c>
      <c r="D84" s="429">
        <v>0.3</v>
      </c>
      <c r="E84" s="430">
        <v>-5.5</v>
      </c>
      <c r="F84" s="430">
        <v>0.2</v>
      </c>
      <c r="G84" s="430">
        <v>6.9</v>
      </c>
      <c r="H84" s="430">
        <v>1.2</v>
      </c>
      <c r="I84" s="430">
        <v>5</v>
      </c>
      <c r="J84" s="430">
        <v>-1.1</v>
      </c>
      <c r="K84" s="430">
        <v>4</v>
      </c>
      <c r="L84" s="430">
        <v>-5.7</v>
      </c>
      <c r="M84" s="430">
        <v>1.7</v>
      </c>
      <c r="N84" s="430">
        <v>0.9</v>
      </c>
      <c r="O84" s="430">
        <v>0.1</v>
      </c>
      <c r="P84" s="430">
        <v>-3.2</v>
      </c>
      <c r="Q84" s="430">
        <v>-1.2</v>
      </c>
      <c r="R84" s="430">
        <v>3.1</v>
      </c>
      <c r="S84" s="430">
        <v>9.1</v>
      </c>
    </row>
    <row r="85" spans="1:19" ht="13.5" customHeight="1">
      <c r="A85" s="424" t="s">
        <v>503</v>
      </c>
      <c r="B85" s="424" t="s">
        <v>549</v>
      </c>
      <c r="C85" s="425" t="s">
        <v>503</v>
      </c>
      <c r="D85" s="429">
        <v>-0.3</v>
      </c>
      <c r="E85" s="430">
        <v>-4.5</v>
      </c>
      <c r="F85" s="430">
        <v>0.6</v>
      </c>
      <c r="G85" s="430">
        <v>4.8</v>
      </c>
      <c r="H85" s="430">
        <v>0.9</v>
      </c>
      <c r="I85" s="430">
        <v>-0.3</v>
      </c>
      <c r="J85" s="430">
        <v>0.9</v>
      </c>
      <c r="K85" s="430">
        <v>-3.9</v>
      </c>
      <c r="L85" s="430">
        <v>-2.1</v>
      </c>
      <c r="M85" s="430">
        <v>8.4</v>
      </c>
      <c r="N85" s="430">
        <v>1.3</v>
      </c>
      <c r="O85" s="430">
        <v>1.6</v>
      </c>
      <c r="P85" s="430">
        <v>3.4</v>
      </c>
      <c r="Q85" s="430">
        <v>-4.7</v>
      </c>
      <c r="R85" s="430">
        <v>-0.1</v>
      </c>
      <c r="S85" s="430">
        <v>-0.4</v>
      </c>
    </row>
    <row r="86" spans="1:19" ht="13.5" customHeight="1">
      <c r="A86" s="424" t="s">
        <v>503</v>
      </c>
      <c r="B86" s="424" t="s">
        <v>550</v>
      </c>
      <c r="C86" s="425" t="s">
        <v>503</v>
      </c>
      <c r="D86" s="429">
        <v>0.1</v>
      </c>
      <c r="E86" s="430">
        <v>-1.1</v>
      </c>
      <c r="F86" s="430">
        <v>0.2</v>
      </c>
      <c r="G86" s="430">
        <v>-0.4</v>
      </c>
      <c r="H86" s="430">
        <v>4</v>
      </c>
      <c r="I86" s="430">
        <v>-0.7</v>
      </c>
      <c r="J86" s="430">
        <v>-0.7</v>
      </c>
      <c r="K86" s="430">
        <v>-2.1</v>
      </c>
      <c r="L86" s="430">
        <v>-2.1</v>
      </c>
      <c r="M86" s="430">
        <v>10.3</v>
      </c>
      <c r="N86" s="430">
        <v>1</v>
      </c>
      <c r="O86" s="430">
        <v>3.9</v>
      </c>
      <c r="P86" s="430">
        <v>-0.5</v>
      </c>
      <c r="Q86" s="430">
        <v>0.5</v>
      </c>
      <c r="R86" s="430">
        <v>0.1</v>
      </c>
      <c r="S86" s="430">
        <v>0.2</v>
      </c>
    </row>
    <row r="87" spans="1:19" ht="13.5" customHeight="1">
      <c r="A87" s="424" t="s">
        <v>503</v>
      </c>
      <c r="B87" s="424" t="s">
        <v>551</v>
      </c>
      <c r="C87" s="425" t="s">
        <v>503</v>
      </c>
      <c r="D87" s="429">
        <v>1</v>
      </c>
      <c r="E87" s="430">
        <v>6.9</v>
      </c>
      <c r="F87" s="430">
        <v>0.4</v>
      </c>
      <c r="G87" s="430">
        <v>4.4</v>
      </c>
      <c r="H87" s="430">
        <v>0.7</v>
      </c>
      <c r="I87" s="430">
        <v>0.7</v>
      </c>
      <c r="J87" s="430">
        <v>1.1</v>
      </c>
      <c r="K87" s="430">
        <v>0.3</v>
      </c>
      <c r="L87" s="430">
        <v>1.9</v>
      </c>
      <c r="M87" s="430">
        <v>7.4</v>
      </c>
      <c r="N87" s="430">
        <v>1.1</v>
      </c>
      <c r="O87" s="430">
        <v>2.1</v>
      </c>
      <c r="P87" s="430">
        <v>2.6</v>
      </c>
      <c r="Q87" s="430">
        <v>0.3</v>
      </c>
      <c r="R87" s="430">
        <v>4</v>
      </c>
      <c r="S87" s="430">
        <v>0.3</v>
      </c>
    </row>
    <row r="88" spans="1:19" ht="13.5" customHeight="1">
      <c r="A88" s="424" t="s">
        <v>503</v>
      </c>
      <c r="B88" s="424" t="s">
        <v>552</v>
      </c>
      <c r="C88" s="425" t="s">
        <v>503</v>
      </c>
      <c r="D88" s="429">
        <v>1.3</v>
      </c>
      <c r="E88" s="430">
        <v>1.9</v>
      </c>
      <c r="F88" s="430">
        <v>2.1</v>
      </c>
      <c r="G88" s="430">
        <v>4</v>
      </c>
      <c r="H88" s="430">
        <v>0</v>
      </c>
      <c r="I88" s="430">
        <v>1.2</v>
      </c>
      <c r="J88" s="430">
        <v>3.5</v>
      </c>
      <c r="K88" s="430">
        <v>-3.7</v>
      </c>
      <c r="L88" s="430">
        <v>0.2</v>
      </c>
      <c r="M88" s="430">
        <v>5.3</v>
      </c>
      <c r="N88" s="430">
        <v>0.2</v>
      </c>
      <c r="O88" s="430">
        <v>-0.6</v>
      </c>
      <c r="P88" s="430">
        <v>2</v>
      </c>
      <c r="Q88" s="430">
        <v>-1</v>
      </c>
      <c r="R88" s="430">
        <v>2.2</v>
      </c>
      <c r="S88" s="430">
        <v>-0.5</v>
      </c>
    </row>
    <row r="89" spans="1:19" ht="13.5" customHeight="1">
      <c r="A89" s="424" t="s">
        <v>503</v>
      </c>
      <c r="B89" s="424" t="s">
        <v>518</v>
      </c>
      <c r="C89" s="425" t="s">
        <v>503</v>
      </c>
      <c r="D89" s="429">
        <v>1.4</v>
      </c>
      <c r="E89" s="430">
        <v>1.8</v>
      </c>
      <c r="F89" s="430">
        <v>1.2</v>
      </c>
      <c r="G89" s="430">
        <v>8.2</v>
      </c>
      <c r="H89" s="430">
        <v>-1</v>
      </c>
      <c r="I89" s="430">
        <v>1.8</v>
      </c>
      <c r="J89" s="430">
        <v>3.1</v>
      </c>
      <c r="K89" s="430">
        <v>-1.8</v>
      </c>
      <c r="L89" s="430">
        <v>-3.3</v>
      </c>
      <c r="M89" s="430">
        <v>17</v>
      </c>
      <c r="N89" s="430">
        <v>0.9</v>
      </c>
      <c r="O89" s="430">
        <v>-0.6</v>
      </c>
      <c r="P89" s="430">
        <v>0.8</v>
      </c>
      <c r="Q89" s="430">
        <v>-0.3</v>
      </c>
      <c r="R89" s="430">
        <v>1.5</v>
      </c>
      <c r="S89" s="430">
        <v>-2</v>
      </c>
    </row>
    <row r="90" spans="1:19" ht="13.5" customHeight="1">
      <c r="A90" s="424" t="s">
        <v>503</v>
      </c>
      <c r="B90" s="424" t="s">
        <v>553</v>
      </c>
      <c r="C90" s="425" t="s">
        <v>503</v>
      </c>
      <c r="D90" s="429">
        <v>1</v>
      </c>
      <c r="E90" s="430">
        <v>0.3</v>
      </c>
      <c r="F90" s="430">
        <v>1.2</v>
      </c>
      <c r="G90" s="430">
        <v>11.8</v>
      </c>
      <c r="H90" s="430">
        <v>0.8</v>
      </c>
      <c r="I90" s="430">
        <v>-1.7</v>
      </c>
      <c r="J90" s="430">
        <v>0.3</v>
      </c>
      <c r="K90" s="430">
        <v>-4.7</v>
      </c>
      <c r="L90" s="430">
        <v>0</v>
      </c>
      <c r="M90" s="430">
        <v>7.8</v>
      </c>
      <c r="N90" s="430">
        <v>-4</v>
      </c>
      <c r="O90" s="430">
        <v>-1</v>
      </c>
      <c r="P90" s="430">
        <v>9.9</v>
      </c>
      <c r="Q90" s="430">
        <v>0.2</v>
      </c>
      <c r="R90" s="430">
        <v>1.8</v>
      </c>
      <c r="S90" s="430">
        <v>-2.8</v>
      </c>
    </row>
    <row r="91" spans="1:19" ht="13.5" customHeight="1">
      <c r="A91" s="432" t="s">
        <v>690</v>
      </c>
      <c r="B91" s="433" t="s">
        <v>813</v>
      </c>
      <c r="C91" s="434" t="s">
        <v>694</v>
      </c>
      <c r="D91" s="435">
        <v>0.9</v>
      </c>
      <c r="E91" s="436">
        <v>2.6</v>
      </c>
      <c r="F91" s="436">
        <v>1.1</v>
      </c>
      <c r="G91" s="436">
        <v>-3.3</v>
      </c>
      <c r="H91" s="436">
        <v>2</v>
      </c>
      <c r="I91" s="436">
        <v>1.7</v>
      </c>
      <c r="J91" s="436">
        <v>2.6</v>
      </c>
      <c r="K91" s="436">
        <v>2.7</v>
      </c>
      <c r="L91" s="436">
        <v>2.4</v>
      </c>
      <c r="M91" s="436">
        <v>6.3</v>
      </c>
      <c r="N91" s="436">
        <v>1.1</v>
      </c>
      <c r="O91" s="436">
        <v>0</v>
      </c>
      <c r="P91" s="436">
        <v>0.9</v>
      </c>
      <c r="Q91" s="436">
        <v>-3</v>
      </c>
      <c r="R91" s="436">
        <v>1.5</v>
      </c>
      <c r="S91" s="436">
        <v>-0.6</v>
      </c>
    </row>
    <row r="92" spans="1:35" ht="27" customHeight="1">
      <c r="A92" s="762" t="s">
        <v>348</v>
      </c>
      <c r="B92" s="762"/>
      <c r="C92" s="763"/>
      <c r="D92" s="442">
        <v>-0.4</v>
      </c>
      <c r="E92" s="441">
        <v>2.4</v>
      </c>
      <c r="F92" s="441">
        <v>-0.6</v>
      </c>
      <c r="G92" s="441">
        <v>-0.2</v>
      </c>
      <c r="H92" s="441">
        <v>-0.3</v>
      </c>
      <c r="I92" s="441">
        <v>2.2</v>
      </c>
      <c r="J92" s="441">
        <v>1.6</v>
      </c>
      <c r="K92" s="441">
        <v>8.1</v>
      </c>
      <c r="L92" s="441">
        <v>1.9</v>
      </c>
      <c r="M92" s="441">
        <v>-1.7</v>
      </c>
      <c r="N92" s="441">
        <v>6.4</v>
      </c>
      <c r="O92" s="441">
        <v>-0.4</v>
      </c>
      <c r="P92" s="441">
        <v>-8.2</v>
      </c>
      <c r="Q92" s="441">
        <v>-2.9</v>
      </c>
      <c r="R92" s="441">
        <v>-0.3</v>
      </c>
      <c r="S92" s="441">
        <v>-0.6</v>
      </c>
      <c r="T92" s="377"/>
      <c r="U92" s="377"/>
      <c r="V92" s="377"/>
      <c r="W92" s="377"/>
      <c r="X92" s="377"/>
      <c r="Y92" s="377"/>
      <c r="Z92" s="377"/>
      <c r="AA92" s="377"/>
      <c r="AB92" s="377"/>
      <c r="AC92" s="377"/>
      <c r="AD92" s="377"/>
      <c r="AE92" s="377"/>
      <c r="AF92" s="377"/>
      <c r="AG92" s="377"/>
      <c r="AH92" s="377"/>
      <c r="AI92" s="377"/>
    </row>
    <row r="93" spans="1:36" s="378" customFormat="1" ht="27" customHeight="1">
      <c r="A93" s="381"/>
      <c r="B93" s="381"/>
      <c r="C93" s="381"/>
      <c r="D93" s="382"/>
      <c r="E93" s="382"/>
      <c r="F93" s="382"/>
      <c r="G93" s="382"/>
      <c r="H93" s="382"/>
      <c r="I93" s="382"/>
      <c r="J93" s="382"/>
      <c r="K93" s="382"/>
      <c r="L93" s="382"/>
      <c r="M93" s="382"/>
      <c r="N93" s="382"/>
      <c r="O93" s="382"/>
      <c r="P93" s="382"/>
      <c r="Q93" s="382"/>
      <c r="R93" s="382"/>
      <c r="S93" s="382"/>
      <c r="T93" s="365"/>
      <c r="U93" s="365"/>
      <c r="V93" s="365"/>
      <c r="W93" s="365"/>
      <c r="X93" s="365"/>
      <c r="Y93" s="365"/>
      <c r="Z93" s="365"/>
      <c r="AA93" s="365"/>
      <c r="AB93" s="365"/>
      <c r="AC93" s="365"/>
      <c r="AD93" s="365"/>
      <c r="AE93" s="365"/>
      <c r="AF93" s="365"/>
      <c r="AG93" s="365"/>
      <c r="AH93" s="365"/>
      <c r="AI93" s="365"/>
      <c r="AJ93" s="365"/>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rowBreaks count="1" manualBreakCount="1">
    <brk id="92" max="255" man="1"/>
  </rowBreaks>
</worksheet>
</file>

<file path=xl/worksheets/sheet11.xml><?xml version="1.0" encoding="utf-8"?>
<worksheet xmlns="http://schemas.openxmlformats.org/spreadsheetml/2006/main" xmlns:r="http://schemas.openxmlformats.org/officeDocument/2006/relationships">
  <sheetPr codeName="Sheet24">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5" bestFit="1" customWidth="1"/>
    <col min="2" max="2" width="3.19921875" style="365" bestFit="1" customWidth="1"/>
    <col min="3" max="3" width="3.09765625" style="365" bestFit="1" customWidth="1"/>
    <col min="4" max="19" width="8.19921875" style="365" customWidth="1"/>
    <col min="20" max="35" width="7.59765625" style="365" customWidth="1"/>
    <col min="36" max="16384" width="9" style="365" customWidth="1"/>
  </cols>
  <sheetData>
    <row r="1" spans="1:31" ht="18.75">
      <c r="A1" s="364"/>
      <c r="B1" s="364"/>
      <c r="C1" s="364"/>
      <c r="D1" s="364"/>
      <c r="E1" s="366"/>
      <c r="F1" s="366"/>
      <c r="G1" s="764" t="s">
        <v>792</v>
      </c>
      <c r="H1" s="764"/>
      <c r="I1" s="764"/>
      <c r="J1" s="764"/>
      <c r="K1" s="764"/>
      <c r="L1" s="764"/>
      <c r="M1" s="764"/>
      <c r="N1" s="764"/>
      <c r="O1" s="764"/>
      <c r="P1" s="366"/>
      <c r="Q1" s="366"/>
      <c r="R1" s="364"/>
      <c r="S1" s="366"/>
      <c r="T1" s="366"/>
      <c r="U1" s="366"/>
      <c r="V1" s="366"/>
      <c r="W1" s="366"/>
      <c r="X1" s="366"/>
      <c r="Y1" s="366"/>
      <c r="Z1" s="366"/>
      <c r="AA1" s="366"/>
      <c r="AB1" s="366"/>
      <c r="AC1" s="366"/>
      <c r="AD1" s="366"/>
      <c r="AE1" s="366"/>
    </row>
    <row r="2" spans="1:19" ht="17.25">
      <c r="A2" s="396" t="s">
        <v>175</v>
      </c>
      <c r="B2" s="367"/>
      <c r="C2" s="367"/>
      <c r="H2" s="774"/>
      <c r="I2" s="774"/>
      <c r="J2" s="774"/>
      <c r="K2" s="774"/>
      <c r="L2" s="774"/>
      <c r="M2" s="774"/>
      <c r="N2" s="774"/>
      <c r="O2" s="774"/>
      <c r="S2" s="383" t="s">
        <v>544</v>
      </c>
    </row>
    <row r="3" spans="1:19" ht="13.5">
      <c r="A3" s="765" t="s">
        <v>504</v>
      </c>
      <c r="B3" s="765"/>
      <c r="C3" s="766"/>
      <c r="D3" s="368" t="s">
        <v>634</v>
      </c>
      <c r="E3" s="368" t="s">
        <v>635</v>
      </c>
      <c r="F3" s="368" t="s">
        <v>636</v>
      </c>
      <c r="G3" s="368" t="s">
        <v>637</v>
      </c>
      <c r="H3" s="368" t="s">
        <v>638</v>
      </c>
      <c r="I3" s="368" t="s">
        <v>639</v>
      </c>
      <c r="J3" s="368" t="s">
        <v>640</v>
      </c>
      <c r="K3" s="368" t="s">
        <v>641</v>
      </c>
      <c r="L3" s="368" t="s">
        <v>642</v>
      </c>
      <c r="M3" s="368" t="s">
        <v>643</v>
      </c>
      <c r="N3" s="368" t="s">
        <v>688</v>
      </c>
      <c r="O3" s="368" t="s">
        <v>644</v>
      </c>
      <c r="P3" s="368" t="s">
        <v>645</v>
      </c>
      <c r="Q3" s="368" t="s">
        <v>646</v>
      </c>
      <c r="R3" s="368" t="s">
        <v>647</v>
      </c>
      <c r="S3" s="368" t="s">
        <v>648</v>
      </c>
    </row>
    <row r="4" spans="1:19" ht="13.5">
      <c r="A4" s="767"/>
      <c r="B4" s="767"/>
      <c r="C4" s="768"/>
      <c r="D4" s="369" t="s">
        <v>519</v>
      </c>
      <c r="E4" s="369"/>
      <c r="F4" s="369"/>
      <c r="G4" s="369" t="s">
        <v>617</v>
      </c>
      <c r="H4" s="369" t="s">
        <v>520</v>
      </c>
      <c r="I4" s="369" t="s">
        <v>521</v>
      </c>
      <c r="J4" s="369" t="s">
        <v>522</v>
      </c>
      <c r="K4" s="369" t="s">
        <v>523</v>
      </c>
      <c r="L4" s="370" t="s">
        <v>524</v>
      </c>
      <c r="M4" s="371" t="s">
        <v>525</v>
      </c>
      <c r="N4" s="370" t="s">
        <v>686</v>
      </c>
      <c r="O4" s="370" t="s">
        <v>526</v>
      </c>
      <c r="P4" s="370" t="s">
        <v>527</v>
      </c>
      <c r="Q4" s="370" t="s">
        <v>528</v>
      </c>
      <c r="R4" s="370" t="s">
        <v>529</v>
      </c>
      <c r="S4" s="514" t="s">
        <v>55</v>
      </c>
    </row>
    <row r="5" spans="1:19" ht="18" customHeight="1">
      <c r="A5" s="769"/>
      <c r="B5" s="769"/>
      <c r="C5" s="770"/>
      <c r="D5" s="372" t="s">
        <v>530</v>
      </c>
      <c r="E5" s="372" t="s">
        <v>346</v>
      </c>
      <c r="F5" s="372" t="s">
        <v>347</v>
      </c>
      <c r="G5" s="372" t="s">
        <v>618</v>
      </c>
      <c r="H5" s="372" t="s">
        <v>531</v>
      </c>
      <c r="I5" s="372" t="s">
        <v>532</v>
      </c>
      <c r="J5" s="372" t="s">
        <v>533</v>
      </c>
      <c r="K5" s="372" t="s">
        <v>534</v>
      </c>
      <c r="L5" s="373" t="s">
        <v>535</v>
      </c>
      <c r="M5" s="374" t="s">
        <v>536</v>
      </c>
      <c r="N5" s="373" t="s">
        <v>687</v>
      </c>
      <c r="O5" s="373" t="s">
        <v>537</v>
      </c>
      <c r="P5" s="374" t="s">
        <v>538</v>
      </c>
      <c r="Q5" s="374" t="s">
        <v>539</v>
      </c>
      <c r="R5" s="373" t="s">
        <v>677</v>
      </c>
      <c r="S5" s="373" t="s">
        <v>56</v>
      </c>
    </row>
    <row r="6" spans="1:19" ht="15.75" customHeight="1">
      <c r="A6" s="400"/>
      <c r="B6" s="400"/>
      <c r="C6" s="400"/>
      <c r="D6" s="771" t="s">
        <v>600</v>
      </c>
      <c r="E6" s="771"/>
      <c r="F6" s="771"/>
      <c r="G6" s="771"/>
      <c r="H6" s="771"/>
      <c r="I6" s="771"/>
      <c r="J6" s="771"/>
      <c r="K6" s="771"/>
      <c r="L6" s="771"/>
      <c r="M6" s="771"/>
      <c r="N6" s="771"/>
      <c r="O6" s="771"/>
      <c r="P6" s="771"/>
      <c r="Q6" s="771"/>
      <c r="R6" s="771"/>
      <c r="S6" s="400"/>
    </row>
    <row r="7" spans="1:19" ht="13.5" customHeight="1">
      <c r="A7" s="419" t="s">
        <v>540</v>
      </c>
      <c r="B7" s="419" t="s">
        <v>667</v>
      </c>
      <c r="C7" s="420" t="s">
        <v>541</v>
      </c>
      <c r="D7" s="421">
        <v>102.4</v>
      </c>
      <c r="E7" s="422">
        <v>97.9</v>
      </c>
      <c r="F7" s="422">
        <v>97.9</v>
      </c>
      <c r="G7" s="422">
        <v>99.4</v>
      </c>
      <c r="H7" s="422">
        <v>107.4</v>
      </c>
      <c r="I7" s="422">
        <v>105.8</v>
      </c>
      <c r="J7" s="422">
        <v>99.2</v>
      </c>
      <c r="K7" s="422">
        <v>91.9</v>
      </c>
      <c r="L7" s="423" t="s">
        <v>672</v>
      </c>
      <c r="M7" s="423" t="s">
        <v>672</v>
      </c>
      <c r="N7" s="423" t="s">
        <v>672</v>
      </c>
      <c r="O7" s="423" t="s">
        <v>672</v>
      </c>
      <c r="P7" s="422">
        <v>111.3</v>
      </c>
      <c r="Q7" s="422">
        <v>108.8</v>
      </c>
      <c r="R7" s="422">
        <v>83.9</v>
      </c>
      <c r="S7" s="423" t="s">
        <v>672</v>
      </c>
    </row>
    <row r="8" spans="1:19" ht="13.5" customHeight="1">
      <c r="A8" s="424"/>
      <c r="B8" s="424" t="s">
        <v>668</v>
      </c>
      <c r="C8" s="425"/>
      <c r="D8" s="426">
        <v>102.1</v>
      </c>
      <c r="E8" s="427">
        <v>93.2</v>
      </c>
      <c r="F8" s="427">
        <v>97.5</v>
      </c>
      <c r="G8" s="427">
        <v>94.6</v>
      </c>
      <c r="H8" s="427">
        <v>97.7</v>
      </c>
      <c r="I8" s="427">
        <v>99.9</v>
      </c>
      <c r="J8" s="427">
        <v>100.4</v>
      </c>
      <c r="K8" s="427">
        <v>90.2</v>
      </c>
      <c r="L8" s="428" t="s">
        <v>672</v>
      </c>
      <c r="M8" s="428" t="s">
        <v>672</v>
      </c>
      <c r="N8" s="428" t="s">
        <v>672</v>
      </c>
      <c r="O8" s="428" t="s">
        <v>672</v>
      </c>
      <c r="P8" s="427">
        <v>114.5</v>
      </c>
      <c r="Q8" s="427">
        <v>110.3</v>
      </c>
      <c r="R8" s="427">
        <v>86.8</v>
      </c>
      <c r="S8" s="428" t="s">
        <v>672</v>
      </c>
    </row>
    <row r="9" spans="1:19" ht="13.5">
      <c r="A9" s="424"/>
      <c r="B9" s="424" t="s">
        <v>669</v>
      </c>
      <c r="C9" s="425"/>
      <c r="D9" s="426">
        <v>97.4</v>
      </c>
      <c r="E9" s="427">
        <v>95.1</v>
      </c>
      <c r="F9" s="427">
        <v>93.2</v>
      </c>
      <c r="G9" s="427">
        <v>95.8</v>
      </c>
      <c r="H9" s="427">
        <v>94.4</v>
      </c>
      <c r="I9" s="427">
        <v>99.5</v>
      </c>
      <c r="J9" s="427">
        <v>94.8</v>
      </c>
      <c r="K9" s="427">
        <v>94.9</v>
      </c>
      <c r="L9" s="428" t="s">
        <v>672</v>
      </c>
      <c r="M9" s="428" t="s">
        <v>672</v>
      </c>
      <c r="N9" s="428" t="s">
        <v>672</v>
      </c>
      <c r="O9" s="428" t="s">
        <v>672</v>
      </c>
      <c r="P9" s="427">
        <v>105.1</v>
      </c>
      <c r="Q9" s="427">
        <v>102.8</v>
      </c>
      <c r="R9" s="427">
        <v>94.9</v>
      </c>
      <c r="S9" s="428" t="s">
        <v>672</v>
      </c>
    </row>
    <row r="10" spans="1:19" ht="13.5" customHeight="1">
      <c r="A10" s="424"/>
      <c r="B10" s="424" t="s">
        <v>670</v>
      </c>
      <c r="C10" s="425"/>
      <c r="D10" s="426">
        <v>100</v>
      </c>
      <c r="E10" s="427">
        <v>100</v>
      </c>
      <c r="F10" s="427">
        <v>100</v>
      </c>
      <c r="G10" s="427">
        <v>100</v>
      </c>
      <c r="H10" s="427">
        <v>100</v>
      </c>
      <c r="I10" s="427">
        <v>100</v>
      </c>
      <c r="J10" s="427">
        <v>100</v>
      </c>
      <c r="K10" s="427">
        <v>100</v>
      </c>
      <c r="L10" s="428">
        <v>100</v>
      </c>
      <c r="M10" s="428">
        <v>100</v>
      </c>
      <c r="N10" s="428">
        <v>100</v>
      </c>
      <c r="O10" s="428">
        <v>100</v>
      </c>
      <c r="P10" s="427">
        <v>100</v>
      </c>
      <c r="Q10" s="427">
        <v>100</v>
      </c>
      <c r="R10" s="427">
        <v>100</v>
      </c>
      <c r="S10" s="428">
        <v>100</v>
      </c>
    </row>
    <row r="11" spans="1:19" ht="13.5" customHeight="1">
      <c r="A11" s="424"/>
      <c r="B11" s="424" t="s">
        <v>671</v>
      </c>
      <c r="C11" s="425"/>
      <c r="D11" s="429">
        <v>98</v>
      </c>
      <c r="E11" s="430">
        <v>96.7</v>
      </c>
      <c r="F11" s="430">
        <v>100.1</v>
      </c>
      <c r="G11" s="430">
        <v>106.4</v>
      </c>
      <c r="H11" s="430">
        <v>91.4</v>
      </c>
      <c r="I11" s="430">
        <v>97.6</v>
      </c>
      <c r="J11" s="430">
        <v>99.2</v>
      </c>
      <c r="K11" s="430">
        <v>96.6</v>
      </c>
      <c r="L11" s="430">
        <v>81</v>
      </c>
      <c r="M11" s="430">
        <v>105.6</v>
      </c>
      <c r="N11" s="430">
        <v>85.4</v>
      </c>
      <c r="O11" s="430">
        <v>100.1</v>
      </c>
      <c r="P11" s="430">
        <v>86.6</v>
      </c>
      <c r="Q11" s="430">
        <v>97.4</v>
      </c>
      <c r="R11" s="430">
        <v>98.9</v>
      </c>
      <c r="S11" s="430">
        <v>109.9</v>
      </c>
    </row>
    <row r="12" spans="1:19" ht="13.5" customHeight="1">
      <c r="A12" s="424"/>
      <c r="B12" s="437" t="s">
        <v>704</v>
      </c>
      <c r="C12" s="438"/>
      <c r="D12" s="439">
        <v>99.2</v>
      </c>
      <c r="E12" s="440">
        <v>104.3</v>
      </c>
      <c r="F12" s="440">
        <v>101</v>
      </c>
      <c r="G12" s="440">
        <v>104.4</v>
      </c>
      <c r="H12" s="440">
        <v>89.5</v>
      </c>
      <c r="I12" s="440">
        <v>100.3</v>
      </c>
      <c r="J12" s="440">
        <v>99.1</v>
      </c>
      <c r="K12" s="440">
        <v>103.1</v>
      </c>
      <c r="L12" s="440">
        <v>79</v>
      </c>
      <c r="M12" s="440">
        <v>99.2</v>
      </c>
      <c r="N12" s="440">
        <v>86.5</v>
      </c>
      <c r="O12" s="440">
        <v>111.2</v>
      </c>
      <c r="P12" s="440">
        <v>87.3</v>
      </c>
      <c r="Q12" s="440">
        <v>97.4</v>
      </c>
      <c r="R12" s="440">
        <v>98.2</v>
      </c>
      <c r="S12" s="440">
        <v>112.7</v>
      </c>
    </row>
    <row r="13" spans="1:19" ht="13.5" customHeight="1">
      <c r="A13" s="419" t="s">
        <v>542</v>
      </c>
      <c r="B13" s="419" t="s">
        <v>598</v>
      </c>
      <c r="C13" s="431" t="s">
        <v>543</v>
      </c>
      <c r="D13" s="429">
        <v>100.6</v>
      </c>
      <c r="E13" s="430">
        <v>110.3</v>
      </c>
      <c r="F13" s="430">
        <v>101.8</v>
      </c>
      <c r="G13" s="430">
        <v>109.7</v>
      </c>
      <c r="H13" s="430">
        <v>88.8</v>
      </c>
      <c r="I13" s="430">
        <v>101.4</v>
      </c>
      <c r="J13" s="430">
        <v>101.1</v>
      </c>
      <c r="K13" s="430">
        <v>106.7</v>
      </c>
      <c r="L13" s="430">
        <v>77.3</v>
      </c>
      <c r="M13" s="430">
        <v>98.4</v>
      </c>
      <c r="N13" s="430">
        <v>89.5</v>
      </c>
      <c r="O13" s="430">
        <v>118.5</v>
      </c>
      <c r="P13" s="430">
        <v>89.6</v>
      </c>
      <c r="Q13" s="430">
        <v>97.7</v>
      </c>
      <c r="R13" s="430">
        <v>97.1</v>
      </c>
      <c r="S13" s="430">
        <v>114.8</v>
      </c>
    </row>
    <row r="14" spans="1:19" ht="13.5" customHeight="1">
      <c r="A14" s="424" t="s">
        <v>674</v>
      </c>
      <c r="B14" s="424" t="s">
        <v>557</v>
      </c>
      <c r="C14" s="425" t="s">
        <v>543</v>
      </c>
      <c r="D14" s="429">
        <v>98.7</v>
      </c>
      <c r="E14" s="430">
        <v>103.4</v>
      </c>
      <c r="F14" s="430">
        <v>100.4</v>
      </c>
      <c r="G14" s="430">
        <v>110.6</v>
      </c>
      <c r="H14" s="430">
        <v>90.6</v>
      </c>
      <c r="I14" s="430">
        <v>97.5</v>
      </c>
      <c r="J14" s="430">
        <v>101.8</v>
      </c>
      <c r="K14" s="430">
        <v>105.2</v>
      </c>
      <c r="L14" s="430">
        <v>72.9</v>
      </c>
      <c r="M14" s="430">
        <v>94.6</v>
      </c>
      <c r="N14" s="430">
        <v>89.1</v>
      </c>
      <c r="O14" s="430">
        <v>117.4</v>
      </c>
      <c r="P14" s="430">
        <v>90.9</v>
      </c>
      <c r="Q14" s="430">
        <v>95.3</v>
      </c>
      <c r="R14" s="430">
        <v>97.8</v>
      </c>
      <c r="S14" s="430">
        <v>103.9</v>
      </c>
    </row>
    <row r="15" spans="1:19" ht="13.5" customHeight="1">
      <c r="A15" s="424" t="s">
        <v>503</v>
      </c>
      <c r="B15" s="424" t="s">
        <v>545</v>
      </c>
      <c r="C15" s="425" t="s">
        <v>503</v>
      </c>
      <c r="D15" s="429">
        <v>100.3</v>
      </c>
      <c r="E15" s="430">
        <v>109.3</v>
      </c>
      <c r="F15" s="430">
        <v>102.8</v>
      </c>
      <c r="G15" s="430">
        <v>109.9</v>
      </c>
      <c r="H15" s="430">
        <v>92.1</v>
      </c>
      <c r="I15" s="430">
        <v>101</v>
      </c>
      <c r="J15" s="430">
        <v>101.8</v>
      </c>
      <c r="K15" s="430">
        <v>105.8</v>
      </c>
      <c r="L15" s="430">
        <v>81.8</v>
      </c>
      <c r="M15" s="430">
        <v>99.7</v>
      </c>
      <c r="N15" s="430">
        <v>85.2</v>
      </c>
      <c r="O15" s="430">
        <v>118.8</v>
      </c>
      <c r="P15" s="430">
        <v>91.6</v>
      </c>
      <c r="Q15" s="430">
        <v>93.8</v>
      </c>
      <c r="R15" s="430">
        <v>99.4</v>
      </c>
      <c r="S15" s="430">
        <v>106.2</v>
      </c>
    </row>
    <row r="16" spans="1:19" ht="13.5" customHeight="1">
      <c r="A16" s="424" t="s">
        <v>503</v>
      </c>
      <c r="B16" s="424" t="s">
        <v>546</v>
      </c>
      <c r="C16" s="425" t="s">
        <v>503</v>
      </c>
      <c r="D16" s="429">
        <v>100.5</v>
      </c>
      <c r="E16" s="430">
        <v>106.7</v>
      </c>
      <c r="F16" s="430">
        <v>103.2</v>
      </c>
      <c r="G16" s="430">
        <v>109.5</v>
      </c>
      <c r="H16" s="430">
        <v>90.6</v>
      </c>
      <c r="I16" s="430">
        <v>101.7</v>
      </c>
      <c r="J16" s="430">
        <v>100.7</v>
      </c>
      <c r="K16" s="430">
        <v>106.6</v>
      </c>
      <c r="L16" s="430">
        <v>83.5</v>
      </c>
      <c r="M16" s="430">
        <v>100.5</v>
      </c>
      <c r="N16" s="430">
        <v>88.9</v>
      </c>
      <c r="O16" s="430">
        <v>117.8</v>
      </c>
      <c r="P16" s="430">
        <v>93.2</v>
      </c>
      <c r="Q16" s="430">
        <v>93.5</v>
      </c>
      <c r="R16" s="430">
        <v>98.8</v>
      </c>
      <c r="S16" s="430">
        <v>106.6</v>
      </c>
    </row>
    <row r="17" spans="1:19" ht="13.5" customHeight="1">
      <c r="A17" s="424" t="s">
        <v>503</v>
      </c>
      <c r="B17" s="424" t="s">
        <v>547</v>
      </c>
      <c r="C17" s="425" t="s">
        <v>503</v>
      </c>
      <c r="D17" s="429">
        <v>102.2</v>
      </c>
      <c r="E17" s="430">
        <v>107.5</v>
      </c>
      <c r="F17" s="430">
        <v>103.7</v>
      </c>
      <c r="G17" s="430">
        <v>108.2</v>
      </c>
      <c r="H17" s="430">
        <v>95.3</v>
      </c>
      <c r="I17" s="430">
        <v>104.4</v>
      </c>
      <c r="J17" s="430">
        <v>108.2</v>
      </c>
      <c r="K17" s="430">
        <v>105.1</v>
      </c>
      <c r="L17" s="430">
        <v>83.8</v>
      </c>
      <c r="M17" s="430">
        <v>105</v>
      </c>
      <c r="N17" s="430">
        <v>87.9</v>
      </c>
      <c r="O17" s="430">
        <v>119</v>
      </c>
      <c r="P17" s="430">
        <v>93.1</v>
      </c>
      <c r="Q17" s="430">
        <v>95</v>
      </c>
      <c r="R17" s="430">
        <v>100.8</v>
      </c>
      <c r="S17" s="430">
        <v>105.9</v>
      </c>
    </row>
    <row r="18" spans="1:19" ht="13.5" customHeight="1">
      <c r="A18" s="424" t="s">
        <v>503</v>
      </c>
      <c r="B18" s="424" t="s">
        <v>548</v>
      </c>
      <c r="C18" s="425" t="s">
        <v>503</v>
      </c>
      <c r="D18" s="429">
        <v>100.3</v>
      </c>
      <c r="E18" s="430">
        <v>104</v>
      </c>
      <c r="F18" s="430">
        <v>101.6</v>
      </c>
      <c r="G18" s="430">
        <v>107.4</v>
      </c>
      <c r="H18" s="430">
        <v>89.6</v>
      </c>
      <c r="I18" s="430">
        <v>103.4</v>
      </c>
      <c r="J18" s="430">
        <v>103.2</v>
      </c>
      <c r="K18" s="430">
        <v>105.9</v>
      </c>
      <c r="L18" s="430">
        <v>82.8</v>
      </c>
      <c r="M18" s="430">
        <v>98.6</v>
      </c>
      <c r="N18" s="430">
        <v>88.9</v>
      </c>
      <c r="O18" s="430">
        <v>120.2</v>
      </c>
      <c r="P18" s="430">
        <v>92.8</v>
      </c>
      <c r="Q18" s="430">
        <v>94.1</v>
      </c>
      <c r="R18" s="430">
        <v>99.6</v>
      </c>
      <c r="S18" s="430">
        <v>108.6</v>
      </c>
    </row>
    <row r="19" spans="1:19" ht="13.5" customHeight="1">
      <c r="A19" s="424" t="s">
        <v>503</v>
      </c>
      <c r="B19" s="424" t="s">
        <v>549</v>
      </c>
      <c r="C19" s="425" t="s">
        <v>503</v>
      </c>
      <c r="D19" s="429">
        <v>101.4</v>
      </c>
      <c r="E19" s="430">
        <v>106.6</v>
      </c>
      <c r="F19" s="430">
        <v>104</v>
      </c>
      <c r="G19" s="430">
        <v>108.3</v>
      </c>
      <c r="H19" s="430">
        <v>91.4</v>
      </c>
      <c r="I19" s="430">
        <v>105.4</v>
      </c>
      <c r="J19" s="430">
        <v>104.5</v>
      </c>
      <c r="K19" s="430">
        <v>105</v>
      </c>
      <c r="L19" s="430">
        <v>83.7</v>
      </c>
      <c r="M19" s="430">
        <v>103.1</v>
      </c>
      <c r="N19" s="430">
        <v>85.3</v>
      </c>
      <c r="O19" s="430">
        <v>118.7</v>
      </c>
      <c r="P19" s="430">
        <v>97.5</v>
      </c>
      <c r="Q19" s="430">
        <v>91.6</v>
      </c>
      <c r="R19" s="430">
        <v>99.6</v>
      </c>
      <c r="S19" s="430">
        <v>107.3</v>
      </c>
    </row>
    <row r="20" spans="1:19" ht="13.5" customHeight="1">
      <c r="A20" s="424" t="s">
        <v>503</v>
      </c>
      <c r="B20" s="424" t="s">
        <v>550</v>
      </c>
      <c r="C20" s="425" t="s">
        <v>503</v>
      </c>
      <c r="D20" s="429">
        <v>99.2</v>
      </c>
      <c r="E20" s="430">
        <v>105.7</v>
      </c>
      <c r="F20" s="430">
        <v>102.4</v>
      </c>
      <c r="G20" s="430">
        <v>110.9</v>
      </c>
      <c r="H20" s="430">
        <v>92.2</v>
      </c>
      <c r="I20" s="430">
        <v>101.7</v>
      </c>
      <c r="J20" s="430">
        <v>97.8</v>
      </c>
      <c r="K20" s="430">
        <v>103</v>
      </c>
      <c r="L20" s="430">
        <v>83</v>
      </c>
      <c r="M20" s="430">
        <v>106.7</v>
      </c>
      <c r="N20" s="430">
        <v>84.9</v>
      </c>
      <c r="O20" s="430">
        <v>101.9</v>
      </c>
      <c r="P20" s="430">
        <v>84.7</v>
      </c>
      <c r="Q20" s="430">
        <v>96</v>
      </c>
      <c r="R20" s="430">
        <v>97.8</v>
      </c>
      <c r="S20" s="430">
        <v>107.3</v>
      </c>
    </row>
    <row r="21" spans="1:19" ht="13.5" customHeight="1">
      <c r="A21" s="424" t="s">
        <v>503</v>
      </c>
      <c r="B21" s="424" t="s">
        <v>551</v>
      </c>
      <c r="C21" s="425" t="s">
        <v>503</v>
      </c>
      <c r="D21" s="429">
        <v>98.9</v>
      </c>
      <c r="E21" s="430">
        <v>106.9</v>
      </c>
      <c r="F21" s="430">
        <v>100.8</v>
      </c>
      <c r="G21" s="430">
        <v>117.8</v>
      </c>
      <c r="H21" s="430">
        <v>92</v>
      </c>
      <c r="I21" s="430">
        <v>99.7</v>
      </c>
      <c r="J21" s="430">
        <v>97.8</v>
      </c>
      <c r="K21" s="430">
        <v>105.7</v>
      </c>
      <c r="L21" s="430">
        <v>85.7</v>
      </c>
      <c r="M21" s="430">
        <v>104.5</v>
      </c>
      <c r="N21" s="430">
        <v>87.7</v>
      </c>
      <c r="O21" s="430">
        <v>102.4</v>
      </c>
      <c r="P21" s="430">
        <v>88.7</v>
      </c>
      <c r="Q21" s="430">
        <v>95.4</v>
      </c>
      <c r="R21" s="430">
        <v>99.1</v>
      </c>
      <c r="S21" s="430">
        <v>103.7</v>
      </c>
    </row>
    <row r="22" spans="1:19" ht="13.5" customHeight="1">
      <c r="A22" s="424" t="s">
        <v>503</v>
      </c>
      <c r="B22" s="424" t="s">
        <v>552</v>
      </c>
      <c r="C22" s="425" t="s">
        <v>503</v>
      </c>
      <c r="D22" s="429">
        <v>98.4</v>
      </c>
      <c r="E22" s="430">
        <v>108</v>
      </c>
      <c r="F22" s="430">
        <v>102.1</v>
      </c>
      <c r="G22" s="430">
        <v>116.1</v>
      </c>
      <c r="H22" s="430">
        <v>90.9</v>
      </c>
      <c r="I22" s="430">
        <v>102</v>
      </c>
      <c r="J22" s="430">
        <v>97.5</v>
      </c>
      <c r="K22" s="430">
        <v>101.3</v>
      </c>
      <c r="L22" s="430">
        <v>82.8</v>
      </c>
      <c r="M22" s="430">
        <v>103.6</v>
      </c>
      <c r="N22" s="430">
        <v>83.3</v>
      </c>
      <c r="O22" s="430">
        <v>99.7</v>
      </c>
      <c r="P22" s="430">
        <v>83.6</v>
      </c>
      <c r="Q22" s="430">
        <v>93.6</v>
      </c>
      <c r="R22" s="430">
        <v>97.6</v>
      </c>
      <c r="S22" s="430">
        <v>103.3</v>
      </c>
    </row>
    <row r="23" spans="1:19" ht="13.5" customHeight="1">
      <c r="A23" s="424" t="s">
        <v>503</v>
      </c>
      <c r="B23" s="424" t="s">
        <v>518</v>
      </c>
      <c r="C23" s="425" t="s">
        <v>503</v>
      </c>
      <c r="D23" s="429">
        <v>98.2</v>
      </c>
      <c r="E23" s="430">
        <v>107.3</v>
      </c>
      <c r="F23" s="430">
        <v>101.1</v>
      </c>
      <c r="G23" s="430">
        <v>119.3</v>
      </c>
      <c r="H23" s="430">
        <v>89.9</v>
      </c>
      <c r="I23" s="430">
        <v>103</v>
      </c>
      <c r="J23" s="430">
        <v>97.3</v>
      </c>
      <c r="K23" s="430">
        <v>102.5</v>
      </c>
      <c r="L23" s="430">
        <v>83.3</v>
      </c>
      <c r="M23" s="430">
        <v>107.3</v>
      </c>
      <c r="N23" s="430">
        <v>82.6</v>
      </c>
      <c r="O23" s="430">
        <v>100.9</v>
      </c>
      <c r="P23" s="430">
        <v>83.6</v>
      </c>
      <c r="Q23" s="430">
        <v>93.2</v>
      </c>
      <c r="R23" s="430">
        <v>96.5</v>
      </c>
      <c r="S23" s="430">
        <v>103.8</v>
      </c>
    </row>
    <row r="24" spans="1:46" ht="13.5" customHeight="1">
      <c r="A24" s="424" t="s">
        <v>503</v>
      </c>
      <c r="B24" s="424" t="s">
        <v>553</v>
      </c>
      <c r="C24" s="425" t="s">
        <v>503</v>
      </c>
      <c r="D24" s="429">
        <v>99</v>
      </c>
      <c r="E24" s="430">
        <v>108.1</v>
      </c>
      <c r="F24" s="430">
        <v>102.2</v>
      </c>
      <c r="G24" s="430">
        <v>115.9</v>
      </c>
      <c r="H24" s="430">
        <v>91.9</v>
      </c>
      <c r="I24" s="430">
        <v>101.1</v>
      </c>
      <c r="J24" s="430">
        <v>97.5</v>
      </c>
      <c r="K24" s="430">
        <v>102</v>
      </c>
      <c r="L24" s="430">
        <v>83.4</v>
      </c>
      <c r="M24" s="430">
        <v>105.5</v>
      </c>
      <c r="N24" s="430">
        <v>81.9</v>
      </c>
      <c r="O24" s="430">
        <v>99.6</v>
      </c>
      <c r="P24" s="430">
        <v>89.4</v>
      </c>
      <c r="Q24" s="430">
        <v>94.9</v>
      </c>
      <c r="R24" s="430">
        <v>98</v>
      </c>
      <c r="S24" s="430">
        <v>105.7</v>
      </c>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row>
    <row r="25" spans="1:46" ht="13.5" customHeight="1">
      <c r="A25" s="432" t="s">
        <v>690</v>
      </c>
      <c r="B25" s="433" t="s">
        <v>813</v>
      </c>
      <c r="C25" s="434" t="s">
        <v>694</v>
      </c>
      <c r="D25" s="435">
        <v>98.6</v>
      </c>
      <c r="E25" s="436">
        <v>110.2</v>
      </c>
      <c r="F25" s="436">
        <v>101.5</v>
      </c>
      <c r="G25" s="436">
        <v>111.9</v>
      </c>
      <c r="H25" s="436">
        <v>90.4</v>
      </c>
      <c r="I25" s="436">
        <v>103.8</v>
      </c>
      <c r="J25" s="436">
        <v>97.8</v>
      </c>
      <c r="K25" s="436">
        <v>105.6</v>
      </c>
      <c r="L25" s="436">
        <v>85.6</v>
      </c>
      <c r="M25" s="436">
        <v>104.7</v>
      </c>
      <c r="N25" s="436">
        <v>86.4</v>
      </c>
      <c r="O25" s="436">
        <v>100.6</v>
      </c>
      <c r="P25" s="436">
        <v>83.8</v>
      </c>
      <c r="Q25" s="436">
        <v>91.7</v>
      </c>
      <c r="R25" s="436">
        <v>98</v>
      </c>
      <c r="S25" s="436">
        <v>103.9</v>
      </c>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row>
    <row r="26" spans="1:19" ht="17.25" customHeight="1">
      <c r="A26" s="400"/>
      <c r="B26" s="400"/>
      <c r="C26" s="400"/>
      <c r="D26" s="772" t="s">
        <v>599</v>
      </c>
      <c r="E26" s="772"/>
      <c r="F26" s="772"/>
      <c r="G26" s="772"/>
      <c r="H26" s="772"/>
      <c r="I26" s="772"/>
      <c r="J26" s="772"/>
      <c r="K26" s="772"/>
      <c r="L26" s="772"/>
      <c r="M26" s="772"/>
      <c r="N26" s="772"/>
      <c r="O26" s="772"/>
      <c r="P26" s="772"/>
      <c r="Q26" s="772"/>
      <c r="R26" s="772"/>
      <c r="S26" s="772"/>
    </row>
    <row r="27" spans="1:19" ht="13.5" customHeight="1">
      <c r="A27" s="419" t="s">
        <v>540</v>
      </c>
      <c r="B27" s="419" t="s">
        <v>667</v>
      </c>
      <c r="C27" s="420" t="s">
        <v>541</v>
      </c>
      <c r="D27" s="421">
        <v>-1.5</v>
      </c>
      <c r="E27" s="422">
        <v>-4.1</v>
      </c>
      <c r="F27" s="422">
        <v>-1.6</v>
      </c>
      <c r="G27" s="422">
        <v>-0.9</v>
      </c>
      <c r="H27" s="422">
        <v>-4.7</v>
      </c>
      <c r="I27" s="422">
        <v>-4.7</v>
      </c>
      <c r="J27" s="422">
        <v>-2.2</v>
      </c>
      <c r="K27" s="422">
        <v>-0.2</v>
      </c>
      <c r="L27" s="423" t="s">
        <v>672</v>
      </c>
      <c r="M27" s="423" t="s">
        <v>672</v>
      </c>
      <c r="N27" s="423" t="s">
        <v>672</v>
      </c>
      <c r="O27" s="423" t="s">
        <v>672</v>
      </c>
      <c r="P27" s="422">
        <v>-2.6</v>
      </c>
      <c r="Q27" s="422">
        <v>0.8</v>
      </c>
      <c r="R27" s="422">
        <v>-9.5</v>
      </c>
      <c r="S27" s="423" t="s">
        <v>672</v>
      </c>
    </row>
    <row r="28" spans="1:19" ht="13.5" customHeight="1">
      <c r="A28" s="424"/>
      <c r="B28" s="424" t="s">
        <v>668</v>
      </c>
      <c r="C28" s="425"/>
      <c r="D28" s="426">
        <v>-0.3</v>
      </c>
      <c r="E28" s="427">
        <v>-4.8</v>
      </c>
      <c r="F28" s="427">
        <v>-0.4</v>
      </c>
      <c r="G28" s="427">
        <v>-4.8</v>
      </c>
      <c r="H28" s="427">
        <v>-9</v>
      </c>
      <c r="I28" s="427">
        <v>-5.6</v>
      </c>
      <c r="J28" s="427">
        <v>1.2</v>
      </c>
      <c r="K28" s="427">
        <v>-1.8</v>
      </c>
      <c r="L28" s="428" t="s">
        <v>672</v>
      </c>
      <c r="M28" s="428" t="s">
        <v>672</v>
      </c>
      <c r="N28" s="428" t="s">
        <v>672</v>
      </c>
      <c r="O28" s="428" t="s">
        <v>672</v>
      </c>
      <c r="P28" s="427">
        <v>2.9</v>
      </c>
      <c r="Q28" s="427">
        <v>1.4</v>
      </c>
      <c r="R28" s="427">
        <v>3.5</v>
      </c>
      <c r="S28" s="428" t="s">
        <v>672</v>
      </c>
    </row>
    <row r="29" spans="1:19" ht="13.5" customHeight="1">
      <c r="A29" s="424"/>
      <c r="B29" s="424" t="s">
        <v>669</v>
      </c>
      <c r="C29" s="425"/>
      <c r="D29" s="426">
        <v>-4.6</v>
      </c>
      <c r="E29" s="427">
        <v>2</v>
      </c>
      <c r="F29" s="427">
        <v>-4.4</v>
      </c>
      <c r="G29" s="427">
        <v>1.3</v>
      </c>
      <c r="H29" s="427">
        <v>-3.4</v>
      </c>
      <c r="I29" s="427">
        <v>-0.4</v>
      </c>
      <c r="J29" s="427">
        <v>-5.6</v>
      </c>
      <c r="K29" s="427">
        <v>5.2</v>
      </c>
      <c r="L29" s="428" t="s">
        <v>672</v>
      </c>
      <c r="M29" s="428" t="s">
        <v>672</v>
      </c>
      <c r="N29" s="428" t="s">
        <v>672</v>
      </c>
      <c r="O29" s="428" t="s">
        <v>672</v>
      </c>
      <c r="P29" s="427">
        <v>-8.2</v>
      </c>
      <c r="Q29" s="427">
        <v>-6.8</v>
      </c>
      <c r="R29" s="427">
        <v>9.3</v>
      </c>
      <c r="S29" s="428" t="s">
        <v>672</v>
      </c>
    </row>
    <row r="30" spans="1:19" ht="13.5" customHeight="1">
      <c r="A30" s="424"/>
      <c r="B30" s="424" t="s">
        <v>670</v>
      </c>
      <c r="C30" s="425"/>
      <c r="D30" s="426">
        <v>2.7</v>
      </c>
      <c r="E30" s="427">
        <v>5.2</v>
      </c>
      <c r="F30" s="427">
        <v>7.3</v>
      </c>
      <c r="G30" s="427">
        <v>4.4</v>
      </c>
      <c r="H30" s="427">
        <v>5.9</v>
      </c>
      <c r="I30" s="427">
        <v>0.5</v>
      </c>
      <c r="J30" s="427">
        <v>5.5</v>
      </c>
      <c r="K30" s="427">
        <v>5.4</v>
      </c>
      <c r="L30" s="428" t="s">
        <v>672</v>
      </c>
      <c r="M30" s="428" t="s">
        <v>672</v>
      </c>
      <c r="N30" s="428" t="s">
        <v>672</v>
      </c>
      <c r="O30" s="428" t="s">
        <v>672</v>
      </c>
      <c r="P30" s="427">
        <v>-4.9</v>
      </c>
      <c r="Q30" s="427">
        <v>-2.7</v>
      </c>
      <c r="R30" s="427">
        <v>5.4</v>
      </c>
      <c r="S30" s="428" t="s">
        <v>672</v>
      </c>
    </row>
    <row r="31" spans="1:19" ht="13.5" customHeight="1">
      <c r="A31" s="424"/>
      <c r="B31" s="424" t="s">
        <v>671</v>
      </c>
      <c r="C31" s="425"/>
      <c r="D31" s="426">
        <v>-2</v>
      </c>
      <c r="E31" s="427">
        <v>-3.3</v>
      </c>
      <c r="F31" s="427">
        <v>0.1</v>
      </c>
      <c r="G31" s="427">
        <v>6.4</v>
      </c>
      <c r="H31" s="427">
        <v>-8.6</v>
      </c>
      <c r="I31" s="427">
        <v>-2.4</v>
      </c>
      <c r="J31" s="427">
        <v>-0.8</v>
      </c>
      <c r="K31" s="427">
        <v>-3.4</v>
      </c>
      <c r="L31" s="428">
        <v>-19</v>
      </c>
      <c r="M31" s="428">
        <v>5.6</v>
      </c>
      <c r="N31" s="428">
        <v>-14.6</v>
      </c>
      <c r="O31" s="428">
        <v>0.1</v>
      </c>
      <c r="P31" s="427">
        <v>-13.4</v>
      </c>
      <c r="Q31" s="427">
        <v>-2.6</v>
      </c>
      <c r="R31" s="427">
        <v>-1.1</v>
      </c>
      <c r="S31" s="428">
        <v>9.9</v>
      </c>
    </row>
    <row r="32" spans="1:19" ht="13.5" customHeight="1">
      <c r="A32" s="424"/>
      <c r="B32" s="437" t="s">
        <v>704</v>
      </c>
      <c r="C32" s="438"/>
      <c r="D32" s="439">
        <v>1.2</v>
      </c>
      <c r="E32" s="440">
        <v>7.9</v>
      </c>
      <c r="F32" s="440">
        <v>0.9</v>
      </c>
      <c r="G32" s="440">
        <v>-1.9</v>
      </c>
      <c r="H32" s="440">
        <v>-2.1</v>
      </c>
      <c r="I32" s="440">
        <v>2.8</v>
      </c>
      <c r="J32" s="440">
        <v>-0.1</v>
      </c>
      <c r="K32" s="440">
        <v>6.7</v>
      </c>
      <c r="L32" s="440">
        <v>-2.5</v>
      </c>
      <c r="M32" s="440">
        <v>-6.1</v>
      </c>
      <c r="N32" s="440">
        <v>1.3</v>
      </c>
      <c r="O32" s="440">
        <v>11.1</v>
      </c>
      <c r="P32" s="440">
        <v>0.8</v>
      </c>
      <c r="Q32" s="440">
        <v>0</v>
      </c>
      <c r="R32" s="440">
        <v>-0.7</v>
      </c>
      <c r="S32" s="440">
        <v>2.5</v>
      </c>
    </row>
    <row r="33" spans="1:19" ht="13.5" customHeight="1">
      <c r="A33" s="419" t="s">
        <v>542</v>
      </c>
      <c r="B33" s="419" t="s">
        <v>598</v>
      </c>
      <c r="C33" s="431" t="s">
        <v>543</v>
      </c>
      <c r="D33" s="429">
        <v>2.4</v>
      </c>
      <c r="E33" s="430">
        <v>6</v>
      </c>
      <c r="F33" s="430">
        <v>0.8</v>
      </c>
      <c r="G33" s="430">
        <v>1.8</v>
      </c>
      <c r="H33" s="430">
        <v>1.7</v>
      </c>
      <c r="I33" s="430">
        <v>2.8</v>
      </c>
      <c r="J33" s="430">
        <v>3.3</v>
      </c>
      <c r="K33" s="430">
        <v>13.1</v>
      </c>
      <c r="L33" s="430">
        <v>-3.3</v>
      </c>
      <c r="M33" s="430">
        <v>-6.8</v>
      </c>
      <c r="N33" s="430">
        <v>6.8</v>
      </c>
      <c r="O33" s="430">
        <v>15.3</v>
      </c>
      <c r="P33" s="430">
        <v>2.6</v>
      </c>
      <c r="Q33" s="430">
        <v>2.7</v>
      </c>
      <c r="R33" s="430">
        <v>-1.2</v>
      </c>
      <c r="S33" s="430">
        <v>0</v>
      </c>
    </row>
    <row r="34" spans="1:19" ht="13.5" customHeight="1">
      <c r="A34" s="424" t="s">
        <v>674</v>
      </c>
      <c r="B34" s="424" t="s">
        <v>557</v>
      </c>
      <c r="C34" s="425" t="s">
        <v>543</v>
      </c>
      <c r="D34" s="429">
        <v>1.3</v>
      </c>
      <c r="E34" s="430">
        <v>4.3</v>
      </c>
      <c r="F34" s="430">
        <v>3.1</v>
      </c>
      <c r="G34" s="430">
        <v>3.6</v>
      </c>
      <c r="H34" s="430">
        <v>3.5</v>
      </c>
      <c r="I34" s="430">
        <v>-1.6</v>
      </c>
      <c r="J34" s="430">
        <v>4</v>
      </c>
      <c r="K34" s="430">
        <v>5.8</v>
      </c>
      <c r="L34" s="430">
        <v>-6.1</v>
      </c>
      <c r="M34" s="430">
        <v>-6.8</v>
      </c>
      <c r="N34" s="430">
        <v>-2.7</v>
      </c>
      <c r="O34" s="430">
        <v>9.7</v>
      </c>
      <c r="P34" s="430">
        <v>4.7</v>
      </c>
      <c r="Q34" s="430">
        <v>-2.7</v>
      </c>
      <c r="R34" s="430">
        <v>-1.6</v>
      </c>
      <c r="S34" s="430">
        <v>-6.6</v>
      </c>
    </row>
    <row r="35" spans="1:19" ht="13.5" customHeight="1">
      <c r="A35" s="424" t="s">
        <v>503</v>
      </c>
      <c r="B35" s="424" t="s">
        <v>545</v>
      </c>
      <c r="C35" s="425" t="s">
        <v>503</v>
      </c>
      <c r="D35" s="429">
        <v>2.1</v>
      </c>
      <c r="E35" s="430">
        <v>6.8</v>
      </c>
      <c r="F35" s="430">
        <v>2.9</v>
      </c>
      <c r="G35" s="430">
        <v>3.2</v>
      </c>
      <c r="H35" s="430">
        <v>4</v>
      </c>
      <c r="I35" s="430">
        <v>1.1</v>
      </c>
      <c r="J35" s="430">
        <v>4.3</v>
      </c>
      <c r="K35" s="430">
        <v>7.7</v>
      </c>
      <c r="L35" s="430">
        <v>1.9</v>
      </c>
      <c r="M35" s="430">
        <v>-2.5</v>
      </c>
      <c r="N35" s="430">
        <v>5.3</v>
      </c>
      <c r="O35" s="430">
        <v>8.2</v>
      </c>
      <c r="P35" s="430">
        <v>5.2</v>
      </c>
      <c r="Q35" s="430">
        <v>-3.8</v>
      </c>
      <c r="R35" s="430">
        <v>-0.5</v>
      </c>
      <c r="S35" s="430">
        <v>-6</v>
      </c>
    </row>
    <row r="36" spans="1:19" ht="13.5" customHeight="1">
      <c r="A36" s="424" t="s">
        <v>503</v>
      </c>
      <c r="B36" s="424" t="s">
        <v>546</v>
      </c>
      <c r="C36" s="425" t="s">
        <v>503</v>
      </c>
      <c r="D36" s="429">
        <v>2.2</v>
      </c>
      <c r="E36" s="430">
        <v>4.7</v>
      </c>
      <c r="F36" s="430">
        <v>2.4</v>
      </c>
      <c r="G36" s="430">
        <v>3</v>
      </c>
      <c r="H36" s="430">
        <v>2.8</v>
      </c>
      <c r="I36" s="430">
        <v>2.3</v>
      </c>
      <c r="J36" s="430">
        <v>4</v>
      </c>
      <c r="K36" s="430">
        <v>5.5</v>
      </c>
      <c r="L36" s="430">
        <v>4.8</v>
      </c>
      <c r="M36" s="430">
        <v>-4.9</v>
      </c>
      <c r="N36" s="430">
        <v>11.3</v>
      </c>
      <c r="O36" s="430">
        <v>8.3</v>
      </c>
      <c r="P36" s="430">
        <v>10.8</v>
      </c>
      <c r="Q36" s="430">
        <v>-5.2</v>
      </c>
      <c r="R36" s="430">
        <v>-0.8</v>
      </c>
      <c r="S36" s="430">
        <v>-4.3</v>
      </c>
    </row>
    <row r="37" spans="1:19" ht="13.5" customHeight="1">
      <c r="A37" s="424" t="s">
        <v>503</v>
      </c>
      <c r="B37" s="424" t="s">
        <v>547</v>
      </c>
      <c r="C37" s="425" t="s">
        <v>503</v>
      </c>
      <c r="D37" s="429">
        <v>3.7</v>
      </c>
      <c r="E37" s="430">
        <v>7.3</v>
      </c>
      <c r="F37" s="430">
        <v>2.5</v>
      </c>
      <c r="G37" s="430">
        <v>2.9</v>
      </c>
      <c r="H37" s="430">
        <v>4.5</v>
      </c>
      <c r="I37" s="430">
        <v>3.4</v>
      </c>
      <c r="J37" s="430">
        <v>9.7</v>
      </c>
      <c r="K37" s="430">
        <v>5.8</v>
      </c>
      <c r="L37" s="430">
        <v>6.8</v>
      </c>
      <c r="M37" s="430">
        <v>1.2</v>
      </c>
      <c r="N37" s="430">
        <v>8.9</v>
      </c>
      <c r="O37" s="430">
        <v>8.2</v>
      </c>
      <c r="P37" s="430">
        <v>10.4</v>
      </c>
      <c r="Q37" s="430">
        <v>-2.4</v>
      </c>
      <c r="R37" s="430">
        <v>2.5</v>
      </c>
      <c r="S37" s="430">
        <v>-6</v>
      </c>
    </row>
    <row r="38" spans="1:19" ht="13.5" customHeight="1">
      <c r="A38" s="424" t="s">
        <v>503</v>
      </c>
      <c r="B38" s="424" t="s">
        <v>548</v>
      </c>
      <c r="C38" s="425" t="s">
        <v>503</v>
      </c>
      <c r="D38" s="429">
        <v>3.3</v>
      </c>
      <c r="E38" s="430">
        <v>3.8</v>
      </c>
      <c r="F38" s="430">
        <v>2.2</v>
      </c>
      <c r="G38" s="430">
        <v>2.7</v>
      </c>
      <c r="H38" s="430">
        <v>2.5</v>
      </c>
      <c r="I38" s="430">
        <v>6.1</v>
      </c>
      <c r="J38" s="430">
        <v>6.2</v>
      </c>
      <c r="K38" s="430">
        <v>5.9</v>
      </c>
      <c r="L38" s="430">
        <v>9.1</v>
      </c>
      <c r="M38" s="430">
        <v>0.8</v>
      </c>
      <c r="N38" s="430">
        <v>7.4</v>
      </c>
      <c r="O38" s="430">
        <v>11</v>
      </c>
      <c r="P38" s="430">
        <v>12.2</v>
      </c>
      <c r="Q38" s="430">
        <v>-3.2</v>
      </c>
      <c r="R38" s="430">
        <v>3.5</v>
      </c>
      <c r="S38" s="430">
        <v>0.1</v>
      </c>
    </row>
    <row r="39" spans="1:19" ht="13.5" customHeight="1">
      <c r="A39" s="424" t="s">
        <v>503</v>
      </c>
      <c r="B39" s="424" t="s">
        <v>549</v>
      </c>
      <c r="C39" s="425" t="s">
        <v>503</v>
      </c>
      <c r="D39" s="429">
        <v>1.7</v>
      </c>
      <c r="E39" s="430">
        <v>2.6</v>
      </c>
      <c r="F39" s="430">
        <v>1.3</v>
      </c>
      <c r="G39" s="430">
        <v>0.8</v>
      </c>
      <c r="H39" s="430">
        <v>4.3</v>
      </c>
      <c r="I39" s="430">
        <v>3.2</v>
      </c>
      <c r="J39" s="430">
        <v>6.1</v>
      </c>
      <c r="K39" s="430">
        <v>1.5</v>
      </c>
      <c r="L39" s="430">
        <v>7.7</v>
      </c>
      <c r="M39" s="430">
        <v>5.6</v>
      </c>
      <c r="N39" s="430">
        <v>2.6</v>
      </c>
      <c r="O39" s="430">
        <v>10.8</v>
      </c>
      <c r="P39" s="430">
        <v>15.7</v>
      </c>
      <c r="Q39" s="430">
        <v>-7</v>
      </c>
      <c r="R39" s="430">
        <v>0.2</v>
      </c>
      <c r="S39" s="430">
        <v>-4.5</v>
      </c>
    </row>
    <row r="40" spans="1:19" ht="13.5" customHeight="1">
      <c r="A40" s="424" t="s">
        <v>503</v>
      </c>
      <c r="B40" s="424" t="s">
        <v>550</v>
      </c>
      <c r="C40" s="425" t="s">
        <v>503</v>
      </c>
      <c r="D40" s="429">
        <v>-1.6</v>
      </c>
      <c r="E40" s="430">
        <v>-1</v>
      </c>
      <c r="F40" s="430">
        <v>-1.1</v>
      </c>
      <c r="G40" s="430">
        <v>7.9</v>
      </c>
      <c r="H40" s="430">
        <v>5.1</v>
      </c>
      <c r="I40" s="430">
        <v>-0.2</v>
      </c>
      <c r="J40" s="430">
        <v>-2.9</v>
      </c>
      <c r="K40" s="430">
        <v>-2.1</v>
      </c>
      <c r="L40" s="430">
        <v>4.1</v>
      </c>
      <c r="M40" s="430">
        <v>12.8</v>
      </c>
      <c r="N40" s="430">
        <v>-5.4</v>
      </c>
      <c r="O40" s="430">
        <v>-7.3</v>
      </c>
      <c r="P40" s="430">
        <v>-5.7</v>
      </c>
      <c r="Q40" s="430">
        <v>-1.2</v>
      </c>
      <c r="R40" s="430">
        <v>-1</v>
      </c>
      <c r="S40" s="430">
        <v>-6.2</v>
      </c>
    </row>
    <row r="41" spans="1:19" ht="13.5" customHeight="1">
      <c r="A41" s="424" t="s">
        <v>503</v>
      </c>
      <c r="B41" s="424" t="s">
        <v>551</v>
      </c>
      <c r="C41" s="425" t="s">
        <v>503</v>
      </c>
      <c r="D41" s="429">
        <v>-0.6</v>
      </c>
      <c r="E41" s="430">
        <v>1.9</v>
      </c>
      <c r="F41" s="430">
        <v>-0.2</v>
      </c>
      <c r="G41" s="430">
        <v>16.3</v>
      </c>
      <c r="H41" s="430">
        <v>-0.6</v>
      </c>
      <c r="I41" s="430">
        <v>1.7</v>
      </c>
      <c r="J41" s="430">
        <v>-1.5</v>
      </c>
      <c r="K41" s="430">
        <v>-0.5</v>
      </c>
      <c r="L41" s="430">
        <v>7.1</v>
      </c>
      <c r="M41" s="430">
        <v>9.2</v>
      </c>
      <c r="N41" s="430">
        <v>-3.4</v>
      </c>
      <c r="O41" s="430">
        <v>-9.5</v>
      </c>
      <c r="P41" s="430">
        <v>-3.4</v>
      </c>
      <c r="Q41" s="430">
        <v>-1.2</v>
      </c>
      <c r="R41" s="430">
        <v>1.5</v>
      </c>
      <c r="S41" s="430">
        <v>-6</v>
      </c>
    </row>
    <row r="42" spans="1:19" ht="13.5" customHeight="1">
      <c r="A42" s="424" t="s">
        <v>503</v>
      </c>
      <c r="B42" s="424" t="s">
        <v>552</v>
      </c>
      <c r="C42" s="425" t="s">
        <v>503</v>
      </c>
      <c r="D42" s="429">
        <v>-1</v>
      </c>
      <c r="E42" s="430">
        <v>0.7</v>
      </c>
      <c r="F42" s="430">
        <v>1.2</v>
      </c>
      <c r="G42" s="430">
        <v>10.8</v>
      </c>
      <c r="H42" s="430">
        <v>0.1</v>
      </c>
      <c r="I42" s="430">
        <v>1.6</v>
      </c>
      <c r="J42" s="430">
        <v>-1.4</v>
      </c>
      <c r="K42" s="430">
        <v>-4.9</v>
      </c>
      <c r="L42" s="430">
        <v>1</v>
      </c>
      <c r="M42" s="430">
        <v>5.6</v>
      </c>
      <c r="N42" s="430">
        <v>-5.8</v>
      </c>
      <c r="O42" s="430">
        <v>-10.9</v>
      </c>
      <c r="P42" s="430">
        <v>-4.6</v>
      </c>
      <c r="Q42" s="430">
        <v>-2.4</v>
      </c>
      <c r="R42" s="430">
        <v>0.4</v>
      </c>
      <c r="S42" s="430">
        <v>-8</v>
      </c>
    </row>
    <row r="43" spans="1:19" ht="13.5" customHeight="1">
      <c r="A43" s="424" t="s">
        <v>503</v>
      </c>
      <c r="B43" s="424" t="s">
        <v>518</v>
      </c>
      <c r="C43" s="425" t="s">
        <v>503</v>
      </c>
      <c r="D43" s="429">
        <v>-1.4</v>
      </c>
      <c r="E43" s="430">
        <v>0.4</v>
      </c>
      <c r="F43" s="430">
        <v>0.2</v>
      </c>
      <c r="G43" s="430">
        <v>17.2</v>
      </c>
      <c r="H43" s="430">
        <v>-1.6</v>
      </c>
      <c r="I43" s="430">
        <v>1.9</v>
      </c>
      <c r="J43" s="430">
        <v>-2.9</v>
      </c>
      <c r="K43" s="430">
        <v>-2.4</v>
      </c>
      <c r="L43" s="430">
        <v>3</v>
      </c>
      <c r="M43" s="430">
        <v>12.5</v>
      </c>
      <c r="N43" s="430">
        <v>-8.1</v>
      </c>
      <c r="O43" s="430">
        <v>-11.1</v>
      </c>
      <c r="P43" s="430">
        <v>-6.2</v>
      </c>
      <c r="Q43" s="430">
        <v>-3.1</v>
      </c>
      <c r="R43" s="430">
        <v>0.5</v>
      </c>
      <c r="S43" s="430">
        <v>-9.7</v>
      </c>
    </row>
    <row r="44" spans="1:19" ht="13.5" customHeight="1">
      <c r="A44" s="424" t="s">
        <v>503</v>
      </c>
      <c r="B44" s="424" t="s">
        <v>553</v>
      </c>
      <c r="C44" s="425" t="s">
        <v>503</v>
      </c>
      <c r="D44" s="429">
        <v>-1.9</v>
      </c>
      <c r="E44" s="430">
        <v>0.3</v>
      </c>
      <c r="F44" s="430">
        <v>-0.1</v>
      </c>
      <c r="G44" s="430">
        <v>21.6</v>
      </c>
      <c r="H44" s="430">
        <v>-0.5</v>
      </c>
      <c r="I44" s="430">
        <v>-1.1</v>
      </c>
      <c r="J44" s="430">
        <v>-4.2</v>
      </c>
      <c r="K44" s="430">
        <v>-4.3</v>
      </c>
      <c r="L44" s="430">
        <v>7.3</v>
      </c>
      <c r="M44" s="430">
        <v>6.5</v>
      </c>
      <c r="N44" s="430">
        <v>-9.4</v>
      </c>
      <c r="O44" s="430">
        <v>-14.1</v>
      </c>
      <c r="P44" s="430">
        <v>-1</v>
      </c>
      <c r="Q44" s="430">
        <v>-3.2</v>
      </c>
      <c r="R44" s="430">
        <v>-0.5</v>
      </c>
      <c r="S44" s="430">
        <v>-9.4</v>
      </c>
    </row>
    <row r="45" spans="1:19" ht="13.5" customHeight="1">
      <c r="A45" s="432" t="s">
        <v>690</v>
      </c>
      <c r="B45" s="433" t="s">
        <v>813</v>
      </c>
      <c r="C45" s="434" t="s">
        <v>694</v>
      </c>
      <c r="D45" s="435">
        <v>-2</v>
      </c>
      <c r="E45" s="436">
        <v>-0.1</v>
      </c>
      <c r="F45" s="436">
        <v>-0.3</v>
      </c>
      <c r="G45" s="436">
        <v>2</v>
      </c>
      <c r="H45" s="436">
        <v>1.8</v>
      </c>
      <c r="I45" s="436">
        <v>2.4</v>
      </c>
      <c r="J45" s="436">
        <v>-3.3</v>
      </c>
      <c r="K45" s="436">
        <v>-1</v>
      </c>
      <c r="L45" s="436">
        <v>10.7</v>
      </c>
      <c r="M45" s="436">
        <v>6.4</v>
      </c>
      <c r="N45" s="436">
        <v>-3.5</v>
      </c>
      <c r="O45" s="436">
        <v>-15.1</v>
      </c>
      <c r="P45" s="436">
        <v>-6.5</v>
      </c>
      <c r="Q45" s="436">
        <v>-6.1</v>
      </c>
      <c r="R45" s="436">
        <v>0.9</v>
      </c>
      <c r="S45" s="436">
        <v>-9.5</v>
      </c>
    </row>
    <row r="46" spans="1:35" ht="27" customHeight="1">
      <c r="A46" s="762" t="s">
        <v>348</v>
      </c>
      <c r="B46" s="762"/>
      <c r="C46" s="763"/>
      <c r="D46" s="441">
        <v>-0.4</v>
      </c>
      <c r="E46" s="441">
        <v>1.9</v>
      </c>
      <c r="F46" s="441">
        <v>-0.7</v>
      </c>
      <c r="G46" s="441">
        <v>-3.5</v>
      </c>
      <c r="H46" s="441">
        <v>-1.6</v>
      </c>
      <c r="I46" s="441">
        <v>2.7</v>
      </c>
      <c r="J46" s="441">
        <v>0.3</v>
      </c>
      <c r="K46" s="441">
        <v>3.5</v>
      </c>
      <c r="L46" s="441">
        <v>2.6</v>
      </c>
      <c r="M46" s="441">
        <v>-0.8</v>
      </c>
      <c r="N46" s="441">
        <v>5.5</v>
      </c>
      <c r="O46" s="441">
        <v>1</v>
      </c>
      <c r="P46" s="441">
        <v>-6.3</v>
      </c>
      <c r="Q46" s="441">
        <v>-3.4</v>
      </c>
      <c r="R46" s="441">
        <v>0</v>
      </c>
      <c r="S46" s="441">
        <v>-1.7</v>
      </c>
      <c r="T46" s="377"/>
      <c r="U46" s="377"/>
      <c r="V46" s="377"/>
      <c r="W46" s="377"/>
      <c r="X46" s="377"/>
      <c r="Y46" s="377"/>
      <c r="Z46" s="377"/>
      <c r="AA46" s="377"/>
      <c r="AB46" s="377"/>
      <c r="AC46" s="377"/>
      <c r="AD46" s="377"/>
      <c r="AE46" s="377"/>
      <c r="AF46" s="377"/>
      <c r="AG46" s="377"/>
      <c r="AH46" s="377"/>
      <c r="AI46" s="377"/>
    </row>
    <row r="47" spans="1:35" ht="27" customHeight="1">
      <c r="A47" s="377"/>
      <c r="B47" s="377"/>
      <c r="C47" s="377"/>
      <c r="D47" s="375"/>
      <c r="E47" s="375"/>
      <c r="F47" s="375"/>
      <c r="G47" s="375"/>
      <c r="H47" s="375"/>
      <c r="I47" s="375"/>
      <c r="J47" s="375"/>
      <c r="K47" s="375"/>
      <c r="L47" s="375"/>
      <c r="M47" s="375"/>
      <c r="N47" s="375"/>
      <c r="O47" s="375"/>
      <c r="P47" s="375"/>
      <c r="Q47" s="375"/>
      <c r="R47" s="375"/>
      <c r="S47" s="375"/>
      <c r="T47" s="377"/>
      <c r="U47" s="377"/>
      <c r="V47" s="377"/>
      <c r="W47" s="377"/>
      <c r="X47" s="377"/>
      <c r="Y47" s="377"/>
      <c r="Z47" s="377"/>
      <c r="AA47" s="377"/>
      <c r="AB47" s="377"/>
      <c r="AC47" s="377"/>
      <c r="AD47" s="377"/>
      <c r="AE47" s="377"/>
      <c r="AF47" s="377"/>
      <c r="AG47" s="377"/>
      <c r="AH47" s="377"/>
      <c r="AI47" s="377"/>
    </row>
    <row r="48" spans="1:19" ht="17.25">
      <c r="A48" s="395" t="s">
        <v>176</v>
      </c>
      <c r="B48" s="380"/>
      <c r="C48" s="380"/>
      <c r="D48" s="378"/>
      <c r="E48" s="378"/>
      <c r="F48" s="378"/>
      <c r="G48" s="378"/>
      <c r="H48" s="777"/>
      <c r="I48" s="777"/>
      <c r="J48" s="777"/>
      <c r="K48" s="777"/>
      <c r="L48" s="777"/>
      <c r="M48" s="777"/>
      <c r="N48" s="777"/>
      <c r="O48" s="777"/>
      <c r="P48" s="378"/>
      <c r="Q48" s="378"/>
      <c r="R48" s="378"/>
      <c r="S48" s="384" t="s">
        <v>544</v>
      </c>
    </row>
    <row r="49" spans="1:19" ht="13.5">
      <c r="A49" s="765" t="s">
        <v>504</v>
      </c>
      <c r="B49" s="765"/>
      <c r="C49" s="766"/>
      <c r="D49" s="368" t="s">
        <v>634</v>
      </c>
      <c r="E49" s="368" t="s">
        <v>635</v>
      </c>
      <c r="F49" s="368" t="s">
        <v>636</v>
      </c>
      <c r="G49" s="368" t="s">
        <v>637</v>
      </c>
      <c r="H49" s="368" t="s">
        <v>638</v>
      </c>
      <c r="I49" s="368" t="s">
        <v>639</v>
      </c>
      <c r="J49" s="368" t="s">
        <v>640</v>
      </c>
      <c r="K49" s="368" t="s">
        <v>641</v>
      </c>
      <c r="L49" s="368" t="s">
        <v>642</v>
      </c>
      <c r="M49" s="368" t="s">
        <v>643</v>
      </c>
      <c r="N49" s="368" t="s">
        <v>688</v>
      </c>
      <c r="O49" s="368" t="s">
        <v>644</v>
      </c>
      <c r="P49" s="368" t="s">
        <v>645</v>
      </c>
      <c r="Q49" s="368" t="s">
        <v>646</v>
      </c>
      <c r="R49" s="368" t="s">
        <v>647</v>
      </c>
      <c r="S49" s="368" t="s">
        <v>648</v>
      </c>
    </row>
    <row r="50" spans="1:19" ht="13.5">
      <c r="A50" s="767"/>
      <c r="B50" s="767"/>
      <c r="C50" s="768"/>
      <c r="D50" s="369" t="s">
        <v>519</v>
      </c>
      <c r="E50" s="369"/>
      <c r="F50" s="369"/>
      <c r="G50" s="369" t="s">
        <v>617</v>
      </c>
      <c r="H50" s="369" t="s">
        <v>520</v>
      </c>
      <c r="I50" s="369" t="s">
        <v>521</v>
      </c>
      <c r="J50" s="369" t="s">
        <v>522</v>
      </c>
      <c r="K50" s="369" t="s">
        <v>523</v>
      </c>
      <c r="L50" s="370" t="s">
        <v>524</v>
      </c>
      <c r="M50" s="371" t="s">
        <v>525</v>
      </c>
      <c r="N50" s="370" t="s">
        <v>686</v>
      </c>
      <c r="O50" s="370" t="s">
        <v>526</v>
      </c>
      <c r="P50" s="370" t="s">
        <v>527</v>
      </c>
      <c r="Q50" s="370" t="s">
        <v>528</v>
      </c>
      <c r="R50" s="370" t="s">
        <v>529</v>
      </c>
      <c r="S50" s="514" t="s">
        <v>55</v>
      </c>
    </row>
    <row r="51" spans="1:19" ht="18" customHeight="1">
      <c r="A51" s="769"/>
      <c r="B51" s="769"/>
      <c r="C51" s="770"/>
      <c r="D51" s="372" t="s">
        <v>530</v>
      </c>
      <c r="E51" s="372" t="s">
        <v>346</v>
      </c>
      <c r="F51" s="372" t="s">
        <v>347</v>
      </c>
      <c r="G51" s="372" t="s">
        <v>618</v>
      </c>
      <c r="H51" s="372" t="s">
        <v>531</v>
      </c>
      <c r="I51" s="372" t="s">
        <v>532</v>
      </c>
      <c r="J51" s="372" t="s">
        <v>533</v>
      </c>
      <c r="K51" s="372" t="s">
        <v>534</v>
      </c>
      <c r="L51" s="373" t="s">
        <v>535</v>
      </c>
      <c r="M51" s="374" t="s">
        <v>536</v>
      </c>
      <c r="N51" s="373" t="s">
        <v>687</v>
      </c>
      <c r="O51" s="373" t="s">
        <v>537</v>
      </c>
      <c r="P51" s="374" t="s">
        <v>538</v>
      </c>
      <c r="Q51" s="374" t="s">
        <v>539</v>
      </c>
      <c r="R51" s="373" t="s">
        <v>677</v>
      </c>
      <c r="S51" s="373" t="s">
        <v>56</v>
      </c>
    </row>
    <row r="52" spans="1:19" ht="15.75" customHeight="1">
      <c r="A52" s="400"/>
      <c r="B52" s="400"/>
      <c r="C52" s="400"/>
      <c r="D52" s="771" t="s">
        <v>600</v>
      </c>
      <c r="E52" s="771"/>
      <c r="F52" s="771"/>
      <c r="G52" s="771"/>
      <c r="H52" s="771"/>
      <c r="I52" s="771"/>
      <c r="J52" s="771"/>
      <c r="K52" s="771"/>
      <c r="L52" s="771"/>
      <c r="M52" s="771"/>
      <c r="N52" s="771"/>
      <c r="O52" s="771"/>
      <c r="P52" s="771"/>
      <c r="Q52" s="771"/>
      <c r="R52" s="771"/>
      <c r="S52" s="400"/>
    </row>
    <row r="53" spans="1:19" ht="13.5" customHeight="1">
      <c r="A53" s="419" t="s">
        <v>540</v>
      </c>
      <c r="B53" s="419" t="s">
        <v>667</v>
      </c>
      <c r="C53" s="420" t="s">
        <v>541</v>
      </c>
      <c r="D53" s="421">
        <v>104.4</v>
      </c>
      <c r="E53" s="422">
        <v>94.8</v>
      </c>
      <c r="F53" s="422">
        <v>98.9</v>
      </c>
      <c r="G53" s="422">
        <v>104.7</v>
      </c>
      <c r="H53" s="422">
        <v>110.9</v>
      </c>
      <c r="I53" s="422">
        <v>106.1</v>
      </c>
      <c r="J53" s="422">
        <v>110.8</v>
      </c>
      <c r="K53" s="422">
        <v>87.5</v>
      </c>
      <c r="L53" s="423" t="s">
        <v>672</v>
      </c>
      <c r="M53" s="423" t="s">
        <v>672</v>
      </c>
      <c r="N53" s="423" t="s">
        <v>672</v>
      </c>
      <c r="O53" s="423" t="s">
        <v>672</v>
      </c>
      <c r="P53" s="422">
        <v>116.9</v>
      </c>
      <c r="Q53" s="422">
        <v>102.8</v>
      </c>
      <c r="R53" s="422">
        <v>83.3</v>
      </c>
      <c r="S53" s="423" t="s">
        <v>672</v>
      </c>
    </row>
    <row r="54" spans="1:19" ht="13.5" customHeight="1">
      <c r="A54" s="424"/>
      <c r="B54" s="424" t="s">
        <v>668</v>
      </c>
      <c r="C54" s="425"/>
      <c r="D54" s="426">
        <v>103</v>
      </c>
      <c r="E54" s="427">
        <v>85.4</v>
      </c>
      <c r="F54" s="427">
        <v>97.5</v>
      </c>
      <c r="G54" s="427">
        <v>97.4</v>
      </c>
      <c r="H54" s="427">
        <v>98.6</v>
      </c>
      <c r="I54" s="427">
        <v>107</v>
      </c>
      <c r="J54" s="427">
        <v>98.6</v>
      </c>
      <c r="K54" s="427">
        <v>91</v>
      </c>
      <c r="L54" s="428" t="s">
        <v>672</v>
      </c>
      <c r="M54" s="428" t="s">
        <v>672</v>
      </c>
      <c r="N54" s="428" t="s">
        <v>672</v>
      </c>
      <c r="O54" s="428" t="s">
        <v>672</v>
      </c>
      <c r="P54" s="427">
        <v>109</v>
      </c>
      <c r="Q54" s="427">
        <v>108.8</v>
      </c>
      <c r="R54" s="427">
        <v>83.6</v>
      </c>
      <c r="S54" s="428" t="s">
        <v>672</v>
      </c>
    </row>
    <row r="55" spans="1:19" ht="13.5" customHeight="1">
      <c r="A55" s="424"/>
      <c r="B55" s="424" t="s">
        <v>669</v>
      </c>
      <c r="C55" s="425"/>
      <c r="D55" s="426">
        <v>97.8</v>
      </c>
      <c r="E55" s="427">
        <v>86.6</v>
      </c>
      <c r="F55" s="427">
        <v>92.9</v>
      </c>
      <c r="G55" s="427">
        <v>97.2</v>
      </c>
      <c r="H55" s="427">
        <v>93.2</v>
      </c>
      <c r="I55" s="427">
        <v>104.1</v>
      </c>
      <c r="J55" s="427">
        <v>94.6</v>
      </c>
      <c r="K55" s="427">
        <v>99.1</v>
      </c>
      <c r="L55" s="428" t="s">
        <v>672</v>
      </c>
      <c r="M55" s="428" t="s">
        <v>672</v>
      </c>
      <c r="N55" s="428" t="s">
        <v>672</v>
      </c>
      <c r="O55" s="428" t="s">
        <v>672</v>
      </c>
      <c r="P55" s="427">
        <v>106.6</v>
      </c>
      <c r="Q55" s="427">
        <v>103.6</v>
      </c>
      <c r="R55" s="427">
        <v>97.2</v>
      </c>
      <c r="S55" s="428" t="s">
        <v>672</v>
      </c>
    </row>
    <row r="56" spans="1:19" ht="13.5" customHeight="1">
      <c r="A56" s="424"/>
      <c r="B56" s="424" t="s">
        <v>670</v>
      </c>
      <c r="C56" s="425"/>
      <c r="D56" s="426">
        <v>100</v>
      </c>
      <c r="E56" s="427">
        <v>100</v>
      </c>
      <c r="F56" s="427">
        <v>100</v>
      </c>
      <c r="G56" s="427">
        <v>100</v>
      </c>
      <c r="H56" s="427">
        <v>100</v>
      </c>
      <c r="I56" s="427">
        <v>100</v>
      </c>
      <c r="J56" s="427">
        <v>100</v>
      </c>
      <c r="K56" s="427">
        <v>100</v>
      </c>
      <c r="L56" s="428">
        <v>100</v>
      </c>
      <c r="M56" s="428">
        <v>100</v>
      </c>
      <c r="N56" s="428">
        <v>100</v>
      </c>
      <c r="O56" s="428">
        <v>100</v>
      </c>
      <c r="P56" s="427">
        <v>100</v>
      </c>
      <c r="Q56" s="427">
        <v>100</v>
      </c>
      <c r="R56" s="427">
        <v>100</v>
      </c>
      <c r="S56" s="428">
        <v>100</v>
      </c>
    </row>
    <row r="57" spans="1:19" ht="13.5" customHeight="1">
      <c r="A57" s="424"/>
      <c r="B57" s="424" t="s">
        <v>671</v>
      </c>
      <c r="C57" s="425"/>
      <c r="D57" s="429">
        <v>98.9</v>
      </c>
      <c r="E57" s="430">
        <v>106.3</v>
      </c>
      <c r="F57" s="430">
        <v>100.6</v>
      </c>
      <c r="G57" s="430">
        <v>99.8</v>
      </c>
      <c r="H57" s="430">
        <v>92.8</v>
      </c>
      <c r="I57" s="430">
        <v>96.9</v>
      </c>
      <c r="J57" s="430">
        <v>102.5</v>
      </c>
      <c r="K57" s="430">
        <v>96.3</v>
      </c>
      <c r="L57" s="430">
        <v>97.4</v>
      </c>
      <c r="M57" s="430">
        <v>102.5</v>
      </c>
      <c r="N57" s="430">
        <v>86.5</v>
      </c>
      <c r="O57" s="430">
        <v>104.4</v>
      </c>
      <c r="P57" s="430">
        <v>94.9</v>
      </c>
      <c r="Q57" s="430">
        <v>94.3</v>
      </c>
      <c r="R57" s="430">
        <v>100.8</v>
      </c>
      <c r="S57" s="430">
        <v>100.8</v>
      </c>
    </row>
    <row r="58" spans="1:19" ht="13.5" customHeight="1">
      <c r="A58" s="424"/>
      <c r="B58" s="437" t="s">
        <v>707</v>
      </c>
      <c r="C58" s="438"/>
      <c r="D58" s="439">
        <v>99.3</v>
      </c>
      <c r="E58" s="440">
        <v>116.3</v>
      </c>
      <c r="F58" s="440">
        <v>102.3</v>
      </c>
      <c r="G58" s="440">
        <v>99.3</v>
      </c>
      <c r="H58" s="440">
        <v>90.4</v>
      </c>
      <c r="I58" s="440">
        <v>105.6</v>
      </c>
      <c r="J58" s="440">
        <v>103.8</v>
      </c>
      <c r="K58" s="440">
        <v>97.2</v>
      </c>
      <c r="L58" s="440">
        <v>87.2</v>
      </c>
      <c r="M58" s="440">
        <v>96.4</v>
      </c>
      <c r="N58" s="440">
        <v>82.9</v>
      </c>
      <c r="O58" s="440">
        <v>101.9</v>
      </c>
      <c r="P58" s="440">
        <v>87.8</v>
      </c>
      <c r="Q58" s="440">
        <v>91.9</v>
      </c>
      <c r="R58" s="440">
        <v>99.3</v>
      </c>
      <c r="S58" s="440">
        <v>98.5</v>
      </c>
    </row>
    <row r="59" spans="1:19" ht="13.5" customHeight="1">
      <c r="A59" s="419" t="s">
        <v>542</v>
      </c>
      <c r="B59" s="419" t="s">
        <v>598</v>
      </c>
      <c r="C59" s="431" t="s">
        <v>543</v>
      </c>
      <c r="D59" s="429">
        <v>99.3</v>
      </c>
      <c r="E59" s="430">
        <v>116.6</v>
      </c>
      <c r="F59" s="430">
        <v>102.3</v>
      </c>
      <c r="G59" s="430">
        <v>106.6</v>
      </c>
      <c r="H59" s="430">
        <v>91.5</v>
      </c>
      <c r="I59" s="430">
        <v>106.5</v>
      </c>
      <c r="J59" s="430">
        <v>103.4</v>
      </c>
      <c r="K59" s="430">
        <v>100.9</v>
      </c>
      <c r="L59" s="430">
        <v>85.2</v>
      </c>
      <c r="M59" s="430">
        <v>95.1</v>
      </c>
      <c r="N59" s="430">
        <v>84.8</v>
      </c>
      <c r="O59" s="430">
        <v>102.3</v>
      </c>
      <c r="P59" s="430">
        <v>85.4</v>
      </c>
      <c r="Q59" s="430">
        <v>92.6</v>
      </c>
      <c r="R59" s="430">
        <v>98.5</v>
      </c>
      <c r="S59" s="430">
        <v>98</v>
      </c>
    </row>
    <row r="60" spans="1:19" ht="13.5" customHeight="1">
      <c r="A60" s="424" t="s">
        <v>674</v>
      </c>
      <c r="B60" s="424" t="s">
        <v>557</v>
      </c>
      <c r="C60" s="425" t="s">
        <v>543</v>
      </c>
      <c r="D60" s="429">
        <v>97.5</v>
      </c>
      <c r="E60" s="430">
        <v>112.9</v>
      </c>
      <c r="F60" s="430">
        <v>101.2</v>
      </c>
      <c r="G60" s="430">
        <v>107.4</v>
      </c>
      <c r="H60" s="430">
        <v>89.6</v>
      </c>
      <c r="I60" s="430">
        <v>99.1</v>
      </c>
      <c r="J60" s="430">
        <v>103.4</v>
      </c>
      <c r="K60" s="430">
        <v>96</v>
      </c>
      <c r="L60" s="430">
        <v>84</v>
      </c>
      <c r="M60" s="430">
        <v>90.1</v>
      </c>
      <c r="N60" s="430">
        <v>80.3</v>
      </c>
      <c r="O60" s="430">
        <v>101.9</v>
      </c>
      <c r="P60" s="430">
        <v>85.2</v>
      </c>
      <c r="Q60" s="430">
        <v>92.8</v>
      </c>
      <c r="R60" s="430">
        <v>98.3</v>
      </c>
      <c r="S60" s="430">
        <v>93.3</v>
      </c>
    </row>
    <row r="61" spans="1:19" ht="13.5" customHeight="1">
      <c r="A61" s="424" t="s">
        <v>503</v>
      </c>
      <c r="B61" s="424" t="s">
        <v>545</v>
      </c>
      <c r="C61" s="425" t="s">
        <v>503</v>
      </c>
      <c r="D61" s="429">
        <v>98.6</v>
      </c>
      <c r="E61" s="430">
        <v>116.7</v>
      </c>
      <c r="F61" s="430">
        <v>102.8</v>
      </c>
      <c r="G61" s="430">
        <v>106.7</v>
      </c>
      <c r="H61" s="430">
        <v>92.7</v>
      </c>
      <c r="I61" s="430">
        <v>102.4</v>
      </c>
      <c r="J61" s="430">
        <v>103.6</v>
      </c>
      <c r="K61" s="430">
        <v>94.4</v>
      </c>
      <c r="L61" s="430">
        <v>84.6</v>
      </c>
      <c r="M61" s="430">
        <v>95.9</v>
      </c>
      <c r="N61" s="430">
        <v>79.3</v>
      </c>
      <c r="O61" s="430">
        <v>100.7</v>
      </c>
      <c r="P61" s="430">
        <v>86</v>
      </c>
      <c r="Q61" s="430">
        <v>90.7</v>
      </c>
      <c r="R61" s="430">
        <v>101.1</v>
      </c>
      <c r="S61" s="430">
        <v>96.8</v>
      </c>
    </row>
    <row r="62" spans="1:19" ht="13.5" customHeight="1">
      <c r="A62" s="424" t="s">
        <v>503</v>
      </c>
      <c r="B62" s="424" t="s">
        <v>546</v>
      </c>
      <c r="C62" s="425" t="s">
        <v>503</v>
      </c>
      <c r="D62" s="429">
        <v>99.6</v>
      </c>
      <c r="E62" s="430">
        <v>115.1</v>
      </c>
      <c r="F62" s="430">
        <v>104.3</v>
      </c>
      <c r="G62" s="430">
        <v>106.4</v>
      </c>
      <c r="H62" s="430">
        <v>90.6</v>
      </c>
      <c r="I62" s="430">
        <v>105.5</v>
      </c>
      <c r="J62" s="430">
        <v>101.7</v>
      </c>
      <c r="K62" s="430">
        <v>97.7</v>
      </c>
      <c r="L62" s="430">
        <v>83.8</v>
      </c>
      <c r="M62" s="430">
        <v>95.6</v>
      </c>
      <c r="N62" s="430">
        <v>82.5</v>
      </c>
      <c r="O62" s="430">
        <v>100.8</v>
      </c>
      <c r="P62" s="430">
        <v>88.5</v>
      </c>
      <c r="Q62" s="430">
        <v>90.3</v>
      </c>
      <c r="R62" s="430">
        <v>98.5</v>
      </c>
      <c r="S62" s="430">
        <v>97.5</v>
      </c>
    </row>
    <row r="63" spans="1:19" ht="13.5" customHeight="1">
      <c r="A63" s="424" t="s">
        <v>503</v>
      </c>
      <c r="B63" s="424" t="s">
        <v>547</v>
      </c>
      <c r="C63" s="425" t="s">
        <v>503</v>
      </c>
      <c r="D63" s="429">
        <v>101.3</v>
      </c>
      <c r="E63" s="430">
        <v>115.7</v>
      </c>
      <c r="F63" s="430">
        <v>104.2</v>
      </c>
      <c r="G63" s="430">
        <v>105.1</v>
      </c>
      <c r="H63" s="430">
        <v>96.1</v>
      </c>
      <c r="I63" s="430">
        <v>107.6</v>
      </c>
      <c r="J63" s="430">
        <v>114.9</v>
      </c>
      <c r="K63" s="430">
        <v>96.1</v>
      </c>
      <c r="L63" s="430">
        <v>85.4</v>
      </c>
      <c r="M63" s="430">
        <v>103.1</v>
      </c>
      <c r="N63" s="430">
        <v>82.2</v>
      </c>
      <c r="O63" s="430">
        <v>100.9</v>
      </c>
      <c r="P63" s="430">
        <v>88.2</v>
      </c>
      <c r="Q63" s="430">
        <v>91.6</v>
      </c>
      <c r="R63" s="430">
        <v>101.5</v>
      </c>
      <c r="S63" s="430">
        <v>97.6</v>
      </c>
    </row>
    <row r="64" spans="1:19" ht="13.5" customHeight="1">
      <c r="A64" s="424" t="s">
        <v>503</v>
      </c>
      <c r="B64" s="424" t="s">
        <v>548</v>
      </c>
      <c r="C64" s="425" t="s">
        <v>503</v>
      </c>
      <c r="D64" s="429">
        <v>99.3</v>
      </c>
      <c r="E64" s="430">
        <v>114.1</v>
      </c>
      <c r="F64" s="430">
        <v>102.5</v>
      </c>
      <c r="G64" s="430">
        <v>104.4</v>
      </c>
      <c r="H64" s="430">
        <v>91.1</v>
      </c>
      <c r="I64" s="430">
        <v>107.8</v>
      </c>
      <c r="J64" s="430">
        <v>103.5</v>
      </c>
      <c r="K64" s="430">
        <v>98.7</v>
      </c>
      <c r="L64" s="430">
        <v>81.6</v>
      </c>
      <c r="M64" s="430">
        <v>94.8</v>
      </c>
      <c r="N64" s="430">
        <v>83</v>
      </c>
      <c r="O64" s="430">
        <v>100.9</v>
      </c>
      <c r="P64" s="430">
        <v>86.4</v>
      </c>
      <c r="Q64" s="430">
        <v>90.4</v>
      </c>
      <c r="R64" s="430">
        <v>100.8</v>
      </c>
      <c r="S64" s="430">
        <v>103.3</v>
      </c>
    </row>
    <row r="65" spans="1:19" ht="13.5" customHeight="1">
      <c r="A65" s="424" t="s">
        <v>503</v>
      </c>
      <c r="B65" s="424" t="s">
        <v>549</v>
      </c>
      <c r="C65" s="425" t="s">
        <v>503</v>
      </c>
      <c r="D65" s="429">
        <v>100.6</v>
      </c>
      <c r="E65" s="430">
        <v>114.4</v>
      </c>
      <c r="F65" s="430">
        <v>104.9</v>
      </c>
      <c r="G65" s="430">
        <v>105.2</v>
      </c>
      <c r="H65" s="430">
        <v>91.6</v>
      </c>
      <c r="I65" s="430">
        <v>108.5</v>
      </c>
      <c r="J65" s="430">
        <v>106.1</v>
      </c>
      <c r="K65" s="430">
        <v>97</v>
      </c>
      <c r="L65" s="430">
        <v>83</v>
      </c>
      <c r="M65" s="430">
        <v>101.8</v>
      </c>
      <c r="N65" s="430">
        <v>82.7</v>
      </c>
      <c r="O65" s="430">
        <v>100.9</v>
      </c>
      <c r="P65" s="430">
        <v>93.8</v>
      </c>
      <c r="Q65" s="430">
        <v>87.5</v>
      </c>
      <c r="R65" s="430">
        <v>99.4</v>
      </c>
      <c r="S65" s="430">
        <v>98.6</v>
      </c>
    </row>
    <row r="66" spans="1:19" ht="13.5" customHeight="1">
      <c r="A66" s="424" t="s">
        <v>503</v>
      </c>
      <c r="B66" s="424" t="s">
        <v>550</v>
      </c>
      <c r="C66" s="425" t="s">
        <v>503</v>
      </c>
      <c r="D66" s="429">
        <v>99.8</v>
      </c>
      <c r="E66" s="430">
        <v>114.7</v>
      </c>
      <c r="F66" s="430">
        <v>103.7</v>
      </c>
      <c r="G66" s="430">
        <v>98.9</v>
      </c>
      <c r="H66" s="430">
        <v>90</v>
      </c>
      <c r="I66" s="430">
        <v>107.5</v>
      </c>
      <c r="J66" s="430">
        <v>105.5</v>
      </c>
      <c r="K66" s="430">
        <v>95.9</v>
      </c>
      <c r="L66" s="430">
        <v>84</v>
      </c>
      <c r="M66" s="430">
        <v>101.7</v>
      </c>
      <c r="N66" s="430">
        <v>83</v>
      </c>
      <c r="O66" s="430">
        <v>101.6</v>
      </c>
      <c r="P66" s="430">
        <v>83.7</v>
      </c>
      <c r="Q66" s="430">
        <v>91.9</v>
      </c>
      <c r="R66" s="430">
        <v>98.7</v>
      </c>
      <c r="S66" s="430">
        <v>98.6</v>
      </c>
    </row>
    <row r="67" spans="1:19" ht="13.5" customHeight="1">
      <c r="A67" s="424" t="s">
        <v>503</v>
      </c>
      <c r="B67" s="424" t="s">
        <v>551</v>
      </c>
      <c r="C67" s="425" t="s">
        <v>503</v>
      </c>
      <c r="D67" s="429">
        <v>99</v>
      </c>
      <c r="E67" s="430">
        <v>120</v>
      </c>
      <c r="F67" s="430">
        <v>101.5</v>
      </c>
      <c r="G67" s="430">
        <v>102</v>
      </c>
      <c r="H67" s="430">
        <v>91.1</v>
      </c>
      <c r="I67" s="430">
        <v>103.7</v>
      </c>
      <c r="J67" s="430">
        <v>104.1</v>
      </c>
      <c r="K67" s="430">
        <v>98</v>
      </c>
      <c r="L67" s="430">
        <v>86.8</v>
      </c>
      <c r="M67" s="430">
        <v>99.9</v>
      </c>
      <c r="N67" s="430">
        <v>84.3</v>
      </c>
      <c r="O67" s="430">
        <v>104.4</v>
      </c>
      <c r="P67" s="430">
        <v>90.7</v>
      </c>
      <c r="Q67" s="430">
        <v>91.5</v>
      </c>
      <c r="R67" s="430">
        <v>102.2</v>
      </c>
      <c r="S67" s="430">
        <v>94.9</v>
      </c>
    </row>
    <row r="68" spans="1:19" ht="13.5" customHeight="1">
      <c r="A68" s="424" t="s">
        <v>503</v>
      </c>
      <c r="B68" s="424" t="s">
        <v>552</v>
      </c>
      <c r="C68" s="425" t="s">
        <v>503</v>
      </c>
      <c r="D68" s="429">
        <v>98.4</v>
      </c>
      <c r="E68" s="430">
        <v>116.1</v>
      </c>
      <c r="F68" s="430">
        <v>102.4</v>
      </c>
      <c r="G68" s="430">
        <v>104.9</v>
      </c>
      <c r="H68" s="430">
        <v>89.8</v>
      </c>
      <c r="I68" s="430">
        <v>106.7</v>
      </c>
      <c r="J68" s="430">
        <v>103.8</v>
      </c>
      <c r="K68" s="430">
        <v>93.6</v>
      </c>
      <c r="L68" s="430">
        <v>84.3</v>
      </c>
      <c r="M68" s="430">
        <v>98.6</v>
      </c>
      <c r="N68" s="430">
        <v>81.9</v>
      </c>
      <c r="O68" s="430">
        <v>100</v>
      </c>
      <c r="P68" s="430">
        <v>84</v>
      </c>
      <c r="Q68" s="430">
        <v>89.4</v>
      </c>
      <c r="R68" s="430">
        <v>99.4</v>
      </c>
      <c r="S68" s="430">
        <v>94.7</v>
      </c>
    </row>
    <row r="69" spans="1:19" ht="13.5" customHeight="1">
      <c r="A69" s="424" t="s">
        <v>503</v>
      </c>
      <c r="B69" s="424" t="s">
        <v>518</v>
      </c>
      <c r="C69" s="425" t="s">
        <v>503</v>
      </c>
      <c r="D69" s="429">
        <v>98.6</v>
      </c>
      <c r="E69" s="430">
        <v>117.8</v>
      </c>
      <c r="F69" s="430">
        <v>101.6</v>
      </c>
      <c r="G69" s="430">
        <v>105.7</v>
      </c>
      <c r="H69" s="430">
        <v>89.8</v>
      </c>
      <c r="I69" s="430">
        <v>107.9</v>
      </c>
      <c r="J69" s="430">
        <v>103.7</v>
      </c>
      <c r="K69" s="430">
        <v>94.8</v>
      </c>
      <c r="L69" s="430">
        <v>85.4</v>
      </c>
      <c r="M69" s="430">
        <v>105</v>
      </c>
      <c r="N69" s="430">
        <v>82</v>
      </c>
      <c r="O69" s="430">
        <v>98.8</v>
      </c>
      <c r="P69" s="430">
        <v>83.9</v>
      </c>
      <c r="Q69" s="430">
        <v>89.8</v>
      </c>
      <c r="R69" s="430">
        <v>97.9</v>
      </c>
      <c r="S69" s="430">
        <v>96</v>
      </c>
    </row>
    <row r="70" spans="1:46" ht="13.5" customHeight="1">
      <c r="A70" s="424" t="s">
        <v>503</v>
      </c>
      <c r="B70" s="424" t="s">
        <v>553</v>
      </c>
      <c r="C70" s="425" t="s">
        <v>503</v>
      </c>
      <c r="D70" s="429">
        <v>98.9</v>
      </c>
      <c r="E70" s="430">
        <v>114.8</v>
      </c>
      <c r="F70" s="430">
        <v>102.3</v>
      </c>
      <c r="G70" s="430">
        <v>101.6</v>
      </c>
      <c r="H70" s="430">
        <v>92.1</v>
      </c>
      <c r="I70" s="430">
        <v>104.3</v>
      </c>
      <c r="J70" s="430">
        <v>102.7</v>
      </c>
      <c r="K70" s="430">
        <v>94.3</v>
      </c>
      <c r="L70" s="430">
        <v>84.2</v>
      </c>
      <c r="M70" s="430">
        <v>101.1</v>
      </c>
      <c r="N70" s="430">
        <v>79.2</v>
      </c>
      <c r="O70" s="430">
        <v>101</v>
      </c>
      <c r="P70" s="430">
        <v>92.4</v>
      </c>
      <c r="Q70" s="430">
        <v>90.9</v>
      </c>
      <c r="R70" s="430">
        <v>98.6</v>
      </c>
      <c r="S70" s="430">
        <v>96.3</v>
      </c>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row>
    <row r="71" spans="1:46" ht="13.5" customHeight="1">
      <c r="A71" s="432" t="s">
        <v>690</v>
      </c>
      <c r="B71" s="433" t="s">
        <v>813</v>
      </c>
      <c r="C71" s="434" t="s">
        <v>694</v>
      </c>
      <c r="D71" s="435">
        <v>98.3</v>
      </c>
      <c r="E71" s="436">
        <v>117.4</v>
      </c>
      <c r="F71" s="436">
        <v>101.5</v>
      </c>
      <c r="G71" s="436">
        <v>101.2</v>
      </c>
      <c r="H71" s="436">
        <v>91.6</v>
      </c>
      <c r="I71" s="436">
        <v>106.3</v>
      </c>
      <c r="J71" s="436">
        <v>104.1</v>
      </c>
      <c r="K71" s="436">
        <v>101.7</v>
      </c>
      <c r="L71" s="436">
        <v>85.6</v>
      </c>
      <c r="M71" s="436">
        <v>99.2</v>
      </c>
      <c r="N71" s="436">
        <v>84.1</v>
      </c>
      <c r="O71" s="436">
        <v>100.4</v>
      </c>
      <c r="P71" s="436">
        <v>84.6</v>
      </c>
      <c r="Q71" s="436">
        <v>88.1</v>
      </c>
      <c r="R71" s="436">
        <v>98.1</v>
      </c>
      <c r="S71" s="436">
        <v>95.6</v>
      </c>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row>
    <row r="72" spans="1:19" ht="17.25" customHeight="1">
      <c r="A72" s="400"/>
      <c r="B72" s="400"/>
      <c r="C72" s="400"/>
      <c r="D72" s="772" t="s">
        <v>599</v>
      </c>
      <c r="E72" s="772"/>
      <c r="F72" s="772"/>
      <c r="G72" s="772"/>
      <c r="H72" s="772"/>
      <c r="I72" s="772"/>
      <c r="J72" s="772"/>
      <c r="K72" s="772"/>
      <c r="L72" s="772"/>
      <c r="M72" s="772"/>
      <c r="N72" s="772"/>
      <c r="O72" s="772"/>
      <c r="P72" s="772"/>
      <c r="Q72" s="772"/>
      <c r="R72" s="772"/>
      <c r="S72" s="772"/>
    </row>
    <row r="73" spans="1:19" ht="13.5" customHeight="1">
      <c r="A73" s="419" t="s">
        <v>540</v>
      </c>
      <c r="B73" s="419" t="s">
        <v>667</v>
      </c>
      <c r="C73" s="420" t="s">
        <v>541</v>
      </c>
      <c r="D73" s="421">
        <v>-2</v>
      </c>
      <c r="E73" s="422">
        <v>-11.3</v>
      </c>
      <c r="F73" s="422">
        <v>-2.1</v>
      </c>
      <c r="G73" s="422">
        <v>-0.7</v>
      </c>
      <c r="H73" s="422">
        <v>-10.1</v>
      </c>
      <c r="I73" s="422">
        <v>-2.1</v>
      </c>
      <c r="J73" s="422">
        <v>0</v>
      </c>
      <c r="K73" s="422">
        <v>-0.8</v>
      </c>
      <c r="L73" s="423" t="s">
        <v>672</v>
      </c>
      <c r="M73" s="423" t="s">
        <v>672</v>
      </c>
      <c r="N73" s="423" t="s">
        <v>672</v>
      </c>
      <c r="O73" s="423" t="s">
        <v>672</v>
      </c>
      <c r="P73" s="422">
        <v>-7.1</v>
      </c>
      <c r="Q73" s="422">
        <v>-0.8</v>
      </c>
      <c r="R73" s="422">
        <v>-12</v>
      </c>
      <c r="S73" s="423" t="s">
        <v>672</v>
      </c>
    </row>
    <row r="74" spans="1:19" ht="13.5" customHeight="1">
      <c r="A74" s="424"/>
      <c r="B74" s="424" t="s">
        <v>668</v>
      </c>
      <c r="C74" s="425"/>
      <c r="D74" s="426">
        <v>-1.3</v>
      </c>
      <c r="E74" s="427">
        <v>-9.9</v>
      </c>
      <c r="F74" s="427">
        <v>-1.4</v>
      </c>
      <c r="G74" s="427">
        <v>-7</v>
      </c>
      <c r="H74" s="427">
        <v>-11.1</v>
      </c>
      <c r="I74" s="427">
        <v>0.8</v>
      </c>
      <c r="J74" s="427">
        <v>-11</v>
      </c>
      <c r="K74" s="427">
        <v>4</v>
      </c>
      <c r="L74" s="428" t="s">
        <v>672</v>
      </c>
      <c r="M74" s="428" t="s">
        <v>672</v>
      </c>
      <c r="N74" s="428" t="s">
        <v>672</v>
      </c>
      <c r="O74" s="428" t="s">
        <v>672</v>
      </c>
      <c r="P74" s="427">
        <v>-6.8</v>
      </c>
      <c r="Q74" s="427">
        <v>5.8</v>
      </c>
      <c r="R74" s="427">
        <v>0.4</v>
      </c>
      <c r="S74" s="428" t="s">
        <v>672</v>
      </c>
    </row>
    <row r="75" spans="1:19" ht="13.5" customHeight="1">
      <c r="A75" s="424"/>
      <c r="B75" s="424" t="s">
        <v>669</v>
      </c>
      <c r="C75" s="425"/>
      <c r="D75" s="426">
        <v>-5</v>
      </c>
      <c r="E75" s="427">
        <v>1.4</v>
      </c>
      <c r="F75" s="427">
        <v>-4.7</v>
      </c>
      <c r="G75" s="427">
        <v>-0.2</v>
      </c>
      <c r="H75" s="427">
        <v>-5.5</v>
      </c>
      <c r="I75" s="427">
        <v>-2.7</v>
      </c>
      <c r="J75" s="427">
        <v>-4.1</v>
      </c>
      <c r="K75" s="427">
        <v>8.9</v>
      </c>
      <c r="L75" s="428" t="s">
        <v>672</v>
      </c>
      <c r="M75" s="428" t="s">
        <v>672</v>
      </c>
      <c r="N75" s="428" t="s">
        <v>672</v>
      </c>
      <c r="O75" s="428" t="s">
        <v>672</v>
      </c>
      <c r="P75" s="427">
        <v>-2.2</v>
      </c>
      <c r="Q75" s="427">
        <v>-4.8</v>
      </c>
      <c r="R75" s="427">
        <v>16.3</v>
      </c>
      <c r="S75" s="428" t="s">
        <v>672</v>
      </c>
    </row>
    <row r="76" spans="1:19" ht="13.5" customHeight="1">
      <c r="A76" s="424"/>
      <c r="B76" s="424" t="s">
        <v>670</v>
      </c>
      <c r="C76" s="425"/>
      <c r="D76" s="426">
        <v>2.2</v>
      </c>
      <c r="E76" s="427">
        <v>15.5</v>
      </c>
      <c r="F76" s="427">
        <v>7.6</v>
      </c>
      <c r="G76" s="427">
        <v>2.9</v>
      </c>
      <c r="H76" s="427">
        <v>7.3</v>
      </c>
      <c r="I76" s="427">
        <v>-3.9</v>
      </c>
      <c r="J76" s="427">
        <v>5.7</v>
      </c>
      <c r="K76" s="427">
        <v>0.9</v>
      </c>
      <c r="L76" s="428" t="s">
        <v>672</v>
      </c>
      <c r="M76" s="428" t="s">
        <v>672</v>
      </c>
      <c r="N76" s="428" t="s">
        <v>672</v>
      </c>
      <c r="O76" s="428" t="s">
        <v>672</v>
      </c>
      <c r="P76" s="427">
        <v>-6.2</v>
      </c>
      <c r="Q76" s="427">
        <v>-3.5</v>
      </c>
      <c r="R76" s="427">
        <v>2.9</v>
      </c>
      <c r="S76" s="428" t="s">
        <v>672</v>
      </c>
    </row>
    <row r="77" spans="1:19" ht="13.5" customHeight="1">
      <c r="A77" s="424"/>
      <c r="B77" s="424" t="s">
        <v>671</v>
      </c>
      <c r="C77" s="425"/>
      <c r="D77" s="426">
        <v>-1.1</v>
      </c>
      <c r="E77" s="427">
        <v>6.3</v>
      </c>
      <c r="F77" s="427">
        <v>0.6</v>
      </c>
      <c r="G77" s="427">
        <v>-0.2</v>
      </c>
      <c r="H77" s="427">
        <v>-7.2</v>
      </c>
      <c r="I77" s="427">
        <v>-3.1</v>
      </c>
      <c r="J77" s="427">
        <v>2.5</v>
      </c>
      <c r="K77" s="427">
        <v>-3.7</v>
      </c>
      <c r="L77" s="428">
        <v>-2.6</v>
      </c>
      <c r="M77" s="428">
        <v>2.5</v>
      </c>
      <c r="N77" s="428">
        <v>-13.5</v>
      </c>
      <c r="O77" s="428">
        <v>4.4</v>
      </c>
      <c r="P77" s="427">
        <v>-5.1</v>
      </c>
      <c r="Q77" s="427">
        <v>-5.7</v>
      </c>
      <c r="R77" s="427">
        <v>0.8</v>
      </c>
      <c r="S77" s="428">
        <v>0.8</v>
      </c>
    </row>
    <row r="78" spans="1:19" ht="13.5" customHeight="1">
      <c r="A78" s="424"/>
      <c r="B78" s="437" t="s">
        <v>708</v>
      </c>
      <c r="C78" s="438"/>
      <c r="D78" s="439">
        <v>0.4</v>
      </c>
      <c r="E78" s="440">
        <v>9.4</v>
      </c>
      <c r="F78" s="440">
        <v>1.7</v>
      </c>
      <c r="G78" s="440">
        <v>-0.5</v>
      </c>
      <c r="H78" s="440">
        <v>-2.6</v>
      </c>
      <c r="I78" s="440">
        <v>9</v>
      </c>
      <c r="J78" s="440">
        <v>1.3</v>
      </c>
      <c r="K78" s="440">
        <v>0.9</v>
      </c>
      <c r="L78" s="440">
        <v>-10.5</v>
      </c>
      <c r="M78" s="440">
        <v>-6</v>
      </c>
      <c r="N78" s="440">
        <v>-4.2</v>
      </c>
      <c r="O78" s="440">
        <v>-2.4</v>
      </c>
      <c r="P78" s="440">
        <v>-7.5</v>
      </c>
      <c r="Q78" s="440">
        <v>-2.5</v>
      </c>
      <c r="R78" s="440">
        <v>-1.5</v>
      </c>
      <c r="S78" s="440">
        <v>-2.3</v>
      </c>
    </row>
    <row r="79" spans="1:19" ht="13.5" customHeight="1">
      <c r="A79" s="419" t="s">
        <v>542</v>
      </c>
      <c r="B79" s="419" t="s">
        <v>598</v>
      </c>
      <c r="C79" s="431" t="s">
        <v>543</v>
      </c>
      <c r="D79" s="429">
        <v>0</v>
      </c>
      <c r="E79" s="430">
        <v>-0.4</v>
      </c>
      <c r="F79" s="430">
        <v>0.1</v>
      </c>
      <c r="G79" s="430">
        <v>5.2</v>
      </c>
      <c r="H79" s="430">
        <v>5.1</v>
      </c>
      <c r="I79" s="430">
        <v>6.9</v>
      </c>
      <c r="J79" s="430">
        <v>0.2</v>
      </c>
      <c r="K79" s="430">
        <v>4.7</v>
      </c>
      <c r="L79" s="430">
        <v>-9.8</v>
      </c>
      <c r="M79" s="430">
        <v>-6.3</v>
      </c>
      <c r="N79" s="430">
        <v>-2.4</v>
      </c>
      <c r="O79" s="430">
        <v>-7.3</v>
      </c>
      <c r="P79" s="430">
        <v>-6.2</v>
      </c>
      <c r="Q79" s="430">
        <v>2.5</v>
      </c>
      <c r="R79" s="430">
        <v>-1.8</v>
      </c>
      <c r="S79" s="430">
        <v>-4.5</v>
      </c>
    </row>
    <row r="80" spans="1:19" ht="13.5" customHeight="1">
      <c r="A80" s="424" t="s">
        <v>674</v>
      </c>
      <c r="B80" s="424" t="s">
        <v>557</v>
      </c>
      <c r="C80" s="425" t="s">
        <v>543</v>
      </c>
      <c r="D80" s="429">
        <v>-0.7</v>
      </c>
      <c r="E80" s="430">
        <v>-0.4</v>
      </c>
      <c r="F80" s="430">
        <v>1.9</v>
      </c>
      <c r="G80" s="430">
        <v>8.3</v>
      </c>
      <c r="H80" s="430">
        <v>2.2</v>
      </c>
      <c r="I80" s="430">
        <v>-4.3</v>
      </c>
      <c r="J80" s="430">
        <v>-0.4</v>
      </c>
      <c r="K80" s="430">
        <v>3.3</v>
      </c>
      <c r="L80" s="430">
        <v>-5.3</v>
      </c>
      <c r="M80" s="430">
        <v>-10.5</v>
      </c>
      <c r="N80" s="430">
        <v>-2.3</v>
      </c>
      <c r="O80" s="430">
        <v>-2.7</v>
      </c>
      <c r="P80" s="430">
        <v>-6.6</v>
      </c>
      <c r="Q80" s="430">
        <v>-0.1</v>
      </c>
      <c r="R80" s="430">
        <v>-1.8</v>
      </c>
      <c r="S80" s="430">
        <v>-5.9</v>
      </c>
    </row>
    <row r="81" spans="1:19" ht="13.5" customHeight="1">
      <c r="A81" s="424" t="s">
        <v>503</v>
      </c>
      <c r="B81" s="424" t="s">
        <v>545</v>
      </c>
      <c r="C81" s="425" t="s">
        <v>503</v>
      </c>
      <c r="D81" s="429">
        <v>-0.2</v>
      </c>
      <c r="E81" s="430">
        <v>0.5</v>
      </c>
      <c r="F81" s="430">
        <v>1.3</v>
      </c>
      <c r="G81" s="430">
        <v>8.2</v>
      </c>
      <c r="H81" s="430">
        <v>5.1</v>
      </c>
      <c r="I81" s="430">
        <v>-1.4</v>
      </c>
      <c r="J81" s="430">
        <v>1.1</v>
      </c>
      <c r="K81" s="430">
        <v>2.4</v>
      </c>
      <c r="L81" s="430">
        <v>-9.5</v>
      </c>
      <c r="M81" s="430">
        <v>-4.9</v>
      </c>
      <c r="N81" s="430">
        <v>-3.5</v>
      </c>
      <c r="O81" s="430">
        <v>-3.7</v>
      </c>
      <c r="P81" s="430">
        <v>-3.4</v>
      </c>
      <c r="Q81" s="430">
        <v>-0.8</v>
      </c>
      <c r="R81" s="430">
        <v>-2.4</v>
      </c>
      <c r="S81" s="430">
        <v>-4.1</v>
      </c>
    </row>
    <row r="82" spans="1:19" ht="13.5" customHeight="1">
      <c r="A82" s="424" t="s">
        <v>503</v>
      </c>
      <c r="B82" s="424" t="s">
        <v>546</v>
      </c>
      <c r="C82" s="425" t="s">
        <v>503</v>
      </c>
      <c r="D82" s="429">
        <v>-0.1</v>
      </c>
      <c r="E82" s="430">
        <v>-1.3</v>
      </c>
      <c r="F82" s="430">
        <v>1.6</v>
      </c>
      <c r="G82" s="430">
        <v>7.4</v>
      </c>
      <c r="H82" s="430">
        <v>1.5</v>
      </c>
      <c r="I82" s="430">
        <v>3.9</v>
      </c>
      <c r="J82" s="430">
        <v>-1.9</v>
      </c>
      <c r="K82" s="430">
        <v>-0.1</v>
      </c>
      <c r="L82" s="430">
        <v>-5.1</v>
      </c>
      <c r="M82" s="430">
        <v>-8</v>
      </c>
      <c r="N82" s="430">
        <v>-1.9</v>
      </c>
      <c r="O82" s="430">
        <v>-1.6</v>
      </c>
      <c r="P82" s="430">
        <v>-1.1</v>
      </c>
      <c r="Q82" s="430">
        <v>-2.7</v>
      </c>
      <c r="R82" s="430">
        <v>-3.2</v>
      </c>
      <c r="S82" s="430">
        <v>-1.4</v>
      </c>
    </row>
    <row r="83" spans="1:19" ht="13.5" customHeight="1">
      <c r="A83" s="424" t="s">
        <v>503</v>
      </c>
      <c r="B83" s="424" t="s">
        <v>547</v>
      </c>
      <c r="C83" s="425" t="s">
        <v>503</v>
      </c>
      <c r="D83" s="429">
        <v>1.5</v>
      </c>
      <c r="E83" s="430">
        <v>1.1</v>
      </c>
      <c r="F83" s="430">
        <v>1.1</v>
      </c>
      <c r="G83" s="430">
        <v>6.8</v>
      </c>
      <c r="H83" s="430">
        <v>2.9</v>
      </c>
      <c r="I83" s="430">
        <v>2.1</v>
      </c>
      <c r="J83" s="430">
        <v>10.1</v>
      </c>
      <c r="K83" s="430">
        <v>2.9</v>
      </c>
      <c r="L83" s="430">
        <v>-1.2</v>
      </c>
      <c r="M83" s="430">
        <v>1.7</v>
      </c>
      <c r="N83" s="430">
        <v>0.1</v>
      </c>
      <c r="O83" s="430">
        <v>-0.9</v>
      </c>
      <c r="P83" s="430">
        <v>-3.2</v>
      </c>
      <c r="Q83" s="430">
        <v>0.7</v>
      </c>
      <c r="R83" s="430">
        <v>4.3</v>
      </c>
      <c r="S83" s="430">
        <v>-2.4</v>
      </c>
    </row>
    <row r="84" spans="1:19" ht="13.5" customHeight="1">
      <c r="A84" s="424" t="s">
        <v>503</v>
      </c>
      <c r="B84" s="424" t="s">
        <v>548</v>
      </c>
      <c r="C84" s="425" t="s">
        <v>503</v>
      </c>
      <c r="D84" s="429">
        <v>0.7</v>
      </c>
      <c r="E84" s="430">
        <v>-5.1</v>
      </c>
      <c r="F84" s="430">
        <v>0.6</v>
      </c>
      <c r="G84" s="430">
        <v>7.3</v>
      </c>
      <c r="H84" s="430">
        <v>1.7</v>
      </c>
      <c r="I84" s="430">
        <v>5.4</v>
      </c>
      <c r="J84" s="430">
        <v>-0.8</v>
      </c>
      <c r="K84" s="430">
        <v>4.4</v>
      </c>
      <c r="L84" s="430">
        <v>-5.3</v>
      </c>
      <c r="M84" s="430">
        <v>2.2</v>
      </c>
      <c r="N84" s="430">
        <v>1.2</v>
      </c>
      <c r="O84" s="430">
        <v>0.5</v>
      </c>
      <c r="P84" s="430">
        <v>-2.8</v>
      </c>
      <c r="Q84" s="430">
        <v>-0.8</v>
      </c>
      <c r="R84" s="430">
        <v>3.5</v>
      </c>
      <c r="S84" s="430">
        <v>9.5</v>
      </c>
    </row>
    <row r="85" spans="1:19" ht="13.5" customHeight="1">
      <c r="A85" s="424" t="s">
        <v>503</v>
      </c>
      <c r="B85" s="424" t="s">
        <v>549</v>
      </c>
      <c r="C85" s="425" t="s">
        <v>503</v>
      </c>
      <c r="D85" s="429">
        <v>-0.6</v>
      </c>
      <c r="E85" s="430">
        <v>-4.8</v>
      </c>
      <c r="F85" s="430">
        <v>0.3</v>
      </c>
      <c r="G85" s="430">
        <v>4.5</v>
      </c>
      <c r="H85" s="430">
        <v>0.5</v>
      </c>
      <c r="I85" s="430">
        <v>-0.5</v>
      </c>
      <c r="J85" s="430">
        <v>0.6</v>
      </c>
      <c r="K85" s="430">
        <v>-4.2</v>
      </c>
      <c r="L85" s="430">
        <v>-2.5</v>
      </c>
      <c r="M85" s="430">
        <v>8.1</v>
      </c>
      <c r="N85" s="430">
        <v>1.1</v>
      </c>
      <c r="O85" s="430">
        <v>1.3</v>
      </c>
      <c r="P85" s="430">
        <v>3.1</v>
      </c>
      <c r="Q85" s="430">
        <v>-5</v>
      </c>
      <c r="R85" s="430">
        <v>-0.4</v>
      </c>
      <c r="S85" s="430">
        <v>-0.7</v>
      </c>
    </row>
    <row r="86" spans="1:19" ht="13.5" customHeight="1">
      <c r="A86" s="424" t="s">
        <v>503</v>
      </c>
      <c r="B86" s="424" t="s">
        <v>550</v>
      </c>
      <c r="C86" s="425" t="s">
        <v>503</v>
      </c>
      <c r="D86" s="429">
        <v>-0.5</v>
      </c>
      <c r="E86" s="430">
        <v>-1.7</v>
      </c>
      <c r="F86" s="430">
        <v>-0.4</v>
      </c>
      <c r="G86" s="430">
        <v>-1</v>
      </c>
      <c r="H86" s="430">
        <v>3.4</v>
      </c>
      <c r="I86" s="430">
        <v>-1.3</v>
      </c>
      <c r="J86" s="430">
        <v>-1.2</v>
      </c>
      <c r="K86" s="430">
        <v>-2.7</v>
      </c>
      <c r="L86" s="430">
        <v>-2.7</v>
      </c>
      <c r="M86" s="430">
        <v>9.6</v>
      </c>
      <c r="N86" s="430">
        <v>0.4</v>
      </c>
      <c r="O86" s="430">
        <v>3.3</v>
      </c>
      <c r="P86" s="430">
        <v>-1.1</v>
      </c>
      <c r="Q86" s="430">
        <v>-0.1</v>
      </c>
      <c r="R86" s="430">
        <v>-0.5</v>
      </c>
      <c r="S86" s="430">
        <v>-0.4</v>
      </c>
    </row>
    <row r="87" spans="1:19" ht="13.5" customHeight="1">
      <c r="A87" s="424" t="s">
        <v>503</v>
      </c>
      <c r="B87" s="424" t="s">
        <v>551</v>
      </c>
      <c r="C87" s="425" t="s">
        <v>503</v>
      </c>
      <c r="D87" s="429">
        <v>0.2</v>
      </c>
      <c r="E87" s="430">
        <v>6.1</v>
      </c>
      <c r="F87" s="430">
        <v>-0.4</v>
      </c>
      <c r="G87" s="430">
        <v>3.6</v>
      </c>
      <c r="H87" s="430">
        <v>-0.1</v>
      </c>
      <c r="I87" s="430">
        <v>-0.1</v>
      </c>
      <c r="J87" s="430">
        <v>0.3</v>
      </c>
      <c r="K87" s="430">
        <v>-0.5</v>
      </c>
      <c r="L87" s="430">
        <v>1</v>
      </c>
      <c r="M87" s="430">
        <v>6.5</v>
      </c>
      <c r="N87" s="430">
        <v>0.2</v>
      </c>
      <c r="O87" s="430">
        <v>1.4</v>
      </c>
      <c r="P87" s="430">
        <v>1.8</v>
      </c>
      <c r="Q87" s="430">
        <v>-0.4</v>
      </c>
      <c r="R87" s="430">
        <v>3.2</v>
      </c>
      <c r="S87" s="430">
        <v>-0.5</v>
      </c>
    </row>
    <row r="88" spans="1:19" ht="13.5" customHeight="1">
      <c r="A88" s="424" t="s">
        <v>503</v>
      </c>
      <c r="B88" s="424" t="s">
        <v>552</v>
      </c>
      <c r="C88" s="425" t="s">
        <v>503</v>
      </c>
      <c r="D88" s="429">
        <v>0.3</v>
      </c>
      <c r="E88" s="430">
        <v>1</v>
      </c>
      <c r="F88" s="430">
        <v>1.1</v>
      </c>
      <c r="G88" s="430">
        <v>3</v>
      </c>
      <c r="H88" s="430">
        <v>-1</v>
      </c>
      <c r="I88" s="430">
        <v>0.2</v>
      </c>
      <c r="J88" s="430">
        <v>2.5</v>
      </c>
      <c r="K88" s="430">
        <v>-4.6</v>
      </c>
      <c r="L88" s="430">
        <v>-0.8</v>
      </c>
      <c r="M88" s="430">
        <v>4.2</v>
      </c>
      <c r="N88" s="430">
        <v>-0.7</v>
      </c>
      <c r="O88" s="430">
        <v>-1.6</v>
      </c>
      <c r="P88" s="430">
        <v>1</v>
      </c>
      <c r="Q88" s="430">
        <v>-2</v>
      </c>
      <c r="R88" s="430">
        <v>1.2</v>
      </c>
      <c r="S88" s="430">
        <v>-1.6</v>
      </c>
    </row>
    <row r="89" spans="1:19" ht="13.5" customHeight="1">
      <c r="A89" s="424" t="s">
        <v>503</v>
      </c>
      <c r="B89" s="424" t="s">
        <v>518</v>
      </c>
      <c r="C89" s="425" t="s">
        <v>503</v>
      </c>
      <c r="D89" s="429">
        <v>0.2</v>
      </c>
      <c r="E89" s="430">
        <v>0.6</v>
      </c>
      <c r="F89" s="430">
        <v>0</v>
      </c>
      <c r="G89" s="430">
        <v>6.9</v>
      </c>
      <c r="H89" s="430">
        <v>-2.2</v>
      </c>
      <c r="I89" s="430">
        <v>0.6</v>
      </c>
      <c r="J89" s="430">
        <v>1.9</v>
      </c>
      <c r="K89" s="430">
        <v>-3</v>
      </c>
      <c r="L89" s="430">
        <v>-4.5</v>
      </c>
      <c r="M89" s="430">
        <v>15.6</v>
      </c>
      <c r="N89" s="430">
        <v>-0.4</v>
      </c>
      <c r="O89" s="430">
        <v>-1.8</v>
      </c>
      <c r="P89" s="430">
        <v>-0.4</v>
      </c>
      <c r="Q89" s="430">
        <v>-1.5</v>
      </c>
      <c r="R89" s="430">
        <v>0.3</v>
      </c>
      <c r="S89" s="430">
        <v>-3.2</v>
      </c>
    </row>
    <row r="90" spans="1:19" ht="13.5" customHeight="1">
      <c r="A90" s="424" t="s">
        <v>503</v>
      </c>
      <c r="B90" s="424" t="s">
        <v>553</v>
      </c>
      <c r="C90" s="425" t="s">
        <v>503</v>
      </c>
      <c r="D90" s="429">
        <v>-0.8</v>
      </c>
      <c r="E90" s="430">
        <v>-1.5</v>
      </c>
      <c r="F90" s="430">
        <v>-0.6</v>
      </c>
      <c r="G90" s="430">
        <v>9.8</v>
      </c>
      <c r="H90" s="430">
        <v>-1.1</v>
      </c>
      <c r="I90" s="430">
        <v>-3.4</v>
      </c>
      <c r="J90" s="430">
        <v>-1.4</v>
      </c>
      <c r="K90" s="430">
        <v>-6.4</v>
      </c>
      <c r="L90" s="430">
        <v>-1.8</v>
      </c>
      <c r="M90" s="430">
        <v>5.9</v>
      </c>
      <c r="N90" s="430">
        <v>-5.7</v>
      </c>
      <c r="O90" s="430">
        <v>-2.7</v>
      </c>
      <c r="P90" s="430">
        <v>7.9</v>
      </c>
      <c r="Q90" s="430">
        <v>-1.5</v>
      </c>
      <c r="R90" s="430">
        <v>0</v>
      </c>
      <c r="S90" s="430">
        <v>-4.6</v>
      </c>
    </row>
    <row r="91" spans="1:19" ht="13.5" customHeight="1">
      <c r="A91" s="432" t="s">
        <v>690</v>
      </c>
      <c r="B91" s="433" t="s">
        <v>813</v>
      </c>
      <c r="C91" s="434" t="s">
        <v>694</v>
      </c>
      <c r="D91" s="435">
        <v>-1</v>
      </c>
      <c r="E91" s="436">
        <v>0.7</v>
      </c>
      <c r="F91" s="436">
        <v>-0.8</v>
      </c>
      <c r="G91" s="436">
        <v>-5.1</v>
      </c>
      <c r="H91" s="436">
        <v>0.1</v>
      </c>
      <c r="I91" s="436">
        <v>-0.2</v>
      </c>
      <c r="J91" s="436">
        <v>0.7</v>
      </c>
      <c r="K91" s="436">
        <v>0.8</v>
      </c>
      <c r="L91" s="436">
        <v>0.5</v>
      </c>
      <c r="M91" s="436">
        <v>4.3</v>
      </c>
      <c r="N91" s="436">
        <v>-0.8</v>
      </c>
      <c r="O91" s="436">
        <v>-1.9</v>
      </c>
      <c r="P91" s="436">
        <v>-0.9</v>
      </c>
      <c r="Q91" s="436">
        <v>-4.9</v>
      </c>
      <c r="R91" s="436">
        <v>-0.4</v>
      </c>
      <c r="S91" s="436">
        <v>-2.4</v>
      </c>
    </row>
    <row r="92" spans="1:35" ht="27" customHeight="1">
      <c r="A92" s="762" t="s">
        <v>348</v>
      </c>
      <c r="B92" s="762"/>
      <c r="C92" s="763"/>
      <c r="D92" s="442">
        <v>-0.6</v>
      </c>
      <c r="E92" s="441">
        <v>2.3</v>
      </c>
      <c r="F92" s="441">
        <v>-0.8</v>
      </c>
      <c r="G92" s="441">
        <v>-0.4</v>
      </c>
      <c r="H92" s="441">
        <v>-0.5</v>
      </c>
      <c r="I92" s="441">
        <v>1.9</v>
      </c>
      <c r="J92" s="441">
        <v>1.4</v>
      </c>
      <c r="K92" s="441">
        <v>7.8</v>
      </c>
      <c r="L92" s="441">
        <v>1.7</v>
      </c>
      <c r="M92" s="441">
        <v>-1.9</v>
      </c>
      <c r="N92" s="441">
        <v>6.2</v>
      </c>
      <c r="O92" s="441">
        <v>-0.6</v>
      </c>
      <c r="P92" s="441">
        <v>-8.4</v>
      </c>
      <c r="Q92" s="441">
        <v>-3.1</v>
      </c>
      <c r="R92" s="441">
        <v>-0.5</v>
      </c>
      <c r="S92" s="441">
        <v>-0.7</v>
      </c>
      <c r="T92" s="377"/>
      <c r="U92" s="377"/>
      <c r="V92" s="377"/>
      <c r="W92" s="377"/>
      <c r="X92" s="377"/>
      <c r="Y92" s="377"/>
      <c r="Z92" s="377"/>
      <c r="AA92" s="377"/>
      <c r="AB92" s="377"/>
      <c r="AC92" s="377"/>
      <c r="AD92" s="377"/>
      <c r="AE92" s="377"/>
      <c r="AF92" s="377"/>
      <c r="AG92" s="377"/>
      <c r="AH92" s="377"/>
      <c r="AI92" s="377"/>
    </row>
    <row r="93" spans="1:36" s="378" customFormat="1" ht="27" customHeight="1">
      <c r="A93" s="381"/>
      <c r="B93" s="381"/>
      <c r="C93" s="381"/>
      <c r="D93" s="382"/>
      <c r="E93" s="382"/>
      <c r="F93" s="382"/>
      <c r="G93" s="382"/>
      <c r="H93" s="382"/>
      <c r="I93" s="382"/>
      <c r="J93" s="775" t="s">
        <v>664</v>
      </c>
      <c r="K93" s="776"/>
      <c r="L93" s="776"/>
      <c r="M93" s="776"/>
      <c r="N93" s="776"/>
      <c r="O93" s="776"/>
      <c r="P93" s="776"/>
      <c r="Q93" s="776"/>
      <c r="R93" s="776"/>
      <c r="S93" s="776"/>
      <c r="T93" s="365"/>
      <c r="U93" s="365"/>
      <c r="V93" s="365"/>
      <c r="W93" s="365"/>
      <c r="X93" s="365"/>
      <c r="Y93" s="365"/>
      <c r="Z93" s="365"/>
      <c r="AA93" s="365"/>
      <c r="AB93" s="365"/>
      <c r="AC93" s="365"/>
      <c r="AD93" s="365"/>
      <c r="AE93" s="365"/>
      <c r="AF93" s="365"/>
      <c r="AG93" s="365"/>
      <c r="AH93" s="365"/>
      <c r="AI93" s="365"/>
      <c r="AJ93" s="365"/>
    </row>
  </sheetData>
  <mergeCells count="12">
    <mergeCell ref="D26:S26"/>
    <mergeCell ref="A46:C46"/>
    <mergeCell ref="H48:O48"/>
    <mergeCell ref="G1:O1"/>
    <mergeCell ref="H2:O2"/>
    <mergeCell ref="A3:C5"/>
    <mergeCell ref="D6:R6"/>
    <mergeCell ref="J93:S93"/>
    <mergeCell ref="A49:C51"/>
    <mergeCell ref="D52:R52"/>
    <mergeCell ref="D72:S72"/>
    <mergeCell ref="A92:C92"/>
  </mergeCells>
  <printOptions/>
  <pageMargins left="0.7874015748031497" right="0.3937007874015748" top="0.4330708661417323" bottom="0.34" header="0.31496062992125984" footer="0.1968503937007874"/>
  <pageSetup horizontalDpi="600" verticalDpi="600" orientation="portrait" paperSize="9" scale="63" r:id="rId1"/>
  <headerFooter alignWithMargins="0">
    <oddFooter>&amp;C&amp;"ＭＳ Ｐゴシック,標準"&amp;12- 9 -</oddFooter>
  </headerFooter>
</worksheet>
</file>

<file path=xl/worksheets/sheet12.xml><?xml version="1.0" encoding="utf-8"?>
<worksheet xmlns="http://schemas.openxmlformats.org/spreadsheetml/2006/main" xmlns:r="http://schemas.openxmlformats.org/officeDocument/2006/relationships">
  <sheetPr codeName="Sheet14">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5" bestFit="1" customWidth="1"/>
    <col min="2" max="2" width="3.19921875" style="365" bestFit="1" customWidth="1"/>
    <col min="3" max="3" width="3.09765625" style="365" bestFit="1" customWidth="1"/>
    <col min="4" max="19" width="8.19921875" style="365" customWidth="1"/>
    <col min="20" max="35" width="7.59765625" style="365" customWidth="1"/>
    <col min="36" max="16384" width="9" style="365" customWidth="1"/>
  </cols>
  <sheetData>
    <row r="1" spans="1:31" ht="21" customHeight="1">
      <c r="A1" s="364"/>
      <c r="B1" s="364"/>
      <c r="C1" s="364"/>
      <c r="D1" s="364"/>
      <c r="E1" s="366"/>
      <c r="F1" s="366"/>
      <c r="G1" s="764" t="s">
        <v>793</v>
      </c>
      <c r="H1" s="764"/>
      <c r="I1" s="764"/>
      <c r="J1" s="764"/>
      <c r="K1" s="764"/>
      <c r="L1" s="764"/>
      <c r="M1" s="764"/>
      <c r="N1" s="764"/>
      <c r="O1" s="764"/>
      <c r="P1" s="366"/>
      <c r="Q1" s="366"/>
      <c r="R1" s="364"/>
      <c r="S1" s="366"/>
      <c r="T1" s="366"/>
      <c r="U1" s="366"/>
      <c r="V1" s="366"/>
      <c r="W1" s="366"/>
      <c r="X1" s="366"/>
      <c r="Y1" s="366"/>
      <c r="Z1" s="366"/>
      <c r="AA1" s="366"/>
      <c r="AB1" s="366"/>
      <c r="AC1" s="366"/>
      <c r="AD1" s="366"/>
      <c r="AE1" s="366"/>
    </row>
    <row r="2" spans="1:19" ht="17.25">
      <c r="A2" s="396" t="s">
        <v>175</v>
      </c>
      <c r="B2" s="367"/>
      <c r="C2" s="367"/>
      <c r="H2" s="774"/>
      <c r="I2" s="774"/>
      <c r="J2" s="774"/>
      <c r="K2" s="774"/>
      <c r="L2" s="774"/>
      <c r="M2" s="774"/>
      <c r="N2" s="774"/>
      <c r="O2" s="774"/>
      <c r="S2" s="383" t="s">
        <v>544</v>
      </c>
    </row>
    <row r="3" spans="1:19" ht="13.5">
      <c r="A3" s="765" t="s">
        <v>504</v>
      </c>
      <c r="B3" s="765"/>
      <c r="C3" s="766"/>
      <c r="D3" s="368" t="s">
        <v>634</v>
      </c>
      <c r="E3" s="368" t="s">
        <v>635</v>
      </c>
      <c r="F3" s="368" t="s">
        <v>636</v>
      </c>
      <c r="G3" s="368" t="s">
        <v>637</v>
      </c>
      <c r="H3" s="368" t="s">
        <v>638</v>
      </c>
      <c r="I3" s="368" t="s">
        <v>639</v>
      </c>
      <c r="J3" s="368" t="s">
        <v>640</v>
      </c>
      <c r="K3" s="368" t="s">
        <v>641</v>
      </c>
      <c r="L3" s="368" t="s">
        <v>642</v>
      </c>
      <c r="M3" s="368" t="s">
        <v>643</v>
      </c>
      <c r="N3" s="368" t="s">
        <v>611</v>
      </c>
      <c r="O3" s="368" t="s">
        <v>644</v>
      </c>
      <c r="P3" s="368" t="s">
        <v>645</v>
      </c>
      <c r="Q3" s="368" t="s">
        <v>646</v>
      </c>
      <c r="R3" s="368" t="s">
        <v>647</v>
      </c>
      <c r="S3" s="368" t="s">
        <v>648</v>
      </c>
    </row>
    <row r="4" spans="1:19" ht="13.5">
      <c r="A4" s="767"/>
      <c r="B4" s="767"/>
      <c r="C4" s="768"/>
      <c r="D4" s="369" t="s">
        <v>519</v>
      </c>
      <c r="E4" s="369"/>
      <c r="F4" s="369"/>
      <c r="G4" s="369" t="s">
        <v>617</v>
      </c>
      <c r="H4" s="369" t="s">
        <v>520</v>
      </c>
      <c r="I4" s="369" t="s">
        <v>521</v>
      </c>
      <c r="J4" s="369" t="s">
        <v>522</v>
      </c>
      <c r="K4" s="369" t="s">
        <v>523</v>
      </c>
      <c r="L4" s="370" t="s">
        <v>524</v>
      </c>
      <c r="M4" s="371" t="s">
        <v>525</v>
      </c>
      <c r="N4" s="370" t="s">
        <v>686</v>
      </c>
      <c r="O4" s="370" t="s">
        <v>526</v>
      </c>
      <c r="P4" s="370" t="s">
        <v>527</v>
      </c>
      <c r="Q4" s="370" t="s">
        <v>528</v>
      </c>
      <c r="R4" s="370" t="s">
        <v>529</v>
      </c>
      <c r="S4" s="514" t="s">
        <v>55</v>
      </c>
    </row>
    <row r="5" spans="1:19" ht="18" customHeight="1">
      <c r="A5" s="769"/>
      <c r="B5" s="769"/>
      <c r="C5" s="770"/>
      <c r="D5" s="372" t="s">
        <v>530</v>
      </c>
      <c r="E5" s="372" t="s">
        <v>346</v>
      </c>
      <c r="F5" s="372" t="s">
        <v>347</v>
      </c>
      <c r="G5" s="372" t="s">
        <v>618</v>
      </c>
      <c r="H5" s="372" t="s">
        <v>531</v>
      </c>
      <c r="I5" s="372" t="s">
        <v>532</v>
      </c>
      <c r="J5" s="372" t="s">
        <v>533</v>
      </c>
      <c r="K5" s="372" t="s">
        <v>534</v>
      </c>
      <c r="L5" s="373" t="s">
        <v>535</v>
      </c>
      <c r="M5" s="374" t="s">
        <v>536</v>
      </c>
      <c r="N5" s="373" t="s">
        <v>687</v>
      </c>
      <c r="O5" s="373" t="s">
        <v>537</v>
      </c>
      <c r="P5" s="374" t="s">
        <v>538</v>
      </c>
      <c r="Q5" s="374" t="s">
        <v>539</v>
      </c>
      <c r="R5" s="373" t="s">
        <v>677</v>
      </c>
      <c r="S5" s="373" t="s">
        <v>56</v>
      </c>
    </row>
    <row r="6" spans="1:19" ht="15.75" customHeight="1">
      <c r="A6" s="400"/>
      <c r="B6" s="400"/>
      <c r="C6" s="400"/>
      <c r="D6" s="771" t="s">
        <v>600</v>
      </c>
      <c r="E6" s="771"/>
      <c r="F6" s="771"/>
      <c r="G6" s="771"/>
      <c r="H6" s="771"/>
      <c r="I6" s="771"/>
      <c r="J6" s="771"/>
      <c r="K6" s="771"/>
      <c r="L6" s="771"/>
      <c r="M6" s="771"/>
      <c r="N6" s="771"/>
      <c r="O6" s="771"/>
      <c r="P6" s="771"/>
      <c r="Q6" s="771"/>
      <c r="R6" s="771"/>
      <c r="S6" s="400"/>
    </row>
    <row r="7" spans="1:19" ht="13.5" customHeight="1">
      <c r="A7" s="419" t="s">
        <v>540</v>
      </c>
      <c r="B7" s="419" t="s">
        <v>667</v>
      </c>
      <c r="C7" s="420" t="s">
        <v>541</v>
      </c>
      <c r="D7" s="421">
        <v>102.9</v>
      </c>
      <c r="E7" s="422">
        <v>98.9</v>
      </c>
      <c r="F7" s="422">
        <v>98</v>
      </c>
      <c r="G7" s="422">
        <v>98.1</v>
      </c>
      <c r="H7" s="422">
        <v>107.8</v>
      </c>
      <c r="I7" s="422">
        <v>104.5</v>
      </c>
      <c r="J7" s="422">
        <v>101</v>
      </c>
      <c r="K7" s="422">
        <v>93.8</v>
      </c>
      <c r="L7" s="423" t="s">
        <v>672</v>
      </c>
      <c r="M7" s="423" t="s">
        <v>672</v>
      </c>
      <c r="N7" s="423" t="s">
        <v>672</v>
      </c>
      <c r="O7" s="423" t="s">
        <v>672</v>
      </c>
      <c r="P7" s="422">
        <v>113.3</v>
      </c>
      <c r="Q7" s="422">
        <v>110</v>
      </c>
      <c r="R7" s="422">
        <v>79.6</v>
      </c>
      <c r="S7" s="423" t="s">
        <v>672</v>
      </c>
    </row>
    <row r="8" spans="1:19" ht="13.5" customHeight="1">
      <c r="A8" s="424"/>
      <c r="B8" s="424" t="s">
        <v>668</v>
      </c>
      <c r="C8" s="425"/>
      <c r="D8" s="426">
        <v>104.6</v>
      </c>
      <c r="E8" s="427">
        <v>94.2</v>
      </c>
      <c r="F8" s="427">
        <v>100.2</v>
      </c>
      <c r="G8" s="427">
        <v>94.9</v>
      </c>
      <c r="H8" s="427">
        <v>98.9</v>
      </c>
      <c r="I8" s="427">
        <v>101.3</v>
      </c>
      <c r="J8" s="427">
        <v>102.8</v>
      </c>
      <c r="K8" s="427">
        <v>94.5</v>
      </c>
      <c r="L8" s="428" t="s">
        <v>672</v>
      </c>
      <c r="M8" s="428" t="s">
        <v>672</v>
      </c>
      <c r="N8" s="428" t="s">
        <v>672</v>
      </c>
      <c r="O8" s="428" t="s">
        <v>672</v>
      </c>
      <c r="P8" s="427">
        <v>118.7</v>
      </c>
      <c r="Q8" s="427">
        <v>112.3</v>
      </c>
      <c r="R8" s="427">
        <v>82.6</v>
      </c>
      <c r="S8" s="428" t="s">
        <v>672</v>
      </c>
    </row>
    <row r="9" spans="1:19" ht="13.5">
      <c r="A9" s="424"/>
      <c r="B9" s="424" t="s">
        <v>669</v>
      </c>
      <c r="C9" s="425"/>
      <c r="D9" s="426">
        <v>99.9</v>
      </c>
      <c r="E9" s="427">
        <v>96.2</v>
      </c>
      <c r="F9" s="427">
        <v>97.6</v>
      </c>
      <c r="G9" s="427">
        <v>97.1</v>
      </c>
      <c r="H9" s="427">
        <v>94.5</v>
      </c>
      <c r="I9" s="427">
        <v>101.9</v>
      </c>
      <c r="J9" s="427">
        <v>95.7</v>
      </c>
      <c r="K9" s="427">
        <v>97.1</v>
      </c>
      <c r="L9" s="428" t="s">
        <v>672</v>
      </c>
      <c r="M9" s="428" t="s">
        <v>672</v>
      </c>
      <c r="N9" s="428" t="s">
        <v>672</v>
      </c>
      <c r="O9" s="428" t="s">
        <v>672</v>
      </c>
      <c r="P9" s="427">
        <v>106.3</v>
      </c>
      <c r="Q9" s="427">
        <v>102.9</v>
      </c>
      <c r="R9" s="427">
        <v>96.6</v>
      </c>
      <c r="S9" s="428" t="s">
        <v>672</v>
      </c>
    </row>
    <row r="10" spans="1:19" ht="13.5" customHeight="1">
      <c r="A10" s="424"/>
      <c r="B10" s="424" t="s">
        <v>670</v>
      </c>
      <c r="C10" s="425"/>
      <c r="D10" s="426">
        <v>100</v>
      </c>
      <c r="E10" s="427">
        <v>100</v>
      </c>
      <c r="F10" s="427">
        <v>100</v>
      </c>
      <c r="G10" s="427">
        <v>100</v>
      </c>
      <c r="H10" s="427">
        <v>100</v>
      </c>
      <c r="I10" s="427">
        <v>100</v>
      </c>
      <c r="J10" s="427">
        <v>100</v>
      </c>
      <c r="K10" s="427">
        <v>100</v>
      </c>
      <c r="L10" s="428">
        <v>100</v>
      </c>
      <c r="M10" s="428">
        <v>100</v>
      </c>
      <c r="N10" s="428">
        <v>100</v>
      </c>
      <c r="O10" s="428">
        <v>100</v>
      </c>
      <c r="P10" s="427">
        <v>100</v>
      </c>
      <c r="Q10" s="427">
        <v>100</v>
      </c>
      <c r="R10" s="427">
        <v>100</v>
      </c>
      <c r="S10" s="428">
        <v>100</v>
      </c>
    </row>
    <row r="11" spans="1:19" ht="13.5" customHeight="1">
      <c r="A11" s="424"/>
      <c r="B11" s="424" t="s">
        <v>671</v>
      </c>
      <c r="C11" s="425"/>
      <c r="D11" s="429">
        <v>97.3</v>
      </c>
      <c r="E11" s="430">
        <v>93.8</v>
      </c>
      <c r="F11" s="430">
        <v>99.3</v>
      </c>
      <c r="G11" s="430">
        <v>103.8</v>
      </c>
      <c r="H11" s="430">
        <v>90.9</v>
      </c>
      <c r="I11" s="430">
        <v>98.4</v>
      </c>
      <c r="J11" s="430">
        <v>98</v>
      </c>
      <c r="K11" s="430">
        <v>96.2</v>
      </c>
      <c r="L11" s="430">
        <v>83.3</v>
      </c>
      <c r="M11" s="430">
        <v>105.7</v>
      </c>
      <c r="N11" s="430">
        <v>85.4</v>
      </c>
      <c r="O11" s="430">
        <v>101.9</v>
      </c>
      <c r="P11" s="430">
        <v>86</v>
      </c>
      <c r="Q11" s="430">
        <v>96.9</v>
      </c>
      <c r="R11" s="430">
        <v>98.8</v>
      </c>
      <c r="S11" s="430">
        <v>109.7</v>
      </c>
    </row>
    <row r="12" spans="1:19" ht="13.5" customHeight="1">
      <c r="A12" s="424"/>
      <c r="B12" s="437" t="s">
        <v>709</v>
      </c>
      <c r="C12" s="438"/>
      <c r="D12" s="439">
        <v>98.3</v>
      </c>
      <c r="E12" s="440">
        <v>102.6</v>
      </c>
      <c r="F12" s="440">
        <v>100.5</v>
      </c>
      <c r="G12" s="440">
        <v>103.1</v>
      </c>
      <c r="H12" s="440">
        <v>86.8</v>
      </c>
      <c r="I12" s="440">
        <v>99.1</v>
      </c>
      <c r="J12" s="440">
        <v>97.9</v>
      </c>
      <c r="K12" s="440">
        <v>102.7</v>
      </c>
      <c r="L12" s="440">
        <v>79.2</v>
      </c>
      <c r="M12" s="440">
        <v>97</v>
      </c>
      <c r="N12" s="440">
        <v>86.3</v>
      </c>
      <c r="O12" s="440">
        <v>112.4</v>
      </c>
      <c r="P12" s="440">
        <v>86.5</v>
      </c>
      <c r="Q12" s="440">
        <v>96.8</v>
      </c>
      <c r="R12" s="440">
        <v>97.9</v>
      </c>
      <c r="S12" s="440">
        <v>111.8</v>
      </c>
    </row>
    <row r="13" spans="1:19" ht="13.5" customHeight="1">
      <c r="A13" s="419" t="s">
        <v>542</v>
      </c>
      <c r="B13" s="419" t="s">
        <v>598</v>
      </c>
      <c r="C13" s="431" t="s">
        <v>543</v>
      </c>
      <c r="D13" s="429">
        <v>98.9</v>
      </c>
      <c r="E13" s="430">
        <v>107.3</v>
      </c>
      <c r="F13" s="430">
        <v>101.2</v>
      </c>
      <c r="G13" s="430">
        <v>109.1</v>
      </c>
      <c r="H13" s="430">
        <v>84.7</v>
      </c>
      <c r="I13" s="430">
        <v>97.3</v>
      </c>
      <c r="J13" s="430">
        <v>99.2</v>
      </c>
      <c r="K13" s="430">
        <v>105.5</v>
      </c>
      <c r="L13" s="430">
        <v>77.2</v>
      </c>
      <c r="M13" s="430">
        <v>94.2</v>
      </c>
      <c r="N13" s="430">
        <v>88.1</v>
      </c>
      <c r="O13" s="430">
        <v>118.4</v>
      </c>
      <c r="P13" s="430">
        <v>88.4</v>
      </c>
      <c r="Q13" s="430">
        <v>96</v>
      </c>
      <c r="R13" s="430">
        <v>95.9</v>
      </c>
      <c r="S13" s="430">
        <v>112.1</v>
      </c>
    </row>
    <row r="14" spans="1:19" ht="13.5" customHeight="1">
      <c r="A14" s="424" t="s">
        <v>674</v>
      </c>
      <c r="B14" s="424" t="s">
        <v>557</v>
      </c>
      <c r="C14" s="425" t="s">
        <v>543</v>
      </c>
      <c r="D14" s="429">
        <v>97.8</v>
      </c>
      <c r="E14" s="430">
        <v>101.9</v>
      </c>
      <c r="F14" s="430">
        <v>100.8</v>
      </c>
      <c r="G14" s="430">
        <v>109.2</v>
      </c>
      <c r="H14" s="430">
        <v>86.2</v>
      </c>
      <c r="I14" s="430">
        <v>95.3</v>
      </c>
      <c r="J14" s="430">
        <v>100.5</v>
      </c>
      <c r="K14" s="430">
        <v>103.9</v>
      </c>
      <c r="L14" s="430">
        <v>73</v>
      </c>
      <c r="M14" s="430">
        <v>91.4</v>
      </c>
      <c r="N14" s="430">
        <v>88.7</v>
      </c>
      <c r="O14" s="430">
        <v>117.4</v>
      </c>
      <c r="P14" s="430">
        <v>90</v>
      </c>
      <c r="Q14" s="430">
        <v>93.3</v>
      </c>
      <c r="R14" s="430">
        <v>95.4</v>
      </c>
      <c r="S14" s="430">
        <v>102.7</v>
      </c>
    </row>
    <row r="15" spans="1:19" ht="13.5" customHeight="1">
      <c r="A15" s="424" t="s">
        <v>503</v>
      </c>
      <c r="B15" s="424" t="s">
        <v>545</v>
      </c>
      <c r="C15" s="425" t="s">
        <v>503</v>
      </c>
      <c r="D15" s="429">
        <v>99.1</v>
      </c>
      <c r="E15" s="430">
        <v>106.2</v>
      </c>
      <c r="F15" s="430">
        <v>102.3</v>
      </c>
      <c r="G15" s="430">
        <v>108.4</v>
      </c>
      <c r="H15" s="430">
        <v>88.5</v>
      </c>
      <c r="I15" s="430">
        <v>99.7</v>
      </c>
      <c r="J15" s="430">
        <v>100.6</v>
      </c>
      <c r="K15" s="430">
        <v>104.3</v>
      </c>
      <c r="L15" s="430">
        <v>80.7</v>
      </c>
      <c r="M15" s="430">
        <v>94.3</v>
      </c>
      <c r="N15" s="430">
        <v>85.5</v>
      </c>
      <c r="O15" s="430">
        <v>119</v>
      </c>
      <c r="P15" s="430">
        <v>90</v>
      </c>
      <c r="Q15" s="430">
        <v>92.6</v>
      </c>
      <c r="R15" s="430">
        <v>97.7</v>
      </c>
      <c r="S15" s="430">
        <v>105</v>
      </c>
    </row>
    <row r="16" spans="1:19" ht="13.5" customHeight="1">
      <c r="A16" s="424" t="s">
        <v>503</v>
      </c>
      <c r="B16" s="424" t="s">
        <v>546</v>
      </c>
      <c r="C16" s="425" t="s">
        <v>503</v>
      </c>
      <c r="D16" s="429">
        <v>99.4</v>
      </c>
      <c r="E16" s="430">
        <v>104.2</v>
      </c>
      <c r="F16" s="430">
        <v>102.6</v>
      </c>
      <c r="G16" s="430">
        <v>108.6</v>
      </c>
      <c r="H16" s="430">
        <v>85.5</v>
      </c>
      <c r="I16" s="430">
        <v>101.6</v>
      </c>
      <c r="J16" s="430">
        <v>99.7</v>
      </c>
      <c r="K16" s="430">
        <v>104.8</v>
      </c>
      <c r="L16" s="430">
        <v>81.9</v>
      </c>
      <c r="M16" s="430">
        <v>94.5</v>
      </c>
      <c r="N16" s="430">
        <v>88.5</v>
      </c>
      <c r="O16" s="430">
        <v>117.7</v>
      </c>
      <c r="P16" s="430">
        <v>92.7</v>
      </c>
      <c r="Q16" s="430">
        <v>92.7</v>
      </c>
      <c r="R16" s="430">
        <v>97.9</v>
      </c>
      <c r="S16" s="430">
        <v>105.1</v>
      </c>
    </row>
    <row r="17" spans="1:19" ht="13.5" customHeight="1">
      <c r="A17" s="424" t="s">
        <v>503</v>
      </c>
      <c r="B17" s="424" t="s">
        <v>547</v>
      </c>
      <c r="C17" s="425" t="s">
        <v>503</v>
      </c>
      <c r="D17" s="429">
        <v>101.3</v>
      </c>
      <c r="E17" s="430">
        <v>106.9</v>
      </c>
      <c r="F17" s="430">
        <v>103.2</v>
      </c>
      <c r="G17" s="430">
        <v>106.7</v>
      </c>
      <c r="H17" s="430">
        <v>88.6</v>
      </c>
      <c r="I17" s="430">
        <v>104</v>
      </c>
      <c r="J17" s="430">
        <v>107.5</v>
      </c>
      <c r="K17" s="430">
        <v>103.1</v>
      </c>
      <c r="L17" s="430">
        <v>81.8</v>
      </c>
      <c r="M17" s="430">
        <v>99.5</v>
      </c>
      <c r="N17" s="430">
        <v>87.5</v>
      </c>
      <c r="O17" s="430">
        <v>119.6</v>
      </c>
      <c r="P17" s="430">
        <v>92.9</v>
      </c>
      <c r="Q17" s="430">
        <v>94.7</v>
      </c>
      <c r="R17" s="430">
        <v>98.5</v>
      </c>
      <c r="S17" s="430">
        <v>104.7</v>
      </c>
    </row>
    <row r="18" spans="1:19" ht="13.5" customHeight="1">
      <c r="A18" s="424" t="s">
        <v>503</v>
      </c>
      <c r="B18" s="424" t="s">
        <v>548</v>
      </c>
      <c r="C18" s="425" t="s">
        <v>503</v>
      </c>
      <c r="D18" s="429">
        <v>99.9</v>
      </c>
      <c r="E18" s="430">
        <v>104.2</v>
      </c>
      <c r="F18" s="430">
        <v>101.8</v>
      </c>
      <c r="G18" s="430">
        <v>106.8</v>
      </c>
      <c r="H18" s="430">
        <v>86.6</v>
      </c>
      <c r="I18" s="430">
        <v>102.8</v>
      </c>
      <c r="J18" s="430">
        <v>102.6</v>
      </c>
      <c r="K18" s="430">
        <v>103.5</v>
      </c>
      <c r="L18" s="430">
        <v>82.1</v>
      </c>
      <c r="M18" s="430">
        <v>94.9</v>
      </c>
      <c r="N18" s="430">
        <v>88.7</v>
      </c>
      <c r="O18" s="430">
        <v>120.9</v>
      </c>
      <c r="P18" s="430">
        <v>92.9</v>
      </c>
      <c r="Q18" s="430">
        <v>93.5</v>
      </c>
      <c r="R18" s="430">
        <v>97.9</v>
      </c>
      <c r="S18" s="430">
        <v>108</v>
      </c>
    </row>
    <row r="19" spans="1:19" ht="13.5" customHeight="1">
      <c r="A19" s="424" t="s">
        <v>503</v>
      </c>
      <c r="B19" s="424" t="s">
        <v>549</v>
      </c>
      <c r="C19" s="425" t="s">
        <v>503</v>
      </c>
      <c r="D19" s="429">
        <v>100.9</v>
      </c>
      <c r="E19" s="430">
        <v>106.9</v>
      </c>
      <c r="F19" s="430">
        <v>103.9</v>
      </c>
      <c r="G19" s="430">
        <v>109</v>
      </c>
      <c r="H19" s="430">
        <v>88.5</v>
      </c>
      <c r="I19" s="430">
        <v>105.6</v>
      </c>
      <c r="J19" s="430">
        <v>103.8</v>
      </c>
      <c r="K19" s="430">
        <v>103.2</v>
      </c>
      <c r="L19" s="430">
        <v>81.7</v>
      </c>
      <c r="M19" s="430">
        <v>98.3</v>
      </c>
      <c r="N19" s="430">
        <v>85.6</v>
      </c>
      <c r="O19" s="430">
        <v>119.9</v>
      </c>
      <c r="P19" s="430">
        <v>97.6</v>
      </c>
      <c r="Q19" s="430">
        <v>90.8</v>
      </c>
      <c r="R19" s="430">
        <v>98.5</v>
      </c>
      <c r="S19" s="430">
        <v>106.1</v>
      </c>
    </row>
    <row r="20" spans="1:19" ht="13.5" customHeight="1">
      <c r="A20" s="424" t="s">
        <v>503</v>
      </c>
      <c r="B20" s="424" t="s">
        <v>550</v>
      </c>
      <c r="C20" s="425" t="s">
        <v>503</v>
      </c>
      <c r="D20" s="429">
        <v>98.7</v>
      </c>
      <c r="E20" s="430">
        <v>104.8</v>
      </c>
      <c r="F20" s="430">
        <v>102.1</v>
      </c>
      <c r="G20" s="430">
        <v>110.5</v>
      </c>
      <c r="H20" s="430">
        <v>89.8</v>
      </c>
      <c r="I20" s="430">
        <v>102.2</v>
      </c>
      <c r="J20" s="430">
        <v>97.3</v>
      </c>
      <c r="K20" s="430">
        <v>102.2</v>
      </c>
      <c r="L20" s="430">
        <v>81.4</v>
      </c>
      <c r="M20" s="430">
        <v>101.5</v>
      </c>
      <c r="N20" s="430">
        <v>85.3</v>
      </c>
      <c r="O20" s="430">
        <v>105.7</v>
      </c>
      <c r="P20" s="430">
        <v>85.1</v>
      </c>
      <c r="Q20" s="430">
        <v>96</v>
      </c>
      <c r="R20" s="430">
        <v>96.8</v>
      </c>
      <c r="S20" s="430">
        <v>105.3</v>
      </c>
    </row>
    <row r="21" spans="1:19" ht="13.5" customHeight="1">
      <c r="A21" s="424" t="s">
        <v>503</v>
      </c>
      <c r="B21" s="424" t="s">
        <v>551</v>
      </c>
      <c r="C21" s="425" t="s">
        <v>503</v>
      </c>
      <c r="D21" s="429">
        <v>98.6</v>
      </c>
      <c r="E21" s="430">
        <v>105.3</v>
      </c>
      <c r="F21" s="430">
        <v>101.2</v>
      </c>
      <c r="G21" s="430">
        <v>114.1</v>
      </c>
      <c r="H21" s="430">
        <v>89</v>
      </c>
      <c r="I21" s="430">
        <v>98.9</v>
      </c>
      <c r="J21" s="430">
        <v>97.8</v>
      </c>
      <c r="K21" s="430">
        <v>104.9</v>
      </c>
      <c r="L21" s="430">
        <v>84.7</v>
      </c>
      <c r="M21" s="430">
        <v>101.1</v>
      </c>
      <c r="N21" s="430">
        <v>87.6</v>
      </c>
      <c r="O21" s="430">
        <v>105.1</v>
      </c>
      <c r="P21" s="430">
        <v>89.3</v>
      </c>
      <c r="Q21" s="430">
        <v>95.5</v>
      </c>
      <c r="R21" s="430">
        <v>98.6</v>
      </c>
      <c r="S21" s="430">
        <v>102.5</v>
      </c>
    </row>
    <row r="22" spans="1:19" ht="13.5" customHeight="1">
      <c r="A22" s="424" t="s">
        <v>503</v>
      </c>
      <c r="B22" s="424" t="s">
        <v>552</v>
      </c>
      <c r="C22" s="425" t="s">
        <v>503</v>
      </c>
      <c r="D22" s="429">
        <v>98.6</v>
      </c>
      <c r="E22" s="430">
        <v>106.9</v>
      </c>
      <c r="F22" s="430">
        <v>102.7</v>
      </c>
      <c r="G22" s="430">
        <v>114.5</v>
      </c>
      <c r="H22" s="430">
        <v>89.1</v>
      </c>
      <c r="I22" s="430">
        <v>103</v>
      </c>
      <c r="J22" s="430">
        <v>97.9</v>
      </c>
      <c r="K22" s="430">
        <v>101.6</v>
      </c>
      <c r="L22" s="430">
        <v>83.9</v>
      </c>
      <c r="M22" s="430">
        <v>99.8</v>
      </c>
      <c r="N22" s="430">
        <v>84</v>
      </c>
      <c r="O22" s="430">
        <v>103.9</v>
      </c>
      <c r="P22" s="430">
        <v>84.8</v>
      </c>
      <c r="Q22" s="430">
        <v>94</v>
      </c>
      <c r="R22" s="430">
        <v>98</v>
      </c>
      <c r="S22" s="430">
        <v>102.7</v>
      </c>
    </row>
    <row r="23" spans="1:19" ht="13.5" customHeight="1">
      <c r="A23" s="424" t="s">
        <v>503</v>
      </c>
      <c r="B23" s="424" t="s">
        <v>518</v>
      </c>
      <c r="C23" s="425" t="s">
        <v>503</v>
      </c>
      <c r="D23" s="429">
        <v>98.1</v>
      </c>
      <c r="E23" s="430">
        <v>106.2</v>
      </c>
      <c r="F23" s="430">
        <v>101.3</v>
      </c>
      <c r="G23" s="430">
        <v>114.1</v>
      </c>
      <c r="H23" s="430">
        <v>87.1</v>
      </c>
      <c r="I23" s="430">
        <v>103.5</v>
      </c>
      <c r="J23" s="430">
        <v>97.6</v>
      </c>
      <c r="K23" s="430">
        <v>101.8</v>
      </c>
      <c r="L23" s="430">
        <v>82.4</v>
      </c>
      <c r="M23" s="430">
        <v>102.5</v>
      </c>
      <c r="N23" s="430">
        <v>83.8</v>
      </c>
      <c r="O23" s="430">
        <v>105.6</v>
      </c>
      <c r="P23" s="430">
        <v>84.6</v>
      </c>
      <c r="Q23" s="430">
        <v>93.7</v>
      </c>
      <c r="R23" s="430">
        <v>96.3</v>
      </c>
      <c r="S23" s="430">
        <v>103.2</v>
      </c>
    </row>
    <row r="24" spans="1:46" ht="13.5" customHeight="1">
      <c r="A24" s="424" t="s">
        <v>503</v>
      </c>
      <c r="B24" s="424" t="s">
        <v>553</v>
      </c>
      <c r="C24" s="425" t="s">
        <v>503</v>
      </c>
      <c r="D24" s="429">
        <v>98.9</v>
      </c>
      <c r="E24" s="430">
        <v>108</v>
      </c>
      <c r="F24" s="430">
        <v>102</v>
      </c>
      <c r="G24" s="430">
        <v>114.6</v>
      </c>
      <c r="H24" s="430">
        <v>87.6</v>
      </c>
      <c r="I24" s="430">
        <v>102.4</v>
      </c>
      <c r="J24" s="430">
        <v>97.9</v>
      </c>
      <c r="K24" s="430">
        <v>102.3</v>
      </c>
      <c r="L24" s="430">
        <v>82.2</v>
      </c>
      <c r="M24" s="430">
        <v>99</v>
      </c>
      <c r="N24" s="430">
        <v>81.8</v>
      </c>
      <c r="O24" s="430">
        <v>104</v>
      </c>
      <c r="P24" s="430">
        <v>90.5</v>
      </c>
      <c r="Q24" s="430">
        <v>95.1</v>
      </c>
      <c r="R24" s="430">
        <v>98.1</v>
      </c>
      <c r="S24" s="430">
        <v>104.8</v>
      </c>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row>
    <row r="25" spans="1:46" ht="13.5" customHeight="1">
      <c r="A25" s="432" t="s">
        <v>690</v>
      </c>
      <c r="B25" s="433" t="s">
        <v>815</v>
      </c>
      <c r="C25" s="434" t="s">
        <v>706</v>
      </c>
      <c r="D25" s="435">
        <v>98.3</v>
      </c>
      <c r="E25" s="436">
        <v>108.2</v>
      </c>
      <c r="F25" s="436">
        <v>101.5</v>
      </c>
      <c r="G25" s="436">
        <v>113.1</v>
      </c>
      <c r="H25" s="436">
        <v>86.9</v>
      </c>
      <c r="I25" s="436">
        <v>104.4</v>
      </c>
      <c r="J25" s="436">
        <v>98</v>
      </c>
      <c r="K25" s="436">
        <v>106.5</v>
      </c>
      <c r="L25" s="436">
        <v>85</v>
      </c>
      <c r="M25" s="436">
        <v>99</v>
      </c>
      <c r="N25" s="436">
        <v>86.4</v>
      </c>
      <c r="O25" s="436">
        <v>103.5</v>
      </c>
      <c r="P25" s="436">
        <v>84.7</v>
      </c>
      <c r="Q25" s="436">
        <v>91.6</v>
      </c>
      <c r="R25" s="436">
        <v>97.8</v>
      </c>
      <c r="S25" s="436">
        <v>102.6</v>
      </c>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row>
    <row r="26" spans="1:19" ht="17.25" customHeight="1">
      <c r="A26" s="400"/>
      <c r="B26" s="400"/>
      <c r="C26" s="400"/>
      <c r="D26" s="772" t="s">
        <v>599</v>
      </c>
      <c r="E26" s="772"/>
      <c r="F26" s="772"/>
      <c r="G26" s="772"/>
      <c r="H26" s="772"/>
      <c r="I26" s="772"/>
      <c r="J26" s="772"/>
      <c r="K26" s="772"/>
      <c r="L26" s="772"/>
      <c r="M26" s="772"/>
      <c r="N26" s="772"/>
      <c r="O26" s="772"/>
      <c r="P26" s="772"/>
      <c r="Q26" s="772"/>
      <c r="R26" s="772"/>
      <c r="S26" s="772"/>
    </row>
    <row r="27" spans="1:19" ht="13.5" customHeight="1">
      <c r="A27" s="419" t="s">
        <v>540</v>
      </c>
      <c r="B27" s="419" t="s">
        <v>667</v>
      </c>
      <c r="C27" s="420" t="s">
        <v>541</v>
      </c>
      <c r="D27" s="421">
        <v>0.2</v>
      </c>
      <c r="E27" s="422">
        <v>-2.2</v>
      </c>
      <c r="F27" s="422">
        <v>0.8</v>
      </c>
      <c r="G27" s="422">
        <v>-1.6</v>
      </c>
      <c r="H27" s="422">
        <v>-2.8</v>
      </c>
      <c r="I27" s="422">
        <v>-7.9</v>
      </c>
      <c r="J27" s="422">
        <v>0.2</v>
      </c>
      <c r="K27" s="422">
        <v>1.5</v>
      </c>
      <c r="L27" s="423" t="s">
        <v>672</v>
      </c>
      <c r="M27" s="423" t="s">
        <v>672</v>
      </c>
      <c r="N27" s="423" t="s">
        <v>672</v>
      </c>
      <c r="O27" s="423" t="s">
        <v>672</v>
      </c>
      <c r="P27" s="422">
        <v>0.1</v>
      </c>
      <c r="Q27" s="422">
        <v>2.1</v>
      </c>
      <c r="R27" s="422">
        <v>-13.6</v>
      </c>
      <c r="S27" s="423" t="s">
        <v>672</v>
      </c>
    </row>
    <row r="28" spans="1:19" ht="13.5" customHeight="1">
      <c r="A28" s="424"/>
      <c r="B28" s="424" t="s">
        <v>668</v>
      </c>
      <c r="C28" s="425"/>
      <c r="D28" s="426">
        <v>1.6</v>
      </c>
      <c r="E28" s="427">
        <v>-4.8</v>
      </c>
      <c r="F28" s="427">
        <v>2.3</v>
      </c>
      <c r="G28" s="427">
        <v>-3.2</v>
      </c>
      <c r="H28" s="427">
        <v>-8.3</v>
      </c>
      <c r="I28" s="427">
        <v>-3</v>
      </c>
      <c r="J28" s="427">
        <v>1.9</v>
      </c>
      <c r="K28" s="427">
        <v>0.7</v>
      </c>
      <c r="L28" s="428" t="s">
        <v>672</v>
      </c>
      <c r="M28" s="428" t="s">
        <v>672</v>
      </c>
      <c r="N28" s="428" t="s">
        <v>672</v>
      </c>
      <c r="O28" s="428" t="s">
        <v>672</v>
      </c>
      <c r="P28" s="427">
        <v>4.8</v>
      </c>
      <c r="Q28" s="427">
        <v>2</v>
      </c>
      <c r="R28" s="427">
        <v>3.8</v>
      </c>
      <c r="S28" s="428" t="s">
        <v>672</v>
      </c>
    </row>
    <row r="29" spans="1:19" ht="13.5" customHeight="1">
      <c r="A29" s="424"/>
      <c r="B29" s="424" t="s">
        <v>669</v>
      </c>
      <c r="C29" s="425"/>
      <c r="D29" s="426">
        <v>-4.4</v>
      </c>
      <c r="E29" s="427">
        <v>2.2</v>
      </c>
      <c r="F29" s="427">
        <v>-2.6</v>
      </c>
      <c r="G29" s="427">
        <v>2.3</v>
      </c>
      <c r="H29" s="427">
        <v>-4.5</v>
      </c>
      <c r="I29" s="427">
        <v>0.6</v>
      </c>
      <c r="J29" s="427">
        <v>-6.9</v>
      </c>
      <c r="K29" s="427">
        <v>2.7</v>
      </c>
      <c r="L29" s="428" t="s">
        <v>672</v>
      </c>
      <c r="M29" s="428" t="s">
        <v>672</v>
      </c>
      <c r="N29" s="428" t="s">
        <v>672</v>
      </c>
      <c r="O29" s="428" t="s">
        <v>672</v>
      </c>
      <c r="P29" s="427">
        <v>-10.4</v>
      </c>
      <c r="Q29" s="427">
        <v>-8.3</v>
      </c>
      <c r="R29" s="427">
        <v>17</v>
      </c>
      <c r="S29" s="428" t="s">
        <v>672</v>
      </c>
    </row>
    <row r="30" spans="1:19" ht="13.5" customHeight="1">
      <c r="A30" s="424"/>
      <c r="B30" s="424" t="s">
        <v>670</v>
      </c>
      <c r="C30" s="425"/>
      <c r="D30" s="426">
        <v>0.1</v>
      </c>
      <c r="E30" s="427">
        <v>4</v>
      </c>
      <c r="F30" s="427">
        <v>2.5</v>
      </c>
      <c r="G30" s="427">
        <v>3</v>
      </c>
      <c r="H30" s="427">
        <v>5.9</v>
      </c>
      <c r="I30" s="427">
        <v>-1.9</v>
      </c>
      <c r="J30" s="427">
        <v>4.5</v>
      </c>
      <c r="K30" s="427">
        <v>3.1</v>
      </c>
      <c r="L30" s="428" t="s">
        <v>672</v>
      </c>
      <c r="M30" s="428" t="s">
        <v>672</v>
      </c>
      <c r="N30" s="428" t="s">
        <v>672</v>
      </c>
      <c r="O30" s="428" t="s">
        <v>672</v>
      </c>
      <c r="P30" s="427">
        <v>-5.9</v>
      </c>
      <c r="Q30" s="427">
        <v>-2.9</v>
      </c>
      <c r="R30" s="427">
        <v>3.5</v>
      </c>
      <c r="S30" s="428" t="s">
        <v>672</v>
      </c>
    </row>
    <row r="31" spans="1:19" ht="13.5" customHeight="1">
      <c r="A31" s="424"/>
      <c r="B31" s="424" t="s">
        <v>671</v>
      </c>
      <c r="C31" s="425"/>
      <c r="D31" s="426">
        <v>-2.8</v>
      </c>
      <c r="E31" s="427">
        <v>-6.3</v>
      </c>
      <c r="F31" s="427">
        <v>-0.8</v>
      </c>
      <c r="G31" s="427">
        <v>3.8</v>
      </c>
      <c r="H31" s="427">
        <v>-9.1</v>
      </c>
      <c r="I31" s="427">
        <v>-1.7</v>
      </c>
      <c r="J31" s="427">
        <v>-2</v>
      </c>
      <c r="K31" s="427">
        <v>-3.8</v>
      </c>
      <c r="L31" s="428">
        <v>-16.8</v>
      </c>
      <c r="M31" s="428">
        <v>5.7</v>
      </c>
      <c r="N31" s="428">
        <v>-14.6</v>
      </c>
      <c r="O31" s="428">
        <v>1.9</v>
      </c>
      <c r="P31" s="427">
        <v>-14</v>
      </c>
      <c r="Q31" s="427">
        <v>-3.1</v>
      </c>
      <c r="R31" s="427">
        <v>-1.3</v>
      </c>
      <c r="S31" s="428">
        <v>9.7</v>
      </c>
    </row>
    <row r="32" spans="1:19" ht="13.5" customHeight="1">
      <c r="A32" s="424"/>
      <c r="B32" s="437" t="s">
        <v>708</v>
      </c>
      <c r="C32" s="438"/>
      <c r="D32" s="439">
        <v>1</v>
      </c>
      <c r="E32" s="440">
        <v>9.4</v>
      </c>
      <c r="F32" s="440">
        <v>1.2</v>
      </c>
      <c r="G32" s="440">
        <v>-0.7</v>
      </c>
      <c r="H32" s="440">
        <v>-4.5</v>
      </c>
      <c r="I32" s="440">
        <v>0.7</v>
      </c>
      <c r="J32" s="440">
        <v>-0.1</v>
      </c>
      <c r="K32" s="440">
        <v>6.8</v>
      </c>
      <c r="L32" s="440">
        <v>-4.9</v>
      </c>
      <c r="M32" s="440">
        <v>-8.2</v>
      </c>
      <c r="N32" s="440">
        <v>1.1</v>
      </c>
      <c r="O32" s="440">
        <v>10.3</v>
      </c>
      <c r="P32" s="440">
        <v>0.6</v>
      </c>
      <c r="Q32" s="440">
        <v>-0.1</v>
      </c>
      <c r="R32" s="440">
        <v>-0.9</v>
      </c>
      <c r="S32" s="440">
        <v>1.9</v>
      </c>
    </row>
    <row r="33" spans="1:19" ht="13.5" customHeight="1">
      <c r="A33" s="419" t="s">
        <v>542</v>
      </c>
      <c r="B33" s="419" t="s">
        <v>598</v>
      </c>
      <c r="C33" s="431" t="s">
        <v>543</v>
      </c>
      <c r="D33" s="429">
        <v>2.4</v>
      </c>
      <c r="E33" s="430">
        <v>7.1</v>
      </c>
      <c r="F33" s="430">
        <v>2.3</v>
      </c>
      <c r="G33" s="430">
        <v>2.9</v>
      </c>
      <c r="H33" s="430">
        <v>-0.8</v>
      </c>
      <c r="I33" s="430">
        <v>-0.9</v>
      </c>
      <c r="J33" s="430">
        <v>3.2</v>
      </c>
      <c r="K33" s="430">
        <v>10.9</v>
      </c>
      <c r="L33" s="430">
        <v>-5.2</v>
      </c>
      <c r="M33" s="430">
        <v>-10.4</v>
      </c>
      <c r="N33" s="430">
        <v>5.9</v>
      </c>
      <c r="O33" s="430">
        <v>12.4</v>
      </c>
      <c r="P33" s="430">
        <v>2.6</v>
      </c>
      <c r="Q33" s="430">
        <v>3.3</v>
      </c>
      <c r="R33" s="430">
        <v>-1.8</v>
      </c>
      <c r="S33" s="430">
        <v>-0.9</v>
      </c>
    </row>
    <row r="34" spans="1:19" ht="13.5" customHeight="1">
      <c r="A34" s="424" t="s">
        <v>674</v>
      </c>
      <c r="B34" s="424" t="s">
        <v>557</v>
      </c>
      <c r="C34" s="425" t="s">
        <v>543</v>
      </c>
      <c r="D34" s="429">
        <v>0.9</v>
      </c>
      <c r="E34" s="430">
        <v>4.5</v>
      </c>
      <c r="F34" s="430">
        <v>3.3</v>
      </c>
      <c r="G34" s="430">
        <v>2.4</v>
      </c>
      <c r="H34" s="430">
        <v>-0.7</v>
      </c>
      <c r="I34" s="430">
        <v>-2.5</v>
      </c>
      <c r="J34" s="430">
        <v>4.6</v>
      </c>
      <c r="K34" s="430">
        <v>5.1</v>
      </c>
      <c r="L34" s="430">
        <v>-7.2</v>
      </c>
      <c r="M34" s="430">
        <v>-9.7</v>
      </c>
      <c r="N34" s="430">
        <v>-2.8</v>
      </c>
      <c r="O34" s="430">
        <v>7.7</v>
      </c>
      <c r="P34" s="430">
        <v>5</v>
      </c>
      <c r="Q34" s="430">
        <v>-4.4</v>
      </c>
      <c r="R34" s="430">
        <v>-3.9</v>
      </c>
      <c r="S34" s="430">
        <v>-7.6</v>
      </c>
    </row>
    <row r="35" spans="1:19" ht="13.5" customHeight="1">
      <c r="A35" s="424" t="s">
        <v>503</v>
      </c>
      <c r="B35" s="424" t="s">
        <v>545</v>
      </c>
      <c r="C35" s="425" t="s">
        <v>503</v>
      </c>
      <c r="D35" s="429">
        <v>2.1</v>
      </c>
      <c r="E35" s="430">
        <v>5.9</v>
      </c>
      <c r="F35" s="430">
        <v>3.5</v>
      </c>
      <c r="G35" s="430">
        <v>3.2</v>
      </c>
      <c r="H35" s="430">
        <v>1</v>
      </c>
      <c r="I35" s="430">
        <v>1.7</v>
      </c>
      <c r="J35" s="430">
        <v>4.7</v>
      </c>
      <c r="K35" s="430">
        <v>5.9</v>
      </c>
      <c r="L35" s="430">
        <v>-1.5</v>
      </c>
      <c r="M35" s="430">
        <v>-6.7</v>
      </c>
      <c r="N35" s="430">
        <v>6.6</v>
      </c>
      <c r="O35" s="430">
        <v>6.4</v>
      </c>
      <c r="P35" s="430">
        <v>5.1</v>
      </c>
      <c r="Q35" s="430">
        <v>-4.2</v>
      </c>
      <c r="R35" s="430">
        <v>-2.5</v>
      </c>
      <c r="S35" s="430">
        <v>-6.6</v>
      </c>
    </row>
    <row r="36" spans="1:19" ht="13.5" customHeight="1">
      <c r="A36" s="424" t="s">
        <v>503</v>
      </c>
      <c r="B36" s="424" t="s">
        <v>546</v>
      </c>
      <c r="C36" s="425" t="s">
        <v>503</v>
      </c>
      <c r="D36" s="429">
        <v>1.7</v>
      </c>
      <c r="E36" s="430">
        <v>3.8</v>
      </c>
      <c r="F36" s="430">
        <v>2.2</v>
      </c>
      <c r="G36" s="430">
        <v>3.6</v>
      </c>
      <c r="H36" s="430">
        <v>-1.2</v>
      </c>
      <c r="I36" s="430">
        <v>3.4</v>
      </c>
      <c r="J36" s="430">
        <v>3.6</v>
      </c>
      <c r="K36" s="430">
        <v>3.6</v>
      </c>
      <c r="L36" s="430">
        <v>2.8</v>
      </c>
      <c r="M36" s="430">
        <v>-8.2</v>
      </c>
      <c r="N36" s="430">
        <v>10.9</v>
      </c>
      <c r="O36" s="430">
        <v>6.5</v>
      </c>
      <c r="P36" s="430">
        <v>11</v>
      </c>
      <c r="Q36" s="430">
        <v>-6.1</v>
      </c>
      <c r="R36" s="430">
        <v>-2.2</v>
      </c>
      <c r="S36" s="430">
        <v>-5.3</v>
      </c>
    </row>
    <row r="37" spans="1:19" ht="13.5" customHeight="1">
      <c r="A37" s="424" t="s">
        <v>503</v>
      </c>
      <c r="B37" s="424" t="s">
        <v>547</v>
      </c>
      <c r="C37" s="425" t="s">
        <v>503</v>
      </c>
      <c r="D37" s="429">
        <v>3.2</v>
      </c>
      <c r="E37" s="430">
        <v>7.5</v>
      </c>
      <c r="F37" s="430">
        <v>2.5</v>
      </c>
      <c r="G37" s="430">
        <v>1</v>
      </c>
      <c r="H37" s="430">
        <v>-1.6</v>
      </c>
      <c r="I37" s="430">
        <v>3.1</v>
      </c>
      <c r="J37" s="430">
        <v>9.8</v>
      </c>
      <c r="K37" s="430">
        <v>3.7</v>
      </c>
      <c r="L37" s="430">
        <v>3</v>
      </c>
      <c r="M37" s="430">
        <v>-2.5</v>
      </c>
      <c r="N37" s="430">
        <v>8</v>
      </c>
      <c r="O37" s="430">
        <v>7</v>
      </c>
      <c r="P37" s="430">
        <v>11</v>
      </c>
      <c r="Q37" s="430">
        <v>-3.1</v>
      </c>
      <c r="R37" s="430">
        <v>-0.3</v>
      </c>
      <c r="S37" s="430">
        <v>-7.5</v>
      </c>
    </row>
    <row r="38" spans="1:19" ht="13.5" customHeight="1">
      <c r="A38" s="424" t="s">
        <v>503</v>
      </c>
      <c r="B38" s="424" t="s">
        <v>548</v>
      </c>
      <c r="C38" s="425" t="s">
        <v>503</v>
      </c>
      <c r="D38" s="429">
        <v>3.2</v>
      </c>
      <c r="E38" s="430">
        <v>5.4</v>
      </c>
      <c r="F38" s="430">
        <v>2.8</v>
      </c>
      <c r="G38" s="430">
        <v>1.9</v>
      </c>
      <c r="H38" s="430">
        <v>0.6</v>
      </c>
      <c r="I38" s="430">
        <v>6.1</v>
      </c>
      <c r="J38" s="430">
        <v>6.2</v>
      </c>
      <c r="K38" s="430">
        <v>3.2</v>
      </c>
      <c r="L38" s="430">
        <v>7.3</v>
      </c>
      <c r="M38" s="430">
        <v>-3.3</v>
      </c>
      <c r="N38" s="430">
        <v>6.1</v>
      </c>
      <c r="O38" s="430">
        <v>9.7</v>
      </c>
      <c r="P38" s="430">
        <v>12.7</v>
      </c>
      <c r="Q38" s="430">
        <v>-3.2</v>
      </c>
      <c r="R38" s="430">
        <v>0.8</v>
      </c>
      <c r="S38" s="430">
        <v>-1.4</v>
      </c>
    </row>
    <row r="39" spans="1:19" ht="13.5" customHeight="1">
      <c r="A39" s="424" t="s">
        <v>503</v>
      </c>
      <c r="B39" s="424" t="s">
        <v>549</v>
      </c>
      <c r="C39" s="425" t="s">
        <v>503</v>
      </c>
      <c r="D39" s="429">
        <v>2.1</v>
      </c>
      <c r="E39" s="430">
        <v>4.3</v>
      </c>
      <c r="F39" s="430">
        <v>2</v>
      </c>
      <c r="G39" s="430">
        <v>3.6</v>
      </c>
      <c r="H39" s="430">
        <v>2.4</v>
      </c>
      <c r="I39" s="430">
        <v>5.2</v>
      </c>
      <c r="J39" s="430">
        <v>6.5</v>
      </c>
      <c r="K39" s="430">
        <v>0.4</v>
      </c>
      <c r="L39" s="430">
        <v>3.8</v>
      </c>
      <c r="M39" s="430">
        <v>1.2</v>
      </c>
      <c r="N39" s="430">
        <v>2.4</v>
      </c>
      <c r="O39" s="430">
        <v>10.1</v>
      </c>
      <c r="P39" s="430">
        <v>17</v>
      </c>
      <c r="Q39" s="430">
        <v>-7</v>
      </c>
      <c r="R39" s="430">
        <v>-0.4</v>
      </c>
      <c r="S39" s="430">
        <v>-5.2</v>
      </c>
    </row>
    <row r="40" spans="1:19" ht="13.5" customHeight="1">
      <c r="A40" s="424" t="s">
        <v>503</v>
      </c>
      <c r="B40" s="424" t="s">
        <v>550</v>
      </c>
      <c r="C40" s="425" t="s">
        <v>503</v>
      </c>
      <c r="D40" s="429">
        <v>-0.9</v>
      </c>
      <c r="E40" s="430">
        <v>-0.1</v>
      </c>
      <c r="F40" s="430">
        <v>-0.1</v>
      </c>
      <c r="G40" s="430">
        <v>10.2</v>
      </c>
      <c r="H40" s="430">
        <v>8.3</v>
      </c>
      <c r="I40" s="430">
        <v>0.6</v>
      </c>
      <c r="J40" s="430">
        <v>-2.3</v>
      </c>
      <c r="K40" s="430">
        <v>-1.5</v>
      </c>
      <c r="L40" s="430">
        <v>2.6</v>
      </c>
      <c r="M40" s="430">
        <v>11.9</v>
      </c>
      <c r="N40" s="430">
        <v>-4.9</v>
      </c>
      <c r="O40" s="430">
        <v>-4.6</v>
      </c>
      <c r="P40" s="430">
        <v>-4.7</v>
      </c>
      <c r="Q40" s="430">
        <v>-0.9</v>
      </c>
      <c r="R40" s="430">
        <v>-1.6</v>
      </c>
      <c r="S40" s="430">
        <v>-6</v>
      </c>
    </row>
    <row r="41" spans="1:19" ht="13.5" customHeight="1">
      <c r="A41" s="424" t="s">
        <v>503</v>
      </c>
      <c r="B41" s="424" t="s">
        <v>551</v>
      </c>
      <c r="C41" s="425" t="s">
        <v>503</v>
      </c>
      <c r="D41" s="429">
        <v>0.2</v>
      </c>
      <c r="E41" s="430">
        <v>2.9</v>
      </c>
      <c r="F41" s="430">
        <v>0.8</v>
      </c>
      <c r="G41" s="430">
        <v>12.3</v>
      </c>
      <c r="H41" s="430">
        <v>1.4</v>
      </c>
      <c r="I41" s="430">
        <v>3.7</v>
      </c>
      <c r="J41" s="430">
        <v>-0.2</v>
      </c>
      <c r="K41" s="430">
        <v>-0.9</v>
      </c>
      <c r="L41" s="430">
        <v>7.2</v>
      </c>
      <c r="M41" s="430">
        <v>8.2</v>
      </c>
      <c r="N41" s="430">
        <v>-3.2</v>
      </c>
      <c r="O41" s="430">
        <v>-7.3</v>
      </c>
      <c r="P41" s="430">
        <v>-2.1</v>
      </c>
      <c r="Q41" s="430">
        <v>-0.5</v>
      </c>
      <c r="R41" s="430">
        <v>1.2</v>
      </c>
      <c r="S41" s="430">
        <v>-5.1</v>
      </c>
    </row>
    <row r="42" spans="1:19" ht="13.5" customHeight="1">
      <c r="A42" s="424" t="s">
        <v>503</v>
      </c>
      <c r="B42" s="424" t="s">
        <v>552</v>
      </c>
      <c r="C42" s="425" t="s">
        <v>503</v>
      </c>
      <c r="D42" s="429">
        <v>-0.3</v>
      </c>
      <c r="E42" s="430">
        <v>0.7</v>
      </c>
      <c r="F42" s="430">
        <v>1.8</v>
      </c>
      <c r="G42" s="430">
        <v>12.7</v>
      </c>
      <c r="H42" s="430">
        <v>1.3</v>
      </c>
      <c r="I42" s="430">
        <v>2.6</v>
      </c>
      <c r="J42" s="430">
        <v>-0.1</v>
      </c>
      <c r="K42" s="430">
        <v>-4.5</v>
      </c>
      <c r="L42" s="430">
        <v>2.7</v>
      </c>
      <c r="M42" s="430">
        <v>4</v>
      </c>
      <c r="N42" s="430">
        <v>-5</v>
      </c>
      <c r="O42" s="430">
        <v>-8.4</v>
      </c>
      <c r="P42" s="430">
        <v>-2.8</v>
      </c>
      <c r="Q42" s="430">
        <v>-1.3</v>
      </c>
      <c r="R42" s="430">
        <v>0.9</v>
      </c>
      <c r="S42" s="430">
        <v>-8.1</v>
      </c>
    </row>
    <row r="43" spans="1:19" ht="13.5" customHeight="1">
      <c r="A43" s="424" t="s">
        <v>503</v>
      </c>
      <c r="B43" s="424" t="s">
        <v>518</v>
      </c>
      <c r="C43" s="425" t="s">
        <v>503</v>
      </c>
      <c r="D43" s="429">
        <v>-0.8</v>
      </c>
      <c r="E43" s="430">
        <v>0.3</v>
      </c>
      <c r="F43" s="430">
        <v>0.6</v>
      </c>
      <c r="G43" s="430">
        <v>13.9</v>
      </c>
      <c r="H43" s="430">
        <v>1.3</v>
      </c>
      <c r="I43" s="430">
        <v>3.1</v>
      </c>
      <c r="J43" s="430">
        <v>-1.7</v>
      </c>
      <c r="K43" s="430">
        <v>-1.5</v>
      </c>
      <c r="L43" s="430">
        <v>1.6</v>
      </c>
      <c r="M43" s="430">
        <v>11.7</v>
      </c>
      <c r="N43" s="430">
        <v>-6.5</v>
      </c>
      <c r="O43" s="430">
        <v>-7.9</v>
      </c>
      <c r="P43" s="430">
        <v>-4.4</v>
      </c>
      <c r="Q43" s="430">
        <v>-2.2</v>
      </c>
      <c r="R43" s="430">
        <v>1.2</v>
      </c>
      <c r="S43" s="430">
        <v>-9.5</v>
      </c>
    </row>
    <row r="44" spans="1:19" ht="13.5" customHeight="1">
      <c r="A44" s="424" t="s">
        <v>503</v>
      </c>
      <c r="B44" s="424" t="s">
        <v>553</v>
      </c>
      <c r="C44" s="425" t="s">
        <v>503</v>
      </c>
      <c r="D44" s="429">
        <v>-0.8</v>
      </c>
      <c r="E44" s="430">
        <v>2.6</v>
      </c>
      <c r="F44" s="430">
        <v>0.4</v>
      </c>
      <c r="G44" s="430">
        <v>23.6</v>
      </c>
      <c r="H44" s="430">
        <v>-0.9</v>
      </c>
      <c r="I44" s="430">
        <v>0.2</v>
      </c>
      <c r="J44" s="430">
        <v>-2.2</v>
      </c>
      <c r="K44" s="430">
        <v>-3.3</v>
      </c>
      <c r="L44" s="430">
        <v>5.8</v>
      </c>
      <c r="M44" s="430">
        <v>3.6</v>
      </c>
      <c r="N44" s="430">
        <v>-8.7</v>
      </c>
      <c r="O44" s="430">
        <v>-10.5</v>
      </c>
      <c r="P44" s="430">
        <v>1.6</v>
      </c>
      <c r="Q44" s="430">
        <v>-1.5</v>
      </c>
      <c r="R44" s="430">
        <v>1.2</v>
      </c>
      <c r="S44" s="430">
        <v>-8.6</v>
      </c>
    </row>
    <row r="45" spans="1:19" ht="13.5" customHeight="1">
      <c r="A45" s="432" t="s">
        <v>690</v>
      </c>
      <c r="B45" s="433" t="s">
        <v>815</v>
      </c>
      <c r="C45" s="434" t="s">
        <v>694</v>
      </c>
      <c r="D45" s="435">
        <v>-0.6</v>
      </c>
      <c r="E45" s="436">
        <v>0.8</v>
      </c>
      <c r="F45" s="436">
        <v>0.3</v>
      </c>
      <c r="G45" s="436">
        <v>3.7</v>
      </c>
      <c r="H45" s="436">
        <v>2.6</v>
      </c>
      <c r="I45" s="436">
        <v>7.3</v>
      </c>
      <c r="J45" s="436">
        <v>-1.2</v>
      </c>
      <c r="K45" s="436">
        <v>0.9</v>
      </c>
      <c r="L45" s="436">
        <v>10.1</v>
      </c>
      <c r="M45" s="436">
        <v>5.1</v>
      </c>
      <c r="N45" s="436">
        <v>-1.9</v>
      </c>
      <c r="O45" s="436">
        <v>-12.6</v>
      </c>
      <c r="P45" s="436">
        <v>-4.2</v>
      </c>
      <c r="Q45" s="436">
        <v>-4.6</v>
      </c>
      <c r="R45" s="436">
        <v>2</v>
      </c>
      <c r="S45" s="436">
        <v>-8.5</v>
      </c>
    </row>
    <row r="46" spans="1:35" ht="27" customHeight="1">
      <c r="A46" s="762" t="s">
        <v>348</v>
      </c>
      <c r="B46" s="762"/>
      <c r="C46" s="763"/>
      <c r="D46" s="441">
        <v>-0.6</v>
      </c>
      <c r="E46" s="441">
        <v>0.2</v>
      </c>
      <c r="F46" s="441">
        <v>-0.5</v>
      </c>
      <c r="G46" s="441">
        <v>-1.3</v>
      </c>
      <c r="H46" s="441">
        <v>-0.8</v>
      </c>
      <c r="I46" s="441">
        <v>2</v>
      </c>
      <c r="J46" s="441">
        <v>0.1</v>
      </c>
      <c r="K46" s="441">
        <v>4.1</v>
      </c>
      <c r="L46" s="441">
        <v>3.4</v>
      </c>
      <c r="M46" s="441">
        <v>0</v>
      </c>
      <c r="N46" s="441">
        <v>5.6</v>
      </c>
      <c r="O46" s="441">
        <v>-0.5</v>
      </c>
      <c r="P46" s="441">
        <v>-6.4</v>
      </c>
      <c r="Q46" s="441">
        <v>-3.7</v>
      </c>
      <c r="R46" s="441">
        <v>-0.3</v>
      </c>
      <c r="S46" s="441">
        <v>-2.1</v>
      </c>
      <c r="T46" s="377"/>
      <c r="U46" s="377"/>
      <c r="V46" s="377"/>
      <c r="W46" s="377"/>
      <c r="X46" s="377"/>
      <c r="Y46" s="377"/>
      <c r="Z46" s="377"/>
      <c r="AA46" s="377"/>
      <c r="AB46" s="377"/>
      <c r="AC46" s="377"/>
      <c r="AD46" s="377"/>
      <c r="AE46" s="377"/>
      <c r="AF46" s="377"/>
      <c r="AG46" s="377"/>
      <c r="AH46" s="377"/>
      <c r="AI46" s="377"/>
    </row>
    <row r="47" spans="1:35" ht="27" customHeight="1">
      <c r="A47" s="377"/>
      <c r="B47" s="377"/>
      <c r="C47" s="377"/>
      <c r="D47" s="375"/>
      <c r="E47" s="375"/>
      <c r="F47" s="375"/>
      <c r="G47" s="375"/>
      <c r="H47" s="375"/>
      <c r="I47" s="375"/>
      <c r="J47" s="375"/>
      <c r="K47" s="375"/>
      <c r="L47" s="375"/>
      <c r="M47" s="375"/>
      <c r="N47" s="375"/>
      <c r="O47" s="375"/>
      <c r="P47" s="375"/>
      <c r="Q47" s="375"/>
      <c r="R47" s="375"/>
      <c r="S47" s="375"/>
      <c r="T47" s="377"/>
      <c r="U47" s="377"/>
      <c r="V47" s="377"/>
      <c r="W47" s="377"/>
      <c r="X47" s="377"/>
      <c r="Y47" s="377"/>
      <c r="Z47" s="377"/>
      <c r="AA47" s="377"/>
      <c r="AB47" s="377"/>
      <c r="AC47" s="377"/>
      <c r="AD47" s="377"/>
      <c r="AE47" s="377"/>
      <c r="AF47" s="377"/>
      <c r="AG47" s="377"/>
      <c r="AH47" s="377"/>
      <c r="AI47" s="377"/>
    </row>
    <row r="48" spans="1:19" ht="17.25">
      <c r="A48" s="395" t="s">
        <v>176</v>
      </c>
      <c r="B48" s="380"/>
      <c r="C48" s="380"/>
      <c r="D48" s="378"/>
      <c r="E48" s="378"/>
      <c r="F48" s="378"/>
      <c r="G48" s="378"/>
      <c r="H48" s="777"/>
      <c r="I48" s="777"/>
      <c r="J48" s="777"/>
      <c r="K48" s="777"/>
      <c r="L48" s="777"/>
      <c r="M48" s="777"/>
      <c r="N48" s="777"/>
      <c r="O48" s="777"/>
      <c r="P48" s="378"/>
      <c r="Q48" s="378"/>
      <c r="R48" s="378"/>
      <c r="S48" s="384" t="s">
        <v>544</v>
      </c>
    </row>
    <row r="49" spans="1:19" ht="13.5">
      <c r="A49" s="765" t="s">
        <v>504</v>
      </c>
      <c r="B49" s="765"/>
      <c r="C49" s="766"/>
      <c r="D49" s="368" t="s">
        <v>634</v>
      </c>
      <c r="E49" s="368" t="s">
        <v>635</v>
      </c>
      <c r="F49" s="368" t="s">
        <v>636</v>
      </c>
      <c r="G49" s="368" t="s">
        <v>637</v>
      </c>
      <c r="H49" s="368" t="s">
        <v>638</v>
      </c>
      <c r="I49" s="368" t="s">
        <v>639</v>
      </c>
      <c r="J49" s="368" t="s">
        <v>640</v>
      </c>
      <c r="K49" s="368" t="s">
        <v>641</v>
      </c>
      <c r="L49" s="368" t="s">
        <v>642</v>
      </c>
      <c r="M49" s="368" t="s">
        <v>643</v>
      </c>
      <c r="N49" s="368" t="s">
        <v>611</v>
      </c>
      <c r="O49" s="368" t="s">
        <v>644</v>
      </c>
      <c r="P49" s="368" t="s">
        <v>645</v>
      </c>
      <c r="Q49" s="368" t="s">
        <v>646</v>
      </c>
      <c r="R49" s="368" t="s">
        <v>647</v>
      </c>
      <c r="S49" s="368" t="s">
        <v>648</v>
      </c>
    </row>
    <row r="50" spans="1:19" ht="13.5">
      <c r="A50" s="767"/>
      <c r="B50" s="767"/>
      <c r="C50" s="768"/>
      <c r="D50" s="369" t="s">
        <v>519</v>
      </c>
      <c r="E50" s="369"/>
      <c r="F50" s="369"/>
      <c r="G50" s="369" t="s">
        <v>617</v>
      </c>
      <c r="H50" s="369" t="s">
        <v>520</v>
      </c>
      <c r="I50" s="369" t="s">
        <v>521</v>
      </c>
      <c r="J50" s="369" t="s">
        <v>522</v>
      </c>
      <c r="K50" s="369" t="s">
        <v>523</v>
      </c>
      <c r="L50" s="370" t="s">
        <v>524</v>
      </c>
      <c r="M50" s="371" t="s">
        <v>525</v>
      </c>
      <c r="N50" s="370" t="s">
        <v>686</v>
      </c>
      <c r="O50" s="370" t="s">
        <v>526</v>
      </c>
      <c r="P50" s="370" t="s">
        <v>527</v>
      </c>
      <c r="Q50" s="370" t="s">
        <v>528</v>
      </c>
      <c r="R50" s="370" t="s">
        <v>529</v>
      </c>
      <c r="S50" s="514" t="s">
        <v>55</v>
      </c>
    </row>
    <row r="51" spans="1:19" ht="18" customHeight="1">
      <c r="A51" s="769"/>
      <c r="B51" s="769"/>
      <c r="C51" s="770"/>
      <c r="D51" s="372" t="s">
        <v>530</v>
      </c>
      <c r="E51" s="372" t="s">
        <v>346</v>
      </c>
      <c r="F51" s="372" t="s">
        <v>347</v>
      </c>
      <c r="G51" s="372" t="s">
        <v>618</v>
      </c>
      <c r="H51" s="372" t="s">
        <v>531</v>
      </c>
      <c r="I51" s="372" t="s">
        <v>532</v>
      </c>
      <c r="J51" s="372" t="s">
        <v>533</v>
      </c>
      <c r="K51" s="372" t="s">
        <v>534</v>
      </c>
      <c r="L51" s="373" t="s">
        <v>535</v>
      </c>
      <c r="M51" s="374" t="s">
        <v>536</v>
      </c>
      <c r="N51" s="373" t="s">
        <v>687</v>
      </c>
      <c r="O51" s="373" t="s">
        <v>537</v>
      </c>
      <c r="P51" s="374" t="s">
        <v>538</v>
      </c>
      <c r="Q51" s="374" t="s">
        <v>539</v>
      </c>
      <c r="R51" s="373" t="s">
        <v>677</v>
      </c>
      <c r="S51" s="373" t="s">
        <v>56</v>
      </c>
    </row>
    <row r="52" spans="1:19" ht="15.75" customHeight="1">
      <c r="A52" s="400"/>
      <c r="B52" s="400"/>
      <c r="C52" s="400"/>
      <c r="D52" s="771" t="s">
        <v>600</v>
      </c>
      <c r="E52" s="771"/>
      <c r="F52" s="771"/>
      <c r="G52" s="771"/>
      <c r="H52" s="771"/>
      <c r="I52" s="771"/>
      <c r="J52" s="771"/>
      <c r="K52" s="771"/>
      <c r="L52" s="771"/>
      <c r="M52" s="771"/>
      <c r="N52" s="771"/>
      <c r="O52" s="771"/>
      <c r="P52" s="771"/>
      <c r="Q52" s="771"/>
      <c r="R52" s="771"/>
      <c r="S52" s="400"/>
    </row>
    <row r="53" spans="1:19" ht="13.5" customHeight="1">
      <c r="A53" s="419" t="s">
        <v>540</v>
      </c>
      <c r="B53" s="419" t="s">
        <v>667</v>
      </c>
      <c r="C53" s="420" t="s">
        <v>541</v>
      </c>
      <c r="D53" s="421">
        <v>104.5</v>
      </c>
      <c r="E53" s="422">
        <v>91.9</v>
      </c>
      <c r="F53" s="422">
        <v>99</v>
      </c>
      <c r="G53" s="422">
        <v>102.4</v>
      </c>
      <c r="H53" s="422">
        <v>110.4</v>
      </c>
      <c r="I53" s="422">
        <v>104.1</v>
      </c>
      <c r="J53" s="422">
        <v>111.2</v>
      </c>
      <c r="K53" s="422">
        <v>89.7</v>
      </c>
      <c r="L53" s="423" t="s">
        <v>672</v>
      </c>
      <c r="M53" s="423" t="s">
        <v>672</v>
      </c>
      <c r="N53" s="423" t="s">
        <v>672</v>
      </c>
      <c r="O53" s="423" t="s">
        <v>672</v>
      </c>
      <c r="P53" s="422">
        <v>119.8</v>
      </c>
      <c r="Q53" s="422">
        <v>103.2</v>
      </c>
      <c r="R53" s="422">
        <v>75.4</v>
      </c>
      <c r="S53" s="423" t="s">
        <v>672</v>
      </c>
    </row>
    <row r="54" spans="1:19" ht="13.5" customHeight="1">
      <c r="A54" s="424"/>
      <c r="B54" s="424" t="s">
        <v>668</v>
      </c>
      <c r="C54" s="425"/>
      <c r="D54" s="426">
        <v>105.2</v>
      </c>
      <c r="E54" s="427">
        <v>84.9</v>
      </c>
      <c r="F54" s="427">
        <v>100.1</v>
      </c>
      <c r="G54" s="427">
        <v>97.1</v>
      </c>
      <c r="H54" s="427">
        <v>99.3</v>
      </c>
      <c r="I54" s="427">
        <v>107.5</v>
      </c>
      <c r="J54" s="427">
        <v>100.6</v>
      </c>
      <c r="K54" s="427">
        <v>95</v>
      </c>
      <c r="L54" s="428" t="s">
        <v>672</v>
      </c>
      <c r="M54" s="428" t="s">
        <v>672</v>
      </c>
      <c r="N54" s="428" t="s">
        <v>672</v>
      </c>
      <c r="O54" s="428" t="s">
        <v>672</v>
      </c>
      <c r="P54" s="427">
        <v>113.6</v>
      </c>
      <c r="Q54" s="427">
        <v>110.3</v>
      </c>
      <c r="R54" s="427">
        <v>75.6</v>
      </c>
      <c r="S54" s="428" t="s">
        <v>672</v>
      </c>
    </row>
    <row r="55" spans="1:19" ht="13.5" customHeight="1">
      <c r="A55" s="424"/>
      <c r="B55" s="424" t="s">
        <v>669</v>
      </c>
      <c r="C55" s="425"/>
      <c r="D55" s="426">
        <v>100.7</v>
      </c>
      <c r="E55" s="427">
        <v>88</v>
      </c>
      <c r="F55" s="427">
        <v>97.8</v>
      </c>
      <c r="G55" s="427">
        <v>97.6</v>
      </c>
      <c r="H55" s="427">
        <v>92.4</v>
      </c>
      <c r="I55" s="427">
        <v>106.8</v>
      </c>
      <c r="J55" s="427">
        <v>94.5</v>
      </c>
      <c r="K55" s="427">
        <v>100.4</v>
      </c>
      <c r="L55" s="428" t="s">
        <v>672</v>
      </c>
      <c r="M55" s="428" t="s">
        <v>672</v>
      </c>
      <c r="N55" s="428" t="s">
        <v>672</v>
      </c>
      <c r="O55" s="428" t="s">
        <v>672</v>
      </c>
      <c r="P55" s="427">
        <v>108</v>
      </c>
      <c r="Q55" s="427">
        <v>103.5</v>
      </c>
      <c r="R55" s="427">
        <v>98.6</v>
      </c>
      <c r="S55" s="428" t="s">
        <v>672</v>
      </c>
    </row>
    <row r="56" spans="1:19" ht="13.5" customHeight="1">
      <c r="A56" s="424"/>
      <c r="B56" s="424" t="s">
        <v>670</v>
      </c>
      <c r="C56" s="425"/>
      <c r="D56" s="426">
        <v>100</v>
      </c>
      <c r="E56" s="427">
        <v>100</v>
      </c>
      <c r="F56" s="427">
        <v>100</v>
      </c>
      <c r="G56" s="427">
        <v>100</v>
      </c>
      <c r="H56" s="427">
        <v>100</v>
      </c>
      <c r="I56" s="427">
        <v>100</v>
      </c>
      <c r="J56" s="427">
        <v>100</v>
      </c>
      <c r="K56" s="427">
        <v>100</v>
      </c>
      <c r="L56" s="428">
        <v>100</v>
      </c>
      <c r="M56" s="428">
        <v>100</v>
      </c>
      <c r="N56" s="428">
        <v>100</v>
      </c>
      <c r="O56" s="428">
        <v>100</v>
      </c>
      <c r="P56" s="427">
        <v>100</v>
      </c>
      <c r="Q56" s="427">
        <v>100</v>
      </c>
      <c r="R56" s="427">
        <v>100</v>
      </c>
      <c r="S56" s="428">
        <v>100</v>
      </c>
    </row>
    <row r="57" spans="1:19" ht="13.5" customHeight="1">
      <c r="A57" s="424"/>
      <c r="B57" s="424" t="s">
        <v>671</v>
      </c>
      <c r="C57" s="425"/>
      <c r="D57" s="429">
        <v>98.3</v>
      </c>
      <c r="E57" s="430">
        <v>104.2</v>
      </c>
      <c r="F57" s="430">
        <v>100.2</v>
      </c>
      <c r="G57" s="430">
        <v>98.3</v>
      </c>
      <c r="H57" s="430">
        <v>92.5</v>
      </c>
      <c r="I57" s="430">
        <v>96.5</v>
      </c>
      <c r="J57" s="430">
        <v>101.6</v>
      </c>
      <c r="K57" s="430">
        <v>96.1</v>
      </c>
      <c r="L57" s="430">
        <v>96.9</v>
      </c>
      <c r="M57" s="430">
        <v>101.1</v>
      </c>
      <c r="N57" s="430">
        <v>86</v>
      </c>
      <c r="O57" s="430">
        <v>104.7</v>
      </c>
      <c r="P57" s="430">
        <v>94.4</v>
      </c>
      <c r="Q57" s="430">
        <v>93.9</v>
      </c>
      <c r="R57" s="430">
        <v>100</v>
      </c>
      <c r="S57" s="430">
        <v>100.6</v>
      </c>
    </row>
    <row r="58" spans="1:19" ht="13.5" customHeight="1">
      <c r="A58" s="424"/>
      <c r="B58" s="437" t="s">
        <v>708</v>
      </c>
      <c r="C58" s="438"/>
      <c r="D58" s="439">
        <v>98.6</v>
      </c>
      <c r="E58" s="440">
        <v>113.8</v>
      </c>
      <c r="F58" s="440">
        <v>102.3</v>
      </c>
      <c r="G58" s="440">
        <v>99.1</v>
      </c>
      <c r="H58" s="440">
        <v>87.7</v>
      </c>
      <c r="I58" s="440">
        <v>104.7</v>
      </c>
      <c r="J58" s="440">
        <v>103.1</v>
      </c>
      <c r="K58" s="440">
        <v>95.9</v>
      </c>
      <c r="L58" s="440">
        <v>86.6</v>
      </c>
      <c r="M58" s="440">
        <v>91.6</v>
      </c>
      <c r="N58" s="440">
        <v>82.8</v>
      </c>
      <c r="O58" s="440">
        <v>102.4</v>
      </c>
      <c r="P58" s="440">
        <v>87.1</v>
      </c>
      <c r="Q58" s="440">
        <v>91.3</v>
      </c>
      <c r="R58" s="440">
        <v>99.2</v>
      </c>
      <c r="S58" s="440">
        <v>97.7</v>
      </c>
    </row>
    <row r="59" spans="1:19" ht="13.5" customHeight="1">
      <c r="A59" s="419" t="s">
        <v>542</v>
      </c>
      <c r="B59" s="419" t="s">
        <v>598</v>
      </c>
      <c r="C59" s="431" t="s">
        <v>543</v>
      </c>
      <c r="D59" s="429">
        <v>97.9</v>
      </c>
      <c r="E59" s="430">
        <v>112.3</v>
      </c>
      <c r="F59" s="430">
        <v>102.2</v>
      </c>
      <c r="G59" s="430">
        <v>106.9</v>
      </c>
      <c r="H59" s="430">
        <v>87.9</v>
      </c>
      <c r="I59" s="430">
        <v>103.9</v>
      </c>
      <c r="J59" s="430">
        <v>101.7</v>
      </c>
      <c r="K59" s="430">
        <v>98.8</v>
      </c>
      <c r="L59" s="430">
        <v>84.5</v>
      </c>
      <c r="M59" s="430">
        <v>89</v>
      </c>
      <c r="N59" s="430">
        <v>83</v>
      </c>
      <c r="O59" s="430">
        <v>102.2</v>
      </c>
      <c r="P59" s="430">
        <v>84.3</v>
      </c>
      <c r="Q59" s="430">
        <v>90.8</v>
      </c>
      <c r="R59" s="430">
        <v>98.1</v>
      </c>
      <c r="S59" s="430">
        <v>96.8</v>
      </c>
    </row>
    <row r="60" spans="1:19" ht="13.5" customHeight="1">
      <c r="A60" s="424" t="s">
        <v>674</v>
      </c>
      <c r="B60" s="424" t="s">
        <v>557</v>
      </c>
      <c r="C60" s="425" t="s">
        <v>543</v>
      </c>
      <c r="D60" s="429">
        <v>97</v>
      </c>
      <c r="E60" s="430">
        <v>109.9</v>
      </c>
      <c r="F60" s="430">
        <v>102</v>
      </c>
      <c r="G60" s="430">
        <v>107</v>
      </c>
      <c r="H60" s="430">
        <v>86.9</v>
      </c>
      <c r="I60" s="430">
        <v>98.1</v>
      </c>
      <c r="J60" s="430">
        <v>102.2</v>
      </c>
      <c r="K60" s="430">
        <v>94.9</v>
      </c>
      <c r="L60" s="430">
        <v>83.9</v>
      </c>
      <c r="M60" s="430">
        <v>87.7</v>
      </c>
      <c r="N60" s="430">
        <v>79.7</v>
      </c>
      <c r="O60" s="430">
        <v>102</v>
      </c>
      <c r="P60" s="430">
        <v>84.1</v>
      </c>
      <c r="Q60" s="430">
        <v>90.7</v>
      </c>
      <c r="R60" s="430">
        <v>97.1</v>
      </c>
      <c r="S60" s="430">
        <v>93.2</v>
      </c>
    </row>
    <row r="61" spans="1:19" ht="13.5" customHeight="1">
      <c r="A61" s="424" t="s">
        <v>503</v>
      </c>
      <c r="B61" s="424" t="s">
        <v>545</v>
      </c>
      <c r="C61" s="425" t="s">
        <v>503</v>
      </c>
      <c r="D61" s="429">
        <v>97.6</v>
      </c>
      <c r="E61" s="430">
        <v>111.8</v>
      </c>
      <c r="F61" s="430">
        <v>102.7</v>
      </c>
      <c r="G61" s="430">
        <v>106.2</v>
      </c>
      <c r="H61" s="430">
        <v>89.8</v>
      </c>
      <c r="I61" s="430">
        <v>101.2</v>
      </c>
      <c r="J61" s="430">
        <v>102.4</v>
      </c>
      <c r="K61" s="430">
        <v>93</v>
      </c>
      <c r="L61" s="430">
        <v>83.9</v>
      </c>
      <c r="M61" s="430">
        <v>90.4</v>
      </c>
      <c r="N61" s="430">
        <v>80</v>
      </c>
      <c r="O61" s="430">
        <v>101.1</v>
      </c>
      <c r="P61" s="430">
        <v>84</v>
      </c>
      <c r="Q61" s="430">
        <v>89.6</v>
      </c>
      <c r="R61" s="430">
        <v>101.3</v>
      </c>
      <c r="S61" s="430">
        <v>96.6</v>
      </c>
    </row>
    <row r="62" spans="1:19" ht="13.5" customHeight="1">
      <c r="A62" s="424" t="s">
        <v>503</v>
      </c>
      <c r="B62" s="424" t="s">
        <v>546</v>
      </c>
      <c r="C62" s="425" t="s">
        <v>503</v>
      </c>
      <c r="D62" s="429">
        <v>98.8</v>
      </c>
      <c r="E62" s="430">
        <v>109.2</v>
      </c>
      <c r="F62" s="430">
        <v>104.1</v>
      </c>
      <c r="G62" s="430">
        <v>106.4</v>
      </c>
      <c r="H62" s="430">
        <v>86.3</v>
      </c>
      <c r="I62" s="430">
        <v>106.9</v>
      </c>
      <c r="J62" s="430">
        <v>100.6</v>
      </c>
      <c r="K62" s="430">
        <v>95.7</v>
      </c>
      <c r="L62" s="430">
        <v>83.2</v>
      </c>
      <c r="M62" s="430">
        <v>89.4</v>
      </c>
      <c r="N62" s="430">
        <v>82.3</v>
      </c>
      <c r="O62" s="430">
        <v>100.2</v>
      </c>
      <c r="P62" s="430">
        <v>88.1</v>
      </c>
      <c r="Q62" s="430">
        <v>89.6</v>
      </c>
      <c r="R62" s="430">
        <v>97.7</v>
      </c>
      <c r="S62" s="430">
        <v>97.5</v>
      </c>
    </row>
    <row r="63" spans="1:19" ht="13.5" customHeight="1">
      <c r="A63" s="424" t="s">
        <v>503</v>
      </c>
      <c r="B63" s="424" t="s">
        <v>547</v>
      </c>
      <c r="C63" s="425" t="s">
        <v>503</v>
      </c>
      <c r="D63" s="429">
        <v>100.8</v>
      </c>
      <c r="E63" s="430">
        <v>113.3</v>
      </c>
      <c r="F63" s="430">
        <v>104</v>
      </c>
      <c r="G63" s="430">
        <v>104.5</v>
      </c>
      <c r="H63" s="430">
        <v>90.5</v>
      </c>
      <c r="I63" s="430">
        <v>109.7</v>
      </c>
      <c r="J63" s="430">
        <v>114.6</v>
      </c>
      <c r="K63" s="430">
        <v>94.2</v>
      </c>
      <c r="L63" s="430">
        <v>84.1</v>
      </c>
      <c r="M63" s="430">
        <v>97.5</v>
      </c>
      <c r="N63" s="430">
        <v>81.7</v>
      </c>
      <c r="O63" s="430">
        <v>100.8</v>
      </c>
      <c r="P63" s="430">
        <v>88.1</v>
      </c>
      <c r="Q63" s="430">
        <v>91.3</v>
      </c>
      <c r="R63" s="430">
        <v>100.7</v>
      </c>
      <c r="S63" s="430">
        <v>97.7</v>
      </c>
    </row>
    <row r="64" spans="1:19" ht="13.5" customHeight="1">
      <c r="A64" s="424" t="s">
        <v>503</v>
      </c>
      <c r="B64" s="424" t="s">
        <v>548</v>
      </c>
      <c r="C64" s="425" t="s">
        <v>503</v>
      </c>
      <c r="D64" s="429">
        <v>99.2</v>
      </c>
      <c r="E64" s="430">
        <v>111.2</v>
      </c>
      <c r="F64" s="430">
        <v>103</v>
      </c>
      <c r="G64" s="430">
        <v>104.6</v>
      </c>
      <c r="H64" s="430">
        <v>89.5</v>
      </c>
      <c r="I64" s="430">
        <v>108.6</v>
      </c>
      <c r="J64" s="430">
        <v>102.9</v>
      </c>
      <c r="K64" s="430">
        <v>95.9</v>
      </c>
      <c r="L64" s="430">
        <v>81</v>
      </c>
      <c r="M64" s="430">
        <v>91.5</v>
      </c>
      <c r="N64" s="430">
        <v>83.2</v>
      </c>
      <c r="O64" s="430">
        <v>101.4</v>
      </c>
      <c r="P64" s="430">
        <v>86.7</v>
      </c>
      <c r="Q64" s="430">
        <v>89.7</v>
      </c>
      <c r="R64" s="430">
        <v>101.1</v>
      </c>
      <c r="S64" s="430">
        <v>105.2</v>
      </c>
    </row>
    <row r="65" spans="1:19" ht="13.5" customHeight="1">
      <c r="A65" s="424" t="s">
        <v>503</v>
      </c>
      <c r="B65" s="424" t="s">
        <v>549</v>
      </c>
      <c r="C65" s="425" t="s">
        <v>503</v>
      </c>
      <c r="D65" s="429">
        <v>100.2</v>
      </c>
      <c r="E65" s="430">
        <v>112.7</v>
      </c>
      <c r="F65" s="430">
        <v>104.9</v>
      </c>
      <c r="G65" s="430">
        <v>106.8</v>
      </c>
      <c r="H65" s="430">
        <v>89.9</v>
      </c>
      <c r="I65" s="430">
        <v>109.9</v>
      </c>
      <c r="J65" s="430">
        <v>105</v>
      </c>
      <c r="K65" s="430">
        <v>95.3</v>
      </c>
      <c r="L65" s="430">
        <v>83.1</v>
      </c>
      <c r="M65" s="430">
        <v>96.6</v>
      </c>
      <c r="N65" s="430">
        <v>83.2</v>
      </c>
      <c r="O65" s="430">
        <v>102.4</v>
      </c>
      <c r="P65" s="430">
        <v>94.2</v>
      </c>
      <c r="Q65" s="430">
        <v>86.5</v>
      </c>
      <c r="R65" s="430">
        <v>99.3</v>
      </c>
      <c r="S65" s="430">
        <v>98.6</v>
      </c>
    </row>
    <row r="66" spans="1:19" ht="13.5" customHeight="1">
      <c r="A66" s="424" t="s">
        <v>503</v>
      </c>
      <c r="B66" s="424" t="s">
        <v>550</v>
      </c>
      <c r="C66" s="425" t="s">
        <v>503</v>
      </c>
      <c r="D66" s="429">
        <v>99.4</v>
      </c>
      <c r="E66" s="430">
        <v>111.9</v>
      </c>
      <c r="F66" s="430">
        <v>103.4</v>
      </c>
      <c r="G66" s="430">
        <v>100.9</v>
      </c>
      <c r="H66" s="430">
        <v>88.7</v>
      </c>
      <c r="I66" s="430">
        <v>109.4</v>
      </c>
      <c r="J66" s="430">
        <v>104.8</v>
      </c>
      <c r="K66" s="430">
        <v>94.5</v>
      </c>
      <c r="L66" s="430">
        <v>84</v>
      </c>
      <c r="M66" s="430">
        <v>96.4</v>
      </c>
      <c r="N66" s="430">
        <v>83.2</v>
      </c>
      <c r="O66" s="430">
        <v>101.5</v>
      </c>
      <c r="P66" s="430">
        <v>84.2</v>
      </c>
      <c r="Q66" s="430">
        <v>91.8</v>
      </c>
      <c r="R66" s="430">
        <v>99.1</v>
      </c>
      <c r="S66" s="430">
        <v>98.3</v>
      </c>
    </row>
    <row r="67" spans="1:19" ht="13.5" customHeight="1">
      <c r="A67" s="424" t="s">
        <v>503</v>
      </c>
      <c r="B67" s="424" t="s">
        <v>551</v>
      </c>
      <c r="C67" s="425" t="s">
        <v>503</v>
      </c>
      <c r="D67" s="429">
        <v>99</v>
      </c>
      <c r="E67" s="430">
        <v>115.2</v>
      </c>
      <c r="F67" s="430">
        <v>102.1</v>
      </c>
      <c r="G67" s="430">
        <v>104.2</v>
      </c>
      <c r="H67" s="430">
        <v>89.6</v>
      </c>
      <c r="I67" s="430">
        <v>103.8</v>
      </c>
      <c r="J67" s="430">
        <v>103.8</v>
      </c>
      <c r="K67" s="430">
        <v>97.2</v>
      </c>
      <c r="L67" s="430">
        <v>87</v>
      </c>
      <c r="M67" s="430">
        <v>97.2</v>
      </c>
      <c r="N67" s="430">
        <v>83.9</v>
      </c>
      <c r="O67" s="430">
        <v>102.9</v>
      </c>
      <c r="P67" s="430">
        <v>91.1</v>
      </c>
      <c r="Q67" s="430">
        <v>91.5</v>
      </c>
      <c r="R67" s="430">
        <v>101.7</v>
      </c>
      <c r="S67" s="430">
        <v>95.5</v>
      </c>
    </row>
    <row r="68" spans="1:19" ht="13.5" customHeight="1">
      <c r="A68" s="424" t="s">
        <v>503</v>
      </c>
      <c r="B68" s="424" t="s">
        <v>552</v>
      </c>
      <c r="C68" s="425" t="s">
        <v>503</v>
      </c>
      <c r="D68" s="429">
        <v>98.9</v>
      </c>
      <c r="E68" s="430">
        <v>113.3</v>
      </c>
      <c r="F68" s="430">
        <v>103.2</v>
      </c>
      <c r="G68" s="430">
        <v>105</v>
      </c>
      <c r="H68" s="430">
        <v>89.9</v>
      </c>
      <c r="I68" s="430">
        <v>108.6</v>
      </c>
      <c r="J68" s="430">
        <v>103.8</v>
      </c>
      <c r="K68" s="430">
        <v>93.1</v>
      </c>
      <c r="L68" s="430">
        <v>84.9</v>
      </c>
      <c r="M68" s="430">
        <v>95.6</v>
      </c>
      <c r="N68" s="430">
        <v>82.3</v>
      </c>
      <c r="O68" s="430">
        <v>101.8</v>
      </c>
      <c r="P68" s="430">
        <v>85.2</v>
      </c>
      <c r="Q68" s="430">
        <v>89.6</v>
      </c>
      <c r="R68" s="430">
        <v>100.4</v>
      </c>
      <c r="S68" s="430">
        <v>96</v>
      </c>
    </row>
    <row r="69" spans="1:19" ht="13.5" customHeight="1">
      <c r="A69" s="424" t="s">
        <v>503</v>
      </c>
      <c r="B69" s="424" t="s">
        <v>518</v>
      </c>
      <c r="C69" s="425" t="s">
        <v>503</v>
      </c>
      <c r="D69" s="429">
        <v>98.7</v>
      </c>
      <c r="E69" s="430">
        <v>114.2</v>
      </c>
      <c r="F69" s="430">
        <v>101.9</v>
      </c>
      <c r="G69" s="430">
        <v>103.5</v>
      </c>
      <c r="H69" s="430">
        <v>88.3</v>
      </c>
      <c r="I69" s="430">
        <v>109.8</v>
      </c>
      <c r="J69" s="430">
        <v>103.9</v>
      </c>
      <c r="K69" s="430">
        <v>93.9</v>
      </c>
      <c r="L69" s="430">
        <v>85.8</v>
      </c>
      <c r="M69" s="430">
        <v>100.2</v>
      </c>
      <c r="N69" s="430">
        <v>83</v>
      </c>
      <c r="O69" s="430">
        <v>100.7</v>
      </c>
      <c r="P69" s="430">
        <v>85</v>
      </c>
      <c r="Q69" s="430">
        <v>90.1</v>
      </c>
      <c r="R69" s="430">
        <v>98.4</v>
      </c>
      <c r="S69" s="430">
        <v>97.5</v>
      </c>
    </row>
    <row r="70" spans="1:46" ht="13.5" customHeight="1">
      <c r="A70" s="424" t="s">
        <v>503</v>
      </c>
      <c r="B70" s="424" t="s">
        <v>553</v>
      </c>
      <c r="C70" s="425" t="s">
        <v>503</v>
      </c>
      <c r="D70" s="429">
        <v>98.9</v>
      </c>
      <c r="E70" s="430">
        <v>112.6</v>
      </c>
      <c r="F70" s="430">
        <v>102.2</v>
      </c>
      <c r="G70" s="430">
        <v>104.1</v>
      </c>
      <c r="H70" s="430">
        <v>89.2</v>
      </c>
      <c r="I70" s="430">
        <v>107.1</v>
      </c>
      <c r="J70" s="430">
        <v>103.1</v>
      </c>
      <c r="K70" s="430">
        <v>94.1</v>
      </c>
      <c r="L70" s="430">
        <v>84.7</v>
      </c>
      <c r="M70" s="430">
        <v>94</v>
      </c>
      <c r="N70" s="430">
        <v>77.7</v>
      </c>
      <c r="O70" s="430">
        <v>102.3</v>
      </c>
      <c r="P70" s="430">
        <v>93.6</v>
      </c>
      <c r="Q70" s="430">
        <v>91</v>
      </c>
      <c r="R70" s="430">
        <v>99.8</v>
      </c>
      <c r="S70" s="430">
        <v>97.5</v>
      </c>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row>
    <row r="71" spans="1:46" ht="13.5" customHeight="1">
      <c r="A71" s="432" t="s">
        <v>690</v>
      </c>
      <c r="B71" s="433" t="s">
        <v>813</v>
      </c>
      <c r="C71" s="434" t="s">
        <v>706</v>
      </c>
      <c r="D71" s="435">
        <v>98.2</v>
      </c>
      <c r="E71" s="436">
        <v>114.8</v>
      </c>
      <c r="F71" s="436">
        <v>101.9</v>
      </c>
      <c r="G71" s="436">
        <v>104.3</v>
      </c>
      <c r="H71" s="436">
        <v>89.3</v>
      </c>
      <c r="I71" s="436">
        <v>108.1</v>
      </c>
      <c r="J71" s="436">
        <v>104</v>
      </c>
      <c r="K71" s="436">
        <v>101.2</v>
      </c>
      <c r="L71" s="436">
        <v>86.1</v>
      </c>
      <c r="M71" s="436">
        <v>93.3</v>
      </c>
      <c r="N71" s="436">
        <v>82.8</v>
      </c>
      <c r="O71" s="436">
        <v>101.8</v>
      </c>
      <c r="P71" s="436">
        <v>85.1</v>
      </c>
      <c r="Q71" s="436">
        <v>87.5</v>
      </c>
      <c r="R71" s="436">
        <v>99.3</v>
      </c>
      <c r="S71" s="436">
        <v>96.5</v>
      </c>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row>
    <row r="72" spans="1:19" ht="17.25" customHeight="1">
      <c r="A72" s="400"/>
      <c r="B72" s="400"/>
      <c r="C72" s="400"/>
      <c r="D72" s="772" t="s">
        <v>599</v>
      </c>
      <c r="E72" s="772"/>
      <c r="F72" s="772"/>
      <c r="G72" s="772"/>
      <c r="H72" s="772"/>
      <c r="I72" s="772"/>
      <c r="J72" s="772"/>
      <c r="K72" s="772"/>
      <c r="L72" s="772"/>
      <c r="M72" s="772"/>
      <c r="N72" s="772"/>
      <c r="O72" s="772"/>
      <c r="P72" s="772"/>
      <c r="Q72" s="772"/>
      <c r="R72" s="772"/>
      <c r="S72" s="772"/>
    </row>
    <row r="73" spans="1:19" ht="13.5" customHeight="1">
      <c r="A73" s="419" t="s">
        <v>540</v>
      </c>
      <c r="B73" s="419" t="s">
        <v>667</v>
      </c>
      <c r="C73" s="420" t="s">
        <v>541</v>
      </c>
      <c r="D73" s="421">
        <v>0.1</v>
      </c>
      <c r="E73" s="422">
        <v>-8.9</v>
      </c>
      <c r="F73" s="422">
        <v>0.1</v>
      </c>
      <c r="G73" s="422">
        <v>-1.3</v>
      </c>
      <c r="H73" s="422">
        <v>-8.2</v>
      </c>
      <c r="I73" s="422">
        <v>-3.2</v>
      </c>
      <c r="J73" s="422">
        <v>2.5</v>
      </c>
      <c r="K73" s="422">
        <v>2.8</v>
      </c>
      <c r="L73" s="423" t="s">
        <v>672</v>
      </c>
      <c r="M73" s="423" t="s">
        <v>672</v>
      </c>
      <c r="N73" s="423" t="s">
        <v>672</v>
      </c>
      <c r="O73" s="423" t="s">
        <v>672</v>
      </c>
      <c r="P73" s="422">
        <v>-4</v>
      </c>
      <c r="Q73" s="422">
        <v>0.3</v>
      </c>
      <c r="R73" s="422">
        <v>-19.8</v>
      </c>
      <c r="S73" s="423" t="s">
        <v>672</v>
      </c>
    </row>
    <row r="74" spans="1:19" ht="13.5" customHeight="1">
      <c r="A74" s="424"/>
      <c r="B74" s="424" t="s">
        <v>668</v>
      </c>
      <c r="C74" s="425"/>
      <c r="D74" s="426">
        <v>0.7</v>
      </c>
      <c r="E74" s="427">
        <v>-7.7</v>
      </c>
      <c r="F74" s="427">
        <v>1.1</v>
      </c>
      <c r="G74" s="427">
        <v>-5.1</v>
      </c>
      <c r="H74" s="427">
        <v>-10.1</v>
      </c>
      <c r="I74" s="427">
        <v>3.2</v>
      </c>
      <c r="J74" s="427">
        <v>-9.5</v>
      </c>
      <c r="K74" s="427">
        <v>5.9</v>
      </c>
      <c r="L74" s="428" t="s">
        <v>672</v>
      </c>
      <c r="M74" s="428" t="s">
        <v>672</v>
      </c>
      <c r="N74" s="428" t="s">
        <v>672</v>
      </c>
      <c r="O74" s="428" t="s">
        <v>672</v>
      </c>
      <c r="P74" s="427">
        <v>-5.3</v>
      </c>
      <c r="Q74" s="427">
        <v>6.9</v>
      </c>
      <c r="R74" s="427">
        <v>0.2</v>
      </c>
      <c r="S74" s="428" t="s">
        <v>672</v>
      </c>
    </row>
    <row r="75" spans="1:19" ht="13.5" customHeight="1">
      <c r="A75" s="424"/>
      <c r="B75" s="424" t="s">
        <v>669</v>
      </c>
      <c r="C75" s="425"/>
      <c r="D75" s="426">
        <v>-4.3</v>
      </c>
      <c r="E75" s="427">
        <v>3.8</v>
      </c>
      <c r="F75" s="427">
        <v>-2.3</v>
      </c>
      <c r="G75" s="427">
        <v>0.4</v>
      </c>
      <c r="H75" s="427">
        <v>-7</v>
      </c>
      <c r="I75" s="427">
        <v>-0.6</v>
      </c>
      <c r="J75" s="427">
        <v>-6.1</v>
      </c>
      <c r="K75" s="427">
        <v>5.7</v>
      </c>
      <c r="L75" s="428" t="s">
        <v>672</v>
      </c>
      <c r="M75" s="428" t="s">
        <v>672</v>
      </c>
      <c r="N75" s="428" t="s">
        <v>672</v>
      </c>
      <c r="O75" s="428" t="s">
        <v>672</v>
      </c>
      <c r="P75" s="427">
        <v>-4.8</v>
      </c>
      <c r="Q75" s="427">
        <v>-6.2</v>
      </c>
      <c r="R75" s="427">
        <v>30.4</v>
      </c>
      <c r="S75" s="428" t="s">
        <v>672</v>
      </c>
    </row>
    <row r="76" spans="1:19" ht="13.5" customHeight="1">
      <c r="A76" s="424"/>
      <c r="B76" s="424" t="s">
        <v>670</v>
      </c>
      <c r="C76" s="425"/>
      <c r="D76" s="426">
        <v>-0.7</v>
      </c>
      <c r="E76" s="427">
        <v>13.6</v>
      </c>
      <c r="F76" s="427">
        <v>2.2</v>
      </c>
      <c r="G76" s="427">
        <v>2.5</v>
      </c>
      <c r="H76" s="427">
        <v>8.3</v>
      </c>
      <c r="I76" s="427">
        <v>-6.4</v>
      </c>
      <c r="J76" s="427">
        <v>5.8</v>
      </c>
      <c r="K76" s="427">
        <v>-0.4</v>
      </c>
      <c r="L76" s="428" t="s">
        <v>672</v>
      </c>
      <c r="M76" s="428" t="s">
        <v>672</v>
      </c>
      <c r="N76" s="428" t="s">
        <v>672</v>
      </c>
      <c r="O76" s="428" t="s">
        <v>672</v>
      </c>
      <c r="P76" s="427">
        <v>-7.4</v>
      </c>
      <c r="Q76" s="427">
        <v>-3.4</v>
      </c>
      <c r="R76" s="427">
        <v>1.4</v>
      </c>
      <c r="S76" s="428" t="s">
        <v>672</v>
      </c>
    </row>
    <row r="77" spans="1:19" ht="13.5" customHeight="1">
      <c r="A77" s="424"/>
      <c r="B77" s="424" t="s">
        <v>671</v>
      </c>
      <c r="C77" s="425"/>
      <c r="D77" s="426">
        <v>-1.7</v>
      </c>
      <c r="E77" s="427">
        <v>4.2</v>
      </c>
      <c r="F77" s="427">
        <v>0.2</v>
      </c>
      <c r="G77" s="427">
        <v>-1.7</v>
      </c>
      <c r="H77" s="427">
        <v>-7.4</v>
      </c>
      <c r="I77" s="427">
        <v>-3.6</v>
      </c>
      <c r="J77" s="427">
        <v>1.6</v>
      </c>
      <c r="K77" s="427">
        <v>-3.9</v>
      </c>
      <c r="L77" s="428">
        <v>-3.1</v>
      </c>
      <c r="M77" s="428">
        <v>1.1</v>
      </c>
      <c r="N77" s="428">
        <v>-14</v>
      </c>
      <c r="O77" s="428">
        <v>4.6</v>
      </c>
      <c r="P77" s="427">
        <v>-5.6</v>
      </c>
      <c r="Q77" s="427">
        <v>-6.2</v>
      </c>
      <c r="R77" s="427">
        <v>0</v>
      </c>
      <c r="S77" s="428">
        <v>0.6</v>
      </c>
    </row>
    <row r="78" spans="1:19" ht="13.5" customHeight="1">
      <c r="A78" s="424"/>
      <c r="B78" s="437" t="s">
        <v>707</v>
      </c>
      <c r="C78" s="438"/>
      <c r="D78" s="439">
        <v>0.3</v>
      </c>
      <c r="E78" s="440">
        <v>9.2</v>
      </c>
      <c r="F78" s="440">
        <v>2.1</v>
      </c>
      <c r="G78" s="440">
        <v>0.8</v>
      </c>
      <c r="H78" s="440">
        <v>-5.2</v>
      </c>
      <c r="I78" s="440">
        <v>8.5</v>
      </c>
      <c r="J78" s="440">
        <v>1.5</v>
      </c>
      <c r="K78" s="440">
        <v>-0.2</v>
      </c>
      <c r="L78" s="440">
        <v>-10.6</v>
      </c>
      <c r="M78" s="440">
        <v>-9.4</v>
      </c>
      <c r="N78" s="440">
        <v>-3.7</v>
      </c>
      <c r="O78" s="440">
        <v>-2.2</v>
      </c>
      <c r="P78" s="440">
        <v>-7.7</v>
      </c>
      <c r="Q78" s="440">
        <v>-2.8</v>
      </c>
      <c r="R78" s="440">
        <v>-0.8</v>
      </c>
      <c r="S78" s="440">
        <v>-2.9</v>
      </c>
    </row>
    <row r="79" spans="1:19" ht="13.5" customHeight="1">
      <c r="A79" s="419" t="s">
        <v>542</v>
      </c>
      <c r="B79" s="419" t="s">
        <v>598</v>
      </c>
      <c r="C79" s="431" t="s">
        <v>543</v>
      </c>
      <c r="D79" s="429">
        <v>0.1</v>
      </c>
      <c r="E79" s="430">
        <v>-3.2</v>
      </c>
      <c r="F79" s="430">
        <v>1.7</v>
      </c>
      <c r="G79" s="430">
        <v>6.2</v>
      </c>
      <c r="H79" s="430">
        <v>1.6</v>
      </c>
      <c r="I79" s="430">
        <v>5.8</v>
      </c>
      <c r="J79" s="430">
        <v>0.2</v>
      </c>
      <c r="K79" s="430">
        <v>3.1</v>
      </c>
      <c r="L79" s="430">
        <v>-9.6</v>
      </c>
      <c r="M79" s="430">
        <v>-10.2</v>
      </c>
      <c r="N79" s="430">
        <v>-3.6</v>
      </c>
      <c r="O79" s="430">
        <v>-6.6</v>
      </c>
      <c r="P79" s="430">
        <v>-6.7</v>
      </c>
      <c r="Q79" s="430">
        <v>2.7</v>
      </c>
      <c r="R79" s="430">
        <v>-0.9</v>
      </c>
      <c r="S79" s="430">
        <v>-3.7</v>
      </c>
    </row>
    <row r="80" spans="1:19" ht="13.5" customHeight="1">
      <c r="A80" s="424" t="s">
        <v>674</v>
      </c>
      <c r="B80" s="424" t="s">
        <v>557</v>
      </c>
      <c r="C80" s="425" t="s">
        <v>543</v>
      </c>
      <c r="D80" s="429">
        <v>-0.8</v>
      </c>
      <c r="E80" s="430">
        <v>-1.8</v>
      </c>
      <c r="F80" s="430">
        <v>1.9</v>
      </c>
      <c r="G80" s="430">
        <v>6.4</v>
      </c>
      <c r="H80" s="430">
        <v>1.2</v>
      </c>
      <c r="I80" s="430">
        <v>-1.8</v>
      </c>
      <c r="J80" s="430">
        <v>-0.6</v>
      </c>
      <c r="K80" s="430">
        <v>2.8</v>
      </c>
      <c r="L80" s="430">
        <v>-4.8</v>
      </c>
      <c r="M80" s="430">
        <v>-9.7</v>
      </c>
      <c r="N80" s="430">
        <v>-1.8</v>
      </c>
      <c r="O80" s="430">
        <v>-3.2</v>
      </c>
      <c r="P80" s="430">
        <v>-6.8</v>
      </c>
      <c r="Q80" s="430">
        <v>-2.3</v>
      </c>
      <c r="R80" s="430">
        <v>-2.4</v>
      </c>
      <c r="S80" s="430">
        <v>-4.6</v>
      </c>
    </row>
    <row r="81" spans="1:19" ht="13.5" customHeight="1">
      <c r="A81" s="424"/>
      <c r="B81" s="424" t="s">
        <v>545</v>
      </c>
      <c r="C81" s="425" t="s">
        <v>503</v>
      </c>
      <c r="D81" s="429">
        <v>-0.4</v>
      </c>
      <c r="E81" s="430">
        <v>-2.8</v>
      </c>
      <c r="F81" s="430">
        <v>1.5</v>
      </c>
      <c r="G81" s="430">
        <v>7.5</v>
      </c>
      <c r="H81" s="430">
        <v>4.3</v>
      </c>
      <c r="I81" s="430">
        <v>0.8</v>
      </c>
      <c r="J81" s="430">
        <v>0.6</v>
      </c>
      <c r="K81" s="430">
        <v>1.5</v>
      </c>
      <c r="L81" s="430">
        <v>-10.9</v>
      </c>
      <c r="M81" s="430">
        <v>-5.8</v>
      </c>
      <c r="N81" s="430">
        <v>-2.8</v>
      </c>
      <c r="O81" s="430">
        <v>-4.3</v>
      </c>
      <c r="P81" s="430">
        <v>-3.8</v>
      </c>
      <c r="Q81" s="430">
        <v>-1.2</v>
      </c>
      <c r="R81" s="430">
        <v>-2.5</v>
      </c>
      <c r="S81" s="430">
        <v>-3.4</v>
      </c>
    </row>
    <row r="82" spans="1:19" ht="13.5" customHeight="1">
      <c r="A82" s="424" t="s">
        <v>503</v>
      </c>
      <c r="B82" s="424" t="s">
        <v>546</v>
      </c>
      <c r="C82" s="425" t="s">
        <v>503</v>
      </c>
      <c r="D82" s="429">
        <v>-0.5</v>
      </c>
      <c r="E82" s="430">
        <v>-4.9</v>
      </c>
      <c r="F82" s="430">
        <v>1</v>
      </c>
      <c r="G82" s="430">
        <v>7.5</v>
      </c>
      <c r="H82" s="430">
        <v>0.1</v>
      </c>
      <c r="I82" s="430">
        <v>8.1</v>
      </c>
      <c r="J82" s="430">
        <v>-3</v>
      </c>
      <c r="K82" s="430">
        <v>-0.5</v>
      </c>
      <c r="L82" s="430">
        <v>-5.1</v>
      </c>
      <c r="M82" s="430">
        <v>-8.2</v>
      </c>
      <c r="N82" s="430">
        <v>-1.4</v>
      </c>
      <c r="O82" s="430">
        <v>-3.4</v>
      </c>
      <c r="P82" s="430">
        <v>-1.2</v>
      </c>
      <c r="Q82" s="430">
        <v>-3.9</v>
      </c>
      <c r="R82" s="430">
        <v>-4.1</v>
      </c>
      <c r="S82" s="430">
        <v>-0.7</v>
      </c>
    </row>
    <row r="83" spans="1:19" ht="13.5" customHeight="1">
      <c r="A83" s="424" t="s">
        <v>503</v>
      </c>
      <c r="B83" s="424" t="s">
        <v>547</v>
      </c>
      <c r="C83" s="425" t="s">
        <v>503</v>
      </c>
      <c r="D83" s="429">
        <v>1.3</v>
      </c>
      <c r="E83" s="430">
        <v>-0.4</v>
      </c>
      <c r="F83" s="430">
        <v>0.8</v>
      </c>
      <c r="G83" s="430">
        <v>4.9</v>
      </c>
      <c r="H83" s="430">
        <v>0.3</v>
      </c>
      <c r="I83" s="430">
        <v>4.7</v>
      </c>
      <c r="J83" s="430">
        <v>9.2</v>
      </c>
      <c r="K83" s="430">
        <v>1.6</v>
      </c>
      <c r="L83" s="430">
        <v>-0.9</v>
      </c>
      <c r="M83" s="430">
        <v>2.3</v>
      </c>
      <c r="N83" s="430">
        <v>-0.6</v>
      </c>
      <c r="O83" s="430">
        <v>-1.4</v>
      </c>
      <c r="P83" s="430">
        <v>-3</v>
      </c>
      <c r="Q83" s="430">
        <v>-0.1</v>
      </c>
      <c r="R83" s="430">
        <v>3.5</v>
      </c>
      <c r="S83" s="430">
        <v>-1.6</v>
      </c>
    </row>
    <row r="84" spans="1:19" ht="13.5" customHeight="1">
      <c r="A84" s="424" t="s">
        <v>503</v>
      </c>
      <c r="B84" s="424" t="s">
        <v>548</v>
      </c>
      <c r="C84" s="425" t="s">
        <v>503</v>
      </c>
      <c r="D84" s="429">
        <v>0.9</v>
      </c>
      <c r="E84" s="430">
        <v>-6.8</v>
      </c>
      <c r="F84" s="430">
        <v>1.1</v>
      </c>
      <c r="G84" s="430">
        <v>6</v>
      </c>
      <c r="H84" s="430">
        <v>2.6</v>
      </c>
      <c r="I84" s="430">
        <v>7.1</v>
      </c>
      <c r="J84" s="430">
        <v>-1.7</v>
      </c>
      <c r="K84" s="430">
        <v>2.7</v>
      </c>
      <c r="L84" s="430">
        <v>-5.2</v>
      </c>
      <c r="M84" s="430">
        <v>1.8</v>
      </c>
      <c r="N84" s="430">
        <v>0.5</v>
      </c>
      <c r="O84" s="430">
        <v>0.1</v>
      </c>
      <c r="P84" s="430">
        <v>-2.7</v>
      </c>
      <c r="Q84" s="430">
        <v>-0.8</v>
      </c>
      <c r="R84" s="430">
        <v>2.8</v>
      </c>
      <c r="S84" s="430">
        <v>11.3</v>
      </c>
    </row>
    <row r="85" spans="1:19" ht="13.5" customHeight="1">
      <c r="A85" s="424" t="s">
        <v>503</v>
      </c>
      <c r="B85" s="424" t="s">
        <v>549</v>
      </c>
      <c r="C85" s="425" t="s">
        <v>503</v>
      </c>
      <c r="D85" s="429">
        <v>0</v>
      </c>
      <c r="E85" s="430">
        <v>-5.1</v>
      </c>
      <c r="F85" s="430">
        <v>0.5</v>
      </c>
      <c r="G85" s="430">
        <v>8</v>
      </c>
      <c r="H85" s="430">
        <v>1.7</v>
      </c>
      <c r="I85" s="430">
        <v>2.6</v>
      </c>
      <c r="J85" s="430">
        <v>0.1</v>
      </c>
      <c r="K85" s="430">
        <v>-3.8</v>
      </c>
      <c r="L85" s="430">
        <v>-1.7</v>
      </c>
      <c r="M85" s="430">
        <v>7</v>
      </c>
      <c r="N85" s="430">
        <v>0.5</v>
      </c>
      <c r="O85" s="430">
        <v>1.7</v>
      </c>
      <c r="P85" s="430">
        <v>4.2</v>
      </c>
      <c r="Q85" s="430">
        <v>-4.9</v>
      </c>
      <c r="R85" s="430">
        <v>0.4</v>
      </c>
      <c r="S85" s="430">
        <v>1.5</v>
      </c>
    </row>
    <row r="86" spans="1:19" ht="13.5" customHeight="1">
      <c r="A86" s="424" t="s">
        <v>503</v>
      </c>
      <c r="B86" s="424" t="s">
        <v>550</v>
      </c>
      <c r="C86" s="425" t="s">
        <v>503</v>
      </c>
      <c r="D86" s="429">
        <v>0.1</v>
      </c>
      <c r="E86" s="430">
        <v>-1.8</v>
      </c>
      <c r="F86" s="430">
        <v>0.2</v>
      </c>
      <c r="G86" s="430">
        <v>2.7</v>
      </c>
      <c r="H86" s="430">
        <v>6.4</v>
      </c>
      <c r="I86" s="430">
        <v>-0.7</v>
      </c>
      <c r="J86" s="430">
        <v>-1.2</v>
      </c>
      <c r="K86" s="430">
        <v>-1.9</v>
      </c>
      <c r="L86" s="430">
        <v>-1.9</v>
      </c>
      <c r="M86" s="430">
        <v>11.1</v>
      </c>
      <c r="N86" s="430">
        <v>0</v>
      </c>
      <c r="O86" s="430">
        <v>2.5</v>
      </c>
      <c r="P86" s="430">
        <v>-0.4</v>
      </c>
      <c r="Q86" s="430">
        <v>0.3</v>
      </c>
      <c r="R86" s="430">
        <v>-0.5</v>
      </c>
      <c r="S86" s="430">
        <v>0.7</v>
      </c>
    </row>
    <row r="87" spans="1:19" ht="13.5" customHeight="1">
      <c r="A87" s="424" t="s">
        <v>503</v>
      </c>
      <c r="B87" s="424" t="s">
        <v>551</v>
      </c>
      <c r="C87" s="425" t="s">
        <v>503</v>
      </c>
      <c r="D87" s="429">
        <v>0.9</v>
      </c>
      <c r="E87" s="430">
        <v>7</v>
      </c>
      <c r="F87" s="430">
        <v>0.4</v>
      </c>
      <c r="G87" s="430">
        <v>4.6</v>
      </c>
      <c r="H87" s="430">
        <v>1.6</v>
      </c>
      <c r="I87" s="430">
        <v>0.2</v>
      </c>
      <c r="J87" s="430">
        <v>1</v>
      </c>
      <c r="K87" s="430">
        <v>-0.2</v>
      </c>
      <c r="L87" s="430">
        <v>1.5</v>
      </c>
      <c r="M87" s="430">
        <v>7.6</v>
      </c>
      <c r="N87" s="430">
        <v>-0.1</v>
      </c>
      <c r="O87" s="430">
        <v>1.1</v>
      </c>
      <c r="P87" s="430">
        <v>2.7</v>
      </c>
      <c r="Q87" s="430">
        <v>0.3</v>
      </c>
      <c r="R87" s="430">
        <v>2.4</v>
      </c>
      <c r="S87" s="430">
        <v>1.1</v>
      </c>
    </row>
    <row r="88" spans="1:19" ht="13.5" customHeight="1">
      <c r="A88" s="424" t="s">
        <v>503</v>
      </c>
      <c r="B88" s="424" t="s">
        <v>552</v>
      </c>
      <c r="C88" s="425" t="s">
        <v>503</v>
      </c>
      <c r="D88" s="429">
        <v>0.9</v>
      </c>
      <c r="E88" s="430">
        <v>1.3</v>
      </c>
      <c r="F88" s="430">
        <v>1.3</v>
      </c>
      <c r="G88" s="430">
        <v>5.5</v>
      </c>
      <c r="H88" s="430">
        <v>-0.2</v>
      </c>
      <c r="I88" s="430">
        <v>0.2</v>
      </c>
      <c r="J88" s="430">
        <v>3.2</v>
      </c>
      <c r="K88" s="430">
        <v>-4</v>
      </c>
      <c r="L88" s="430">
        <v>0</v>
      </c>
      <c r="M88" s="430">
        <v>4.5</v>
      </c>
      <c r="N88" s="430">
        <v>-1.2</v>
      </c>
      <c r="O88" s="430">
        <v>0</v>
      </c>
      <c r="P88" s="430">
        <v>2.9</v>
      </c>
      <c r="Q88" s="430">
        <v>-1.1</v>
      </c>
      <c r="R88" s="430">
        <v>2</v>
      </c>
      <c r="S88" s="430">
        <v>-0.4</v>
      </c>
    </row>
    <row r="89" spans="1:19" ht="13.5" customHeight="1">
      <c r="A89" s="424" t="s">
        <v>503</v>
      </c>
      <c r="B89" s="424" t="s">
        <v>518</v>
      </c>
      <c r="C89" s="425" t="s">
        <v>503</v>
      </c>
      <c r="D89" s="429">
        <v>0.6</v>
      </c>
      <c r="E89" s="430">
        <v>0.4</v>
      </c>
      <c r="F89" s="430">
        <v>0</v>
      </c>
      <c r="G89" s="430">
        <v>5.5</v>
      </c>
      <c r="H89" s="430">
        <v>-0.2</v>
      </c>
      <c r="I89" s="430">
        <v>0.9</v>
      </c>
      <c r="J89" s="430">
        <v>2.9</v>
      </c>
      <c r="K89" s="430">
        <v>-1.8</v>
      </c>
      <c r="L89" s="430">
        <v>-3.3</v>
      </c>
      <c r="M89" s="430">
        <v>16.9</v>
      </c>
      <c r="N89" s="430">
        <v>1</v>
      </c>
      <c r="O89" s="430">
        <v>-0.4</v>
      </c>
      <c r="P89" s="430">
        <v>1.6</v>
      </c>
      <c r="Q89" s="430">
        <v>-0.9</v>
      </c>
      <c r="R89" s="430">
        <v>1</v>
      </c>
      <c r="S89" s="430">
        <v>-2.4</v>
      </c>
    </row>
    <row r="90" spans="1:19" ht="13.5" customHeight="1">
      <c r="A90" s="424" t="s">
        <v>503</v>
      </c>
      <c r="B90" s="424" t="s">
        <v>553</v>
      </c>
      <c r="C90" s="425" t="s">
        <v>503</v>
      </c>
      <c r="D90" s="429">
        <v>0.1</v>
      </c>
      <c r="E90" s="430">
        <v>0.1</v>
      </c>
      <c r="F90" s="430">
        <v>-0.6</v>
      </c>
      <c r="G90" s="430">
        <v>14.5</v>
      </c>
      <c r="H90" s="430">
        <v>-0.6</v>
      </c>
      <c r="I90" s="430">
        <v>-1.6</v>
      </c>
      <c r="J90" s="430">
        <v>0.4</v>
      </c>
      <c r="K90" s="430">
        <v>-5.7</v>
      </c>
      <c r="L90" s="430">
        <v>-0.1</v>
      </c>
      <c r="M90" s="430">
        <v>4</v>
      </c>
      <c r="N90" s="430">
        <v>-6.5</v>
      </c>
      <c r="O90" s="430">
        <v>-1.4</v>
      </c>
      <c r="P90" s="430">
        <v>10.8</v>
      </c>
      <c r="Q90" s="430">
        <v>0</v>
      </c>
      <c r="R90" s="430">
        <v>1.8</v>
      </c>
      <c r="S90" s="430">
        <v>-3.4</v>
      </c>
    </row>
    <row r="91" spans="1:19" ht="13.5" customHeight="1">
      <c r="A91" s="432" t="s">
        <v>690</v>
      </c>
      <c r="B91" s="433" t="s">
        <v>813</v>
      </c>
      <c r="C91" s="434" t="s">
        <v>694</v>
      </c>
      <c r="D91" s="435">
        <v>0.3</v>
      </c>
      <c r="E91" s="436">
        <v>2.2</v>
      </c>
      <c r="F91" s="436">
        <v>-0.3</v>
      </c>
      <c r="G91" s="436">
        <v>-2.4</v>
      </c>
      <c r="H91" s="436">
        <v>1.6</v>
      </c>
      <c r="I91" s="436">
        <v>4</v>
      </c>
      <c r="J91" s="436">
        <v>2.3</v>
      </c>
      <c r="K91" s="436">
        <v>2.4</v>
      </c>
      <c r="L91" s="436">
        <v>1.9</v>
      </c>
      <c r="M91" s="436">
        <v>4.8</v>
      </c>
      <c r="N91" s="436">
        <v>-0.2</v>
      </c>
      <c r="O91" s="436">
        <v>-0.4</v>
      </c>
      <c r="P91" s="436">
        <v>0.9</v>
      </c>
      <c r="Q91" s="436">
        <v>-3.6</v>
      </c>
      <c r="R91" s="436">
        <v>1.2</v>
      </c>
      <c r="S91" s="436">
        <v>-0.3</v>
      </c>
    </row>
    <row r="92" spans="1:35" ht="27" customHeight="1">
      <c r="A92" s="762" t="s">
        <v>348</v>
      </c>
      <c r="B92" s="762"/>
      <c r="C92" s="763"/>
      <c r="D92" s="442">
        <v>-0.7</v>
      </c>
      <c r="E92" s="441">
        <v>2</v>
      </c>
      <c r="F92" s="441">
        <v>-0.3</v>
      </c>
      <c r="G92" s="441">
        <v>0.2</v>
      </c>
      <c r="H92" s="441">
        <v>0.1</v>
      </c>
      <c r="I92" s="441">
        <v>0.9</v>
      </c>
      <c r="J92" s="441">
        <v>0.9</v>
      </c>
      <c r="K92" s="441">
        <v>7.5</v>
      </c>
      <c r="L92" s="441">
        <v>1.7</v>
      </c>
      <c r="M92" s="441">
        <v>-0.7</v>
      </c>
      <c r="N92" s="441">
        <v>6.6</v>
      </c>
      <c r="O92" s="441">
        <v>-0.5</v>
      </c>
      <c r="P92" s="441">
        <v>-9.1</v>
      </c>
      <c r="Q92" s="441">
        <v>-3.8</v>
      </c>
      <c r="R92" s="441">
        <v>-0.5</v>
      </c>
      <c r="S92" s="441">
        <v>-1</v>
      </c>
      <c r="T92" s="377"/>
      <c r="U92" s="377"/>
      <c r="V92" s="377"/>
      <c r="W92" s="377"/>
      <c r="X92" s="377"/>
      <c r="Y92" s="377"/>
      <c r="Z92" s="377"/>
      <c r="AA92" s="377"/>
      <c r="AB92" s="377"/>
      <c r="AC92" s="377"/>
      <c r="AD92" s="377"/>
      <c r="AE92" s="377"/>
      <c r="AF92" s="377"/>
      <c r="AG92" s="377"/>
      <c r="AH92" s="377"/>
      <c r="AI92" s="377"/>
    </row>
    <row r="93" spans="1:36" s="378" customFormat="1" ht="27" customHeight="1">
      <c r="A93" s="381"/>
      <c r="B93" s="381"/>
      <c r="C93" s="381"/>
      <c r="D93" s="382"/>
      <c r="E93" s="382"/>
      <c r="F93" s="382"/>
      <c r="G93" s="382"/>
      <c r="H93" s="382"/>
      <c r="I93" s="382"/>
      <c r="J93" s="382"/>
      <c r="K93" s="382"/>
      <c r="L93" s="382"/>
      <c r="M93" s="382"/>
      <c r="N93" s="382"/>
      <c r="O93" s="382"/>
      <c r="P93" s="382"/>
      <c r="Q93" s="382"/>
      <c r="R93" s="382"/>
      <c r="S93" s="382"/>
      <c r="T93" s="365"/>
      <c r="U93" s="365"/>
      <c r="V93" s="365"/>
      <c r="W93" s="365"/>
      <c r="X93" s="365"/>
      <c r="Y93" s="365"/>
      <c r="Z93" s="365"/>
      <c r="AA93" s="365"/>
      <c r="AB93" s="365"/>
      <c r="AC93" s="365"/>
      <c r="AD93" s="365"/>
      <c r="AE93" s="365"/>
      <c r="AF93" s="365"/>
      <c r="AG93" s="365"/>
      <c r="AH93" s="365"/>
      <c r="AI93" s="365"/>
      <c r="AJ93" s="365"/>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3.xml><?xml version="1.0" encoding="utf-8"?>
<worksheet xmlns="http://schemas.openxmlformats.org/spreadsheetml/2006/main" xmlns:r="http://schemas.openxmlformats.org/officeDocument/2006/relationships">
  <sheetPr codeName="Sheet15">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5" bestFit="1" customWidth="1"/>
    <col min="2" max="2" width="3.19921875" style="365" bestFit="1" customWidth="1"/>
    <col min="3" max="3" width="3.09765625" style="365" bestFit="1" customWidth="1"/>
    <col min="4" max="19" width="8.19921875" style="365" customWidth="1"/>
    <col min="20" max="35" width="7.59765625" style="365" customWidth="1"/>
    <col min="36" max="16384" width="9" style="365" customWidth="1"/>
  </cols>
  <sheetData>
    <row r="1" spans="1:31" ht="18.75">
      <c r="A1" s="364"/>
      <c r="B1" s="364"/>
      <c r="C1" s="364"/>
      <c r="D1" s="364"/>
      <c r="E1" s="366"/>
      <c r="F1" s="366"/>
      <c r="G1" s="764" t="s">
        <v>794</v>
      </c>
      <c r="H1" s="764"/>
      <c r="I1" s="764"/>
      <c r="J1" s="764"/>
      <c r="K1" s="764"/>
      <c r="L1" s="764"/>
      <c r="M1" s="764"/>
      <c r="N1" s="764"/>
      <c r="O1" s="764"/>
      <c r="P1" s="366"/>
      <c r="Q1" s="366"/>
      <c r="R1" s="364"/>
      <c r="S1" s="366"/>
      <c r="T1" s="366"/>
      <c r="U1" s="366"/>
      <c r="V1" s="366"/>
      <c r="W1" s="366"/>
      <c r="X1" s="366"/>
      <c r="Y1" s="366"/>
      <c r="Z1" s="366"/>
      <c r="AA1" s="366"/>
      <c r="AB1" s="366"/>
      <c r="AC1" s="366"/>
      <c r="AD1" s="366"/>
      <c r="AE1" s="366"/>
    </row>
    <row r="2" spans="1:19" ht="17.25">
      <c r="A2" s="396" t="s">
        <v>175</v>
      </c>
      <c r="B2" s="367"/>
      <c r="C2" s="367"/>
      <c r="H2" s="774"/>
      <c r="I2" s="774"/>
      <c r="J2" s="774"/>
      <c r="K2" s="774"/>
      <c r="L2" s="774"/>
      <c r="M2" s="774"/>
      <c r="N2" s="774"/>
      <c r="O2" s="774"/>
      <c r="S2" s="383" t="s">
        <v>544</v>
      </c>
    </row>
    <row r="3" spans="1:19" ht="13.5">
      <c r="A3" s="765" t="s">
        <v>504</v>
      </c>
      <c r="B3" s="765"/>
      <c r="C3" s="766"/>
      <c r="D3" s="368" t="s">
        <v>634</v>
      </c>
      <c r="E3" s="368" t="s">
        <v>635</v>
      </c>
      <c r="F3" s="368" t="s">
        <v>636</v>
      </c>
      <c r="G3" s="368" t="s">
        <v>637</v>
      </c>
      <c r="H3" s="368" t="s">
        <v>638</v>
      </c>
      <c r="I3" s="368" t="s">
        <v>639</v>
      </c>
      <c r="J3" s="368" t="s">
        <v>640</v>
      </c>
      <c r="K3" s="368" t="s">
        <v>641</v>
      </c>
      <c r="L3" s="368" t="s">
        <v>642</v>
      </c>
      <c r="M3" s="368" t="s">
        <v>643</v>
      </c>
      <c r="N3" s="368" t="s">
        <v>688</v>
      </c>
      <c r="O3" s="368" t="s">
        <v>644</v>
      </c>
      <c r="P3" s="368" t="s">
        <v>645</v>
      </c>
      <c r="Q3" s="368" t="s">
        <v>646</v>
      </c>
      <c r="R3" s="368" t="s">
        <v>647</v>
      </c>
      <c r="S3" s="368" t="s">
        <v>648</v>
      </c>
    </row>
    <row r="4" spans="1:19" ht="13.5">
      <c r="A4" s="767"/>
      <c r="B4" s="767"/>
      <c r="C4" s="768"/>
      <c r="D4" s="369" t="s">
        <v>519</v>
      </c>
      <c r="E4" s="369"/>
      <c r="F4" s="369"/>
      <c r="G4" s="369" t="s">
        <v>617</v>
      </c>
      <c r="H4" s="369" t="s">
        <v>520</v>
      </c>
      <c r="I4" s="369" t="s">
        <v>521</v>
      </c>
      <c r="J4" s="369" t="s">
        <v>522</v>
      </c>
      <c r="K4" s="369" t="s">
        <v>523</v>
      </c>
      <c r="L4" s="370" t="s">
        <v>524</v>
      </c>
      <c r="M4" s="371" t="s">
        <v>525</v>
      </c>
      <c r="N4" s="370" t="s">
        <v>686</v>
      </c>
      <c r="O4" s="370" t="s">
        <v>526</v>
      </c>
      <c r="P4" s="370" t="s">
        <v>527</v>
      </c>
      <c r="Q4" s="370" t="s">
        <v>528</v>
      </c>
      <c r="R4" s="370" t="s">
        <v>529</v>
      </c>
      <c r="S4" s="514" t="s">
        <v>55</v>
      </c>
    </row>
    <row r="5" spans="1:19" ht="18" customHeight="1">
      <c r="A5" s="769"/>
      <c r="B5" s="769"/>
      <c r="C5" s="770"/>
      <c r="D5" s="372" t="s">
        <v>530</v>
      </c>
      <c r="E5" s="372" t="s">
        <v>346</v>
      </c>
      <c r="F5" s="372" t="s">
        <v>347</v>
      </c>
      <c r="G5" s="372" t="s">
        <v>618</v>
      </c>
      <c r="H5" s="372" t="s">
        <v>531</v>
      </c>
      <c r="I5" s="372" t="s">
        <v>532</v>
      </c>
      <c r="J5" s="372" t="s">
        <v>533</v>
      </c>
      <c r="K5" s="372" t="s">
        <v>534</v>
      </c>
      <c r="L5" s="373" t="s">
        <v>535</v>
      </c>
      <c r="M5" s="374" t="s">
        <v>536</v>
      </c>
      <c r="N5" s="373" t="s">
        <v>687</v>
      </c>
      <c r="O5" s="373" t="s">
        <v>537</v>
      </c>
      <c r="P5" s="374" t="s">
        <v>538</v>
      </c>
      <c r="Q5" s="374" t="s">
        <v>539</v>
      </c>
      <c r="R5" s="373" t="s">
        <v>677</v>
      </c>
      <c r="S5" s="373" t="s">
        <v>56</v>
      </c>
    </row>
    <row r="6" spans="1:19" ht="15.75" customHeight="1">
      <c r="A6" s="400"/>
      <c r="B6" s="400"/>
      <c r="C6" s="400"/>
      <c r="D6" s="771" t="s">
        <v>600</v>
      </c>
      <c r="E6" s="771"/>
      <c r="F6" s="771"/>
      <c r="G6" s="771"/>
      <c r="H6" s="771"/>
      <c r="I6" s="771"/>
      <c r="J6" s="771"/>
      <c r="K6" s="771"/>
      <c r="L6" s="771"/>
      <c r="M6" s="771"/>
      <c r="N6" s="771"/>
      <c r="O6" s="771"/>
      <c r="P6" s="771"/>
      <c r="Q6" s="771"/>
      <c r="R6" s="771"/>
      <c r="S6" s="400"/>
    </row>
    <row r="7" spans="1:19" ht="13.5" customHeight="1">
      <c r="A7" s="419" t="s">
        <v>540</v>
      </c>
      <c r="B7" s="419" t="s">
        <v>667</v>
      </c>
      <c r="C7" s="420" t="s">
        <v>541</v>
      </c>
      <c r="D7" s="421">
        <v>103.6</v>
      </c>
      <c r="E7" s="422">
        <v>101.5</v>
      </c>
      <c r="F7" s="422">
        <v>103</v>
      </c>
      <c r="G7" s="422">
        <v>101.8</v>
      </c>
      <c r="H7" s="422">
        <v>103.1</v>
      </c>
      <c r="I7" s="422">
        <v>103.1</v>
      </c>
      <c r="J7" s="422">
        <v>101.6</v>
      </c>
      <c r="K7" s="422">
        <v>100.7</v>
      </c>
      <c r="L7" s="423" t="s">
        <v>672</v>
      </c>
      <c r="M7" s="423" t="s">
        <v>672</v>
      </c>
      <c r="N7" s="423" t="s">
        <v>672</v>
      </c>
      <c r="O7" s="423" t="s">
        <v>672</v>
      </c>
      <c r="P7" s="422">
        <v>100.7</v>
      </c>
      <c r="Q7" s="422">
        <v>105.1</v>
      </c>
      <c r="R7" s="422">
        <v>100.9</v>
      </c>
      <c r="S7" s="423" t="s">
        <v>672</v>
      </c>
    </row>
    <row r="8" spans="1:19" ht="13.5" customHeight="1">
      <c r="A8" s="424"/>
      <c r="B8" s="424" t="s">
        <v>668</v>
      </c>
      <c r="C8" s="425"/>
      <c r="D8" s="426">
        <v>102.7</v>
      </c>
      <c r="E8" s="427">
        <v>98.3</v>
      </c>
      <c r="F8" s="427">
        <v>101.7</v>
      </c>
      <c r="G8" s="427">
        <v>102</v>
      </c>
      <c r="H8" s="427">
        <v>97.7</v>
      </c>
      <c r="I8" s="427">
        <v>97.4</v>
      </c>
      <c r="J8" s="427">
        <v>102.9</v>
      </c>
      <c r="K8" s="427">
        <v>102.3</v>
      </c>
      <c r="L8" s="428" t="s">
        <v>672</v>
      </c>
      <c r="M8" s="428" t="s">
        <v>672</v>
      </c>
      <c r="N8" s="428" t="s">
        <v>672</v>
      </c>
      <c r="O8" s="428" t="s">
        <v>672</v>
      </c>
      <c r="P8" s="427">
        <v>106.3</v>
      </c>
      <c r="Q8" s="427">
        <v>101.3</v>
      </c>
      <c r="R8" s="427">
        <v>101.9</v>
      </c>
      <c r="S8" s="428" t="s">
        <v>672</v>
      </c>
    </row>
    <row r="9" spans="1:19" ht="13.5">
      <c r="A9" s="424"/>
      <c r="B9" s="424" t="s">
        <v>669</v>
      </c>
      <c r="C9" s="425"/>
      <c r="D9" s="426">
        <v>96.7</v>
      </c>
      <c r="E9" s="427">
        <v>98.3</v>
      </c>
      <c r="F9" s="427">
        <v>93</v>
      </c>
      <c r="G9" s="427">
        <v>98.1</v>
      </c>
      <c r="H9" s="427">
        <v>92.9</v>
      </c>
      <c r="I9" s="427">
        <v>99.4</v>
      </c>
      <c r="J9" s="427">
        <v>94.6</v>
      </c>
      <c r="K9" s="427">
        <v>99.6</v>
      </c>
      <c r="L9" s="428" t="s">
        <v>672</v>
      </c>
      <c r="M9" s="428" t="s">
        <v>672</v>
      </c>
      <c r="N9" s="428" t="s">
        <v>672</v>
      </c>
      <c r="O9" s="428" t="s">
        <v>672</v>
      </c>
      <c r="P9" s="427">
        <v>104.9</v>
      </c>
      <c r="Q9" s="427">
        <v>99.9</v>
      </c>
      <c r="R9" s="427">
        <v>98.8</v>
      </c>
      <c r="S9" s="428" t="s">
        <v>672</v>
      </c>
    </row>
    <row r="10" spans="1:19" ht="13.5" customHeight="1">
      <c r="A10" s="424"/>
      <c r="B10" s="424" t="s">
        <v>670</v>
      </c>
      <c r="C10" s="425"/>
      <c r="D10" s="426">
        <v>100</v>
      </c>
      <c r="E10" s="427">
        <v>100</v>
      </c>
      <c r="F10" s="427">
        <v>100</v>
      </c>
      <c r="G10" s="427">
        <v>100</v>
      </c>
      <c r="H10" s="427">
        <v>100</v>
      </c>
      <c r="I10" s="427">
        <v>100</v>
      </c>
      <c r="J10" s="427">
        <v>100</v>
      </c>
      <c r="K10" s="427">
        <v>100</v>
      </c>
      <c r="L10" s="428">
        <v>100</v>
      </c>
      <c r="M10" s="428">
        <v>100</v>
      </c>
      <c r="N10" s="428">
        <v>100</v>
      </c>
      <c r="O10" s="428">
        <v>100</v>
      </c>
      <c r="P10" s="427">
        <v>100</v>
      </c>
      <c r="Q10" s="427">
        <v>100</v>
      </c>
      <c r="R10" s="427">
        <v>100</v>
      </c>
      <c r="S10" s="428">
        <v>100</v>
      </c>
    </row>
    <row r="11" spans="1:19" ht="13.5" customHeight="1">
      <c r="A11" s="424"/>
      <c r="B11" s="424" t="s">
        <v>671</v>
      </c>
      <c r="C11" s="425"/>
      <c r="D11" s="429">
        <v>98.4</v>
      </c>
      <c r="E11" s="430">
        <v>100.5</v>
      </c>
      <c r="F11" s="430">
        <v>98.9</v>
      </c>
      <c r="G11" s="430">
        <v>100</v>
      </c>
      <c r="H11" s="430">
        <v>100.9</v>
      </c>
      <c r="I11" s="430">
        <v>99.7</v>
      </c>
      <c r="J11" s="430">
        <v>99.4</v>
      </c>
      <c r="K11" s="430">
        <v>103.8</v>
      </c>
      <c r="L11" s="430">
        <v>99.4</v>
      </c>
      <c r="M11" s="430">
        <v>102.3</v>
      </c>
      <c r="N11" s="430">
        <v>86</v>
      </c>
      <c r="O11" s="430">
        <v>98.3</v>
      </c>
      <c r="P11" s="430">
        <v>88.7</v>
      </c>
      <c r="Q11" s="430">
        <v>98.9</v>
      </c>
      <c r="R11" s="430">
        <v>98.4</v>
      </c>
      <c r="S11" s="430">
        <v>106.3</v>
      </c>
    </row>
    <row r="12" spans="1:19" ht="13.5" customHeight="1">
      <c r="A12" s="424"/>
      <c r="B12" s="437" t="s">
        <v>710</v>
      </c>
      <c r="C12" s="438"/>
      <c r="D12" s="439">
        <v>99.4</v>
      </c>
      <c r="E12" s="440">
        <v>101.4</v>
      </c>
      <c r="F12" s="440">
        <v>100.6</v>
      </c>
      <c r="G12" s="440">
        <v>102</v>
      </c>
      <c r="H12" s="440">
        <v>102.7</v>
      </c>
      <c r="I12" s="440">
        <v>102.2</v>
      </c>
      <c r="J12" s="440">
        <v>97.6</v>
      </c>
      <c r="K12" s="440">
        <v>108</v>
      </c>
      <c r="L12" s="440">
        <v>98.2</v>
      </c>
      <c r="M12" s="440">
        <v>106.4</v>
      </c>
      <c r="N12" s="440">
        <v>88.7</v>
      </c>
      <c r="O12" s="440">
        <v>96.2</v>
      </c>
      <c r="P12" s="440">
        <v>87.8</v>
      </c>
      <c r="Q12" s="440">
        <v>100</v>
      </c>
      <c r="R12" s="440">
        <v>102.1</v>
      </c>
      <c r="S12" s="440">
        <v>108.7</v>
      </c>
    </row>
    <row r="13" spans="1:19" ht="13.5" customHeight="1">
      <c r="A13" s="419" t="s">
        <v>542</v>
      </c>
      <c r="B13" s="419" t="s">
        <v>598</v>
      </c>
      <c r="C13" s="431" t="s">
        <v>543</v>
      </c>
      <c r="D13" s="429">
        <v>99.8</v>
      </c>
      <c r="E13" s="430">
        <v>109.2</v>
      </c>
      <c r="F13" s="430">
        <v>100.7</v>
      </c>
      <c r="G13" s="430">
        <v>95.3</v>
      </c>
      <c r="H13" s="430">
        <v>100.8</v>
      </c>
      <c r="I13" s="430">
        <v>103.3</v>
      </c>
      <c r="J13" s="430">
        <v>99.4</v>
      </c>
      <c r="K13" s="430">
        <v>106.2</v>
      </c>
      <c r="L13" s="430">
        <v>94.4</v>
      </c>
      <c r="M13" s="430">
        <v>109.8</v>
      </c>
      <c r="N13" s="430">
        <v>91.9</v>
      </c>
      <c r="O13" s="430">
        <v>96</v>
      </c>
      <c r="P13" s="430">
        <v>82.1</v>
      </c>
      <c r="Q13" s="430">
        <v>98.4</v>
      </c>
      <c r="R13" s="430">
        <v>98.6</v>
      </c>
      <c r="S13" s="430">
        <v>109.4</v>
      </c>
    </row>
    <row r="14" spans="1:19" ht="13.5" customHeight="1">
      <c r="A14" s="424" t="s">
        <v>674</v>
      </c>
      <c r="B14" s="424" t="s">
        <v>557</v>
      </c>
      <c r="C14" s="425" t="s">
        <v>543</v>
      </c>
      <c r="D14" s="429">
        <v>90.8</v>
      </c>
      <c r="E14" s="430">
        <v>87.7</v>
      </c>
      <c r="F14" s="430">
        <v>89.2</v>
      </c>
      <c r="G14" s="430">
        <v>91.5</v>
      </c>
      <c r="H14" s="430">
        <v>90.6</v>
      </c>
      <c r="I14" s="430">
        <v>92.1</v>
      </c>
      <c r="J14" s="430">
        <v>92.7</v>
      </c>
      <c r="K14" s="430">
        <v>99.3</v>
      </c>
      <c r="L14" s="430">
        <v>87</v>
      </c>
      <c r="M14" s="430">
        <v>93.9</v>
      </c>
      <c r="N14" s="430">
        <v>91.2</v>
      </c>
      <c r="O14" s="430">
        <v>92.2</v>
      </c>
      <c r="P14" s="430">
        <v>83.3</v>
      </c>
      <c r="Q14" s="430">
        <v>92.6</v>
      </c>
      <c r="R14" s="430">
        <v>94.9</v>
      </c>
      <c r="S14" s="430">
        <v>97.1</v>
      </c>
    </row>
    <row r="15" spans="1:19" ht="13.5" customHeight="1">
      <c r="A15" s="424" t="s">
        <v>503</v>
      </c>
      <c r="B15" s="424" t="s">
        <v>545</v>
      </c>
      <c r="C15" s="425" t="s">
        <v>503</v>
      </c>
      <c r="D15" s="429">
        <v>98.3</v>
      </c>
      <c r="E15" s="430">
        <v>108.7</v>
      </c>
      <c r="F15" s="430">
        <v>101.4</v>
      </c>
      <c r="G15" s="430">
        <v>96.5</v>
      </c>
      <c r="H15" s="430">
        <v>101.9</v>
      </c>
      <c r="I15" s="430">
        <v>99.9</v>
      </c>
      <c r="J15" s="430">
        <v>96.6</v>
      </c>
      <c r="K15" s="430">
        <v>98.7</v>
      </c>
      <c r="L15" s="430">
        <v>93.3</v>
      </c>
      <c r="M15" s="430">
        <v>113.1</v>
      </c>
      <c r="N15" s="430">
        <v>84.5</v>
      </c>
      <c r="O15" s="430">
        <v>90.5</v>
      </c>
      <c r="P15" s="430">
        <v>88.4</v>
      </c>
      <c r="Q15" s="430">
        <v>93.3</v>
      </c>
      <c r="R15" s="430">
        <v>97.4</v>
      </c>
      <c r="S15" s="430">
        <v>108.4</v>
      </c>
    </row>
    <row r="16" spans="1:19" ht="13.5" customHeight="1">
      <c r="A16" s="424" t="s">
        <v>503</v>
      </c>
      <c r="B16" s="424" t="s">
        <v>546</v>
      </c>
      <c r="C16" s="425" t="s">
        <v>503</v>
      </c>
      <c r="D16" s="429">
        <v>96.9</v>
      </c>
      <c r="E16" s="430">
        <v>102.2</v>
      </c>
      <c r="F16" s="430">
        <v>98.9</v>
      </c>
      <c r="G16" s="430">
        <v>97.5</v>
      </c>
      <c r="H16" s="430">
        <v>100.4</v>
      </c>
      <c r="I16" s="430">
        <v>98.1</v>
      </c>
      <c r="J16" s="430">
        <v>95.1</v>
      </c>
      <c r="K16" s="430">
        <v>103.5</v>
      </c>
      <c r="L16" s="430">
        <v>93.1</v>
      </c>
      <c r="M16" s="430">
        <v>109.9</v>
      </c>
      <c r="N16" s="430">
        <v>89</v>
      </c>
      <c r="O16" s="430">
        <v>90.9</v>
      </c>
      <c r="P16" s="430">
        <v>88</v>
      </c>
      <c r="Q16" s="430">
        <v>94.1</v>
      </c>
      <c r="R16" s="430">
        <v>97.8</v>
      </c>
      <c r="S16" s="430">
        <v>104.3</v>
      </c>
    </row>
    <row r="17" spans="1:19" ht="13.5" customHeight="1">
      <c r="A17" s="424" t="s">
        <v>503</v>
      </c>
      <c r="B17" s="424" t="s">
        <v>547</v>
      </c>
      <c r="C17" s="425" t="s">
        <v>503</v>
      </c>
      <c r="D17" s="429">
        <v>102.3</v>
      </c>
      <c r="E17" s="430">
        <v>104.7</v>
      </c>
      <c r="F17" s="430">
        <v>104.2</v>
      </c>
      <c r="G17" s="430">
        <v>104.4</v>
      </c>
      <c r="H17" s="430">
        <v>106</v>
      </c>
      <c r="I17" s="430">
        <v>104.7</v>
      </c>
      <c r="J17" s="430">
        <v>101.4</v>
      </c>
      <c r="K17" s="430">
        <v>109</v>
      </c>
      <c r="L17" s="430">
        <v>96.2</v>
      </c>
      <c r="M17" s="430">
        <v>116.8</v>
      </c>
      <c r="N17" s="430">
        <v>87.7</v>
      </c>
      <c r="O17" s="430">
        <v>95.4</v>
      </c>
      <c r="P17" s="430">
        <v>96.3</v>
      </c>
      <c r="Q17" s="430">
        <v>100.8</v>
      </c>
      <c r="R17" s="430">
        <v>106.8</v>
      </c>
      <c r="S17" s="430">
        <v>109</v>
      </c>
    </row>
    <row r="18" spans="1:19" ht="13.5" customHeight="1">
      <c r="A18" s="424" t="s">
        <v>503</v>
      </c>
      <c r="B18" s="424" t="s">
        <v>548</v>
      </c>
      <c r="C18" s="425" t="s">
        <v>503</v>
      </c>
      <c r="D18" s="429">
        <v>97.5</v>
      </c>
      <c r="E18" s="430">
        <v>91.9</v>
      </c>
      <c r="F18" s="430">
        <v>96.2</v>
      </c>
      <c r="G18" s="430">
        <v>99.8</v>
      </c>
      <c r="H18" s="430">
        <v>100.1</v>
      </c>
      <c r="I18" s="430">
        <v>101.5</v>
      </c>
      <c r="J18" s="430">
        <v>98</v>
      </c>
      <c r="K18" s="430">
        <v>112.4</v>
      </c>
      <c r="L18" s="430">
        <v>93.9</v>
      </c>
      <c r="M18" s="430">
        <v>101.3</v>
      </c>
      <c r="N18" s="430">
        <v>91.2</v>
      </c>
      <c r="O18" s="430">
        <v>97.7</v>
      </c>
      <c r="P18" s="430">
        <v>95.5</v>
      </c>
      <c r="Q18" s="430">
        <v>98.5</v>
      </c>
      <c r="R18" s="430">
        <v>104.1</v>
      </c>
      <c r="S18" s="430">
        <v>104.5</v>
      </c>
    </row>
    <row r="19" spans="1:19" ht="13.5" customHeight="1">
      <c r="A19" s="424" t="s">
        <v>503</v>
      </c>
      <c r="B19" s="424" t="s">
        <v>549</v>
      </c>
      <c r="C19" s="425" t="s">
        <v>503</v>
      </c>
      <c r="D19" s="429">
        <v>102.7</v>
      </c>
      <c r="E19" s="430">
        <v>105.6</v>
      </c>
      <c r="F19" s="430">
        <v>104.5</v>
      </c>
      <c r="G19" s="430">
        <v>100.6</v>
      </c>
      <c r="H19" s="430">
        <v>103.5</v>
      </c>
      <c r="I19" s="430">
        <v>105.8</v>
      </c>
      <c r="J19" s="430">
        <v>101.6</v>
      </c>
      <c r="K19" s="430">
        <v>109.2</v>
      </c>
      <c r="L19" s="430">
        <v>96.4</v>
      </c>
      <c r="M19" s="430">
        <v>117.1</v>
      </c>
      <c r="N19" s="430">
        <v>85.9</v>
      </c>
      <c r="O19" s="430">
        <v>96.5</v>
      </c>
      <c r="P19" s="430">
        <v>112.9</v>
      </c>
      <c r="Q19" s="430">
        <v>97.1</v>
      </c>
      <c r="R19" s="430">
        <v>101.7</v>
      </c>
      <c r="S19" s="430">
        <v>109.8</v>
      </c>
    </row>
    <row r="20" spans="1:19" ht="13.5" customHeight="1">
      <c r="A20" s="424" t="s">
        <v>503</v>
      </c>
      <c r="B20" s="424" t="s">
        <v>550</v>
      </c>
      <c r="C20" s="425" t="s">
        <v>503</v>
      </c>
      <c r="D20" s="429">
        <v>100.7</v>
      </c>
      <c r="E20" s="430">
        <v>103.8</v>
      </c>
      <c r="F20" s="430">
        <v>104.8</v>
      </c>
      <c r="G20" s="430">
        <v>107</v>
      </c>
      <c r="H20" s="430">
        <v>102.1</v>
      </c>
      <c r="I20" s="430">
        <v>102</v>
      </c>
      <c r="J20" s="430">
        <v>96.6</v>
      </c>
      <c r="K20" s="430">
        <v>109.4</v>
      </c>
      <c r="L20" s="430">
        <v>98.2</v>
      </c>
      <c r="M20" s="430">
        <v>114.2</v>
      </c>
      <c r="N20" s="430">
        <v>87.2</v>
      </c>
      <c r="O20" s="430">
        <v>86.7</v>
      </c>
      <c r="P20" s="430">
        <v>89.2</v>
      </c>
      <c r="Q20" s="430">
        <v>99.9</v>
      </c>
      <c r="R20" s="430">
        <v>106.4</v>
      </c>
      <c r="S20" s="430">
        <v>110.3</v>
      </c>
    </row>
    <row r="21" spans="1:19" ht="13.5" customHeight="1">
      <c r="A21" s="424" t="s">
        <v>503</v>
      </c>
      <c r="B21" s="424" t="s">
        <v>551</v>
      </c>
      <c r="C21" s="425" t="s">
        <v>503</v>
      </c>
      <c r="D21" s="429">
        <v>95.3</v>
      </c>
      <c r="E21" s="430">
        <v>95.6</v>
      </c>
      <c r="F21" s="430">
        <v>94.2</v>
      </c>
      <c r="G21" s="430">
        <v>111.6</v>
      </c>
      <c r="H21" s="430">
        <v>103.6</v>
      </c>
      <c r="I21" s="430">
        <v>99.6</v>
      </c>
      <c r="J21" s="430">
        <v>95.5</v>
      </c>
      <c r="K21" s="430">
        <v>106.7</v>
      </c>
      <c r="L21" s="430">
        <v>100.1</v>
      </c>
      <c r="M21" s="430">
        <v>107.1</v>
      </c>
      <c r="N21" s="430">
        <v>90.6</v>
      </c>
      <c r="O21" s="430">
        <v>90.9</v>
      </c>
      <c r="P21" s="430">
        <v>71.2</v>
      </c>
      <c r="Q21" s="430">
        <v>97.8</v>
      </c>
      <c r="R21" s="430">
        <v>107.9</v>
      </c>
      <c r="S21" s="430">
        <v>105.2</v>
      </c>
    </row>
    <row r="22" spans="1:19" ht="13.5" customHeight="1">
      <c r="A22" s="424" t="s">
        <v>503</v>
      </c>
      <c r="B22" s="424" t="s">
        <v>552</v>
      </c>
      <c r="C22" s="425" t="s">
        <v>503</v>
      </c>
      <c r="D22" s="429">
        <v>98.1</v>
      </c>
      <c r="E22" s="430">
        <v>104.3</v>
      </c>
      <c r="F22" s="430">
        <v>100.9</v>
      </c>
      <c r="G22" s="430">
        <v>102.3</v>
      </c>
      <c r="H22" s="430">
        <v>99.3</v>
      </c>
      <c r="I22" s="430">
        <v>102.3</v>
      </c>
      <c r="J22" s="430">
        <v>97.2</v>
      </c>
      <c r="K22" s="430">
        <v>98.5</v>
      </c>
      <c r="L22" s="430">
        <v>99.3</v>
      </c>
      <c r="M22" s="430">
        <v>114.8</v>
      </c>
      <c r="N22" s="430">
        <v>85.6</v>
      </c>
      <c r="O22" s="430">
        <v>87.9</v>
      </c>
      <c r="P22" s="430">
        <v>86</v>
      </c>
      <c r="Q22" s="430">
        <v>95.2</v>
      </c>
      <c r="R22" s="430">
        <v>97.2</v>
      </c>
      <c r="S22" s="430">
        <v>103.7</v>
      </c>
    </row>
    <row r="23" spans="1:19" ht="13.5" customHeight="1">
      <c r="A23" s="424" t="s">
        <v>503</v>
      </c>
      <c r="B23" s="424" t="s">
        <v>518</v>
      </c>
      <c r="C23" s="425" t="s">
        <v>503</v>
      </c>
      <c r="D23" s="429">
        <v>99.3</v>
      </c>
      <c r="E23" s="430">
        <v>103.1</v>
      </c>
      <c r="F23" s="430">
        <v>103.2</v>
      </c>
      <c r="G23" s="430">
        <v>107.1</v>
      </c>
      <c r="H23" s="430">
        <v>102.1</v>
      </c>
      <c r="I23" s="430">
        <v>103</v>
      </c>
      <c r="J23" s="430">
        <v>95.3</v>
      </c>
      <c r="K23" s="430">
        <v>106.2</v>
      </c>
      <c r="L23" s="430">
        <v>97.5</v>
      </c>
      <c r="M23" s="430">
        <v>110.5</v>
      </c>
      <c r="N23" s="430">
        <v>85.9</v>
      </c>
      <c r="O23" s="430">
        <v>86.7</v>
      </c>
      <c r="P23" s="430">
        <v>94.4</v>
      </c>
      <c r="Q23" s="430">
        <v>96.1</v>
      </c>
      <c r="R23" s="430">
        <v>102.7</v>
      </c>
      <c r="S23" s="430">
        <v>106.9</v>
      </c>
    </row>
    <row r="24" spans="1:46" ht="13.5" customHeight="1">
      <c r="A24" s="424" t="s">
        <v>503</v>
      </c>
      <c r="B24" s="424" t="s">
        <v>553</v>
      </c>
      <c r="C24" s="425" t="s">
        <v>503</v>
      </c>
      <c r="D24" s="429">
        <v>103</v>
      </c>
      <c r="E24" s="430">
        <v>107.6</v>
      </c>
      <c r="F24" s="430">
        <v>108</v>
      </c>
      <c r="G24" s="430">
        <v>109.1</v>
      </c>
      <c r="H24" s="430">
        <v>108.8</v>
      </c>
      <c r="I24" s="430">
        <v>104.9</v>
      </c>
      <c r="J24" s="430">
        <v>98.1</v>
      </c>
      <c r="K24" s="430">
        <v>104.3</v>
      </c>
      <c r="L24" s="430">
        <v>106.1</v>
      </c>
      <c r="M24" s="430">
        <v>121</v>
      </c>
      <c r="N24" s="430">
        <v>86.6</v>
      </c>
      <c r="O24" s="430">
        <v>88.3</v>
      </c>
      <c r="P24" s="430">
        <v>107.1</v>
      </c>
      <c r="Q24" s="430">
        <v>97.6</v>
      </c>
      <c r="R24" s="430">
        <v>103.4</v>
      </c>
      <c r="S24" s="430">
        <v>109.9</v>
      </c>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row>
    <row r="25" spans="1:46" ht="13.5" customHeight="1">
      <c r="A25" s="432" t="s">
        <v>690</v>
      </c>
      <c r="B25" s="433" t="s">
        <v>813</v>
      </c>
      <c r="C25" s="434" t="s">
        <v>711</v>
      </c>
      <c r="D25" s="435">
        <v>99.6</v>
      </c>
      <c r="E25" s="436">
        <v>108</v>
      </c>
      <c r="F25" s="436">
        <v>103.4</v>
      </c>
      <c r="G25" s="436">
        <v>97.8</v>
      </c>
      <c r="H25" s="436">
        <v>99.1</v>
      </c>
      <c r="I25" s="436">
        <v>104.9</v>
      </c>
      <c r="J25" s="436">
        <v>98.2</v>
      </c>
      <c r="K25" s="436">
        <v>102.9</v>
      </c>
      <c r="L25" s="436">
        <v>102.7</v>
      </c>
      <c r="M25" s="436">
        <v>116.8</v>
      </c>
      <c r="N25" s="436">
        <v>88.8</v>
      </c>
      <c r="O25" s="436">
        <v>87.1</v>
      </c>
      <c r="P25" s="436">
        <v>82.3</v>
      </c>
      <c r="Q25" s="436">
        <v>93.4</v>
      </c>
      <c r="R25" s="436">
        <v>102.2</v>
      </c>
      <c r="S25" s="436">
        <v>107.6</v>
      </c>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row>
    <row r="26" spans="1:19" ht="17.25" customHeight="1">
      <c r="A26" s="400"/>
      <c r="B26" s="400"/>
      <c r="C26" s="400"/>
      <c r="D26" s="772" t="s">
        <v>599</v>
      </c>
      <c r="E26" s="772"/>
      <c r="F26" s="772"/>
      <c r="G26" s="772"/>
      <c r="H26" s="772"/>
      <c r="I26" s="772"/>
      <c r="J26" s="772"/>
      <c r="K26" s="772"/>
      <c r="L26" s="772"/>
      <c r="M26" s="772"/>
      <c r="N26" s="772"/>
      <c r="O26" s="772"/>
      <c r="P26" s="772"/>
      <c r="Q26" s="772"/>
      <c r="R26" s="772"/>
      <c r="S26" s="772"/>
    </row>
    <row r="27" spans="1:19" ht="13.5" customHeight="1">
      <c r="A27" s="419" t="s">
        <v>540</v>
      </c>
      <c r="B27" s="419" t="s">
        <v>667</v>
      </c>
      <c r="C27" s="420" t="s">
        <v>541</v>
      </c>
      <c r="D27" s="421">
        <v>-0.4</v>
      </c>
      <c r="E27" s="422">
        <v>1.3</v>
      </c>
      <c r="F27" s="422">
        <v>-1.9</v>
      </c>
      <c r="G27" s="422">
        <v>-8.3</v>
      </c>
      <c r="H27" s="422">
        <v>-0.9</v>
      </c>
      <c r="I27" s="422">
        <v>-0.2</v>
      </c>
      <c r="J27" s="422">
        <v>-0.4</v>
      </c>
      <c r="K27" s="422">
        <v>4.1</v>
      </c>
      <c r="L27" s="423" t="s">
        <v>672</v>
      </c>
      <c r="M27" s="423" t="s">
        <v>672</v>
      </c>
      <c r="N27" s="423" t="s">
        <v>672</v>
      </c>
      <c r="O27" s="423" t="s">
        <v>672</v>
      </c>
      <c r="P27" s="422">
        <v>-2.4</v>
      </c>
      <c r="Q27" s="422">
        <v>-0.1</v>
      </c>
      <c r="R27" s="422">
        <v>-1.9</v>
      </c>
      <c r="S27" s="423" t="s">
        <v>672</v>
      </c>
    </row>
    <row r="28" spans="1:19" ht="13.5" customHeight="1">
      <c r="A28" s="424"/>
      <c r="B28" s="424" t="s">
        <v>668</v>
      </c>
      <c r="C28" s="425"/>
      <c r="D28" s="426">
        <v>-0.9</v>
      </c>
      <c r="E28" s="427">
        <v>-3.2</v>
      </c>
      <c r="F28" s="427">
        <v>-1.2</v>
      </c>
      <c r="G28" s="427">
        <v>0.2</v>
      </c>
      <c r="H28" s="427">
        <v>-5.3</v>
      </c>
      <c r="I28" s="427">
        <v>-5.6</v>
      </c>
      <c r="J28" s="427">
        <v>1.3</v>
      </c>
      <c r="K28" s="427">
        <v>1.6</v>
      </c>
      <c r="L28" s="428" t="s">
        <v>672</v>
      </c>
      <c r="M28" s="428" t="s">
        <v>672</v>
      </c>
      <c r="N28" s="428" t="s">
        <v>672</v>
      </c>
      <c r="O28" s="428" t="s">
        <v>672</v>
      </c>
      <c r="P28" s="427">
        <v>5.6</v>
      </c>
      <c r="Q28" s="427">
        <v>-3.5</v>
      </c>
      <c r="R28" s="427">
        <v>1</v>
      </c>
      <c r="S28" s="428" t="s">
        <v>672</v>
      </c>
    </row>
    <row r="29" spans="1:19" ht="13.5" customHeight="1">
      <c r="A29" s="424"/>
      <c r="B29" s="424" t="s">
        <v>669</v>
      </c>
      <c r="C29" s="425"/>
      <c r="D29" s="426">
        <v>-5.9</v>
      </c>
      <c r="E29" s="427">
        <v>0</v>
      </c>
      <c r="F29" s="427">
        <v>-8.5</v>
      </c>
      <c r="G29" s="427">
        <v>-3.8</v>
      </c>
      <c r="H29" s="427">
        <v>-4.8</v>
      </c>
      <c r="I29" s="427">
        <v>2</v>
      </c>
      <c r="J29" s="427">
        <v>-8.1</v>
      </c>
      <c r="K29" s="427">
        <v>-2.7</v>
      </c>
      <c r="L29" s="428" t="s">
        <v>672</v>
      </c>
      <c r="M29" s="428" t="s">
        <v>672</v>
      </c>
      <c r="N29" s="428" t="s">
        <v>672</v>
      </c>
      <c r="O29" s="428" t="s">
        <v>672</v>
      </c>
      <c r="P29" s="427">
        <v>-1.3</v>
      </c>
      <c r="Q29" s="427">
        <v>-1.5</v>
      </c>
      <c r="R29" s="427">
        <v>-3</v>
      </c>
      <c r="S29" s="428" t="s">
        <v>672</v>
      </c>
    </row>
    <row r="30" spans="1:19" ht="13.5" customHeight="1">
      <c r="A30" s="424"/>
      <c r="B30" s="424" t="s">
        <v>670</v>
      </c>
      <c r="C30" s="425"/>
      <c r="D30" s="426">
        <v>3.4</v>
      </c>
      <c r="E30" s="427">
        <v>1.7</v>
      </c>
      <c r="F30" s="427">
        <v>7.4</v>
      </c>
      <c r="G30" s="427">
        <v>1.9</v>
      </c>
      <c r="H30" s="427">
        <v>7.6</v>
      </c>
      <c r="I30" s="427">
        <v>0.7</v>
      </c>
      <c r="J30" s="427">
        <v>5.6</v>
      </c>
      <c r="K30" s="427">
        <v>0.4</v>
      </c>
      <c r="L30" s="428" t="s">
        <v>672</v>
      </c>
      <c r="M30" s="428" t="s">
        <v>672</v>
      </c>
      <c r="N30" s="428" t="s">
        <v>672</v>
      </c>
      <c r="O30" s="428" t="s">
        <v>672</v>
      </c>
      <c r="P30" s="427">
        <v>-4.7</v>
      </c>
      <c r="Q30" s="427">
        <v>0.1</v>
      </c>
      <c r="R30" s="427">
        <v>1.2</v>
      </c>
      <c r="S30" s="428" t="s">
        <v>672</v>
      </c>
    </row>
    <row r="31" spans="1:19" ht="13.5" customHeight="1">
      <c r="A31" s="424"/>
      <c r="B31" s="424" t="s">
        <v>671</v>
      </c>
      <c r="C31" s="425"/>
      <c r="D31" s="426">
        <v>-1.7</v>
      </c>
      <c r="E31" s="427">
        <v>0.5</v>
      </c>
      <c r="F31" s="427">
        <v>-1</v>
      </c>
      <c r="G31" s="427">
        <v>0</v>
      </c>
      <c r="H31" s="427">
        <v>1</v>
      </c>
      <c r="I31" s="427">
        <v>-0.3</v>
      </c>
      <c r="J31" s="427">
        <v>-0.5</v>
      </c>
      <c r="K31" s="427">
        <v>3.8</v>
      </c>
      <c r="L31" s="428">
        <v>-0.6</v>
      </c>
      <c r="M31" s="428">
        <v>2.3</v>
      </c>
      <c r="N31" s="428">
        <v>-14</v>
      </c>
      <c r="O31" s="428">
        <v>-1.7</v>
      </c>
      <c r="P31" s="427">
        <v>-11.3</v>
      </c>
      <c r="Q31" s="427">
        <v>-1.2</v>
      </c>
      <c r="R31" s="427">
        <v>-1.6</v>
      </c>
      <c r="S31" s="428">
        <v>6.3</v>
      </c>
    </row>
    <row r="32" spans="1:19" ht="13.5" customHeight="1">
      <c r="A32" s="424"/>
      <c r="B32" s="437" t="s">
        <v>707</v>
      </c>
      <c r="C32" s="438"/>
      <c r="D32" s="439">
        <v>1</v>
      </c>
      <c r="E32" s="440">
        <v>0.9</v>
      </c>
      <c r="F32" s="440">
        <v>1.7</v>
      </c>
      <c r="G32" s="440">
        <v>2</v>
      </c>
      <c r="H32" s="440">
        <v>1.8</v>
      </c>
      <c r="I32" s="440">
        <v>2.5</v>
      </c>
      <c r="J32" s="440">
        <v>-1.8</v>
      </c>
      <c r="K32" s="440">
        <v>4</v>
      </c>
      <c r="L32" s="440">
        <v>-1.2</v>
      </c>
      <c r="M32" s="440">
        <v>4</v>
      </c>
      <c r="N32" s="440">
        <v>3.1</v>
      </c>
      <c r="O32" s="440">
        <v>-2.1</v>
      </c>
      <c r="P32" s="440">
        <v>-1</v>
      </c>
      <c r="Q32" s="440">
        <v>1.1</v>
      </c>
      <c r="R32" s="440">
        <v>3.8</v>
      </c>
      <c r="S32" s="440">
        <v>2.3</v>
      </c>
    </row>
    <row r="33" spans="1:19" ht="13.5" customHeight="1">
      <c r="A33" s="419" t="s">
        <v>542</v>
      </c>
      <c r="B33" s="419" t="s">
        <v>598</v>
      </c>
      <c r="C33" s="431" t="s">
        <v>543</v>
      </c>
      <c r="D33" s="429">
        <v>0.4</v>
      </c>
      <c r="E33" s="430">
        <v>3.6</v>
      </c>
      <c r="F33" s="430">
        <v>-1.9</v>
      </c>
      <c r="G33" s="430">
        <v>-0.6</v>
      </c>
      <c r="H33" s="430">
        <v>4.3</v>
      </c>
      <c r="I33" s="430">
        <v>-0.1</v>
      </c>
      <c r="J33" s="430">
        <v>1.5</v>
      </c>
      <c r="K33" s="430">
        <v>1.7</v>
      </c>
      <c r="L33" s="430">
        <v>-7.6</v>
      </c>
      <c r="M33" s="430">
        <v>5.7</v>
      </c>
      <c r="N33" s="430">
        <v>10.5</v>
      </c>
      <c r="O33" s="430">
        <v>-4.7</v>
      </c>
      <c r="P33" s="430">
        <v>0.9</v>
      </c>
      <c r="Q33" s="430">
        <v>0.6</v>
      </c>
      <c r="R33" s="430">
        <v>-1.7</v>
      </c>
      <c r="S33" s="430">
        <v>0.7</v>
      </c>
    </row>
    <row r="34" spans="1:19" ht="13.5" customHeight="1">
      <c r="A34" s="424" t="s">
        <v>674</v>
      </c>
      <c r="B34" s="424" t="s">
        <v>557</v>
      </c>
      <c r="C34" s="425" t="s">
        <v>543</v>
      </c>
      <c r="D34" s="429">
        <v>-1.2</v>
      </c>
      <c r="E34" s="430">
        <v>-2</v>
      </c>
      <c r="F34" s="430">
        <v>-1</v>
      </c>
      <c r="G34" s="430">
        <v>-5</v>
      </c>
      <c r="H34" s="430">
        <v>-1.3</v>
      </c>
      <c r="I34" s="430">
        <v>-4.2</v>
      </c>
      <c r="J34" s="430">
        <v>-0.1</v>
      </c>
      <c r="K34" s="430">
        <v>-7.3</v>
      </c>
      <c r="L34" s="430">
        <v>-3.7</v>
      </c>
      <c r="M34" s="430">
        <v>2.7</v>
      </c>
      <c r="N34" s="430">
        <v>3.6</v>
      </c>
      <c r="O34" s="430">
        <v>-3.7</v>
      </c>
      <c r="P34" s="430">
        <v>3.5</v>
      </c>
      <c r="Q34" s="430">
        <v>-2.6</v>
      </c>
      <c r="R34" s="430">
        <v>1.7</v>
      </c>
      <c r="S34" s="430">
        <v>-2.4</v>
      </c>
    </row>
    <row r="35" spans="1:19" ht="13.5" customHeight="1">
      <c r="A35" s="424" t="s">
        <v>503</v>
      </c>
      <c r="B35" s="424" t="s">
        <v>545</v>
      </c>
      <c r="C35" s="425" t="s">
        <v>503</v>
      </c>
      <c r="D35" s="429">
        <v>-1.6</v>
      </c>
      <c r="E35" s="430">
        <v>4.9</v>
      </c>
      <c r="F35" s="430">
        <v>-1.3</v>
      </c>
      <c r="G35" s="430">
        <v>-5</v>
      </c>
      <c r="H35" s="430">
        <v>0.5</v>
      </c>
      <c r="I35" s="430">
        <v>-2.3</v>
      </c>
      <c r="J35" s="430">
        <v>-0.6</v>
      </c>
      <c r="K35" s="430">
        <v>-5</v>
      </c>
      <c r="L35" s="430">
        <v>-9.8</v>
      </c>
      <c r="M35" s="430">
        <v>6.9</v>
      </c>
      <c r="N35" s="430">
        <v>0.8</v>
      </c>
      <c r="O35" s="430">
        <v>-7.2</v>
      </c>
      <c r="P35" s="430">
        <v>-5</v>
      </c>
      <c r="Q35" s="430">
        <v>-6.3</v>
      </c>
      <c r="R35" s="430">
        <v>-6</v>
      </c>
      <c r="S35" s="430">
        <v>-0.9</v>
      </c>
    </row>
    <row r="36" spans="1:19" ht="13.5" customHeight="1">
      <c r="A36" s="424" t="s">
        <v>503</v>
      </c>
      <c r="B36" s="424" t="s">
        <v>546</v>
      </c>
      <c r="C36" s="425" t="s">
        <v>503</v>
      </c>
      <c r="D36" s="429">
        <v>-2.7</v>
      </c>
      <c r="E36" s="430">
        <v>0.9</v>
      </c>
      <c r="F36" s="430">
        <v>-4.7</v>
      </c>
      <c r="G36" s="430">
        <v>-3.3</v>
      </c>
      <c r="H36" s="430">
        <v>-1.9</v>
      </c>
      <c r="I36" s="430">
        <v>-4.3</v>
      </c>
      <c r="J36" s="430">
        <v>0.1</v>
      </c>
      <c r="K36" s="430">
        <v>-5.9</v>
      </c>
      <c r="L36" s="430">
        <v>-7.9</v>
      </c>
      <c r="M36" s="430">
        <v>-0.5</v>
      </c>
      <c r="N36" s="430">
        <v>8.3</v>
      </c>
      <c r="O36" s="430">
        <v>-5.7</v>
      </c>
      <c r="P36" s="430">
        <v>9.6</v>
      </c>
      <c r="Q36" s="430">
        <v>-7.2</v>
      </c>
      <c r="R36" s="430">
        <v>-5</v>
      </c>
      <c r="S36" s="430">
        <v>-4.8</v>
      </c>
    </row>
    <row r="37" spans="1:19" ht="13.5" customHeight="1">
      <c r="A37" s="424" t="s">
        <v>503</v>
      </c>
      <c r="B37" s="424" t="s">
        <v>547</v>
      </c>
      <c r="C37" s="425" t="s">
        <v>503</v>
      </c>
      <c r="D37" s="429">
        <v>0.6</v>
      </c>
      <c r="E37" s="430">
        <v>2.9</v>
      </c>
      <c r="F37" s="430">
        <v>-0.5</v>
      </c>
      <c r="G37" s="430">
        <v>1.7</v>
      </c>
      <c r="H37" s="430">
        <v>-4.8</v>
      </c>
      <c r="I37" s="430">
        <v>0.4</v>
      </c>
      <c r="J37" s="430">
        <v>0.6</v>
      </c>
      <c r="K37" s="430">
        <v>-0.2</v>
      </c>
      <c r="L37" s="430">
        <v>-6.3</v>
      </c>
      <c r="M37" s="430">
        <v>4.5</v>
      </c>
      <c r="N37" s="430">
        <v>2.5</v>
      </c>
      <c r="O37" s="430">
        <v>-3.7</v>
      </c>
      <c r="P37" s="430">
        <v>9.7</v>
      </c>
      <c r="Q37" s="430">
        <v>0.9</v>
      </c>
      <c r="R37" s="430">
        <v>2.3</v>
      </c>
      <c r="S37" s="430">
        <v>-1.4</v>
      </c>
    </row>
    <row r="38" spans="1:19" ht="13.5" customHeight="1">
      <c r="A38" s="424" t="s">
        <v>503</v>
      </c>
      <c r="B38" s="424" t="s">
        <v>548</v>
      </c>
      <c r="C38" s="425" t="s">
        <v>503</v>
      </c>
      <c r="D38" s="429">
        <v>2.3</v>
      </c>
      <c r="E38" s="430">
        <v>0.3</v>
      </c>
      <c r="F38" s="430">
        <v>2.4</v>
      </c>
      <c r="G38" s="430">
        <v>1</v>
      </c>
      <c r="H38" s="430">
        <v>3.6</v>
      </c>
      <c r="I38" s="430">
        <v>3.5</v>
      </c>
      <c r="J38" s="430">
        <v>2.4</v>
      </c>
      <c r="K38" s="430">
        <v>5</v>
      </c>
      <c r="L38" s="430">
        <v>3.5</v>
      </c>
      <c r="M38" s="430">
        <v>3.4</v>
      </c>
      <c r="N38" s="430">
        <v>5.8</v>
      </c>
      <c r="O38" s="430">
        <v>0.8</v>
      </c>
      <c r="P38" s="430">
        <v>7.8</v>
      </c>
      <c r="Q38" s="430">
        <v>-1.1</v>
      </c>
      <c r="R38" s="430">
        <v>1.6</v>
      </c>
      <c r="S38" s="430">
        <v>0.6</v>
      </c>
    </row>
    <row r="39" spans="1:19" ht="13.5" customHeight="1">
      <c r="A39" s="424" t="s">
        <v>503</v>
      </c>
      <c r="B39" s="424" t="s">
        <v>549</v>
      </c>
      <c r="C39" s="425" t="s">
        <v>503</v>
      </c>
      <c r="D39" s="429">
        <v>0.2</v>
      </c>
      <c r="E39" s="430">
        <v>1.9</v>
      </c>
      <c r="F39" s="430">
        <v>-0.7</v>
      </c>
      <c r="G39" s="430">
        <v>-5.4</v>
      </c>
      <c r="H39" s="430">
        <v>-2.5</v>
      </c>
      <c r="I39" s="430">
        <v>-2.5</v>
      </c>
      <c r="J39" s="430">
        <v>3</v>
      </c>
      <c r="K39" s="430">
        <v>-2.8</v>
      </c>
      <c r="L39" s="430">
        <v>-4.9</v>
      </c>
      <c r="M39" s="430">
        <v>5.8</v>
      </c>
      <c r="N39" s="430">
        <v>-0.1</v>
      </c>
      <c r="O39" s="430">
        <v>-0.7</v>
      </c>
      <c r="P39" s="430">
        <v>23.8</v>
      </c>
      <c r="Q39" s="430">
        <v>-4.6</v>
      </c>
      <c r="R39" s="430">
        <v>-3.9</v>
      </c>
      <c r="S39" s="430">
        <v>-2.2</v>
      </c>
    </row>
    <row r="40" spans="1:19" ht="13.5" customHeight="1">
      <c r="A40" s="424" t="s">
        <v>503</v>
      </c>
      <c r="B40" s="424" t="s">
        <v>550</v>
      </c>
      <c r="C40" s="425" t="s">
        <v>503</v>
      </c>
      <c r="D40" s="429">
        <v>-1.4</v>
      </c>
      <c r="E40" s="430">
        <v>0.4</v>
      </c>
      <c r="F40" s="430">
        <v>0.3</v>
      </c>
      <c r="G40" s="430">
        <v>1.8</v>
      </c>
      <c r="H40" s="430">
        <v>-3.1</v>
      </c>
      <c r="I40" s="430">
        <v>-1.3</v>
      </c>
      <c r="J40" s="430">
        <v>-2.3</v>
      </c>
      <c r="K40" s="430">
        <v>-0.2</v>
      </c>
      <c r="L40" s="430">
        <v>-1.7</v>
      </c>
      <c r="M40" s="430">
        <v>4</v>
      </c>
      <c r="N40" s="430">
        <v>-6.4</v>
      </c>
      <c r="O40" s="430">
        <v>-7.2</v>
      </c>
      <c r="P40" s="430">
        <v>-2.1</v>
      </c>
      <c r="Q40" s="430">
        <v>-1.9</v>
      </c>
      <c r="R40" s="430">
        <v>2.1</v>
      </c>
      <c r="S40" s="430">
        <v>-2.2</v>
      </c>
    </row>
    <row r="41" spans="1:19" ht="13.5" customHeight="1">
      <c r="A41" s="424" t="s">
        <v>503</v>
      </c>
      <c r="B41" s="424" t="s">
        <v>551</v>
      </c>
      <c r="C41" s="425" t="s">
        <v>503</v>
      </c>
      <c r="D41" s="429">
        <v>-1.7</v>
      </c>
      <c r="E41" s="430">
        <v>-1</v>
      </c>
      <c r="F41" s="430">
        <v>-1.2</v>
      </c>
      <c r="G41" s="430">
        <v>7.2</v>
      </c>
      <c r="H41" s="430">
        <v>1.2</v>
      </c>
      <c r="I41" s="430">
        <v>-1.2</v>
      </c>
      <c r="J41" s="430">
        <v>-1.2</v>
      </c>
      <c r="K41" s="430">
        <v>0.2</v>
      </c>
      <c r="L41" s="430">
        <v>1.2</v>
      </c>
      <c r="M41" s="430">
        <v>6.5</v>
      </c>
      <c r="N41" s="430">
        <v>-3.6</v>
      </c>
      <c r="O41" s="430">
        <v>-7.4</v>
      </c>
      <c r="P41" s="430">
        <v>-5.6</v>
      </c>
      <c r="Q41" s="430">
        <v>-3</v>
      </c>
      <c r="R41" s="430">
        <v>1.6</v>
      </c>
      <c r="S41" s="430">
        <v>-2.1</v>
      </c>
    </row>
    <row r="42" spans="1:19" ht="13.5" customHeight="1">
      <c r="A42" s="424" t="s">
        <v>503</v>
      </c>
      <c r="B42" s="424" t="s">
        <v>552</v>
      </c>
      <c r="C42" s="425" t="s">
        <v>503</v>
      </c>
      <c r="D42" s="429">
        <v>-0.8</v>
      </c>
      <c r="E42" s="430">
        <v>-1.1</v>
      </c>
      <c r="F42" s="430">
        <v>1.3</v>
      </c>
      <c r="G42" s="430">
        <v>-0.3</v>
      </c>
      <c r="H42" s="430">
        <v>-3.4</v>
      </c>
      <c r="I42" s="430">
        <v>0</v>
      </c>
      <c r="J42" s="430">
        <v>-1.5</v>
      </c>
      <c r="K42" s="430">
        <v>-4.6</v>
      </c>
      <c r="L42" s="430">
        <v>3.1</v>
      </c>
      <c r="M42" s="430">
        <v>4.4</v>
      </c>
      <c r="N42" s="430">
        <v>-4.4</v>
      </c>
      <c r="O42" s="430">
        <v>-6.7</v>
      </c>
      <c r="P42" s="430">
        <v>-3.4</v>
      </c>
      <c r="Q42" s="430">
        <v>-2.1</v>
      </c>
      <c r="R42" s="430">
        <v>1.4</v>
      </c>
      <c r="S42" s="430">
        <v>-2.2</v>
      </c>
    </row>
    <row r="43" spans="1:19" ht="13.5" customHeight="1">
      <c r="A43" s="424" t="s">
        <v>503</v>
      </c>
      <c r="B43" s="424" t="s">
        <v>518</v>
      </c>
      <c r="C43" s="425" t="s">
        <v>503</v>
      </c>
      <c r="D43" s="429">
        <v>-1</v>
      </c>
      <c r="E43" s="430">
        <v>-0.3</v>
      </c>
      <c r="F43" s="430">
        <v>1.8</v>
      </c>
      <c r="G43" s="430">
        <v>1.3</v>
      </c>
      <c r="H43" s="430">
        <v>-2.3</v>
      </c>
      <c r="I43" s="430">
        <v>2</v>
      </c>
      <c r="J43" s="430">
        <v>-2</v>
      </c>
      <c r="K43" s="430">
        <v>-2.4</v>
      </c>
      <c r="L43" s="430">
        <v>-3.2</v>
      </c>
      <c r="M43" s="430">
        <v>4.2</v>
      </c>
      <c r="N43" s="430">
        <v>-6.8</v>
      </c>
      <c r="O43" s="430">
        <v>-6.1</v>
      </c>
      <c r="P43" s="430">
        <v>-5</v>
      </c>
      <c r="Q43" s="430">
        <v>-4</v>
      </c>
      <c r="R43" s="430">
        <v>-3.1</v>
      </c>
      <c r="S43" s="430">
        <v>-2.5</v>
      </c>
    </row>
    <row r="44" spans="1:19" ht="13.5" customHeight="1">
      <c r="A44" s="424" t="s">
        <v>503</v>
      </c>
      <c r="B44" s="424" t="s">
        <v>553</v>
      </c>
      <c r="C44" s="425" t="s">
        <v>503</v>
      </c>
      <c r="D44" s="429">
        <v>-0.5</v>
      </c>
      <c r="E44" s="430">
        <v>-0.2</v>
      </c>
      <c r="F44" s="430">
        <v>2.1</v>
      </c>
      <c r="G44" s="430">
        <v>4.4</v>
      </c>
      <c r="H44" s="430">
        <v>1.3</v>
      </c>
      <c r="I44" s="430">
        <v>0.8</v>
      </c>
      <c r="J44" s="430">
        <v>-2.5</v>
      </c>
      <c r="K44" s="430">
        <v>-6.7</v>
      </c>
      <c r="L44" s="430">
        <v>8</v>
      </c>
      <c r="M44" s="430">
        <v>7.3</v>
      </c>
      <c r="N44" s="430">
        <v>-6.2</v>
      </c>
      <c r="O44" s="430">
        <v>-9.7</v>
      </c>
      <c r="P44" s="430">
        <v>12.5</v>
      </c>
      <c r="Q44" s="430">
        <v>-6</v>
      </c>
      <c r="R44" s="430">
        <v>1.5</v>
      </c>
      <c r="S44" s="430">
        <v>-3</v>
      </c>
    </row>
    <row r="45" spans="1:19" ht="13.5" customHeight="1">
      <c r="A45" s="432" t="s">
        <v>690</v>
      </c>
      <c r="B45" s="433" t="s">
        <v>813</v>
      </c>
      <c r="C45" s="434" t="s">
        <v>694</v>
      </c>
      <c r="D45" s="435">
        <v>-0.2</v>
      </c>
      <c r="E45" s="436">
        <v>-1.1</v>
      </c>
      <c r="F45" s="436">
        <v>2.7</v>
      </c>
      <c r="G45" s="436">
        <v>2.6</v>
      </c>
      <c r="H45" s="436">
        <v>-1.7</v>
      </c>
      <c r="I45" s="436">
        <v>1.5</v>
      </c>
      <c r="J45" s="436">
        <v>-1.2</v>
      </c>
      <c r="K45" s="436">
        <v>-3.1</v>
      </c>
      <c r="L45" s="436">
        <v>8.8</v>
      </c>
      <c r="M45" s="436">
        <v>6.4</v>
      </c>
      <c r="N45" s="436">
        <v>-3.4</v>
      </c>
      <c r="O45" s="436">
        <v>-9.3</v>
      </c>
      <c r="P45" s="436">
        <v>0.2</v>
      </c>
      <c r="Q45" s="436">
        <v>-5.1</v>
      </c>
      <c r="R45" s="436">
        <v>3.7</v>
      </c>
      <c r="S45" s="436">
        <v>-1.6</v>
      </c>
    </row>
    <row r="46" spans="1:35" ht="27" customHeight="1">
      <c r="A46" s="762" t="s">
        <v>348</v>
      </c>
      <c r="B46" s="762"/>
      <c r="C46" s="763"/>
      <c r="D46" s="441">
        <v>-3.3</v>
      </c>
      <c r="E46" s="441">
        <v>0.4</v>
      </c>
      <c r="F46" s="441">
        <v>-4.3</v>
      </c>
      <c r="G46" s="441">
        <v>-10.4</v>
      </c>
      <c r="H46" s="441">
        <v>-8.9</v>
      </c>
      <c r="I46" s="441">
        <v>0</v>
      </c>
      <c r="J46" s="441">
        <v>0.1</v>
      </c>
      <c r="K46" s="441">
        <v>-1.3</v>
      </c>
      <c r="L46" s="441">
        <v>-3.2</v>
      </c>
      <c r="M46" s="441">
        <v>-3.5</v>
      </c>
      <c r="N46" s="441">
        <v>2.5</v>
      </c>
      <c r="O46" s="441">
        <v>-1.4</v>
      </c>
      <c r="P46" s="441">
        <v>-23.2</v>
      </c>
      <c r="Q46" s="441">
        <v>-4.3</v>
      </c>
      <c r="R46" s="441">
        <v>-1.2</v>
      </c>
      <c r="S46" s="441">
        <v>-2.1</v>
      </c>
      <c r="T46" s="377"/>
      <c r="U46" s="377"/>
      <c r="V46" s="377"/>
      <c r="W46" s="377"/>
      <c r="X46" s="377"/>
      <c r="Y46" s="377"/>
      <c r="Z46" s="377"/>
      <c r="AA46" s="377"/>
      <c r="AB46" s="377"/>
      <c r="AC46" s="377"/>
      <c r="AD46" s="377"/>
      <c r="AE46" s="377"/>
      <c r="AF46" s="377"/>
      <c r="AG46" s="377"/>
      <c r="AH46" s="377"/>
      <c r="AI46" s="377"/>
    </row>
    <row r="47" spans="1:35" ht="27" customHeight="1">
      <c r="A47" s="377"/>
      <c r="B47" s="377"/>
      <c r="C47" s="377"/>
      <c r="D47" s="375"/>
      <c r="E47" s="375"/>
      <c r="F47" s="375"/>
      <c r="G47" s="375"/>
      <c r="H47" s="375"/>
      <c r="I47" s="375"/>
      <c r="J47" s="375"/>
      <c r="K47" s="375"/>
      <c r="L47" s="375"/>
      <c r="M47" s="375"/>
      <c r="N47" s="375"/>
      <c r="O47" s="375"/>
      <c r="P47" s="375"/>
      <c r="Q47" s="375"/>
      <c r="R47" s="375"/>
      <c r="S47" s="375"/>
      <c r="T47" s="377"/>
      <c r="U47" s="377"/>
      <c r="V47" s="377"/>
      <c r="W47" s="377"/>
      <c r="X47" s="377"/>
      <c r="Y47" s="377"/>
      <c r="Z47" s="377"/>
      <c r="AA47" s="377"/>
      <c r="AB47" s="377"/>
      <c r="AC47" s="377"/>
      <c r="AD47" s="377"/>
      <c r="AE47" s="377"/>
      <c r="AF47" s="377"/>
      <c r="AG47" s="377"/>
      <c r="AH47" s="377"/>
      <c r="AI47" s="377"/>
    </row>
    <row r="48" spans="1:19" ht="17.25">
      <c r="A48" s="395" t="s">
        <v>176</v>
      </c>
      <c r="B48" s="380"/>
      <c r="C48" s="380"/>
      <c r="D48" s="378"/>
      <c r="E48" s="378"/>
      <c r="F48" s="378"/>
      <c r="G48" s="378"/>
      <c r="H48" s="777"/>
      <c r="I48" s="777"/>
      <c r="J48" s="777"/>
      <c r="K48" s="777"/>
      <c r="L48" s="777"/>
      <c r="M48" s="777"/>
      <c r="N48" s="777"/>
      <c r="O48" s="777"/>
      <c r="P48" s="378"/>
      <c r="Q48" s="378"/>
      <c r="R48" s="378"/>
      <c r="S48" s="384" t="s">
        <v>544</v>
      </c>
    </row>
    <row r="49" spans="1:19" ht="13.5">
      <c r="A49" s="765" t="s">
        <v>504</v>
      </c>
      <c r="B49" s="765"/>
      <c r="C49" s="766"/>
      <c r="D49" s="368" t="s">
        <v>634</v>
      </c>
      <c r="E49" s="368" t="s">
        <v>635</v>
      </c>
      <c r="F49" s="368" t="s">
        <v>636</v>
      </c>
      <c r="G49" s="368" t="s">
        <v>637</v>
      </c>
      <c r="H49" s="368" t="s">
        <v>638</v>
      </c>
      <c r="I49" s="368" t="s">
        <v>639</v>
      </c>
      <c r="J49" s="368" t="s">
        <v>640</v>
      </c>
      <c r="K49" s="368" t="s">
        <v>641</v>
      </c>
      <c r="L49" s="368" t="s">
        <v>642</v>
      </c>
      <c r="M49" s="368" t="s">
        <v>643</v>
      </c>
      <c r="N49" s="368" t="s">
        <v>688</v>
      </c>
      <c r="O49" s="368" t="s">
        <v>644</v>
      </c>
      <c r="P49" s="368" t="s">
        <v>645</v>
      </c>
      <c r="Q49" s="368" t="s">
        <v>646</v>
      </c>
      <c r="R49" s="368" t="s">
        <v>647</v>
      </c>
      <c r="S49" s="368" t="s">
        <v>648</v>
      </c>
    </row>
    <row r="50" spans="1:19" ht="13.5">
      <c r="A50" s="767"/>
      <c r="B50" s="767"/>
      <c r="C50" s="768"/>
      <c r="D50" s="369" t="s">
        <v>519</v>
      </c>
      <c r="E50" s="369"/>
      <c r="F50" s="369"/>
      <c r="G50" s="369" t="s">
        <v>617</v>
      </c>
      <c r="H50" s="369" t="s">
        <v>520</v>
      </c>
      <c r="I50" s="369" t="s">
        <v>521</v>
      </c>
      <c r="J50" s="369" t="s">
        <v>522</v>
      </c>
      <c r="K50" s="369" t="s">
        <v>523</v>
      </c>
      <c r="L50" s="370" t="s">
        <v>524</v>
      </c>
      <c r="M50" s="371" t="s">
        <v>525</v>
      </c>
      <c r="N50" s="370" t="s">
        <v>686</v>
      </c>
      <c r="O50" s="370" t="s">
        <v>526</v>
      </c>
      <c r="P50" s="370" t="s">
        <v>527</v>
      </c>
      <c r="Q50" s="370" t="s">
        <v>528</v>
      </c>
      <c r="R50" s="370" t="s">
        <v>529</v>
      </c>
      <c r="S50" s="514" t="s">
        <v>55</v>
      </c>
    </row>
    <row r="51" spans="1:19" ht="18" customHeight="1">
      <c r="A51" s="769"/>
      <c r="B51" s="769"/>
      <c r="C51" s="770"/>
      <c r="D51" s="372" t="s">
        <v>530</v>
      </c>
      <c r="E51" s="372" t="s">
        <v>346</v>
      </c>
      <c r="F51" s="372" t="s">
        <v>347</v>
      </c>
      <c r="G51" s="372" t="s">
        <v>618</v>
      </c>
      <c r="H51" s="372" t="s">
        <v>531</v>
      </c>
      <c r="I51" s="372" t="s">
        <v>532</v>
      </c>
      <c r="J51" s="372" t="s">
        <v>533</v>
      </c>
      <c r="K51" s="372" t="s">
        <v>534</v>
      </c>
      <c r="L51" s="373" t="s">
        <v>535</v>
      </c>
      <c r="M51" s="374" t="s">
        <v>536</v>
      </c>
      <c r="N51" s="373" t="s">
        <v>687</v>
      </c>
      <c r="O51" s="373" t="s">
        <v>537</v>
      </c>
      <c r="P51" s="374" t="s">
        <v>538</v>
      </c>
      <c r="Q51" s="374" t="s">
        <v>539</v>
      </c>
      <c r="R51" s="373" t="s">
        <v>677</v>
      </c>
      <c r="S51" s="373" t="s">
        <v>56</v>
      </c>
    </row>
    <row r="52" spans="1:19" ht="15.75" customHeight="1">
      <c r="A52" s="400"/>
      <c r="B52" s="400"/>
      <c r="C52" s="400"/>
      <c r="D52" s="771" t="s">
        <v>600</v>
      </c>
      <c r="E52" s="771"/>
      <c r="F52" s="771"/>
      <c r="G52" s="771"/>
      <c r="H52" s="771"/>
      <c r="I52" s="771"/>
      <c r="J52" s="771"/>
      <c r="K52" s="771"/>
      <c r="L52" s="771"/>
      <c r="M52" s="771"/>
      <c r="N52" s="771"/>
      <c r="O52" s="771"/>
      <c r="P52" s="771"/>
      <c r="Q52" s="771"/>
      <c r="R52" s="771"/>
      <c r="S52" s="400"/>
    </row>
    <row r="53" spans="1:19" ht="13.5" customHeight="1">
      <c r="A53" s="419" t="s">
        <v>540</v>
      </c>
      <c r="B53" s="419" t="s">
        <v>667</v>
      </c>
      <c r="C53" s="420" t="s">
        <v>541</v>
      </c>
      <c r="D53" s="421">
        <v>104.6</v>
      </c>
      <c r="E53" s="422">
        <v>106.1</v>
      </c>
      <c r="F53" s="422">
        <v>102.7</v>
      </c>
      <c r="G53" s="422">
        <v>102</v>
      </c>
      <c r="H53" s="422">
        <v>104.1</v>
      </c>
      <c r="I53" s="422">
        <v>101.5</v>
      </c>
      <c r="J53" s="422">
        <v>109.5</v>
      </c>
      <c r="K53" s="422">
        <v>94.8</v>
      </c>
      <c r="L53" s="423" t="s">
        <v>672</v>
      </c>
      <c r="M53" s="423" t="s">
        <v>672</v>
      </c>
      <c r="N53" s="423" t="s">
        <v>672</v>
      </c>
      <c r="O53" s="423" t="s">
        <v>672</v>
      </c>
      <c r="P53" s="422">
        <v>104.4</v>
      </c>
      <c r="Q53" s="422">
        <v>101.9</v>
      </c>
      <c r="R53" s="422">
        <v>97.3</v>
      </c>
      <c r="S53" s="423" t="s">
        <v>672</v>
      </c>
    </row>
    <row r="54" spans="1:19" ht="13.5" customHeight="1">
      <c r="A54" s="424"/>
      <c r="B54" s="424" t="s">
        <v>668</v>
      </c>
      <c r="C54" s="425"/>
      <c r="D54" s="426">
        <v>102.8</v>
      </c>
      <c r="E54" s="427">
        <v>98.3</v>
      </c>
      <c r="F54" s="427">
        <v>100.7</v>
      </c>
      <c r="G54" s="427">
        <v>100.1</v>
      </c>
      <c r="H54" s="427">
        <v>99</v>
      </c>
      <c r="I54" s="427">
        <v>96.5</v>
      </c>
      <c r="J54" s="427">
        <v>107.4</v>
      </c>
      <c r="K54" s="427">
        <v>98.9</v>
      </c>
      <c r="L54" s="428" t="s">
        <v>672</v>
      </c>
      <c r="M54" s="428" t="s">
        <v>672</v>
      </c>
      <c r="N54" s="428" t="s">
        <v>672</v>
      </c>
      <c r="O54" s="428" t="s">
        <v>672</v>
      </c>
      <c r="P54" s="427">
        <v>107.8</v>
      </c>
      <c r="Q54" s="427">
        <v>101.7</v>
      </c>
      <c r="R54" s="427">
        <v>101.8</v>
      </c>
      <c r="S54" s="428" t="s">
        <v>672</v>
      </c>
    </row>
    <row r="55" spans="1:19" ht="13.5" customHeight="1">
      <c r="A55" s="424"/>
      <c r="B55" s="424" t="s">
        <v>669</v>
      </c>
      <c r="C55" s="425"/>
      <c r="D55" s="426">
        <v>97</v>
      </c>
      <c r="E55" s="427">
        <v>100.5</v>
      </c>
      <c r="F55" s="427">
        <v>92.9</v>
      </c>
      <c r="G55" s="427">
        <v>99.5</v>
      </c>
      <c r="H55" s="427">
        <v>92.2</v>
      </c>
      <c r="I55" s="427">
        <v>99.8</v>
      </c>
      <c r="J55" s="427">
        <v>98.6</v>
      </c>
      <c r="K55" s="427">
        <v>98.8</v>
      </c>
      <c r="L55" s="428" t="s">
        <v>672</v>
      </c>
      <c r="M55" s="428" t="s">
        <v>672</v>
      </c>
      <c r="N55" s="428" t="s">
        <v>672</v>
      </c>
      <c r="O55" s="428" t="s">
        <v>672</v>
      </c>
      <c r="P55" s="427">
        <v>107.5</v>
      </c>
      <c r="Q55" s="427">
        <v>99.9</v>
      </c>
      <c r="R55" s="427">
        <v>99.2</v>
      </c>
      <c r="S55" s="428" t="s">
        <v>672</v>
      </c>
    </row>
    <row r="56" spans="1:19" ht="13.5" customHeight="1">
      <c r="A56" s="424"/>
      <c r="B56" s="424" t="s">
        <v>670</v>
      </c>
      <c r="C56" s="425"/>
      <c r="D56" s="426">
        <v>100</v>
      </c>
      <c r="E56" s="427">
        <v>100</v>
      </c>
      <c r="F56" s="427">
        <v>100</v>
      </c>
      <c r="G56" s="427">
        <v>100</v>
      </c>
      <c r="H56" s="427">
        <v>100</v>
      </c>
      <c r="I56" s="427">
        <v>100</v>
      </c>
      <c r="J56" s="427">
        <v>100</v>
      </c>
      <c r="K56" s="427">
        <v>100</v>
      </c>
      <c r="L56" s="428">
        <v>100</v>
      </c>
      <c r="M56" s="428">
        <v>100</v>
      </c>
      <c r="N56" s="428">
        <v>100</v>
      </c>
      <c r="O56" s="428">
        <v>100</v>
      </c>
      <c r="P56" s="427">
        <v>100</v>
      </c>
      <c r="Q56" s="427">
        <v>100</v>
      </c>
      <c r="R56" s="427">
        <v>100</v>
      </c>
      <c r="S56" s="428">
        <v>100</v>
      </c>
    </row>
    <row r="57" spans="1:19" ht="13.5" customHeight="1">
      <c r="A57" s="424"/>
      <c r="B57" s="424" t="s">
        <v>671</v>
      </c>
      <c r="C57" s="425"/>
      <c r="D57" s="429">
        <v>98.1</v>
      </c>
      <c r="E57" s="430">
        <v>100.9</v>
      </c>
      <c r="F57" s="430">
        <v>97.8</v>
      </c>
      <c r="G57" s="430">
        <v>98.7</v>
      </c>
      <c r="H57" s="430">
        <v>101</v>
      </c>
      <c r="I57" s="430">
        <v>99.5</v>
      </c>
      <c r="J57" s="430">
        <v>102.4</v>
      </c>
      <c r="K57" s="430">
        <v>101</v>
      </c>
      <c r="L57" s="430">
        <v>100.3</v>
      </c>
      <c r="M57" s="430">
        <v>102.7</v>
      </c>
      <c r="N57" s="430">
        <v>88.3</v>
      </c>
      <c r="O57" s="430">
        <v>100.7</v>
      </c>
      <c r="P57" s="430">
        <v>93</v>
      </c>
      <c r="Q57" s="430">
        <v>97.4</v>
      </c>
      <c r="R57" s="430">
        <v>99.8</v>
      </c>
      <c r="S57" s="430">
        <v>99.7</v>
      </c>
    </row>
    <row r="58" spans="1:19" ht="13.5" customHeight="1">
      <c r="A58" s="424"/>
      <c r="B58" s="437" t="s">
        <v>704</v>
      </c>
      <c r="C58" s="438"/>
      <c r="D58" s="439">
        <v>98.7</v>
      </c>
      <c r="E58" s="440">
        <v>107.2</v>
      </c>
      <c r="F58" s="440">
        <v>99.9</v>
      </c>
      <c r="G58" s="440">
        <v>101.2</v>
      </c>
      <c r="H58" s="440">
        <v>102.1</v>
      </c>
      <c r="I58" s="440">
        <v>100.5</v>
      </c>
      <c r="J58" s="440">
        <v>100.8</v>
      </c>
      <c r="K58" s="440">
        <v>101.2</v>
      </c>
      <c r="L58" s="440">
        <v>92.4</v>
      </c>
      <c r="M58" s="440">
        <v>108.5</v>
      </c>
      <c r="N58" s="440">
        <v>90.9</v>
      </c>
      <c r="O58" s="440">
        <v>94.9</v>
      </c>
      <c r="P58" s="440">
        <v>86.7</v>
      </c>
      <c r="Q58" s="440">
        <v>96.4</v>
      </c>
      <c r="R58" s="440">
        <v>103.7</v>
      </c>
      <c r="S58" s="440">
        <v>101.1</v>
      </c>
    </row>
    <row r="59" spans="1:19" ht="13.5" customHeight="1">
      <c r="A59" s="419" t="s">
        <v>542</v>
      </c>
      <c r="B59" s="419" t="s">
        <v>598</v>
      </c>
      <c r="C59" s="420" t="s">
        <v>543</v>
      </c>
      <c r="D59" s="421">
        <v>97.9</v>
      </c>
      <c r="E59" s="443">
        <v>113.1</v>
      </c>
      <c r="F59" s="443">
        <v>99.2</v>
      </c>
      <c r="G59" s="443">
        <v>94.4</v>
      </c>
      <c r="H59" s="443">
        <v>100.8</v>
      </c>
      <c r="I59" s="443">
        <v>100.9</v>
      </c>
      <c r="J59" s="443">
        <v>100.6</v>
      </c>
      <c r="K59" s="443">
        <v>100.8</v>
      </c>
      <c r="L59" s="443">
        <v>91.2</v>
      </c>
      <c r="M59" s="443">
        <v>108.8</v>
      </c>
      <c r="N59" s="443">
        <v>93.5</v>
      </c>
      <c r="O59" s="443">
        <v>92.4</v>
      </c>
      <c r="P59" s="443">
        <v>78.2</v>
      </c>
      <c r="Q59" s="443">
        <v>94.8</v>
      </c>
      <c r="R59" s="443">
        <v>101.3</v>
      </c>
      <c r="S59" s="443">
        <v>100.9</v>
      </c>
    </row>
    <row r="60" spans="1:19" ht="13.5" customHeight="1">
      <c r="A60" s="424" t="s">
        <v>674</v>
      </c>
      <c r="B60" s="424" t="s">
        <v>557</v>
      </c>
      <c r="C60" s="425" t="s">
        <v>543</v>
      </c>
      <c r="D60" s="426">
        <v>90.6</v>
      </c>
      <c r="E60" s="443">
        <v>90.9</v>
      </c>
      <c r="F60" s="443">
        <v>89.4</v>
      </c>
      <c r="G60" s="443">
        <v>90.7</v>
      </c>
      <c r="H60" s="443">
        <v>86.5</v>
      </c>
      <c r="I60" s="443">
        <v>89.5</v>
      </c>
      <c r="J60" s="443">
        <v>97.7</v>
      </c>
      <c r="K60" s="443">
        <v>93.3</v>
      </c>
      <c r="L60" s="443">
        <v>81.8</v>
      </c>
      <c r="M60" s="443">
        <v>95.4</v>
      </c>
      <c r="N60" s="443">
        <v>90.7</v>
      </c>
      <c r="O60" s="443">
        <v>91.6</v>
      </c>
      <c r="P60" s="443">
        <v>79.3</v>
      </c>
      <c r="Q60" s="443">
        <v>93.5</v>
      </c>
      <c r="R60" s="443">
        <v>93</v>
      </c>
      <c r="S60" s="443">
        <v>93.8</v>
      </c>
    </row>
    <row r="61" spans="1:19" ht="13.5" customHeight="1">
      <c r="A61" s="424" t="s">
        <v>503</v>
      </c>
      <c r="B61" s="424" t="s">
        <v>545</v>
      </c>
      <c r="C61" s="425" t="s">
        <v>503</v>
      </c>
      <c r="D61" s="426">
        <v>96.6</v>
      </c>
      <c r="E61" s="443">
        <v>112.9</v>
      </c>
      <c r="F61" s="443">
        <v>99.9</v>
      </c>
      <c r="G61" s="443">
        <v>95.6</v>
      </c>
      <c r="H61" s="443">
        <v>102</v>
      </c>
      <c r="I61" s="443">
        <v>97.7</v>
      </c>
      <c r="J61" s="443">
        <v>96.4</v>
      </c>
      <c r="K61" s="443">
        <v>89.6</v>
      </c>
      <c r="L61" s="443">
        <v>91.1</v>
      </c>
      <c r="M61" s="443">
        <v>108.6</v>
      </c>
      <c r="N61" s="443">
        <v>85.3</v>
      </c>
      <c r="O61" s="443">
        <v>91.8</v>
      </c>
      <c r="P61" s="443">
        <v>82.1</v>
      </c>
      <c r="Q61" s="443">
        <v>91.3</v>
      </c>
      <c r="R61" s="443">
        <v>95.7</v>
      </c>
      <c r="S61" s="443">
        <v>102</v>
      </c>
    </row>
    <row r="62" spans="1:19" ht="13.5" customHeight="1">
      <c r="A62" s="424" t="s">
        <v>503</v>
      </c>
      <c r="B62" s="424" t="s">
        <v>546</v>
      </c>
      <c r="C62" s="425" t="s">
        <v>503</v>
      </c>
      <c r="D62" s="426">
        <v>96.3</v>
      </c>
      <c r="E62" s="443">
        <v>107.2</v>
      </c>
      <c r="F62" s="443">
        <v>98.4</v>
      </c>
      <c r="G62" s="443">
        <v>96.6</v>
      </c>
      <c r="H62" s="443">
        <v>100.6</v>
      </c>
      <c r="I62" s="443">
        <v>96.3</v>
      </c>
      <c r="J62" s="443">
        <v>96.3</v>
      </c>
      <c r="K62" s="443">
        <v>96.7</v>
      </c>
      <c r="L62" s="443">
        <v>91.3</v>
      </c>
      <c r="M62" s="443">
        <v>108.4</v>
      </c>
      <c r="N62" s="443">
        <v>90.1</v>
      </c>
      <c r="O62" s="443">
        <v>88.5</v>
      </c>
      <c r="P62" s="443">
        <v>84.7</v>
      </c>
      <c r="Q62" s="443">
        <v>93.1</v>
      </c>
      <c r="R62" s="443">
        <v>101.3</v>
      </c>
      <c r="S62" s="443">
        <v>98.6</v>
      </c>
    </row>
    <row r="63" spans="1:19" ht="13.5" customHeight="1">
      <c r="A63" s="424" t="s">
        <v>503</v>
      </c>
      <c r="B63" s="424" t="s">
        <v>547</v>
      </c>
      <c r="C63" s="425" t="s">
        <v>503</v>
      </c>
      <c r="D63" s="426">
        <v>101.2</v>
      </c>
      <c r="E63" s="443">
        <v>110.9</v>
      </c>
      <c r="F63" s="443">
        <v>103</v>
      </c>
      <c r="G63" s="443">
        <v>103.5</v>
      </c>
      <c r="H63" s="443">
        <v>103.6</v>
      </c>
      <c r="I63" s="443">
        <v>102.2</v>
      </c>
      <c r="J63" s="443">
        <v>102.3</v>
      </c>
      <c r="K63" s="443">
        <v>101</v>
      </c>
      <c r="L63" s="443">
        <v>93.7</v>
      </c>
      <c r="M63" s="443">
        <v>114.5</v>
      </c>
      <c r="N63" s="443">
        <v>89.9</v>
      </c>
      <c r="O63" s="443">
        <v>95.2</v>
      </c>
      <c r="P63" s="443">
        <v>91.7</v>
      </c>
      <c r="Q63" s="443">
        <v>99.4</v>
      </c>
      <c r="R63" s="443">
        <v>107.5</v>
      </c>
      <c r="S63" s="443">
        <v>102.9</v>
      </c>
    </row>
    <row r="64" spans="1:19" ht="13.5" customHeight="1">
      <c r="A64" s="424" t="s">
        <v>503</v>
      </c>
      <c r="B64" s="424" t="s">
        <v>548</v>
      </c>
      <c r="C64" s="425" t="s">
        <v>503</v>
      </c>
      <c r="D64" s="426">
        <v>97.2</v>
      </c>
      <c r="E64" s="443">
        <v>97.5</v>
      </c>
      <c r="F64" s="443">
        <v>96.4</v>
      </c>
      <c r="G64" s="443">
        <v>98.9</v>
      </c>
      <c r="H64" s="443">
        <v>99.7</v>
      </c>
      <c r="I64" s="443">
        <v>100.2</v>
      </c>
      <c r="J64" s="443">
        <v>102</v>
      </c>
      <c r="K64" s="443">
        <v>106.3</v>
      </c>
      <c r="L64" s="443">
        <v>86.8</v>
      </c>
      <c r="M64" s="443">
        <v>96.4</v>
      </c>
      <c r="N64" s="443">
        <v>92.3</v>
      </c>
      <c r="O64" s="443">
        <v>95.3</v>
      </c>
      <c r="P64" s="443">
        <v>89.1</v>
      </c>
      <c r="Q64" s="443">
        <v>97.6</v>
      </c>
      <c r="R64" s="443">
        <v>103.9</v>
      </c>
      <c r="S64" s="443">
        <v>100.2</v>
      </c>
    </row>
    <row r="65" spans="1:19" ht="13.5" customHeight="1">
      <c r="A65" s="424" t="s">
        <v>503</v>
      </c>
      <c r="B65" s="424" t="s">
        <v>549</v>
      </c>
      <c r="C65" s="425" t="s">
        <v>503</v>
      </c>
      <c r="D65" s="426">
        <v>101.8</v>
      </c>
      <c r="E65" s="443">
        <v>112</v>
      </c>
      <c r="F65" s="443">
        <v>103.4</v>
      </c>
      <c r="G65" s="443">
        <v>99.7</v>
      </c>
      <c r="H65" s="443">
        <v>102.9</v>
      </c>
      <c r="I65" s="443">
        <v>102.7</v>
      </c>
      <c r="J65" s="443">
        <v>102.3</v>
      </c>
      <c r="K65" s="443">
        <v>100.3</v>
      </c>
      <c r="L65" s="443">
        <v>90</v>
      </c>
      <c r="M65" s="443">
        <v>113.6</v>
      </c>
      <c r="N65" s="443">
        <v>89.8</v>
      </c>
      <c r="O65" s="443">
        <v>95.8</v>
      </c>
      <c r="P65" s="443">
        <v>116.7</v>
      </c>
      <c r="Q65" s="443">
        <v>94.6</v>
      </c>
      <c r="R65" s="443">
        <v>102.8</v>
      </c>
      <c r="S65" s="443">
        <v>102.2</v>
      </c>
    </row>
    <row r="66" spans="1:19" ht="13.5" customHeight="1">
      <c r="A66" s="424" t="s">
        <v>503</v>
      </c>
      <c r="B66" s="424" t="s">
        <v>550</v>
      </c>
      <c r="C66" s="425" t="s">
        <v>503</v>
      </c>
      <c r="D66" s="426">
        <v>102.3</v>
      </c>
      <c r="E66" s="443">
        <v>112.1</v>
      </c>
      <c r="F66" s="443">
        <v>105.1</v>
      </c>
      <c r="G66" s="443">
        <v>100.9</v>
      </c>
      <c r="H66" s="443">
        <v>101.1</v>
      </c>
      <c r="I66" s="443">
        <v>101.5</v>
      </c>
      <c r="J66" s="443">
        <v>103.7</v>
      </c>
      <c r="K66" s="443">
        <v>104.6</v>
      </c>
      <c r="L66" s="443">
        <v>90.9</v>
      </c>
      <c r="M66" s="443">
        <v>114.4</v>
      </c>
      <c r="N66" s="443">
        <v>92.7</v>
      </c>
      <c r="O66" s="443">
        <v>95.5</v>
      </c>
      <c r="P66" s="443">
        <v>87.7</v>
      </c>
      <c r="Q66" s="443">
        <v>99.3</v>
      </c>
      <c r="R66" s="443">
        <v>111.1</v>
      </c>
      <c r="S66" s="443">
        <v>106.8</v>
      </c>
    </row>
    <row r="67" spans="1:19" ht="13.5" customHeight="1">
      <c r="A67" s="424" t="s">
        <v>503</v>
      </c>
      <c r="B67" s="424" t="s">
        <v>551</v>
      </c>
      <c r="C67" s="425" t="s">
        <v>503</v>
      </c>
      <c r="D67" s="426">
        <v>96.2</v>
      </c>
      <c r="E67" s="443">
        <v>102.3</v>
      </c>
      <c r="F67" s="443">
        <v>93.8</v>
      </c>
      <c r="G67" s="443">
        <v>100.9</v>
      </c>
      <c r="H67" s="443">
        <v>102.5</v>
      </c>
      <c r="I67" s="443">
        <v>97.4</v>
      </c>
      <c r="J67" s="443">
        <v>101.9</v>
      </c>
      <c r="K67" s="443">
        <v>104.6</v>
      </c>
      <c r="L67" s="443">
        <v>95.1</v>
      </c>
      <c r="M67" s="443">
        <v>105.8</v>
      </c>
      <c r="N67" s="443">
        <v>94.8</v>
      </c>
      <c r="O67" s="443">
        <v>102.1</v>
      </c>
      <c r="P67" s="443">
        <v>80.2</v>
      </c>
      <c r="Q67" s="443">
        <v>98.1</v>
      </c>
      <c r="R67" s="443">
        <v>110.1</v>
      </c>
      <c r="S67" s="443">
        <v>100</v>
      </c>
    </row>
    <row r="68" spans="1:19" ht="13.5" customHeight="1">
      <c r="A68" s="424" t="s">
        <v>503</v>
      </c>
      <c r="B68" s="424" t="s">
        <v>552</v>
      </c>
      <c r="C68" s="425" t="s">
        <v>503</v>
      </c>
      <c r="D68" s="426">
        <v>97.8</v>
      </c>
      <c r="E68" s="443">
        <v>107.5</v>
      </c>
      <c r="F68" s="443">
        <v>99.2</v>
      </c>
      <c r="G68" s="443">
        <v>98</v>
      </c>
      <c r="H68" s="443">
        <v>97.8</v>
      </c>
      <c r="I68" s="443">
        <v>100.2</v>
      </c>
      <c r="J68" s="443">
        <v>102.2</v>
      </c>
      <c r="K68" s="443">
        <v>95</v>
      </c>
      <c r="L68" s="443">
        <v>95</v>
      </c>
      <c r="M68" s="443">
        <v>111</v>
      </c>
      <c r="N68" s="443">
        <v>90</v>
      </c>
      <c r="O68" s="443">
        <v>97</v>
      </c>
      <c r="P68" s="443">
        <v>85.4</v>
      </c>
      <c r="Q68" s="443">
        <v>94.7</v>
      </c>
      <c r="R68" s="443">
        <v>96.4</v>
      </c>
      <c r="S68" s="443">
        <v>97.3</v>
      </c>
    </row>
    <row r="69" spans="1:19" ht="13.5" customHeight="1">
      <c r="A69" s="424" t="s">
        <v>503</v>
      </c>
      <c r="B69" s="424" t="s">
        <v>518</v>
      </c>
      <c r="C69" s="425" t="s">
        <v>503</v>
      </c>
      <c r="D69" s="426">
        <v>101</v>
      </c>
      <c r="E69" s="443">
        <v>112</v>
      </c>
      <c r="F69" s="443">
        <v>103.4</v>
      </c>
      <c r="G69" s="443">
        <v>103.7</v>
      </c>
      <c r="H69" s="443">
        <v>100.7</v>
      </c>
      <c r="I69" s="443">
        <v>102.2</v>
      </c>
      <c r="J69" s="443">
        <v>101.6</v>
      </c>
      <c r="K69" s="443">
        <v>103.1</v>
      </c>
      <c r="L69" s="443">
        <v>94.5</v>
      </c>
      <c r="M69" s="443">
        <v>111.5</v>
      </c>
      <c r="N69" s="443">
        <v>91.6</v>
      </c>
      <c r="O69" s="443">
        <v>94.3</v>
      </c>
      <c r="P69" s="443">
        <v>94.2</v>
      </c>
      <c r="Q69" s="443">
        <v>96.5</v>
      </c>
      <c r="R69" s="443">
        <v>107.2</v>
      </c>
      <c r="S69" s="443">
        <v>103.3</v>
      </c>
    </row>
    <row r="70" spans="1:46" ht="13.5" customHeight="1">
      <c r="A70" s="424" t="s">
        <v>503</v>
      </c>
      <c r="B70" s="424" t="s">
        <v>553</v>
      </c>
      <c r="C70" s="425" t="s">
        <v>503</v>
      </c>
      <c r="D70" s="426">
        <v>104.1</v>
      </c>
      <c r="E70" s="443">
        <v>113.1</v>
      </c>
      <c r="F70" s="443">
        <v>107.1</v>
      </c>
      <c r="G70" s="443">
        <v>99.5</v>
      </c>
      <c r="H70" s="443">
        <v>108.2</v>
      </c>
      <c r="I70" s="443">
        <v>102.7</v>
      </c>
      <c r="J70" s="443">
        <v>102.3</v>
      </c>
      <c r="K70" s="443">
        <v>101.6</v>
      </c>
      <c r="L70" s="443">
        <v>97.1</v>
      </c>
      <c r="M70" s="443">
        <v>120.9</v>
      </c>
      <c r="N70" s="443">
        <v>90.7</v>
      </c>
      <c r="O70" s="443">
        <v>96.1</v>
      </c>
      <c r="P70" s="443">
        <v>117.6</v>
      </c>
      <c r="Q70" s="443">
        <v>96.2</v>
      </c>
      <c r="R70" s="443">
        <v>102.4</v>
      </c>
      <c r="S70" s="443">
        <v>103.7</v>
      </c>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row>
    <row r="71" spans="1:46" ht="13.5" customHeight="1">
      <c r="A71" s="432" t="s">
        <v>690</v>
      </c>
      <c r="B71" s="433" t="s">
        <v>813</v>
      </c>
      <c r="C71" s="434" t="s">
        <v>712</v>
      </c>
      <c r="D71" s="435">
        <v>99</v>
      </c>
      <c r="E71" s="436">
        <v>110.6</v>
      </c>
      <c r="F71" s="436">
        <v>101.1</v>
      </c>
      <c r="G71" s="436">
        <v>94.3</v>
      </c>
      <c r="H71" s="436">
        <v>96.6</v>
      </c>
      <c r="I71" s="436">
        <v>102.6</v>
      </c>
      <c r="J71" s="436">
        <v>103.3</v>
      </c>
      <c r="K71" s="436">
        <v>101</v>
      </c>
      <c r="L71" s="436">
        <v>94.5</v>
      </c>
      <c r="M71" s="436">
        <v>113.6</v>
      </c>
      <c r="N71" s="436">
        <v>93.3</v>
      </c>
      <c r="O71" s="436">
        <v>92.6</v>
      </c>
      <c r="P71" s="436">
        <v>83.4</v>
      </c>
      <c r="Q71" s="436">
        <v>92</v>
      </c>
      <c r="R71" s="436">
        <v>102.8</v>
      </c>
      <c r="S71" s="436">
        <v>102</v>
      </c>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row>
    <row r="72" spans="1:19" ht="17.25" customHeight="1">
      <c r="A72" s="400"/>
      <c r="B72" s="400"/>
      <c r="C72" s="400"/>
      <c r="D72" s="772" t="s">
        <v>599</v>
      </c>
      <c r="E72" s="772"/>
      <c r="F72" s="772"/>
      <c r="G72" s="772"/>
      <c r="H72" s="772"/>
      <c r="I72" s="772"/>
      <c r="J72" s="772"/>
      <c r="K72" s="772"/>
      <c r="L72" s="772"/>
      <c r="M72" s="772"/>
      <c r="N72" s="772"/>
      <c r="O72" s="772"/>
      <c r="P72" s="772"/>
      <c r="Q72" s="772"/>
      <c r="R72" s="772"/>
      <c r="S72" s="772"/>
    </row>
    <row r="73" spans="1:19" ht="13.5" customHeight="1">
      <c r="A73" s="419" t="s">
        <v>540</v>
      </c>
      <c r="B73" s="419" t="s">
        <v>667</v>
      </c>
      <c r="C73" s="420" t="s">
        <v>541</v>
      </c>
      <c r="D73" s="421">
        <v>-2.1</v>
      </c>
      <c r="E73" s="422">
        <v>1.7</v>
      </c>
      <c r="F73" s="422">
        <v>-2.1</v>
      </c>
      <c r="G73" s="422">
        <v>-7.4</v>
      </c>
      <c r="H73" s="422">
        <v>-6.4</v>
      </c>
      <c r="I73" s="422">
        <v>-3.7</v>
      </c>
      <c r="J73" s="422">
        <v>-6.7</v>
      </c>
      <c r="K73" s="422">
        <v>4.6</v>
      </c>
      <c r="L73" s="423" t="s">
        <v>672</v>
      </c>
      <c r="M73" s="423" t="s">
        <v>672</v>
      </c>
      <c r="N73" s="423" t="s">
        <v>672</v>
      </c>
      <c r="O73" s="423" t="s">
        <v>672</v>
      </c>
      <c r="P73" s="422">
        <v>-0.9</v>
      </c>
      <c r="Q73" s="422">
        <v>-3.2</v>
      </c>
      <c r="R73" s="422">
        <v>-2.1</v>
      </c>
      <c r="S73" s="423" t="s">
        <v>672</v>
      </c>
    </row>
    <row r="74" spans="1:19" ht="13.5" customHeight="1">
      <c r="A74" s="424"/>
      <c r="B74" s="424" t="s">
        <v>668</v>
      </c>
      <c r="C74" s="425"/>
      <c r="D74" s="426">
        <v>-1.7</v>
      </c>
      <c r="E74" s="427">
        <v>-7.2</v>
      </c>
      <c r="F74" s="427">
        <v>-1.9</v>
      </c>
      <c r="G74" s="427">
        <v>-1.8</v>
      </c>
      <c r="H74" s="427">
        <v>-4.8</v>
      </c>
      <c r="I74" s="427">
        <v>-4.9</v>
      </c>
      <c r="J74" s="427">
        <v>-1.8</v>
      </c>
      <c r="K74" s="427">
        <v>4.3</v>
      </c>
      <c r="L74" s="428" t="s">
        <v>672</v>
      </c>
      <c r="M74" s="428" t="s">
        <v>672</v>
      </c>
      <c r="N74" s="428" t="s">
        <v>672</v>
      </c>
      <c r="O74" s="428" t="s">
        <v>672</v>
      </c>
      <c r="P74" s="427">
        <v>3.3</v>
      </c>
      <c r="Q74" s="427">
        <v>-0.2</v>
      </c>
      <c r="R74" s="427">
        <v>4.8</v>
      </c>
      <c r="S74" s="428" t="s">
        <v>672</v>
      </c>
    </row>
    <row r="75" spans="1:19" ht="13.5" customHeight="1">
      <c r="A75" s="424"/>
      <c r="B75" s="424" t="s">
        <v>669</v>
      </c>
      <c r="C75" s="425"/>
      <c r="D75" s="426">
        <v>-5.6</v>
      </c>
      <c r="E75" s="427">
        <v>2.2</v>
      </c>
      <c r="F75" s="427">
        <v>-7.8</v>
      </c>
      <c r="G75" s="427">
        <v>-0.8</v>
      </c>
      <c r="H75" s="427">
        <v>-7</v>
      </c>
      <c r="I75" s="427">
        <v>3.4</v>
      </c>
      <c r="J75" s="427">
        <v>-8.3</v>
      </c>
      <c r="K75" s="427">
        <v>0</v>
      </c>
      <c r="L75" s="428" t="s">
        <v>672</v>
      </c>
      <c r="M75" s="428" t="s">
        <v>672</v>
      </c>
      <c r="N75" s="428" t="s">
        <v>672</v>
      </c>
      <c r="O75" s="428" t="s">
        <v>672</v>
      </c>
      <c r="P75" s="427">
        <v>-0.3</v>
      </c>
      <c r="Q75" s="427">
        <v>-1.9</v>
      </c>
      <c r="R75" s="427">
        <v>-2.6</v>
      </c>
      <c r="S75" s="428" t="s">
        <v>672</v>
      </c>
    </row>
    <row r="76" spans="1:19" ht="13.5" customHeight="1">
      <c r="A76" s="424"/>
      <c r="B76" s="424" t="s">
        <v>670</v>
      </c>
      <c r="C76" s="425"/>
      <c r="D76" s="426">
        <v>3.1</v>
      </c>
      <c r="E76" s="427">
        <v>-0.5</v>
      </c>
      <c r="F76" s="427">
        <v>7.7</v>
      </c>
      <c r="G76" s="427">
        <v>0.5</v>
      </c>
      <c r="H76" s="427">
        <v>8.5</v>
      </c>
      <c r="I76" s="427">
        <v>0.2</v>
      </c>
      <c r="J76" s="427">
        <v>1.5</v>
      </c>
      <c r="K76" s="427">
        <v>1.2</v>
      </c>
      <c r="L76" s="428" t="s">
        <v>672</v>
      </c>
      <c r="M76" s="428" t="s">
        <v>672</v>
      </c>
      <c r="N76" s="428" t="s">
        <v>672</v>
      </c>
      <c r="O76" s="428" t="s">
        <v>672</v>
      </c>
      <c r="P76" s="427">
        <v>-7</v>
      </c>
      <c r="Q76" s="427">
        <v>0.2</v>
      </c>
      <c r="R76" s="427">
        <v>0.8</v>
      </c>
      <c r="S76" s="428" t="s">
        <v>672</v>
      </c>
    </row>
    <row r="77" spans="1:19" ht="13.5" customHeight="1">
      <c r="A77" s="424"/>
      <c r="B77" s="424" t="s">
        <v>671</v>
      </c>
      <c r="C77" s="425"/>
      <c r="D77" s="426">
        <v>-1.9</v>
      </c>
      <c r="E77" s="427">
        <v>0.8</v>
      </c>
      <c r="F77" s="427">
        <v>-2.2</v>
      </c>
      <c r="G77" s="427">
        <v>-1.3</v>
      </c>
      <c r="H77" s="427">
        <v>1</v>
      </c>
      <c r="I77" s="427">
        <v>-0.4</v>
      </c>
      <c r="J77" s="427">
        <v>2.4</v>
      </c>
      <c r="K77" s="427">
        <v>1</v>
      </c>
      <c r="L77" s="428">
        <v>0.3</v>
      </c>
      <c r="M77" s="428">
        <v>2.6</v>
      </c>
      <c r="N77" s="428">
        <v>-11.7</v>
      </c>
      <c r="O77" s="428">
        <v>0.7</v>
      </c>
      <c r="P77" s="427">
        <v>-7.1</v>
      </c>
      <c r="Q77" s="427">
        <v>-2.6</v>
      </c>
      <c r="R77" s="427">
        <v>-0.2</v>
      </c>
      <c r="S77" s="428">
        <v>-0.3</v>
      </c>
    </row>
    <row r="78" spans="1:19" ht="13.5" customHeight="1">
      <c r="A78" s="424"/>
      <c r="B78" s="437" t="s">
        <v>675</v>
      </c>
      <c r="C78" s="438"/>
      <c r="D78" s="439">
        <v>0.6</v>
      </c>
      <c r="E78" s="440">
        <v>6.2</v>
      </c>
      <c r="F78" s="440">
        <v>2.1</v>
      </c>
      <c r="G78" s="440">
        <v>2.5</v>
      </c>
      <c r="H78" s="440">
        <v>1.1</v>
      </c>
      <c r="I78" s="440">
        <v>1</v>
      </c>
      <c r="J78" s="440">
        <v>-1.6</v>
      </c>
      <c r="K78" s="440">
        <v>0.2</v>
      </c>
      <c r="L78" s="440">
        <v>-7.9</v>
      </c>
      <c r="M78" s="440">
        <v>5.6</v>
      </c>
      <c r="N78" s="440">
        <v>2.9</v>
      </c>
      <c r="O78" s="440">
        <v>-5.8</v>
      </c>
      <c r="P78" s="440">
        <v>-6.8</v>
      </c>
      <c r="Q78" s="440">
        <v>-1</v>
      </c>
      <c r="R78" s="440">
        <v>3.9</v>
      </c>
      <c r="S78" s="440">
        <v>1.4</v>
      </c>
    </row>
    <row r="79" spans="1:19" ht="13.5" customHeight="1">
      <c r="A79" s="419" t="s">
        <v>542</v>
      </c>
      <c r="B79" s="419" t="s">
        <v>598</v>
      </c>
      <c r="C79" s="431" t="s">
        <v>543</v>
      </c>
      <c r="D79" s="429">
        <v>-1.4</v>
      </c>
      <c r="E79" s="430">
        <v>9.4</v>
      </c>
      <c r="F79" s="430">
        <v>-2.2</v>
      </c>
      <c r="G79" s="430">
        <v>-0.8</v>
      </c>
      <c r="H79" s="430">
        <v>7.3</v>
      </c>
      <c r="I79" s="430">
        <v>-3.4</v>
      </c>
      <c r="J79" s="430">
        <v>-1.6</v>
      </c>
      <c r="K79" s="430">
        <v>-1.3</v>
      </c>
      <c r="L79" s="430">
        <v>-9.7</v>
      </c>
      <c r="M79" s="430">
        <v>4.7</v>
      </c>
      <c r="N79" s="430">
        <v>4.8</v>
      </c>
      <c r="O79" s="430">
        <v>-17.1</v>
      </c>
      <c r="P79" s="430">
        <v>-2.1</v>
      </c>
      <c r="Q79" s="430">
        <v>0</v>
      </c>
      <c r="R79" s="430">
        <v>-0.4</v>
      </c>
      <c r="S79" s="430">
        <v>-0.1</v>
      </c>
    </row>
    <row r="80" spans="1:19" ht="13.5" customHeight="1">
      <c r="A80" s="424" t="s">
        <v>674</v>
      </c>
      <c r="B80" s="424" t="s">
        <v>557</v>
      </c>
      <c r="C80" s="425" t="s">
        <v>543</v>
      </c>
      <c r="D80" s="429">
        <v>-1.8</v>
      </c>
      <c r="E80" s="430">
        <v>0.2</v>
      </c>
      <c r="F80" s="430">
        <v>-1.1</v>
      </c>
      <c r="G80" s="430">
        <v>-3.7</v>
      </c>
      <c r="H80" s="430">
        <v>-5.9</v>
      </c>
      <c r="I80" s="430">
        <v>-7.1</v>
      </c>
      <c r="J80" s="430">
        <v>-2.9</v>
      </c>
      <c r="K80" s="430">
        <v>-4.3</v>
      </c>
      <c r="L80" s="430">
        <v>-7.9</v>
      </c>
      <c r="M80" s="430">
        <v>-1</v>
      </c>
      <c r="N80" s="430">
        <v>2.4</v>
      </c>
      <c r="O80" s="430">
        <v>-3.7</v>
      </c>
      <c r="P80" s="430">
        <v>-4.1</v>
      </c>
      <c r="Q80" s="430">
        <v>0.6</v>
      </c>
      <c r="R80" s="430">
        <v>-2.6</v>
      </c>
      <c r="S80" s="430">
        <v>-0.6</v>
      </c>
    </row>
    <row r="81" spans="1:19" ht="13.5" customHeight="1">
      <c r="A81" s="424" t="s">
        <v>503</v>
      </c>
      <c r="B81" s="424" t="s">
        <v>545</v>
      </c>
      <c r="C81" s="425" t="s">
        <v>503</v>
      </c>
      <c r="D81" s="429">
        <v>-3.1</v>
      </c>
      <c r="E81" s="430">
        <v>2</v>
      </c>
      <c r="F81" s="430">
        <v>-2</v>
      </c>
      <c r="G81" s="430">
        <v>-5.4</v>
      </c>
      <c r="H81" s="430">
        <v>-0.2</v>
      </c>
      <c r="I81" s="430">
        <v>-3.9</v>
      </c>
      <c r="J81" s="430">
        <v>-3.3</v>
      </c>
      <c r="K81" s="430">
        <v>-7.8</v>
      </c>
      <c r="L81" s="430">
        <v>-9.2</v>
      </c>
      <c r="M81" s="430">
        <v>1.5</v>
      </c>
      <c r="N81" s="430">
        <v>-3.4</v>
      </c>
      <c r="O81" s="430">
        <v>-4.2</v>
      </c>
      <c r="P81" s="430">
        <v>-12.7</v>
      </c>
      <c r="Q81" s="430">
        <v>-4.8</v>
      </c>
      <c r="R81" s="430">
        <v>-9.3</v>
      </c>
      <c r="S81" s="430">
        <v>0.3</v>
      </c>
    </row>
    <row r="82" spans="1:19" ht="13.5" customHeight="1">
      <c r="A82" s="424" t="s">
        <v>503</v>
      </c>
      <c r="B82" s="424" t="s">
        <v>546</v>
      </c>
      <c r="C82" s="425" t="s">
        <v>503</v>
      </c>
      <c r="D82" s="429">
        <v>-3.4</v>
      </c>
      <c r="E82" s="430">
        <v>-0.5</v>
      </c>
      <c r="F82" s="430">
        <v>-4.7</v>
      </c>
      <c r="G82" s="430">
        <v>-4.2</v>
      </c>
      <c r="H82" s="430">
        <v>-3</v>
      </c>
      <c r="I82" s="430">
        <v>-3.2</v>
      </c>
      <c r="J82" s="430">
        <v>-1</v>
      </c>
      <c r="K82" s="430">
        <v>-2.8</v>
      </c>
      <c r="L82" s="430">
        <v>-3.8</v>
      </c>
      <c r="M82" s="430">
        <v>-5.3</v>
      </c>
      <c r="N82" s="430">
        <v>-3</v>
      </c>
      <c r="O82" s="430">
        <v>-5.5</v>
      </c>
      <c r="P82" s="430">
        <v>1.9</v>
      </c>
      <c r="Q82" s="430">
        <v>-4</v>
      </c>
      <c r="R82" s="430">
        <v>-3.4</v>
      </c>
      <c r="S82" s="430">
        <v>-3.2</v>
      </c>
    </row>
    <row r="83" spans="1:19" ht="13.5" customHeight="1">
      <c r="A83" s="424" t="s">
        <v>503</v>
      </c>
      <c r="B83" s="424" t="s">
        <v>547</v>
      </c>
      <c r="C83" s="425" t="s">
        <v>503</v>
      </c>
      <c r="D83" s="429">
        <v>0</v>
      </c>
      <c r="E83" s="430">
        <v>2.4</v>
      </c>
      <c r="F83" s="430">
        <v>-0.6</v>
      </c>
      <c r="G83" s="430">
        <v>0.9</v>
      </c>
      <c r="H83" s="430">
        <v>-4.4</v>
      </c>
      <c r="I83" s="430">
        <v>1.2</v>
      </c>
      <c r="J83" s="430">
        <v>0</v>
      </c>
      <c r="K83" s="430">
        <v>-1.5</v>
      </c>
      <c r="L83" s="430">
        <v>-0.8</v>
      </c>
      <c r="M83" s="430">
        <v>0.4</v>
      </c>
      <c r="N83" s="430">
        <v>-3.1</v>
      </c>
      <c r="O83" s="430">
        <v>-1.7</v>
      </c>
      <c r="P83" s="430">
        <v>-1.3</v>
      </c>
      <c r="Q83" s="430">
        <v>3.2</v>
      </c>
      <c r="R83" s="430">
        <v>4.2</v>
      </c>
      <c r="S83" s="430">
        <v>1.1</v>
      </c>
    </row>
    <row r="84" spans="1:19" ht="13.5" customHeight="1">
      <c r="A84" s="424" t="s">
        <v>503</v>
      </c>
      <c r="B84" s="424" t="s">
        <v>548</v>
      </c>
      <c r="C84" s="425" t="s">
        <v>503</v>
      </c>
      <c r="D84" s="429">
        <v>1.5</v>
      </c>
      <c r="E84" s="430">
        <v>-1.1</v>
      </c>
      <c r="F84" s="430">
        <v>2.2</v>
      </c>
      <c r="G84" s="430">
        <v>1.2</v>
      </c>
      <c r="H84" s="430">
        <v>5.2</v>
      </c>
      <c r="I84" s="430">
        <v>2.1</v>
      </c>
      <c r="J84" s="430">
        <v>1.1</v>
      </c>
      <c r="K84" s="430">
        <v>6.1</v>
      </c>
      <c r="L84" s="430">
        <v>-2.8</v>
      </c>
      <c r="M84" s="430">
        <v>-4.8</v>
      </c>
      <c r="N84" s="430">
        <v>2.7</v>
      </c>
      <c r="O84" s="430">
        <v>1.7</v>
      </c>
      <c r="P84" s="430">
        <v>-5.1</v>
      </c>
      <c r="Q84" s="430">
        <v>0.9</v>
      </c>
      <c r="R84" s="430">
        <v>-1.1</v>
      </c>
      <c r="S84" s="430">
        <v>2.1</v>
      </c>
    </row>
    <row r="85" spans="1:19" ht="13.5" customHeight="1">
      <c r="A85" s="424" t="s">
        <v>503</v>
      </c>
      <c r="B85" s="424" t="s">
        <v>549</v>
      </c>
      <c r="C85" s="425" t="s">
        <v>503</v>
      </c>
      <c r="D85" s="429">
        <v>-0.8</v>
      </c>
      <c r="E85" s="430">
        <v>0.3</v>
      </c>
      <c r="F85" s="430">
        <v>-1</v>
      </c>
      <c r="G85" s="430">
        <v>-6.3</v>
      </c>
      <c r="H85" s="430">
        <v>-4.7</v>
      </c>
      <c r="I85" s="430">
        <v>-4.5</v>
      </c>
      <c r="J85" s="430">
        <v>0.2</v>
      </c>
      <c r="K85" s="430">
        <v>-4.4</v>
      </c>
      <c r="L85" s="430">
        <v>-1.7</v>
      </c>
      <c r="M85" s="430">
        <v>0.1</v>
      </c>
      <c r="N85" s="430">
        <v>-0.2</v>
      </c>
      <c r="O85" s="430">
        <v>0.1</v>
      </c>
      <c r="P85" s="430">
        <v>21.6</v>
      </c>
      <c r="Q85" s="430">
        <v>-3.2</v>
      </c>
      <c r="R85" s="430">
        <v>-3.7</v>
      </c>
      <c r="S85" s="430">
        <v>-1.9</v>
      </c>
    </row>
    <row r="86" spans="1:19" ht="13.5" customHeight="1">
      <c r="A86" s="424" t="s">
        <v>503</v>
      </c>
      <c r="B86" s="424" t="s">
        <v>550</v>
      </c>
      <c r="C86" s="425" t="s">
        <v>503</v>
      </c>
      <c r="D86" s="429">
        <v>1.3</v>
      </c>
      <c r="E86" s="430">
        <v>3.4</v>
      </c>
      <c r="F86" s="430">
        <v>1.4</v>
      </c>
      <c r="G86" s="430">
        <v>-3.1</v>
      </c>
      <c r="H86" s="430">
        <v>-3.9</v>
      </c>
      <c r="I86" s="430">
        <v>-0.4</v>
      </c>
      <c r="J86" s="430">
        <v>2.3</v>
      </c>
      <c r="K86" s="430">
        <v>0.7</v>
      </c>
      <c r="L86" s="430">
        <v>-0.7</v>
      </c>
      <c r="M86" s="430">
        <v>1.9</v>
      </c>
      <c r="N86" s="430">
        <v>1.3</v>
      </c>
      <c r="O86" s="430">
        <v>3.5</v>
      </c>
      <c r="P86" s="430">
        <v>4.5</v>
      </c>
      <c r="Q86" s="430">
        <v>1.8</v>
      </c>
      <c r="R86" s="430">
        <v>5.1</v>
      </c>
      <c r="S86" s="430">
        <v>0.2</v>
      </c>
    </row>
    <row r="87" spans="1:19" ht="13.5" customHeight="1">
      <c r="A87" s="424" t="s">
        <v>503</v>
      </c>
      <c r="B87" s="424" t="s">
        <v>551</v>
      </c>
      <c r="C87" s="425" t="s">
        <v>503</v>
      </c>
      <c r="D87" s="429">
        <v>0</v>
      </c>
      <c r="E87" s="430">
        <v>-0.9</v>
      </c>
      <c r="F87" s="430">
        <v>-0.8</v>
      </c>
      <c r="G87" s="430">
        <v>-2.2</v>
      </c>
      <c r="H87" s="430">
        <v>4.8</v>
      </c>
      <c r="I87" s="430">
        <v>-1.9</v>
      </c>
      <c r="J87" s="430">
        <v>1.1</v>
      </c>
      <c r="K87" s="430">
        <v>4.3</v>
      </c>
      <c r="L87" s="430">
        <v>5.3</v>
      </c>
      <c r="M87" s="430">
        <v>1.8</v>
      </c>
      <c r="N87" s="430">
        <v>0.9</v>
      </c>
      <c r="O87" s="430">
        <v>3.1</v>
      </c>
      <c r="P87" s="430">
        <v>5.5</v>
      </c>
      <c r="Q87" s="430">
        <v>-0.7</v>
      </c>
      <c r="R87" s="430">
        <v>0.7</v>
      </c>
      <c r="S87" s="430">
        <v>-0.6</v>
      </c>
    </row>
    <row r="88" spans="1:19" ht="13.5" customHeight="1">
      <c r="A88" s="424" t="s">
        <v>503</v>
      </c>
      <c r="B88" s="424" t="s">
        <v>552</v>
      </c>
      <c r="C88" s="425" t="s">
        <v>503</v>
      </c>
      <c r="D88" s="429">
        <v>1.1</v>
      </c>
      <c r="E88" s="430">
        <v>-1.1</v>
      </c>
      <c r="F88" s="430">
        <v>1.4</v>
      </c>
      <c r="G88" s="430">
        <v>-3.6</v>
      </c>
      <c r="H88" s="430">
        <v>-3.6</v>
      </c>
      <c r="I88" s="430">
        <v>0.6</v>
      </c>
      <c r="J88" s="430">
        <v>0.9</v>
      </c>
      <c r="K88" s="430">
        <v>-3.1</v>
      </c>
      <c r="L88" s="430">
        <v>3.8</v>
      </c>
      <c r="M88" s="430">
        <v>3.5</v>
      </c>
      <c r="N88" s="430">
        <v>1.5</v>
      </c>
      <c r="O88" s="430">
        <v>1</v>
      </c>
      <c r="P88" s="430">
        <v>6.2</v>
      </c>
      <c r="Q88" s="430">
        <v>1.3</v>
      </c>
      <c r="R88" s="430">
        <v>-0.9</v>
      </c>
      <c r="S88" s="430">
        <v>0.2</v>
      </c>
    </row>
    <row r="89" spans="1:19" ht="13.5" customHeight="1">
      <c r="A89" s="424" t="s">
        <v>503</v>
      </c>
      <c r="B89" s="424" t="s">
        <v>518</v>
      </c>
      <c r="C89" s="425" t="s">
        <v>503</v>
      </c>
      <c r="D89" s="429">
        <v>1.9</v>
      </c>
      <c r="E89" s="430">
        <v>1.3</v>
      </c>
      <c r="F89" s="430">
        <v>2.6</v>
      </c>
      <c r="G89" s="430">
        <v>-1</v>
      </c>
      <c r="H89" s="430">
        <v>-2.1</v>
      </c>
      <c r="I89" s="430">
        <v>2.9</v>
      </c>
      <c r="J89" s="430">
        <v>1.9</v>
      </c>
      <c r="K89" s="430">
        <v>-1.3</v>
      </c>
      <c r="L89" s="430">
        <v>0</v>
      </c>
      <c r="M89" s="430">
        <v>2.7</v>
      </c>
      <c r="N89" s="430">
        <v>2.3</v>
      </c>
      <c r="O89" s="430">
        <v>4.5</v>
      </c>
      <c r="P89" s="430">
        <v>3.9</v>
      </c>
      <c r="Q89" s="430">
        <v>-0.1</v>
      </c>
      <c r="R89" s="430">
        <v>0.5</v>
      </c>
      <c r="S89" s="430">
        <v>1</v>
      </c>
    </row>
    <row r="90" spans="1:19" ht="13.5" customHeight="1">
      <c r="A90" s="424" t="s">
        <v>503</v>
      </c>
      <c r="B90" s="424" t="s">
        <v>553</v>
      </c>
      <c r="C90" s="425" t="s">
        <v>503</v>
      </c>
      <c r="D90" s="429">
        <v>1.9</v>
      </c>
      <c r="E90" s="430">
        <v>-1.7</v>
      </c>
      <c r="F90" s="430">
        <v>1.8</v>
      </c>
      <c r="G90" s="430">
        <v>-4</v>
      </c>
      <c r="H90" s="430">
        <v>0.7</v>
      </c>
      <c r="I90" s="430">
        <v>1.4</v>
      </c>
      <c r="J90" s="430">
        <v>-0.4</v>
      </c>
      <c r="K90" s="430">
        <v>-3.5</v>
      </c>
      <c r="L90" s="430">
        <v>6.8</v>
      </c>
      <c r="M90" s="430">
        <v>6</v>
      </c>
      <c r="N90" s="430">
        <v>-0.2</v>
      </c>
      <c r="O90" s="430">
        <v>-1.6</v>
      </c>
      <c r="P90" s="430">
        <v>32.3</v>
      </c>
      <c r="Q90" s="430">
        <v>-3.1</v>
      </c>
      <c r="R90" s="430">
        <v>-0.7</v>
      </c>
      <c r="S90" s="430">
        <v>-0.3</v>
      </c>
    </row>
    <row r="91" spans="1:19" ht="13.5" customHeight="1">
      <c r="A91" s="432" t="s">
        <v>690</v>
      </c>
      <c r="B91" s="433" t="s">
        <v>813</v>
      </c>
      <c r="C91" s="434" t="s">
        <v>694</v>
      </c>
      <c r="D91" s="435">
        <v>1.1</v>
      </c>
      <c r="E91" s="436">
        <v>-2.2</v>
      </c>
      <c r="F91" s="436">
        <v>1.9</v>
      </c>
      <c r="G91" s="436">
        <v>-0.1</v>
      </c>
      <c r="H91" s="436">
        <v>-4.2</v>
      </c>
      <c r="I91" s="436">
        <v>1.7</v>
      </c>
      <c r="J91" s="436">
        <v>2.7</v>
      </c>
      <c r="K91" s="436">
        <v>0.2</v>
      </c>
      <c r="L91" s="436">
        <v>3.6</v>
      </c>
      <c r="M91" s="436">
        <v>4.4</v>
      </c>
      <c r="N91" s="436">
        <v>-0.2</v>
      </c>
      <c r="O91" s="436">
        <v>0.2</v>
      </c>
      <c r="P91" s="436">
        <v>6.6</v>
      </c>
      <c r="Q91" s="436">
        <v>-3</v>
      </c>
      <c r="R91" s="436">
        <v>1.5</v>
      </c>
      <c r="S91" s="436">
        <v>1.1</v>
      </c>
    </row>
    <row r="92" spans="1:35" ht="27" customHeight="1">
      <c r="A92" s="762" t="s">
        <v>348</v>
      </c>
      <c r="B92" s="762"/>
      <c r="C92" s="763"/>
      <c r="D92" s="442">
        <v>-4.9</v>
      </c>
      <c r="E92" s="441">
        <v>-2.2</v>
      </c>
      <c r="F92" s="441">
        <v>-5.6</v>
      </c>
      <c r="G92" s="441">
        <v>-5.2</v>
      </c>
      <c r="H92" s="441">
        <v>-10.7</v>
      </c>
      <c r="I92" s="441">
        <v>-0.1</v>
      </c>
      <c r="J92" s="441">
        <v>1</v>
      </c>
      <c r="K92" s="441">
        <v>-0.6</v>
      </c>
      <c r="L92" s="441">
        <v>-2.7</v>
      </c>
      <c r="M92" s="441">
        <v>-6</v>
      </c>
      <c r="N92" s="441">
        <v>2.9</v>
      </c>
      <c r="O92" s="441">
        <v>-3.6</v>
      </c>
      <c r="P92" s="441">
        <v>-29.1</v>
      </c>
      <c r="Q92" s="441">
        <v>-4.4</v>
      </c>
      <c r="R92" s="441">
        <v>0.4</v>
      </c>
      <c r="S92" s="441">
        <v>-1.6</v>
      </c>
      <c r="T92" s="377"/>
      <c r="U92" s="377"/>
      <c r="V92" s="377"/>
      <c r="W92" s="377"/>
      <c r="X92" s="377"/>
      <c r="Y92" s="377"/>
      <c r="Z92" s="377"/>
      <c r="AA92" s="377"/>
      <c r="AB92" s="377"/>
      <c r="AC92" s="377"/>
      <c r="AD92" s="377"/>
      <c r="AE92" s="377"/>
      <c r="AF92" s="377"/>
      <c r="AG92" s="377"/>
      <c r="AH92" s="377"/>
      <c r="AI92" s="377"/>
    </row>
    <row r="93" spans="1:36" s="378" customFormat="1" ht="27" customHeight="1">
      <c r="A93" s="381"/>
      <c r="B93" s="381"/>
      <c r="C93" s="381"/>
      <c r="D93" s="382"/>
      <c r="E93" s="382"/>
      <c r="F93" s="382"/>
      <c r="G93" s="382"/>
      <c r="H93" s="382"/>
      <c r="I93" s="382"/>
      <c r="J93" s="382"/>
      <c r="K93" s="382"/>
      <c r="L93" s="382"/>
      <c r="M93" s="382"/>
      <c r="N93" s="382"/>
      <c r="O93" s="382"/>
      <c r="P93" s="382"/>
      <c r="Q93" s="382"/>
      <c r="R93" s="382"/>
      <c r="S93" s="382"/>
      <c r="T93" s="365"/>
      <c r="U93" s="365"/>
      <c r="V93" s="365"/>
      <c r="W93" s="365"/>
      <c r="X93" s="365"/>
      <c r="Y93" s="365"/>
      <c r="Z93" s="365"/>
      <c r="AA93" s="365"/>
      <c r="AB93" s="365"/>
      <c r="AC93" s="365"/>
      <c r="AD93" s="365"/>
      <c r="AE93" s="365"/>
      <c r="AF93" s="365"/>
      <c r="AG93" s="365"/>
      <c r="AH93" s="365"/>
      <c r="AI93" s="365"/>
      <c r="AJ93" s="365"/>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worksheet>
</file>

<file path=xl/worksheets/sheet14.xml><?xml version="1.0" encoding="utf-8"?>
<worksheet xmlns="http://schemas.openxmlformats.org/spreadsheetml/2006/main" xmlns:r="http://schemas.openxmlformats.org/officeDocument/2006/relationships">
  <sheetPr codeName="Sheet34">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5" bestFit="1" customWidth="1"/>
    <col min="2" max="2" width="3.19921875" style="365" bestFit="1" customWidth="1"/>
    <col min="3" max="3" width="3.09765625" style="365" bestFit="1" customWidth="1"/>
    <col min="4" max="19" width="8.19921875" style="365" customWidth="1"/>
    <col min="20" max="35" width="7.59765625" style="365" customWidth="1"/>
    <col min="36" max="16384" width="9" style="365" customWidth="1"/>
  </cols>
  <sheetData>
    <row r="1" spans="1:31" ht="18.75">
      <c r="A1" s="364"/>
      <c r="B1" s="364"/>
      <c r="C1" s="364"/>
      <c r="D1" s="364"/>
      <c r="E1" s="366"/>
      <c r="F1" s="366"/>
      <c r="G1" s="764" t="s">
        <v>795</v>
      </c>
      <c r="H1" s="764"/>
      <c r="I1" s="764"/>
      <c r="J1" s="764"/>
      <c r="K1" s="764"/>
      <c r="L1" s="764"/>
      <c r="M1" s="764"/>
      <c r="N1" s="764"/>
      <c r="O1" s="764"/>
      <c r="P1" s="366"/>
      <c r="Q1" s="366"/>
      <c r="R1" s="364"/>
      <c r="S1" s="366"/>
      <c r="T1" s="366"/>
      <c r="U1" s="366"/>
      <c r="V1" s="366"/>
      <c r="W1" s="366"/>
      <c r="X1" s="366"/>
      <c r="Y1" s="366"/>
      <c r="Z1" s="366"/>
      <c r="AA1" s="366"/>
      <c r="AB1" s="366"/>
      <c r="AC1" s="366"/>
      <c r="AD1" s="366"/>
      <c r="AE1" s="366"/>
    </row>
    <row r="2" spans="1:19" ht="17.25">
      <c r="A2" s="396" t="s">
        <v>175</v>
      </c>
      <c r="B2" s="367"/>
      <c r="C2" s="367"/>
      <c r="H2" s="774"/>
      <c r="I2" s="774"/>
      <c r="J2" s="774"/>
      <c r="K2" s="774"/>
      <c r="L2" s="774"/>
      <c r="M2" s="774"/>
      <c r="N2" s="774"/>
      <c r="O2" s="774"/>
      <c r="S2" s="383" t="s">
        <v>544</v>
      </c>
    </row>
    <row r="3" spans="1:19" ht="13.5">
      <c r="A3" s="765" t="s">
        <v>504</v>
      </c>
      <c r="B3" s="765"/>
      <c r="C3" s="766"/>
      <c r="D3" s="368" t="s">
        <v>634</v>
      </c>
      <c r="E3" s="368" t="s">
        <v>635</v>
      </c>
      <c r="F3" s="368" t="s">
        <v>636</v>
      </c>
      <c r="G3" s="368" t="s">
        <v>637</v>
      </c>
      <c r="H3" s="368" t="s">
        <v>638</v>
      </c>
      <c r="I3" s="368" t="s">
        <v>639</v>
      </c>
      <c r="J3" s="368" t="s">
        <v>640</v>
      </c>
      <c r="K3" s="368" t="s">
        <v>641</v>
      </c>
      <c r="L3" s="368" t="s">
        <v>642</v>
      </c>
      <c r="M3" s="368" t="s">
        <v>643</v>
      </c>
      <c r="N3" s="368" t="s">
        <v>688</v>
      </c>
      <c r="O3" s="368" t="s">
        <v>644</v>
      </c>
      <c r="P3" s="368" t="s">
        <v>645</v>
      </c>
      <c r="Q3" s="368" t="s">
        <v>646</v>
      </c>
      <c r="R3" s="368" t="s">
        <v>647</v>
      </c>
      <c r="S3" s="368" t="s">
        <v>648</v>
      </c>
    </row>
    <row r="4" spans="1:19" ht="13.5">
      <c r="A4" s="767"/>
      <c r="B4" s="767"/>
      <c r="C4" s="768"/>
      <c r="D4" s="369" t="s">
        <v>519</v>
      </c>
      <c r="E4" s="369"/>
      <c r="F4" s="369"/>
      <c r="G4" s="369" t="s">
        <v>617</v>
      </c>
      <c r="H4" s="369" t="s">
        <v>520</v>
      </c>
      <c r="I4" s="369" t="s">
        <v>521</v>
      </c>
      <c r="J4" s="369" t="s">
        <v>522</v>
      </c>
      <c r="K4" s="369" t="s">
        <v>523</v>
      </c>
      <c r="L4" s="370" t="s">
        <v>524</v>
      </c>
      <c r="M4" s="371" t="s">
        <v>525</v>
      </c>
      <c r="N4" s="370" t="s">
        <v>686</v>
      </c>
      <c r="O4" s="370" t="s">
        <v>526</v>
      </c>
      <c r="P4" s="370" t="s">
        <v>527</v>
      </c>
      <c r="Q4" s="370" t="s">
        <v>528</v>
      </c>
      <c r="R4" s="370" t="s">
        <v>529</v>
      </c>
      <c r="S4" s="514" t="s">
        <v>55</v>
      </c>
    </row>
    <row r="5" spans="1:19" ht="18" customHeight="1">
      <c r="A5" s="769"/>
      <c r="B5" s="769"/>
      <c r="C5" s="770"/>
      <c r="D5" s="372" t="s">
        <v>530</v>
      </c>
      <c r="E5" s="372" t="s">
        <v>346</v>
      </c>
      <c r="F5" s="372" t="s">
        <v>347</v>
      </c>
      <c r="G5" s="372" t="s">
        <v>618</v>
      </c>
      <c r="H5" s="372" t="s">
        <v>531</v>
      </c>
      <c r="I5" s="372" t="s">
        <v>532</v>
      </c>
      <c r="J5" s="372" t="s">
        <v>533</v>
      </c>
      <c r="K5" s="372" t="s">
        <v>534</v>
      </c>
      <c r="L5" s="373" t="s">
        <v>535</v>
      </c>
      <c r="M5" s="374" t="s">
        <v>536</v>
      </c>
      <c r="N5" s="373" t="s">
        <v>687</v>
      </c>
      <c r="O5" s="373" t="s">
        <v>537</v>
      </c>
      <c r="P5" s="374" t="s">
        <v>538</v>
      </c>
      <c r="Q5" s="374" t="s">
        <v>539</v>
      </c>
      <c r="R5" s="373" t="s">
        <v>677</v>
      </c>
      <c r="S5" s="373" t="s">
        <v>56</v>
      </c>
    </row>
    <row r="6" spans="1:19" ht="15.75" customHeight="1">
      <c r="A6" s="400"/>
      <c r="B6" s="400"/>
      <c r="C6" s="400"/>
      <c r="D6" s="771" t="s">
        <v>600</v>
      </c>
      <c r="E6" s="771"/>
      <c r="F6" s="771"/>
      <c r="G6" s="771"/>
      <c r="H6" s="771"/>
      <c r="I6" s="771"/>
      <c r="J6" s="771"/>
      <c r="K6" s="771"/>
      <c r="L6" s="771"/>
      <c r="M6" s="771"/>
      <c r="N6" s="771"/>
      <c r="O6" s="771"/>
      <c r="P6" s="771"/>
      <c r="Q6" s="771"/>
      <c r="R6" s="771"/>
      <c r="S6" s="400"/>
    </row>
    <row r="7" spans="1:19" ht="13.5" customHeight="1">
      <c r="A7" s="419" t="s">
        <v>540</v>
      </c>
      <c r="B7" s="419" t="s">
        <v>667</v>
      </c>
      <c r="C7" s="420" t="s">
        <v>541</v>
      </c>
      <c r="D7" s="421">
        <v>102.8</v>
      </c>
      <c r="E7" s="422">
        <v>101.4</v>
      </c>
      <c r="F7" s="422">
        <v>101</v>
      </c>
      <c r="G7" s="422">
        <v>97.5</v>
      </c>
      <c r="H7" s="422">
        <v>94.7</v>
      </c>
      <c r="I7" s="422">
        <v>104.1</v>
      </c>
      <c r="J7" s="422">
        <v>101.6</v>
      </c>
      <c r="K7" s="422">
        <v>101.3</v>
      </c>
      <c r="L7" s="423" t="s">
        <v>672</v>
      </c>
      <c r="M7" s="423" t="s">
        <v>672</v>
      </c>
      <c r="N7" s="423" t="s">
        <v>672</v>
      </c>
      <c r="O7" s="423" t="s">
        <v>672</v>
      </c>
      <c r="P7" s="422">
        <v>104.8</v>
      </c>
      <c r="Q7" s="422">
        <v>103.3</v>
      </c>
      <c r="R7" s="422">
        <v>94.6</v>
      </c>
      <c r="S7" s="423" t="s">
        <v>672</v>
      </c>
    </row>
    <row r="8" spans="1:19" ht="13.5" customHeight="1">
      <c r="A8" s="424"/>
      <c r="B8" s="424" t="s">
        <v>668</v>
      </c>
      <c r="C8" s="425"/>
      <c r="D8" s="426">
        <v>101.9</v>
      </c>
      <c r="E8" s="427">
        <v>99.1</v>
      </c>
      <c r="F8" s="427">
        <v>101.6</v>
      </c>
      <c r="G8" s="427">
        <v>99.5</v>
      </c>
      <c r="H8" s="427">
        <v>92.1</v>
      </c>
      <c r="I8" s="427">
        <v>99.3</v>
      </c>
      <c r="J8" s="427">
        <v>101.9</v>
      </c>
      <c r="K8" s="427">
        <v>102.5</v>
      </c>
      <c r="L8" s="428" t="s">
        <v>672</v>
      </c>
      <c r="M8" s="428" t="s">
        <v>672</v>
      </c>
      <c r="N8" s="428" t="s">
        <v>672</v>
      </c>
      <c r="O8" s="428" t="s">
        <v>672</v>
      </c>
      <c r="P8" s="427">
        <v>105.7</v>
      </c>
      <c r="Q8" s="427">
        <v>95.4</v>
      </c>
      <c r="R8" s="427">
        <v>95.7</v>
      </c>
      <c r="S8" s="428" t="s">
        <v>672</v>
      </c>
    </row>
    <row r="9" spans="1:19" ht="13.5">
      <c r="A9" s="424"/>
      <c r="B9" s="424" t="s">
        <v>669</v>
      </c>
      <c r="C9" s="425"/>
      <c r="D9" s="426">
        <v>97.7</v>
      </c>
      <c r="E9" s="427">
        <v>98.4</v>
      </c>
      <c r="F9" s="427">
        <v>95.3</v>
      </c>
      <c r="G9" s="427">
        <v>97.7</v>
      </c>
      <c r="H9" s="427">
        <v>92.3</v>
      </c>
      <c r="I9" s="427">
        <v>101.3</v>
      </c>
      <c r="J9" s="427">
        <v>94.4</v>
      </c>
      <c r="K9" s="427">
        <v>100.8</v>
      </c>
      <c r="L9" s="428" t="s">
        <v>672</v>
      </c>
      <c r="M9" s="428" t="s">
        <v>672</v>
      </c>
      <c r="N9" s="428" t="s">
        <v>672</v>
      </c>
      <c r="O9" s="428" t="s">
        <v>672</v>
      </c>
      <c r="P9" s="427">
        <v>102.7</v>
      </c>
      <c r="Q9" s="427">
        <v>98.7</v>
      </c>
      <c r="R9" s="427">
        <v>99.2</v>
      </c>
      <c r="S9" s="428" t="s">
        <v>672</v>
      </c>
    </row>
    <row r="10" spans="1:19" ht="13.5" customHeight="1">
      <c r="A10" s="424"/>
      <c r="B10" s="424" t="s">
        <v>670</v>
      </c>
      <c r="C10" s="425"/>
      <c r="D10" s="426">
        <v>100</v>
      </c>
      <c r="E10" s="427">
        <v>100</v>
      </c>
      <c r="F10" s="427">
        <v>100</v>
      </c>
      <c r="G10" s="427">
        <v>100</v>
      </c>
      <c r="H10" s="427">
        <v>100</v>
      </c>
      <c r="I10" s="427">
        <v>100</v>
      </c>
      <c r="J10" s="427">
        <v>100</v>
      </c>
      <c r="K10" s="427">
        <v>100</v>
      </c>
      <c r="L10" s="428">
        <v>100</v>
      </c>
      <c r="M10" s="428">
        <v>100</v>
      </c>
      <c r="N10" s="428">
        <v>100</v>
      </c>
      <c r="O10" s="428">
        <v>100</v>
      </c>
      <c r="P10" s="427">
        <v>100</v>
      </c>
      <c r="Q10" s="427">
        <v>100</v>
      </c>
      <c r="R10" s="427">
        <v>100</v>
      </c>
      <c r="S10" s="428">
        <v>100</v>
      </c>
    </row>
    <row r="11" spans="1:19" ht="13.5" customHeight="1">
      <c r="A11" s="424"/>
      <c r="B11" s="424" t="s">
        <v>671</v>
      </c>
      <c r="C11" s="425"/>
      <c r="D11" s="429">
        <v>98.4</v>
      </c>
      <c r="E11" s="430">
        <v>99</v>
      </c>
      <c r="F11" s="430">
        <v>98.4</v>
      </c>
      <c r="G11" s="430">
        <v>101.3</v>
      </c>
      <c r="H11" s="430">
        <v>100.3</v>
      </c>
      <c r="I11" s="430">
        <v>101.4</v>
      </c>
      <c r="J11" s="430">
        <v>98.7</v>
      </c>
      <c r="K11" s="430">
        <v>103.8</v>
      </c>
      <c r="L11" s="430">
        <v>102.9</v>
      </c>
      <c r="M11" s="430">
        <v>101</v>
      </c>
      <c r="N11" s="430">
        <v>87.9</v>
      </c>
      <c r="O11" s="430">
        <v>101.6</v>
      </c>
      <c r="P11" s="430">
        <v>88.5</v>
      </c>
      <c r="Q11" s="430">
        <v>99.2</v>
      </c>
      <c r="R11" s="430">
        <v>98.8</v>
      </c>
      <c r="S11" s="430">
        <v>105.9</v>
      </c>
    </row>
    <row r="12" spans="1:19" ht="13.5" customHeight="1">
      <c r="A12" s="424"/>
      <c r="B12" s="437" t="s">
        <v>673</v>
      </c>
      <c r="C12" s="438"/>
      <c r="D12" s="439">
        <v>99.3</v>
      </c>
      <c r="E12" s="440">
        <v>99.8</v>
      </c>
      <c r="F12" s="440">
        <v>100.4</v>
      </c>
      <c r="G12" s="440">
        <v>100.1</v>
      </c>
      <c r="H12" s="440">
        <v>99.5</v>
      </c>
      <c r="I12" s="440">
        <v>104.5</v>
      </c>
      <c r="J12" s="440">
        <v>97.2</v>
      </c>
      <c r="K12" s="440">
        <v>107.1</v>
      </c>
      <c r="L12" s="440">
        <v>99.2</v>
      </c>
      <c r="M12" s="440">
        <v>104.2</v>
      </c>
      <c r="N12" s="440">
        <v>91.1</v>
      </c>
      <c r="O12" s="440">
        <v>99</v>
      </c>
      <c r="P12" s="440">
        <v>89.2</v>
      </c>
      <c r="Q12" s="440">
        <v>99.7</v>
      </c>
      <c r="R12" s="440">
        <v>101.7</v>
      </c>
      <c r="S12" s="440">
        <v>108.3</v>
      </c>
    </row>
    <row r="13" spans="1:19" ht="13.5" customHeight="1">
      <c r="A13" s="419" t="s">
        <v>542</v>
      </c>
      <c r="B13" s="419" t="s">
        <v>598</v>
      </c>
      <c r="C13" s="431" t="s">
        <v>543</v>
      </c>
      <c r="D13" s="429">
        <v>99.4</v>
      </c>
      <c r="E13" s="430">
        <v>106.8</v>
      </c>
      <c r="F13" s="430">
        <v>100.7</v>
      </c>
      <c r="G13" s="430">
        <v>93.6</v>
      </c>
      <c r="H13" s="430">
        <v>97.5</v>
      </c>
      <c r="I13" s="430">
        <v>103.5</v>
      </c>
      <c r="J13" s="430">
        <v>98.7</v>
      </c>
      <c r="K13" s="430">
        <v>105</v>
      </c>
      <c r="L13" s="430">
        <v>95.1</v>
      </c>
      <c r="M13" s="430">
        <v>105.2</v>
      </c>
      <c r="N13" s="430">
        <v>94</v>
      </c>
      <c r="O13" s="430">
        <v>98.1</v>
      </c>
      <c r="P13" s="430">
        <v>84.2</v>
      </c>
      <c r="Q13" s="430">
        <v>97.6</v>
      </c>
      <c r="R13" s="430">
        <v>96.6</v>
      </c>
      <c r="S13" s="430">
        <v>108</v>
      </c>
    </row>
    <row r="14" spans="1:19" ht="13.5" customHeight="1">
      <c r="A14" s="424" t="s">
        <v>674</v>
      </c>
      <c r="B14" s="424" t="s">
        <v>557</v>
      </c>
      <c r="C14" s="425" t="s">
        <v>543</v>
      </c>
      <c r="D14" s="429">
        <v>90.6</v>
      </c>
      <c r="E14" s="430">
        <v>86.4</v>
      </c>
      <c r="F14" s="430">
        <v>89</v>
      </c>
      <c r="G14" s="430">
        <v>89.1</v>
      </c>
      <c r="H14" s="430">
        <v>86</v>
      </c>
      <c r="I14" s="430">
        <v>94.2</v>
      </c>
      <c r="J14" s="430">
        <v>92.2</v>
      </c>
      <c r="K14" s="430">
        <v>98.2</v>
      </c>
      <c r="L14" s="430">
        <v>85.6</v>
      </c>
      <c r="M14" s="430">
        <v>90.1</v>
      </c>
      <c r="N14" s="430">
        <v>93.3</v>
      </c>
      <c r="O14" s="430">
        <v>93.9</v>
      </c>
      <c r="P14" s="430">
        <v>85.4</v>
      </c>
      <c r="Q14" s="430">
        <v>91.3</v>
      </c>
      <c r="R14" s="430">
        <v>92.7</v>
      </c>
      <c r="S14" s="430">
        <v>96.4</v>
      </c>
    </row>
    <row r="15" spans="1:19" ht="13.5" customHeight="1">
      <c r="A15" s="424" t="s">
        <v>503</v>
      </c>
      <c r="B15" s="424" t="s">
        <v>545</v>
      </c>
      <c r="C15" s="425" t="s">
        <v>503</v>
      </c>
      <c r="D15" s="429">
        <v>98.3</v>
      </c>
      <c r="E15" s="430">
        <v>107.4</v>
      </c>
      <c r="F15" s="430">
        <v>101.4</v>
      </c>
      <c r="G15" s="430">
        <v>94.5</v>
      </c>
      <c r="H15" s="430">
        <v>98</v>
      </c>
      <c r="I15" s="430">
        <v>103.8</v>
      </c>
      <c r="J15" s="430">
        <v>96.6</v>
      </c>
      <c r="K15" s="430">
        <v>97.2</v>
      </c>
      <c r="L15" s="430">
        <v>92.4</v>
      </c>
      <c r="M15" s="430">
        <v>106.4</v>
      </c>
      <c r="N15" s="430">
        <v>87</v>
      </c>
      <c r="O15" s="430">
        <v>92.8</v>
      </c>
      <c r="P15" s="430">
        <v>88.5</v>
      </c>
      <c r="Q15" s="430">
        <v>92.8</v>
      </c>
      <c r="R15" s="430">
        <v>96.1</v>
      </c>
      <c r="S15" s="430">
        <v>108.5</v>
      </c>
    </row>
    <row r="16" spans="1:19" ht="13.5" customHeight="1">
      <c r="A16" s="424" t="s">
        <v>503</v>
      </c>
      <c r="B16" s="424" t="s">
        <v>546</v>
      </c>
      <c r="C16" s="425" t="s">
        <v>503</v>
      </c>
      <c r="D16" s="429">
        <v>96.7</v>
      </c>
      <c r="E16" s="430">
        <v>100.8</v>
      </c>
      <c r="F16" s="430">
        <v>98.5</v>
      </c>
      <c r="G16" s="430">
        <v>94.7</v>
      </c>
      <c r="H16" s="430">
        <v>94.4</v>
      </c>
      <c r="I16" s="430">
        <v>101.9</v>
      </c>
      <c r="J16" s="430">
        <v>94.7</v>
      </c>
      <c r="K16" s="430">
        <v>101.4</v>
      </c>
      <c r="L16" s="430">
        <v>92.2</v>
      </c>
      <c r="M16" s="430">
        <v>102.4</v>
      </c>
      <c r="N16" s="430">
        <v>90.4</v>
      </c>
      <c r="O16" s="430">
        <v>92.7</v>
      </c>
      <c r="P16" s="430">
        <v>90.4</v>
      </c>
      <c r="Q16" s="430">
        <v>93.6</v>
      </c>
      <c r="R16" s="430">
        <v>97</v>
      </c>
      <c r="S16" s="430">
        <v>103.6</v>
      </c>
    </row>
    <row r="17" spans="1:19" ht="13.5" customHeight="1">
      <c r="A17" s="424" t="s">
        <v>503</v>
      </c>
      <c r="B17" s="424" t="s">
        <v>547</v>
      </c>
      <c r="C17" s="425" t="s">
        <v>503</v>
      </c>
      <c r="D17" s="429">
        <v>102</v>
      </c>
      <c r="E17" s="430">
        <v>105</v>
      </c>
      <c r="F17" s="430">
        <v>103.7</v>
      </c>
      <c r="G17" s="430">
        <v>102.4</v>
      </c>
      <c r="H17" s="430">
        <v>98.7</v>
      </c>
      <c r="I17" s="430">
        <v>108.2</v>
      </c>
      <c r="J17" s="430">
        <v>101.2</v>
      </c>
      <c r="K17" s="430">
        <v>107.4</v>
      </c>
      <c r="L17" s="430">
        <v>94.3</v>
      </c>
      <c r="M17" s="430">
        <v>109.3</v>
      </c>
      <c r="N17" s="430">
        <v>89.9</v>
      </c>
      <c r="O17" s="430">
        <v>97.4</v>
      </c>
      <c r="P17" s="430">
        <v>97.3</v>
      </c>
      <c r="Q17" s="430">
        <v>100.7</v>
      </c>
      <c r="R17" s="430">
        <v>104.8</v>
      </c>
      <c r="S17" s="430">
        <v>108.2</v>
      </c>
    </row>
    <row r="18" spans="1:19" ht="13.5" customHeight="1">
      <c r="A18" s="424" t="s">
        <v>503</v>
      </c>
      <c r="B18" s="424" t="s">
        <v>548</v>
      </c>
      <c r="C18" s="425" t="s">
        <v>503</v>
      </c>
      <c r="D18" s="429">
        <v>97.4</v>
      </c>
      <c r="E18" s="430">
        <v>92.2</v>
      </c>
      <c r="F18" s="430">
        <v>95.9</v>
      </c>
      <c r="G18" s="430">
        <v>99</v>
      </c>
      <c r="H18" s="430">
        <v>97.1</v>
      </c>
      <c r="I18" s="430">
        <v>104.6</v>
      </c>
      <c r="J18" s="430">
        <v>97.6</v>
      </c>
      <c r="K18" s="430">
        <v>109.8</v>
      </c>
      <c r="L18" s="430">
        <v>93.1</v>
      </c>
      <c r="M18" s="430">
        <v>95.7</v>
      </c>
      <c r="N18" s="430">
        <v>93.3</v>
      </c>
      <c r="O18" s="430">
        <v>99.9</v>
      </c>
      <c r="P18" s="430">
        <v>96.4</v>
      </c>
      <c r="Q18" s="430">
        <v>98.1</v>
      </c>
      <c r="R18" s="430">
        <v>102.6</v>
      </c>
      <c r="S18" s="430">
        <v>103.7</v>
      </c>
    </row>
    <row r="19" spans="1:19" ht="13.5" customHeight="1">
      <c r="A19" s="424" t="s">
        <v>503</v>
      </c>
      <c r="B19" s="424" t="s">
        <v>549</v>
      </c>
      <c r="C19" s="425" t="s">
        <v>503</v>
      </c>
      <c r="D19" s="429">
        <v>102.7</v>
      </c>
      <c r="E19" s="430">
        <v>106.3</v>
      </c>
      <c r="F19" s="430">
        <v>104.3</v>
      </c>
      <c r="G19" s="430">
        <v>100.6</v>
      </c>
      <c r="H19" s="430">
        <v>100.9</v>
      </c>
      <c r="I19" s="430">
        <v>108.8</v>
      </c>
      <c r="J19" s="430">
        <v>101.8</v>
      </c>
      <c r="K19" s="430">
        <v>107.3</v>
      </c>
      <c r="L19" s="430">
        <v>95.4</v>
      </c>
      <c r="M19" s="430">
        <v>111.1</v>
      </c>
      <c r="N19" s="430">
        <v>88.4</v>
      </c>
      <c r="O19" s="430">
        <v>98.8</v>
      </c>
      <c r="P19" s="430">
        <v>113.9</v>
      </c>
      <c r="Q19" s="430">
        <v>97.2</v>
      </c>
      <c r="R19" s="430">
        <v>100.3</v>
      </c>
      <c r="S19" s="430">
        <v>108.6</v>
      </c>
    </row>
    <row r="20" spans="1:19" ht="13.5" customHeight="1">
      <c r="A20" s="424" t="s">
        <v>503</v>
      </c>
      <c r="B20" s="424" t="s">
        <v>550</v>
      </c>
      <c r="C20" s="425" t="s">
        <v>503</v>
      </c>
      <c r="D20" s="429">
        <v>100.7</v>
      </c>
      <c r="E20" s="430">
        <v>102.5</v>
      </c>
      <c r="F20" s="430">
        <v>104.5</v>
      </c>
      <c r="G20" s="430">
        <v>103.2</v>
      </c>
      <c r="H20" s="430">
        <v>99</v>
      </c>
      <c r="I20" s="430">
        <v>105.6</v>
      </c>
      <c r="J20" s="430">
        <v>96.4</v>
      </c>
      <c r="K20" s="430">
        <v>108</v>
      </c>
      <c r="L20" s="430">
        <v>97.2</v>
      </c>
      <c r="M20" s="430">
        <v>108.7</v>
      </c>
      <c r="N20" s="430">
        <v>89.6</v>
      </c>
      <c r="O20" s="430">
        <v>90.2</v>
      </c>
      <c r="P20" s="430">
        <v>90.4</v>
      </c>
      <c r="Q20" s="430">
        <v>99.8</v>
      </c>
      <c r="R20" s="430">
        <v>105.6</v>
      </c>
      <c r="S20" s="430">
        <v>109.4</v>
      </c>
    </row>
    <row r="21" spans="1:19" ht="13.5" customHeight="1">
      <c r="A21" s="424" t="s">
        <v>503</v>
      </c>
      <c r="B21" s="424" t="s">
        <v>551</v>
      </c>
      <c r="C21" s="425" t="s">
        <v>503</v>
      </c>
      <c r="D21" s="429">
        <v>95</v>
      </c>
      <c r="E21" s="430">
        <v>93.4</v>
      </c>
      <c r="F21" s="430">
        <v>93.5</v>
      </c>
      <c r="G21" s="430">
        <v>104.4</v>
      </c>
      <c r="H21" s="430">
        <v>100.5</v>
      </c>
      <c r="I21" s="430">
        <v>102.2</v>
      </c>
      <c r="J21" s="430">
        <v>95.5</v>
      </c>
      <c r="K21" s="430">
        <v>105.2</v>
      </c>
      <c r="L21" s="430">
        <v>100.1</v>
      </c>
      <c r="M21" s="430">
        <v>101.6</v>
      </c>
      <c r="N21" s="430">
        <v>92.3</v>
      </c>
      <c r="O21" s="430">
        <v>94</v>
      </c>
      <c r="P21" s="430">
        <v>72.4</v>
      </c>
      <c r="Q21" s="430">
        <v>97.8</v>
      </c>
      <c r="R21" s="430">
        <v>106.7</v>
      </c>
      <c r="S21" s="430">
        <v>104.1</v>
      </c>
    </row>
    <row r="22" spans="1:19" ht="13.5" customHeight="1">
      <c r="A22" s="424" t="s">
        <v>503</v>
      </c>
      <c r="B22" s="424" t="s">
        <v>552</v>
      </c>
      <c r="C22" s="425" t="s">
        <v>503</v>
      </c>
      <c r="D22" s="429">
        <v>97.9</v>
      </c>
      <c r="E22" s="430">
        <v>102.5</v>
      </c>
      <c r="F22" s="430">
        <v>100.2</v>
      </c>
      <c r="G22" s="430">
        <v>95.4</v>
      </c>
      <c r="H22" s="430">
        <v>96</v>
      </c>
      <c r="I22" s="430">
        <v>105.7</v>
      </c>
      <c r="J22" s="430">
        <v>97.4</v>
      </c>
      <c r="K22" s="430">
        <v>96.5</v>
      </c>
      <c r="L22" s="430">
        <v>100.9</v>
      </c>
      <c r="M22" s="430">
        <v>109.1</v>
      </c>
      <c r="N22" s="430">
        <v>88.1</v>
      </c>
      <c r="O22" s="430">
        <v>91.8</v>
      </c>
      <c r="P22" s="430">
        <v>86.7</v>
      </c>
      <c r="Q22" s="430">
        <v>95.2</v>
      </c>
      <c r="R22" s="430">
        <v>96.5</v>
      </c>
      <c r="S22" s="430">
        <v>102.8</v>
      </c>
    </row>
    <row r="23" spans="1:19" ht="13.5" customHeight="1">
      <c r="A23" s="424" t="s">
        <v>503</v>
      </c>
      <c r="B23" s="424" t="s">
        <v>518</v>
      </c>
      <c r="C23" s="425" t="s">
        <v>503</v>
      </c>
      <c r="D23" s="429">
        <v>99</v>
      </c>
      <c r="E23" s="430">
        <v>101.5</v>
      </c>
      <c r="F23" s="430">
        <v>102.3</v>
      </c>
      <c r="G23" s="430">
        <v>99.6</v>
      </c>
      <c r="H23" s="430">
        <v>98</v>
      </c>
      <c r="I23" s="430">
        <v>106</v>
      </c>
      <c r="J23" s="430">
        <v>95.4</v>
      </c>
      <c r="K23" s="430">
        <v>104.4</v>
      </c>
      <c r="L23" s="430">
        <v>96.8</v>
      </c>
      <c r="M23" s="430">
        <v>104.3</v>
      </c>
      <c r="N23" s="430">
        <v>88.4</v>
      </c>
      <c r="O23" s="430">
        <v>91</v>
      </c>
      <c r="P23" s="430">
        <v>94.9</v>
      </c>
      <c r="Q23" s="430">
        <v>96.1</v>
      </c>
      <c r="R23" s="430">
        <v>101.9</v>
      </c>
      <c r="S23" s="430">
        <v>106</v>
      </c>
    </row>
    <row r="24" spans="1:46" ht="13.5" customHeight="1">
      <c r="A24" s="424" t="s">
        <v>503</v>
      </c>
      <c r="B24" s="424" t="s">
        <v>553</v>
      </c>
      <c r="C24" s="425" t="s">
        <v>503</v>
      </c>
      <c r="D24" s="429">
        <v>102.5</v>
      </c>
      <c r="E24" s="430">
        <v>106.3</v>
      </c>
      <c r="F24" s="430">
        <v>107</v>
      </c>
      <c r="G24" s="430">
        <v>103.7</v>
      </c>
      <c r="H24" s="430">
        <v>103.6</v>
      </c>
      <c r="I24" s="430">
        <v>108</v>
      </c>
      <c r="J24" s="430">
        <v>98.1</v>
      </c>
      <c r="K24" s="430">
        <v>102.7</v>
      </c>
      <c r="L24" s="430">
        <v>105.6</v>
      </c>
      <c r="M24" s="430">
        <v>113.9</v>
      </c>
      <c r="N24" s="430">
        <v>88</v>
      </c>
      <c r="O24" s="430">
        <v>92.2</v>
      </c>
      <c r="P24" s="430">
        <v>106.4</v>
      </c>
      <c r="Q24" s="430">
        <v>97.4</v>
      </c>
      <c r="R24" s="430">
        <v>102.4</v>
      </c>
      <c r="S24" s="430">
        <v>108.3</v>
      </c>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row>
    <row r="25" spans="1:46" ht="13.5" customHeight="1">
      <c r="A25" s="432" t="s">
        <v>690</v>
      </c>
      <c r="B25" s="433" t="s">
        <v>813</v>
      </c>
      <c r="C25" s="434" t="s">
        <v>676</v>
      </c>
      <c r="D25" s="435">
        <v>98.5</v>
      </c>
      <c r="E25" s="436">
        <v>105.9</v>
      </c>
      <c r="F25" s="436">
        <v>101.6</v>
      </c>
      <c r="G25" s="436">
        <v>93.9</v>
      </c>
      <c r="H25" s="436">
        <v>93.8</v>
      </c>
      <c r="I25" s="436">
        <v>105.8</v>
      </c>
      <c r="J25" s="436">
        <v>97.7</v>
      </c>
      <c r="K25" s="436">
        <v>100.6</v>
      </c>
      <c r="L25" s="436">
        <v>101.8</v>
      </c>
      <c r="M25" s="436">
        <v>110.5</v>
      </c>
      <c r="N25" s="436">
        <v>90.3</v>
      </c>
      <c r="O25" s="436">
        <v>90.3</v>
      </c>
      <c r="P25" s="436">
        <v>82.1</v>
      </c>
      <c r="Q25" s="436">
        <v>92.8</v>
      </c>
      <c r="R25" s="436">
        <v>100.6</v>
      </c>
      <c r="S25" s="436">
        <v>105.9</v>
      </c>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row>
    <row r="26" spans="1:19" ht="17.25" customHeight="1">
      <c r="A26" s="400"/>
      <c r="B26" s="400"/>
      <c r="C26" s="400"/>
      <c r="D26" s="772" t="s">
        <v>599</v>
      </c>
      <c r="E26" s="772"/>
      <c r="F26" s="772"/>
      <c r="G26" s="772"/>
      <c r="H26" s="772"/>
      <c r="I26" s="772"/>
      <c r="J26" s="772"/>
      <c r="K26" s="772"/>
      <c r="L26" s="772"/>
      <c r="M26" s="772"/>
      <c r="N26" s="772"/>
      <c r="O26" s="772"/>
      <c r="P26" s="772"/>
      <c r="Q26" s="772"/>
      <c r="R26" s="772"/>
      <c r="S26" s="772"/>
    </row>
    <row r="27" spans="1:19" ht="13.5" customHeight="1">
      <c r="A27" s="419" t="s">
        <v>540</v>
      </c>
      <c r="B27" s="419" t="s">
        <v>667</v>
      </c>
      <c r="C27" s="420" t="s">
        <v>541</v>
      </c>
      <c r="D27" s="421">
        <v>-1.2</v>
      </c>
      <c r="E27" s="422">
        <v>1.9</v>
      </c>
      <c r="F27" s="422">
        <v>-2.3</v>
      </c>
      <c r="G27" s="422">
        <v>-8.9</v>
      </c>
      <c r="H27" s="422">
        <v>-0.7</v>
      </c>
      <c r="I27" s="422">
        <v>-1.6</v>
      </c>
      <c r="J27" s="422">
        <v>-0.9</v>
      </c>
      <c r="K27" s="422">
        <v>2.2</v>
      </c>
      <c r="L27" s="423" t="s">
        <v>672</v>
      </c>
      <c r="M27" s="423" t="s">
        <v>672</v>
      </c>
      <c r="N27" s="423" t="s">
        <v>672</v>
      </c>
      <c r="O27" s="423" t="s">
        <v>672</v>
      </c>
      <c r="P27" s="422">
        <v>-4.8</v>
      </c>
      <c r="Q27" s="422">
        <v>-1.9</v>
      </c>
      <c r="R27" s="422">
        <v>-2</v>
      </c>
      <c r="S27" s="423" t="s">
        <v>672</v>
      </c>
    </row>
    <row r="28" spans="1:19" ht="13.5" customHeight="1">
      <c r="A28" s="424"/>
      <c r="B28" s="424" t="s">
        <v>668</v>
      </c>
      <c r="C28" s="425"/>
      <c r="D28" s="426">
        <v>-0.8</v>
      </c>
      <c r="E28" s="427">
        <v>-2.2</v>
      </c>
      <c r="F28" s="427">
        <v>0.5</v>
      </c>
      <c r="G28" s="427">
        <v>2.2</v>
      </c>
      <c r="H28" s="427">
        <v>-2.8</v>
      </c>
      <c r="I28" s="427">
        <v>-4.6</v>
      </c>
      <c r="J28" s="427">
        <v>0.3</v>
      </c>
      <c r="K28" s="427">
        <v>1.2</v>
      </c>
      <c r="L28" s="428" t="s">
        <v>672</v>
      </c>
      <c r="M28" s="428" t="s">
        <v>672</v>
      </c>
      <c r="N28" s="428" t="s">
        <v>672</v>
      </c>
      <c r="O28" s="428" t="s">
        <v>672</v>
      </c>
      <c r="P28" s="427">
        <v>0.7</v>
      </c>
      <c r="Q28" s="427">
        <v>-7.7</v>
      </c>
      <c r="R28" s="427">
        <v>1.1</v>
      </c>
      <c r="S28" s="428" t="s">
        <v>672</v>
      </c>
    </row>
    <row r="29" spans="1:19" ht="13.5" customHeight="1">
      <c r="A29" s="424"/>
      <c r="B29" s="424" t="s">
        <v>669</v>
      </c>
      <c r="C29" s="425"/>
      <c r="D29" s="426">
        <v>-4.2</v>
      </c>
      <c r="E29" s="427">
        <v>-0.8</v>
      </c>
      <c r="F29" s="427">
        <v>-6.1</v>
      </c>
      <c r="G29" s="427">
        <v>-1.8</v>
      </c>
      <c r="H29" s="427">
        <v>0.1</v>
      </c>
      <c r="I29" s="427">
        <v>2</v>
      </c>
      <c r="J29" s="427">
        <v>-7.4</v>
      </c>
      <c r="K29" s="427">
        <v>-1.7</v>
      </c>
      <c r="L29" s="428" t="s">
        <v>672</v>
      </c>
      <c r="M29" s="428" t="s">
        <v>672</v>
      </c>
      <c r="N29" s="428" t="s">
        <v>672</v>
      </c>
      <c r="O29" s="428" t="s">
        <v>672</v>
      </c>
      <c r="P29" s="427">
        <v>-2.8</v>
      </c>
      <c r="Q29" s="427">
        <v>3.6</v>
      </c>
      <c r="R29" s="427">
        <v>3.6</v>
      </c>
      <c r="S29" s="428" t="s">
        <v>672</v>
      </c>
    </row>
    <row r="30" spans="1:19" ht="13.5" customHeight="1">
      <c r="A30" s="424"/>
      <c r="B30" s="424" t="s">
        <v>670</v>
      </c>
      <c r="C30" s="425"/>
      <c r="D30" s="426">
        <v>2.3</v>
      </c>
      <c r="E30" s="427">
        <v>1.7</v>
      </c>
      <c r="F30" s="427">
        <v>4.9</v>
      </c>
      <c r="G30" s="427">
        <v>2.3</v>
      </c>
      <c r="H30" s="427">
        <v>8.4</v>
      </c>
      <c r="I30" s="427">
        <v>-1.3</v>
      </c>
      <c r="J30" s="427">
        <v>6</v>
      </c>
      <c r="K30" s="427">
        <v>-0.8</v>
      </c>
      <c r="L30" s="428" t="s">
        <v>672</v>
      </c>
      <c r="M30" s="428" t="s">
        <v>672</v>
      </c>
      <c r="N30" s="428" t="s">
        <v>672</v>
      </c>
      <c r="O30" s="428" t="s">
        <v>672</v>
      </c>
      <c r="P30" s="427">
        <v>-2.6</v>
      </c>
      <c r="Q30" s="427">
        <v>1.3</v>
      </c>
      <c r="R30" s="427">
        <v>0.8</v>
      </c>
      <c r="S30" s="428" t="s">
        <v>672</v>
      </c>
    </row>
    <row r="31" spans="1:19" ht="13.5" customHeight="1">
      <c r="A31" s="424"/>
      <c r="B31" s="424" t="s">
        <v>671</v>
      </c>
      <c r="C31" s="425"/>
      <c r="D31" s="426">
        <v>-1.6</v>
      </c>
      <c r="E31" s="427">
        <v>-1</v>
      </c>
      <c r="F31" s="427">
        <v>-1.6</v>
      </c>
      <c r="G31" s="427">
        <v>1.4</v>
      </c>
      <c r="H31" s="427">
        <v>0.3</v>
      </c>
      <c r="I31" s="427">
        <v>1.4</v>
      </c>
      <c r="J31" s="427">
        <v>-1.3</v>
      </c>
      <c r="K31" s="427">
        <v>3.9</v>
      </c>
      <c r="L31" s="428">
        <v>2.9</v>
      </c>
      <c r="M31" s="428">
        <v>0.9</v>
      </c>
      <c r="N31" s="428">
        <v>-12.1</v>
      </c>
      <c r="O31" s="428">
        <v>1.6</v>
      </c>
      <c r="P31" s="427">
        <v>-11.5</v>
      </c>
      <c r="Q31" s="427">
        <v>-0.7</v>
      </c>
      <c r="R31" s="427">
        <v>-1.1</v>
      </c>
      <c r="S31" s="428">
        <v>5.9</v>
      </c>
    </row>
    <row r="32" spans="1:19" ht="13.5" customHeight="1">
      <c r="A32" s="424"/>
      <c r="B32" s="437" t="s">
        <v>673</v>
      </c>
      <c r="C32" s="438"/>
      <c r="D32" s="439">
        <v>0.9</v>
      </c>
      <c r="E32" s="440">
        <v>0.8</v>
      </c>
      <c r="F32" s="440">
        <v>2</v>
      </c>
      <c r="G32" s="440">
        <v>-1.2</v>
      </c>
      <c r="H32" s="440">
        <v>-0.8</v>
      </c>
      <c r="I32" s="440">
        <v>3.1</v>
      </c>
      <c r="J32" s="440">
        <v>-1.5</v>
      </c>
      <c r="K32" s="440">
        <v>3.2</v>
      </c>
      <c r="L32" s="440">
        <v>-3.6</v>
      </c>
      <c r="M32" s="440">
        <v>3.2</v>
      </c>
      <c r="N32" s="440">
        <v>3.6</v>
      </c>
      <c r="O32" s="440">
        <v>-2.6</v>
      </c>
      <c r="P32" s="440">
        <v>0.8</v>
      </c>
      <c r="Q32" s="440">
        <v>0.5</v>
      </c>
      <c r="R32" s="440">
        <v>2.9</v>
      </c>
      <c r="S32" s="440">
        <v>2.3</v>
      </c>
    </row>
    <row r="33" spans="1:19" ht="13.5" customHeight="1">
      <c r="A33" s="419" t="s">
        <v>542</v>
      </c>
      <c r="B33" s="419" t="s">
        <v>598</v>
      </c>
      <c r="C33" s="431" t="s">
        <v>543</v>
      </c>
      <c r="D33" s="429">
        <v>0.2</v>
      </c>
      <c r="E33" s="430">
        <v>3.9</v>
      </c>
      <c r="F33" s="430">
        <v>-1.1</v>
      </c>
      <c r="G33" s="430">
        <v>-5.4</v>
      </c>
      <c r="H33" s="430">
        <v>2.4</v>
      </c>
      <c r="I33" s="430">
        <v>0.5</v>
      </c>
      <c r="J33" s="430">
        <v>1.8</v>
      </c>
      <c r="K33" s="430">
        <v>-0.5</v>
      </c>
      <c r="L33" s="430">
        <v>-9.9</v>
      </c>
      <c r="M33" s="430">
        <v>2.8</v>
      </c>
      <c r="N33" s="430">
        <v>10.1</v>
      </c>
      <c r="O33" s="430">
        <v>-6.8</v>
      </c>
      <c r="P33" s="430">
        <v>2.4</v>
      </c>
      <c r="Q33" s="430">
        <v>0.1</v>
      </c>
      <c r="R33" s="430">
        <v>-3.9</v>
      </c>
      <c r="S33" s="430">
        <v>0.6</v>
      </c>
    </row>
    <row r="34" spans="1:19" ht="13.5" customHeight="1">
      <c r="A34" s="424" t="s">
        <v>674</v>
      </c>
      <c r="B34" s="424" t="s">
        <v>557</v>
      </c>
      <c r="C34" s="425" t="s">
        <v>543</v>
      </c>
      <c r="D34" s="429">
        <v>-1.1</v>
      </c>
      <c r="E34" s="430">
        <v>-2</v>
      </c>
      <c r="F34" s="430">
        <v>-0.8</v>
      </c>
      <c r="G34" s="430">
        <v>-6.4</v>
      </c>
      <c r="H34" s="430">
        <v>-5.5</v>
      </c>
      <c r="I34" s="430">
        <v>-3.6</v>
      </c>
      <c r="J34" s="430">
        <v>0.8</v>
      </c>
      <c r="K34" s="430">
        <v>-6</v>
      </c>
      <c r="L34" s="430">
        <v>-7</v>
      </c>
      <c r="M34" s="430">
        <v>-0.1</v>
      </c>
      <c r="N34" s="430">
        <v>3.2</v>
      </c>
      <c r="O34" s="430">
        <v>-5.2</v>
      </c>
      <c r="P34" s="430">
        <v>5.2</v>
      </c>
      <c r="Q34" s="430">
        <v>-3.2</v>
      </c>
      <c r="R34" s="430">
        <v>-0.3</v>
      </c>
      <c r="S34" s="430">
        <v>-1.4</v>
      </c>
    </row>
    <row r="35" spans="1:19" ht="13.5" customHeight="1">
      <c r="A35" s="424" t="s">
        <v>503</v>
      </c>
      <c r="B35" s="424" t="s">
        <v>545</v>
      </c>
      <c r="C35" s="425" t="s">
        <v>503</v>
      </c>
      <c r="D35" s="429">
        <v>-1.8</v>
      </c>
      <c r="E35" s="430">
        <v>5.1</v>
      </c>
      <c r="F35" s="430">
        <v>-0.8</v>
      </c>
      <c r="G35" s="430">
        <v>-6.1</v>
      </c>
      <c r="H35" s="430">
        <v>-1.9</v>
      </c>
      <c r="I35" s="430">
        <v>-1.3</v>
      </c>
      <c r="J35" s="430">
        <v>-0.2</v>
      </c>
      <c r="K35" s="430">
        <v>-5.3</v>
      </c>
      <c r="L35" s="430">
        <v>-12.4</v>
      </c>
      <c r="M35" s="430">
        <v>2.4</v>
      </c>
      <c r="N35" s="430">
        <v>0.6</v>
      </c>
      <c r="O35" s="430">
        <v>-8.1</v>
      </c>
      <c r="P35" s="430">
        <v>-6.3</v>
      </c>
      <c r="Q35" s="430">
        <v>-7</v>
      </c>
      <c r="R35" s="430">
        <v>-7.5</v>
      </c>
      <c r="S35" s="430">
        <v>-0.9</v>
      </c>
    </row>
    <row r="36" spans="1:19" ht="13.5" customHeight="1">
      <c r="A36" s="424" t="s">
        <v>503</v>
      </c>
      <c r="B36" s="424" t="s">
        <v>546</v>
      </c>
      <c r="C36" s="425" t="s">
        <v>503</v>
      </c>
      <c r="D36" s="429">
        <v>-2.8</v>
      </c>
      <c r="E36" s="430">
        <v>1.3</v>
      </c>
      <c r="F36" s="430">
        <v>-4.4</v>
      </c>
      <c r="G36" s="430">
        <v>-4.1</v>
      </c>
      <c r="H36" s="430">
        <v>-5.1</v>
      </c>
      <c r="I36" s="430">
        <v>-3.3</v>
      </c>
      <c r="J36" s="430">
        <v>0</v>
      </c>
      <c r="K36" s="430">
        <v>-5.5</v>
      </c>
      <c r="L36" s="430">
        <v>-10.5</v>
      </c>
      <c r="M36" s="430">
        <v>-4.6</v>
      </c>
      <c r="N36" s="430">
        <v>7</v>
      </c>
      <c r="O36" s="430">
        <v>-6.5</v>
      </c>
      <c r="P36" s="430">
        <v>9.4</v>
      </c>
      <c r="Q36" s="430">
        <v>-7.7</v>
      </c>
      <c r="R36" s="430">
        <v>-5.8</v>
      </c>
      <c r="S36" s="430">
        <v>-5.6</v>
      </c>
    </row>
    <row r="37" spans="1:19" ht="13.5" customHeight="1">
      <c r="A37" s="424" t="s">
        <v>503</v>
      </c>
      <c r="B37" s="424" t="s">
        <v>547</v>
      </c>
      <c r="C37" s="425" t="s">
        <v>503</v>
      </c>
      <c r="D37" s="429">
        <v>0.3</v>
      </c>
      <c r="E37" s="430">
        <v>4.2</v>
      </c>
      <c r="F37" s="430">
        <v>-0.7</v>
      </c>
      <c r="G37" s="430">
        <v>0.4</v>
      </c>
      <c r="H37" s="430">
        <v>-9.3</v>
      </c>
      <c r="I37" s="430">
        <v>1.6</v>
      </c>
      <c r="J37" s="430">
        <v>1.1</v>
      </c>
      <c r="K37" s="430">
        <v>-1.6</v>
      </c>
      <c r="L37" s="430">
        <v>-9.9</v>
      </c>
      <c r="M37" s="430">
        <v>-1.7</v>
      </c>
      <c r="N37" s="430">
        <v>2</v>
      </c>
      <c r="O37" s="430">
        <v>-4.1</v>
      </c>
      <c r="P37" s="430">
        <v>10.4</v>
      </c>
      <c r="Q37" s="430">
        <v>1.1</v>
      </c>
      <c r="R37" s="430">
        <v>0.8</v>
      </c>
      <c r="S37" s="430">
        <v>-2.8</v>
      </c>
    </row>
    <row r="38" spans="1:19" ht="13.5" customHeight="1">
      <c r="A38" s="424" t="s">
        <v>503</v>
      </c>
      <c r="B38" s="424" t="s">
        <v>548</v>
      </c>
      <c r="C38" s="425" t="s">
        <v>503</v>
      </c>
      <c r="D38" s="429">
        <v>2.5</v>
      </c>
      <c r="E38" s="430">
        <v>3.6</v>
      </c>
      <c r="F38" s="430">
        <v>3.2</v>
      </c>
      <c r="G38" s="430">
        <v>1.1</v>
      </c>
      <c r="H38" s="430">
        <v>4</v>
      </c>
      <c r="I38" s="430">
        <v>4.7</v>
      </c>
      <c r="J38" s="430">
        <v>3.1</v>
      </c>
      <c r="K38" s="430">
        <v>2</v>
      </c>
      <c r="L38" s="430">
        <v>1.4</v>
      </c>
      <c r="M38" s="430">
        <v>-1.9</v>
      </c>
      <c r="N38" s="430">
        <v>5.1</v>
      </c>
      <c r="O38" s="430">
        <v>0.3</v>
      </c>
      <c r="P38" s="430">
        <v>7.5</v>
      </c>
      <c r="Q38" s="430">
        <v>-1</v>
      </c>
      <c r="R38" s="430">
        <v>0.5</v>
      </c>
      <c r="S38" s="430">
        <v>-0.9</v>
      </c>
    </row>
    <row r="39" spans="1:19" ht="13.5" customHeight="1">
      <c r="A39" s="424" t="s">
        <v>503</v>
      </c>
      <c r="B39" s="424" t="s">
        <v>549</v>
      </c>
      <c r="C39" s="425" t="s">
        <v>503</v>
      </c>
      <c r="D39" s="429">
        <v>0</v>
      </c>
      <c r="E39" s="430">
        <v>4</v>
      </c>
      <c r="F39" s="430">
        <v>-0.9</v>
      </c>
      <c r="G39" s="430">
        <v>-3.8</v>
      </c>
      <c r="H39" s="430">
        <v>-3.4</v>
      </c>
      <c r="I39" s="430">
        <v>-1.4</v>
      </c>
      <c r="J39" s="430">
        <v>3.2</v>
      </c>
      <c r="K39" s="430">
        <v>-5</v>
      </c>
      <c r="L39" s="430">
        <v>-8.3</v>
      </c>
      <c r="M39" s="430">
        <v>0.6</v>
      </c>
      <c r="N39" s="430">
        <v>0</v>
      </c>
      <c r="O39" s="430">
        <v>-1.9</v>
      </c>
      <c r="P39" s="430">
        <v>23.4</v>
      </c>
      <c r="Q39" s="430">
        <v>-4.4</v>
      </c>
      <c r="R39" s="430">
        <v>-5.1</v>
      </c>
      <c r="S39" s="430">
        <v>-3.9</v>
      </c>
    </row>
    <row r="40" spans="1:19" ht="13.5" customHeight="1">
      <c r="A40" s="424" t="s">
        <v>503</v>
      </c>
      <c r="B40" s="424" t="s">
        <v>550</v>
      </c>
      <c r="C40" s="425" t="s">
        <v>503</v>
      </c>
      <c r="D40" s="429">
        <v>-1.3</v>
      </c>
      <c r="E40" s="430">
        <v>0.1</v>
      </c>
      <c r="F40" s="430">
        <v>0.5</v>
      </c>
      <c r="G40" s="430">
        <v>1.1</v>
      </c>
      <c r="H40" s="430">
        <v>-1.1</v>
      </c>
      <c r="I40" s="430">
        <v>-0.4</v>
      </c>
      <c r="J40" s="430">
        <v>-2.1</v>
      </c>
      <c r="K40" s="430">
        <v>-0.9</v>
      </c>
      <c r="L40" s="430">
        <v>-2.6</v>
      </c>
      <c r="M40" s="430">
        <v>1.3</v>
      </c>
      <c r="N40" s="430">
        <v>-6.8</v>
      </c>
      <c r="O40" s="430">
        <v>-5.9</v>
      </c>
      <c r="P40" s="430">
        <v>-2.5</v>
      </c>
      <c r="Q40" s="430">
        <v>-1.9</v>
      </c>
      <c r="R40" s="430">
        <v>1.6</v>
      </c>
      <c r="S40" s="430">
        <v>-1.9</v>
      </c>
    </row>
    <row r="41" spans="1:19" ht="13.5" customHeight="1">
      <c r="A41" s="424" t="s">
        <v>503</v>
      </c>
      <c r="B41" s="424" t="s">
        <v>551</v>
      </c>
      <c r="C41" s="425" t="s">
        <v>503</v>
      </c>
      <c r="D41" s="429">
        <v>-1.8</v>
      </c>
      <c r="E41" s="430">
        <v>-1.2</v>
      </c>
      <c r="F41" s="430">
        <v>-1.2</v>
      </c>
      <c r="G41" s="430">
        <v>1.5</v>
      </c>
      <c r="H41" s="430">
        <v>3</v>
      </c>
      <c r="I41" s="430">
        <v>0.1</v>
      </c>
      <c r="J41" s="430">
        <v>-0.8</v>
      </c>
      <c r="K41" s="430">
        <v>-0.9</v>
      </c>
      <c r="L41" s="430">
        <v>1.4</v>
      </c>
      <c r="M41" s="430">
        <v>3.1</v>
      </c>
      <c r="N41" s="430">
        <v>-3.9</v>
      </c>
      <c r="O41" s="430">
        <v>-5.9</v>
      </c>
      <c r="P41" s="430">
        <v>-8.2</v>
      </c>
      <c r="Q41" s="430">
        <v>-3.1</v>
      </c>
      <c r="R41" s="430">
        <v>0.7</v>
      </c>
      <c r="S41" s="430">
        <v>-2.3</v>
      </c>
    </row>
    <row r="42" spans="1:19" ht="13.5" customHeight="1">
      <c r="A42" s="424" t="s">
        <v>503</v>
      </c>
      <c r="B42" s="424" t="s">
        <v>552</v>
      </c>
      <c r="C42" s="425" t="s">
        <v>503</v>
      </c>
      <c r="D42" s="429">
        <v>-1.2</v>
      </c>
      <c r="E42" s="430">
        <v>-1.6</v>
      </c>
      <c r="F42" s="430">
        <v>0.5</v>
      </c>
      <c r="G42" s="430">
        <v>-2.6</v>
      </c>
      <c r="H42" s="430">
        <v>-3.1</v>
      </c>
      <c r="I42" s="430">
        <v>0</v>
      </c>
      <c r="J42" s="430">
        <v>-1.1</v>
      </c>
      <c r="K42" s="430">
        <v>-5.5</v>
      </c>
      <c r="L42" s="430">
        <v>5.1</v>
      </c>
      <c r="M42" s="430">
        <v>2.6</v>
      </c>
      <c r="N42" s="430">
        <v>-3.7</v>
      </c>
      <c r="O42" s="430">
        <v>-5.3</v>
      </c>
      <c r="P42" s="430">
        <v>-3.2</v>
      </c>
      <c r="Q42" s="430">
        <v>-2.1</v>
      </c>
      <c r="R42" s="430">
        <v>1.2</v>
      </c>
      <c r="S42" s="430">
        <v>-2.9</v>
      </c>
    </row>
    <row r="43" spans="1:19" ht="13.5" customHeight="1">
      <c r="A43" s="424" t="s">
        <v>503</v>
      </c>
      <c r="B43" s="424" t="s">
        <v>518</v>
      </c>
      <c r="C43" s="425" t="s">
        <v>503</v>
      </c>
      <c r="D43" s="429">
        <v>-1.5</v>
      </c>
      <c r="E43" s="430">
        <v>-0.2</v>
      </c>
      <c r="F43" s="430">
        <v>0.6</v>
      </c>
      <c r="G43" s="430">
        <v>-3.3</v>
      </c>
      <c r="H43" s="430">
        <v>-1</v>
      </c>
      <c r="I43" s="430">
        <v>2.2</v>
      </c>
      <c r="J43" s="430">
        <v>-1.6</v>
      </c>
      <c r="K43" s="430">
        <v>-3.1</v>
      </c>
      <c r="L43" s="430">
        <v>-4.3</v>
      </c>
      <c r="M43" s="430">
        <v>1.5</v>
      </c>
      <c r="N43" s="430">
        <v>-6.7</v>
      </c>
      <c r="O43" s="430">
        <v>-4.3</v>
      </c>
      <c r="P43" s="430">
        <v>-5.5</v>
      </c>
      <c r="Q43" s="430">
        <v>-3.8</v>
      </c>
      <c r="R43" s="430">
        <v>-3.4</v>
      </c>
      <c r="S43" s="430">
        <v>-3</v>
      </c>
    </row>
    <row r="44" spans="1:19" ht="13.5" customHeight="1">
      <c r="A44" s="424" t="s">
        <v>503</v>
      </c>
      <c r="B44" s="424" t="s">
        <v>553</v>
      </c>
      <c r="C44" s="425" t="s">
        <v>503</v>
      </c>
      <c r="D44" s="429">
        <v>-1.3</v>
      </c>
      <c r="E44" s="430">
        <v>0</v>
      </c>
      <c r="F44" s="430">
        <v>0.4</v>
      </c>
      <c r="G44" s="430">
        <v>0.5</v>
      </c>
      <c r="H44" s="430">
        <v>-0.1</v>
      </c>
      <c r="I44" s="430">
        <v>0.6</v>
      </c>
      <c r="J44" s="430">
        <v>-2.3</v>
      </c>
      <c r="K44" s="430">
        <v>-7.6</v>
      </c>
      <c r="L44" s="430">
        <v>6.7</v>
      </c>
      <c r="M44" s="430">
        <v>4</v>
      </c>
      <c r="N44" s="430">
        <v>-6.7</v>
      </c>
      <c r="O44" s="430">
        <v>-8.5</v>
      </c>
      <c r="P44" s="430">
        <v>10.5</v>
      </c>
      <c r="Q44" s="430">
        <v>-5.2</v>
      </c>
      <c r="R44" s="430">
        <v>1.4</v>
      </c>
      <c r="S44" s="430">
        <v>-3.8</v>
      </c>
    </row>
    <row r="45" spans="1:19" ht="13.5" customHeight="1">
      <c r="A45" s="432" t="s">
        <v>690</v>
      </c>
      <c r="B45" s="433" t="s">
        <v>813</v>
      </c>
      <c r="C45" s="434" t="s">
        <v>676</v>
      </c>
      <c r="D45" s="435">
        <v>-0.9</v>
      </c>
      <c r="E45" s="436">
        <v>-0.8</v>
      </c>
      <c r="F45" s="436">
        <v>0.9</v>
      </c>
      <c r="G45" s="436">
        <v>0.3</v>
      </c>
      <c r="H45" s="436">
        <v>-3.8</v>
      </c>
      <c r="I45" s="436">
        <v>2.2</v>
      </c>
      <c r="J45" s="436">
        <v>-1</v>
      </c>
      <c r="K45" s="436">
        <v>-4.2</v>
      </c>
      <c r="L45" s="436">
        <v>7</v>
      </c>
      <c r="M45" s="436">
        <v>5</v>
      </c>
      <c r="N45" s="436">
        <v>-3.9</v>
      </c>
      <c r="O45" s="436">
        <v>-8</v>
      </c>
      <c r="P45" s="436">
        <v>-2.5</v>
      </c>
      <c r="Q45" s="436">
        <v>-4.9</v>
      </c>
      <c r="R45" s="436">
        <v>4.1</v>
      </c>
      <c r="S45" s="436">
        <v>-1.9</v>
      </c>
    </row>
    <row r="46" spans="1:35" ht="27" customHeight="1">
      <c r="A46" s="762" t="s">
        <v>348</v>
      </c>
      <c r="B46" s="762"/>
      <c r="C46" s="763"/>
      <c r="D46" s="441">
        <v>-3.9</v>
      </c>
      <c r="E46" s="441">
        <v>-0.4</v>
      </c>
      <c r="F46" s="441">
        <v>-5</v>
      </c>
      <c r="G46" s="441">
        <v>-9.5</v>
      </c>
      <c r="H46" s="441">
        <v>-9.5</v>
      </c>
      <c r="I46" s="441">
        <v>-2</v>
      </c>
      <c r="J46" s="441">
        <v>-0.4</v>
      </c>
      <c r="K46" s="441">
        <v>-2</v>
      </c>
      <c r="L46" s="441">
        <v>-3.6</v>
      </c>
      <c r="M46" s="441">
        <v>-3</v>
      </c>
      <c r="N46" s="441">
        <v>2.6</v>
      </c>
      <c r="O46" s="441">
        <v>-2.1</v>
      </c>
      <c r="P46" s="441">
        <v>-22.8</v>
      </c>
      <c r="Q46" s="441">
        <v>-4.7</v>
      </c>
      <c r="R46" s="441">
        <v>-1.8</v>
      </c>
      <c r="S46" s="441">
        <v>-2.2</v>
      </c>
      <c r="T46" s="377"/>
      <c r="U46" s="377"/>
      <c r="V46" s="377"/>
      <c r="W46" s="377"/>
      <c r="X46" s="377"/>
      <c r="Y46" s="377"/>
      <c r="Z46" s="377"/>
      <c r="AA46" s="377"/>
      <c r="AB46" s="377"/>
      <c r="AC46" s="377"/>
      <c r="AD46" s="377"/>
      <c r="AE46" s="377"/>
      <c r="AF46" s="377"/>
      <c r="AG46" s="377"/>
      <c r="AH46" s="377"/>
      <c r="AI46" s="377"/>
    </row>
    <row r="47" spans="1:35" ht="27" customHeight="1">
      <c r="A47" s="377"/>
      <c r="B47" s="377"/>
      <c r="C47" s="377"/>
      <c r="D47" s="375"/>
      <c r="E47" s="375"/>
      <c r="F47" s="375"/>
      <c r="G47" s="375"/>
      <c r="H47" s="375"/>
      <c r="I47" s="375"/>
      <c r="J47" s="375"/>
      <c r="K47" s="375"/>
      <c r="L47" s="375"/>
      <c r="M47" s="375"/>
      <c r="N47" s="375"/>
      <c r="O47" s="375"/>
      <c r="P47" s="375"/>
      <c r="Q47" s="375"/>
      <c r="R47" s="375"/>
      <c r="S47" s="375"/>
      <c r="T47" s="377"/>
      <c r="U47" s="377"/>
      <c r="V47" s="377"/>
      <c r="W47" s="377"/>
      <c r="X47" s="377"/>
      <c r="Y47" s="377"/>
      <c r="Z47" s="377"/>
      <c r="AA47" s="377"/>
      <c r="AB47" s="377"/>
      <c r="AC47" s="377"/>
      <c r="AD47" s="377"/>
      <c r="AE47" s="377"/>
      <c r="AF47" s="377"/>
      <c r="AG47" s="377"/>
      <c r="AH47" s="377"/>
      <c r="AI47" s="377"/>
    </row>
    <row r="48" spans="1:19" ht="17.25">
      <c r="A48" s="395" t="s">
        <v>176</v>
      </c>
      <c r="B48" s="380"/>
      <c r="C48" s="380"/>
      <c r="D48" s="378"/>
      <c r="E48" s="378"/>
      <c r="F48" s="378"/>
      <c r="G48" s="378"/>
      <c r="H48" s="777"/>
      <c r="I48" s="777"/>
      <c r="J48" s="777"/>
      <c r="K48" s="777"/>
      <c r="L48" s="777"/>
      <c r="M48" s="777"/>
      <c r="N48" s="777"/>
      <c r="O48" s="777"/>
      <c r="P48" s="378"/>
      <c r="Q48" s="378"/>
      <c r="R48" s="378"/>
      <c r="S48" s="384" t="s">
        <v>544</v>
      </c>
    </row>
    <row r="49" spans="1:19" ht="13.5">
      <c r="A49" s="765" t="s">
        <v>504</v>
      </c>
      <c r="B49" s="765"/>
      <c r="C49" s="766"/>
      <c r="D49" s="368" t="s">
        <v>634</v>
      </c>
      <c r="E49" s="368" t="s">
        <v>635</v>
      </c>
      <c r="F49" s="368" t="s">
        <v>636</v>
      </c>
      <c r="G49" s="368" t="s">
        <v>637</v>
      </c>
      <c r="H49" s="368" t="s">
        <v>638</v>
      </c>
      <c r="I49" s="368" t="s">
        <v>639</v>
      </c>
      <c r="J49" s="368" t="s">
        <v>640</v>
      </c>
      <c r="K49" s="368" t="s">
        <v>641</v>
      </c>
      <c r="L49" s="368" t="s">
        <v>642</v>
      </c>
      <c r="M49" s="368" t="s">
        <v>643</v>
      </c>
      <c r="N49" s="368" t="s">
        <v>688</v>
      </c>
      <c r="O49" s="368" t="s">
        <v>644</v>
      </c>
      <c r="P49" s="368" t="s">
        <v>645</v>
      </c>
      <c r="Q49" s="368" t="s">
        <v>646</v>
      </c>
      <c r="R49" s="368" t="s">
        <v>647</v>
      </c>
      <c r="S49" s="368" t="s">
        <v>648</v>
      </c>
    </row>
    <row r="50" spans="1:19" ht="13.5">
      <c r="A50" s="767"/>
      <c r="B50" s="767"/>
      <c r="C50" s="768"/>
      <c r="D50" s="369" t="s">
        <v>519</v>
      </c>
      <c r="E50" s="369"/>
      <c r="F50" s="369"/>
      <c r="G50" s="369" t="s">
        <v>617</v>
      </c>
      <c r="H50" s="369" t="s">
        <v>520</v>
      </c>
      <c r="I50" s="369" t="s">
        <v>521</v>
      </c>
      <c r="J50" s="369" t="s">
        <v>522</v>
      </c>
      <c r="K50" s="369" t="s">
        <v>523</v>
      </c>
      <c r="L50" s="370" t="s">
        <v>524</v>
      </c>
      <c r="M50" s="371" t="s">
        <v>525</v>
      </c>
      <c r="N50" s="370" t="s">
        <v>686</v>
      </c>
      <c r="O50" s="370" t="s">
        <v>526</v>
      </c>
      <c r="P50" s="370" t="s">
        <v>527</v>
      </c>
      <c r="Q50" s="370" t="s">
        <v>528</v>
      </c>
      <c r="R50" s="370" t="s">
        <v>529</v>
      </c>
      <c r="S50" s="514" t="s">
        <v>55</v>
      </c>
    </row>
    <row r="51" spans="1:19" ht="18" customHeight="1">
      <c r="A51" s="769"/>
      <c r="B51" s="769"/>
      <c r="C51" s="770"/>
      <c r="D51" s="372" t="s">
        <v>530</v>
      </c>
      <c r="E51" s="372" t="s">
        <v>346</v>
      </c>
      <c r="F51" s="372" t="s">
        <v>347</v>
      </c>
      <c r="G51" s="372" t="s">
        <v>618</v>
      </c>
      <c r="H51" s="372" t="s">
        <v>531</v>
      </c>
      <c r="I51" s="372" t="s">
        <v>532</v>
      </c>
      <c r="J51" s="372" t="s">
        <v>533</v>
      </c>
      <c r="K51" s="372" t="s">
        <v>534</v>
      </c>
      <c r="L51" s="373" t="s">
        <v>535</v>
      </c>
      <c r="M51" s="374" t="s">
        <v>536</v>
      </c>
      <c r="N51" s="373" t="s">
        <v>687</v>
      </c>
      <c r="O51" s="373" t="s">
        <v>537</v>
      </c>
      <c r="P51" s="374" t="s">
        <v>538</v>
      </c>
      <c r="Q51" s="374" t="s">
        <v>539</v>
      </c>
      <c r="R51" s="373" t="s">
        <v>677</v>
      </c>
      <c r="S51" s="373" t="s">
        <v>56</v>
      </c>
    </row>
    <row r="52" spans="1:19" ht="15.75" customHeight="1">
      <c r="A52" s="400"/>
      <c r="B52" s="400"/>
      <c r="C52" s="400"/>
      <c r="D52" s="771" t="s">
        <v>600</v>
      </c>
      <c r="E52" s="771"/>
      <c r="F52" s="771"/>
      <c r="G52" s="771"/>
      <c r="H52" s="771"/>
      <c r="I52" s="771"/>
      <c r="J52" s="771"/>
      <c r="K52" s="771"/>
      <c r="L52" s="771"/>
      <c r="M52" s="771"/>
      <c r="N52" s="771"/>
      <c r="O52" s="771"/>
      <c r="P52" s="771"/>
      <c r="Q52" s="771"/>
      <c r="R52" s="771"/>
      <c r="S52" s="400"/>
    </row>
    <row r="53" spans="1:19" ht="13.5" customHeight="1">
      <c r="A53" s="419" t="s">
        <v>540</v>
      </c>
      <c r="B53" s="419" t="s">
        <v>667</v>
      </c>
      <c r="C53" s="420" t="s">
        <v>541</v>
      </c>
      <c r="D53" s="421">
        <v>103</v>
      </c>
      <c r="E53" s="422">
        <v>103</v>
      </c>
      <c r="F53" s="422">
        <v>100.6</v>
      </c>
      <c r="G53" s="422">
        <v>96.1</v>
      </c>
      <c r="H53" s="422">
        <v>94.2</v>
      </c>
      <c r="I53" s="422">
        <v>102.6</v>
      </c>
      <c r="J53" s="422">
        <v>107.6</v>
      </c>
      <c r="K53" s="422">
        <v>97</v>
      </c>
      <c r="L53" s="423" t="s">
        <v>672</v>
      </c>
      <c r="M53" s="423" t="s">
        <v>672</v>
      </c>
      <c r="N53" s="423" t="s">
        <v>672</v>
      </c>
      <c r="O53" s="423" t="s">
        <v>672</v>
      </c>
      <c r="P53" s="422">
        <v>113.4</v>
      </c>
      <c r="Q53" s="422">
        <v>98.9</v>
      </c>
      <c r="R53" s="422">
        <v>86.8</v>
      </c>
      <c r="S53" s="423" t="s">
        <v>672</v>
      </c>
    </row>
    <row r="54" spans="1:19" ht="13.5" customHeight="1">
      <c r="A54" s="424"/>
      <c r="B54" s="424" t="s">
        <v>668</v>
      </c>
      <c r="C54" s="425"/>
      <c r="D54" s="426">
        <v>101.4</v>
      </c>
      <c r="E54" s="427">
        <v>100.4</v>
      </c>
      <c r="F54" s="427">
        <v>100.5</v>
      </c>
      <c r="G54" s="427">
        <v>96.7</v>
      </c>
      <c r="H54" s="427">
        <v>91.8</v>
      </c>
      <c r="I54" s="427">
        <v>97.7</v>
      </c>
      <c r="J54" s="427">
        <v>105.4</v>
      </c>
      <c r="K54" s="427">
        <v>100.5</v>
      </c>
      <c r="L54" s="428" t="s">
        <v>672</v>
      </c>
      <c r="M54" s="428" t="s">
        <v>672</v>
      </c>
      <c r="N54" s="428" t="s">
        <v>672</v>
      </c>
      <c r="O54" s="428" t="s">
        <v>672</v>
      </c>
      <c r="P54" s="427">
        <v>108.7</v>
      </c>
      <c r="Q54" s="427">
        <v>93.2</v>
      </c>
      <c r="R54" s="427">
        <v>92.5</v>
      </c>
      <c r="S54" s="428" t="s">
        <v>672</v>
      </c>
    </row>
    <row r="55" spans="1:19" ht="13.5" customHeight="1">
      <c r="A55" s="424"/>
      <c r="B55" s="424" t="s">
        <v>669</v>
      </c>
      <c r="C55" s="425"/>
      <c r="D55" s="426">
        <v>98</v>
      </c>
      <c r="E55" s="427">
        <v>100.9</v>
      </c>
      <c r="F55" s="427">
        <v>95.6</v>
      </c>
      <c r="G55" s="427">
        <v>98.4</v>
      </c>
      <c r="H55" s="427">
        <v>90.7</v>
      </c>
      <c r="I55" s="427">
        <v>101.4</v>
      </c>
      <c r="J55" s="427">
        <v>96.9</v>
      </c>
      <c r="K55" s="427">
        <v>99</v>
      </c>
      <c r="L55" s="428" t="s">
        <v>672</v>
      </c>
      <c r="M55" s="428" t="s">
        <v>672</v>
      </c>
      <c r="N55" s="428" t="s">
        <v>672</v>
      </c>
      <c r="O55" s="428" t="s">
        <v>672</v>
      </c>
      <c r="P55" s="427">
        <v>105.1</v>
      </c>
      <c r="Q55" s="427">
        <v>98.1</v>
      </c>
      <c r="R55" s="427">
        <v>99</v>
      </c>
      <c r="S55" s="428" t="s">
        <v>672</v>
      </c>
    </row>
    <row r="56" spans="1:19" ht="13.5" customHeight="1">
      <c r="A56" s="424"/>
      <c r="B56" s="424" t="s">
        <v>670</v>
      </c>
      <c r="C56" s="425"/>
      <c r="D56" s="426">
        <v>100</v>
      </c>
      <c r="E56" s="427">
        <v>100</v>
      </c>
      <c r="F56" s="427">
        <v>100</v>
      </c>
      <c r="G56" s="427">
        <v>100</v>
      </c>
      <c r="H56" s="427">
        <v>100</v>
      </c>
      <c r="I56" s="427">
        <v>100</v>
      </c>
      <c r="J56" s="427">
        <v>100</v>
      </c>
      <c r="K56" s="427">
        <v>100</v>
      </c>
      <c r="L56" s="428">
        <v>100</v>
      </c>
      <c r="M56" s="428">
        <v>100</v>
      </c>
      <c r="N56" s="428">
        <v>100</v>
      </c>
      <c r="O56" s="428">
        <v>100</v>
      </c>
      <c r="P56" s="427">
        <v>100</v>
      </c>
      <c r="Q56" s="427">
        <v>100</v>
      </c>
      <c r="R56" s="427">
        <v>100</v>
      </c>
      <c r="S56" s="428">
        <v>100</v>
      </c>
    </row>
    <row r="57" spans="1:19" ht="13.5" customHeight="1">
      <c r="A57" s="424"/>
      <c r="B57" s="424" t="s">
        <v>671</v>
      </c>
      <c r="C57" s="425"/>
      <c r="D57" s="429">
        <v>98.3</v>
      </c>
      <c r="E57" s="430">
        <v>100.2</v>
      </c>
      <c r="F57" s="430">
        <v>97.4</v>
      </c>
      <c r="G57" s="430">
        <v>100.6</v>
      </c>
      <c r="H57" s="430">
        <v>101</v>
      </c>
      <c r="I57" s="430">
        <v>100.8</v>
      </c>
      <c r="J57" s="430">
        <v>102.2</v>
      </c>
      <c r="K57" s="430">
        <v>101</v>
      </c>
      <c r="L57" s="430">
        <v>99.5</v>
      </c>
      <c r="M57" s="430">
        <v>100.4</v>
      </c>
      <c r="N57" s="430">
        <v>88.9</v>
      </c>
      <c r="O57" s="430">
        <v>102.8</v>
      </c>
      <c r="P57" s="430">
        <v>95.7</v>
      </c>
      <c r="Q57" s="430">
        <v>97.9</v>
      </c>
      <c r="R57" s="430">
        <v>99.6</v>
      </c>
      <c r="S57" s="430">
        <v>99.3</v>
      </c>
    </row>
    <row r="58" spans="1:19" ht="13.5" customHeight="1">
      <c r="A58" s="424"/>
      <c r="B58" s="437" t="s">
        <v>673</v>
      </c>
      <c r="C58" s="438"/>
      <c r="D58" s="439">
        <v>99.2</v>
      </c>
      <c r="E58" s="440">
        <v>105.6</v>
      </c>
      <c r="F58" s="440">
        <v>100.1</v>
      </c>
      <c r="G58" s="440">
        <v>99.3</v>
      </c>
      <c r="H58" s="440">
        <v>99.2</v>
      </c>
      <c r="I58" s="440">
        <v>105.1</v>
      </c>
      <c r="J58" s="440">
        <v>100.5</v>
      </c>
      <c r="K58" s="440">
        <v>100.4</v>
      </c>
      <c r="L58" s="440">
        <v>91</v>
      </c>
      <c r="M58" s="440">
        <v>105.5</v>
      </c>
      <c r="N58" s="440">
        <v>91.5</v>
      </c>
      <c r="O58" s="440">
        <v>96.8</v>
      </c>
      <c r="P58" s="440">
        <v>92</v>
      </c>
      <c r="Q58" s="440">
        <v>96</v>
      </c>
      <c r="R58" s="440">
        <v>103.5</v>
      </c>
      <c r="S58" s="440">
        <v>101.4</v>
      </c>
    </row>
    <row r="59" spans="1:19" ht="13.5" customHeight="1">
      <c r="A59" s="419" t="s">
        <v>542</v>
      </c>
      <c r="B59" s="419" t="s">
        <v>598</v>
      </c>
      <c r="C59" s="431" t="s">
        <v>543</v>
      </c>
      <c r="D59" s="429">
        <v>98.1</v>
      </c>
      <c r="E59" s="430">
        <v>110.7</v>
      </c>
      <c r="F59" s="430">
        <v>99.6</v>
      </c>
      <c r="G59" s="430">
        <v>93.1</v>
      </c>
      <c r="H59" s="430">
        <v>97.7</v>
      </c>
      <c r="I59" s="430">
        <v>103.5</v>
      </c>
      <c r="J59" s="430">
        <v>99.9</v>
      </c>
      <c r="K59" s="430">
        <v>99.3</v>
      </c>
      <c r="L59" s="430">
        <v>89.9</v>
      </c>
      <c r="M59" s="430">
        <v>105</v>
      </c>
      <c r="N59" s="430">
        <v>93.5</v>
      </c>
      <c r="O59" s="430">
        <v>94.1</v>
      </c>
      <c r="P59" s="430">
        <v>83.4</v>
      </c>
      <c r="Q59" s="430">
        <v>93.7</v>
      </c>
      <c r="R59" s="430">
        <v>100.3</v>
      </c>
      <c r="S59" s="430">
        <v>100.6</v>
      </c>
    </row>
    <row r="60" spans="1:19" ht="13.5" customHeight="1">
      <c r="A60" s="424" t="s">
        <v>674</v>
      </c>
      <c r="B60" s="424" t="s">
        <v>557</v>
      </c>
      <c r="C60" s="425" t="s">
        <v>543</v>
      </c>
      <c r="D60" s="429">
        <v>90.8</v>
      </c>
      <c r="E60" s="430">
        <v>88.3</v>
      </c>
      <c r="F60" s="430">
        <v>89.4</v>
      </c>
      <c r="G60" s="430">
        <v>88.7</v>
      </c>
      <c r="H60" s="430">
        <v>83.5</v>
      </c>
      <c r="I60" s="430">
        <v>93.4</v>
      </c>
      <c r="J60" s="430">
        <v>96.8</v>
      </c>
      <c r="K60" s="430">
        <v>92.6</v>
      </c>
      <c r="L60" s="430">
        <v>80.9</v>
      </c>
      <c r="M60" s="430">
        <v>93.7</v>
      </c>
      <c r="N60" s="430">
        <v>90.2</v>
      </c>
      <c r="O60" s="430">
        <v>93.3</v>
      </c>
      <c r="P60" s="430">
        <v>83.7</v>
      </c>
      <c r="Q60" s="430">
        <v>92.2</v>
      </c>
      <c r="R60" s="430">
        <v>92.5</v>
      </c>
      <c r="S60" s="430">
        <v>94.1</v>
      </c>
    </row>
    <row r="61" spans="1:19" ht="13.5" customHeight="1">
      <c r="A61" s="424" t="s">
        <v>503</v>
      </c>
      <c r="B61" s="424" t="s">
        <v>545</v>
      </c>
      <c r="C61" s="425" t="s">
        <v>503</v>
      </c>
      <c r="D61" s="429">
        <v>97.1</v>
      </c>
      <c r="E61" s="430">
        <v>109.9</v>
      </c>
      <c r="F61" s="430">
        <v>100.1</v>
      </c>
      <c r="G61" s="430">
        <v>94</v>
      </c>
      <c r="H61" s="430">
        <v>98.6</v>
      </c>
      <c r="I61" s="430">
        <v>103.6</v>
      </c>
      <c r="J61" s="430">
        <v>96</v>
      </c>
      <c r="K61" s="430">
        <v>88.7</v>
      </c>
      <c r="L61" s="430">
        <v>89.4</v>
      </c>
      <c r="M61" s="430">
        <v>105.5</v>
      </c>
      <c r="N61" s="430">
        <v>86</v>
      </c>
      <c r="O61" s="430">
        <v>94.2</v>
      </c>
      <c r="P61" s="430">
        <v>85.7</v>
      </c>
      <c r="Q61" s="430">
        <v>90.8</v>
      </c>
      <c r="R61" s="430">
        <v>95.6</v>
      </c>
      <c r="S61" s="430">
        <v>102.7</v>
      </c>
    </row>
    <row r="62" spans="1:19" ht="13.5" customHeight="1">
      <c r="A62" s="424" t="s">
        <v>503</v>
      </c>
      <c r="B62" s="424" t="s">
        <v>546</v>
      </c>
      <c r="C62" s="425" t="s">
        <v>503</v>
      </c>
      <c r="D62" s="429">
        <v>96.5</v>
      </c>
      <c r="E62" s="430">
        <v>103.8</v>
      </c>
      <c r="F62" s="430">
        <v>98.1</v>
      </c>
      <c r="G62" s="430">
        <v>94.2</v>
      </c>
      <c r="H62" s="430">
        <v>95.5</v>
      </c>
      <c r="I62" s="430">
        <v>101.7</v>
      </c>
      <c r="J62" s="430">
        <v>95.9</v>
      </c>
      <c r="K62" s="430">
        <v>94.7</v>
      </c>
      <c r="L62" s="430">
        <v>89.5</v>
      </c>
      <c r="M62" s="430">
        <v>104.5</v>
      </c>
      <c r="N62" s="430">
        <v>89.7</v>
      </c>
      <c r="O62" s="430">
        <v>89.2</v>
      </c>
      <c r="P62" s="430">
        <v>91.4</v>
      </c>
      <c r="Q62" s="430">
        <v>93</v>
      </c>
      <c r="R62" s="430">
        <v>100.5</v>
      </c>
      <c r="S62" s="430">
        <v>98.6</v>
      </c>
    </row>
    <row r="63" spans="1:19" ht="13.5" customHeight="1">
      <c r="A63" s="424" t="s">
        <v>503</v>
      </c>
      <c r="B63" s="424" t="s">
        <v>547</v>
      </c>
      <c r="C63" s="425" t="s">
        <v>503</v>
      </c>
      <c r="D63" s="429">
        <v>101.4</v>
      </c>
      <c r="E63" s="430">
        <v>108.9</v>
      </c>
      <c r="F63" s="430">
        <v>102.6</v>
      </c>
      <c r="G63" s="430">
        <v>101.9</v>
      </c>
      <c r="H63" s="430">
        <v>97.8</v>
      </c>
      <c r="I63" s="430">
        <v>107.2</v>
      </c>
      <c r="J63" s="430">
        <v>101.6</v>
      </c>
      <c r="K63" s="430">
        <v>99.5</v>
      </c>
      <c r="L63" s="430">
        <v>91.7</v>
      </c>
      <c r="M63" s="430">
        <v>109</v>
      </c>
      <c r="N63" s="430">
        <v>90.5</v>
      </c>
      <c r="O63" s="430">
        <v>96.6</v>
      </c>
      <c r="P63" s="430">
        <v>96.2</v>
      </c>
      <c r="Q63" s="430">
        <v>99.3</v>
      </c>
      <c r="R63" s="430">
        <v>107.1</v>
      </c>
      <c r="S63" s="430">
        <v>103.3</v>
      </c>
    </row>
    <row r="64" spans="1:19" ht="13.5" customHeight="1">
      <c r="A64" s="424" t="s">
        <v>503</v>
      </c>
      <c r="B64" s="424" t="s">
        <v>548</v>
      </c>
      <c r="C64" s="425" t="s">
        <v>503</v>
      </c>
      <c r="D64" s="429">
        <v>97.4</v>
      </c>
      <c r="E64" s="430">
        <v>95.4</v>
      </c>
      <c r="F64" s="430">
        <v>96.3</v>
      </c>
      <c r="G64" s="430">
        <v>98.5</v>
      </c>
      <c r="H64" s="430">
        <v>97.7</v>
      </c>
      <c r="I64" s="430">
        <v>104.3</v>
      </c>
      <c r="J64" s="430">
        <v>101</v>
      </c>
      <c r="K64" s="430">
        <v>104</v>
      </c>
      <c r="L64" s="430">
        <v>85.9</v>
      </c>
      <c r="M64" s="430">
        <v>93</v>
      </c>
      <c r="N64" s="430">
        <v>92.7</v>
      </c>
      <c r="O64" s="430">
        <v>97.2</v>
      </c>
      <c r="P64" s="430">
        <v>94.3</v>
      </c>
      <c r="Q64" s="430">
        <v>97.2</v>
      </c>
      <c r="R64" s="430">
        <v>103.5</v>
      </c>
      <c r="S64" s="430">
        <v>100.9</v>
      </c>
    </row>
    <row r="65" spans="1:19" ht="13.5" customHeight="1">
      <c r="A65" s="424" t="s">
        <v>503</v>
      </c>
      <c r="B65" s="424" t="s">
        <v>549</v>
      </c>
      <c r="C65" s="425" t="s">
        <v>503</v>
      </c>
      <c r="D65" s="429">
        <v>102.1</v>
      </c>
      <c r="E65" s="430">
        <v>110.3</v>
      </c>
      <c r="F65" s="430">
        <v>103.2</v>
      </c>
      <c r="G65" s="430">
        <v>100.1</v>
      </c>
      <c r="H65" s="430">
        <v>101.6</v>
      </c>
      <c r="I65" s="430">
        <v>106.7</v>
      </c>
      <c r="J65" s="430">
        <v>102.1</v>
      </c>
      <c r="K65" s="430">
        <v>99.1</v>
      </c>
      <c r="L65" s="430">
        <v>89.4</v>
      </c>
      <c r="M65" s="430">
        <v>109.9</v>
      </c>
      <c r="N65" s="430">
        <v>91</v>
      </c>
      <c r="O65" s="430">
        <v>98.6</v>
      </c>
      <c r="P65" s="430">
        <v>122.7</v>
      </c>
      <c r="Q65" s="430">
        <v>94.6</v>
      </c>
      <c r="R65" s="430">
        <v>102.5</v>
      </c>
      <c r="S65" s="430">
        <v>102.3</v>
      </c>
    </row>
    <row r="66" spans="1:19" ht="13.5" customHeight="1">
      <c r="A66" s="424" t="s">
        <v>503</v>
      </c>
      <c r="B66" s="424" t="s">
        <v>550</v>
      </c>
      <c r="C66" s="425" t="s">
        <v>503</v>
      </c>
      <c r="D66" s="429">
        <v>102.6</v>
      </c>
      <c r="E66" s="430">
        <v>109.2</v>
      </c>
      <c r="F66" s="430">
        <v>104.8</v>
      </c>
      <c r="G66" s="430">
        <v>101.5</v>
      </c>
      <c r="H66" s="430">
        <v>99.5</v>
      </c>
      <c r="I66" s="430">
        <v>106.2</v>
      </c>
      <c r="J66" s="430">
        <v>103</v>
      </c>
      <c r="K66" s="430">
        <v>104.4</v>
      </c>
      <c r="L66" s="430">
        <v>90.3</v>
      </c>
      <c r="M66" s="430">
        <v>110.2</v>
      </c>
      <c r="N66" s="430">
        <v>93.5</v>
      </c>
      <c r="O66" s="430">
        <v>97</v>
      </c>
      <c r="P66" s="430">
        <v>93.8</v>
      </c>
      <c r="Q66" s="430">
        <v>98.9</v>
      </c>
      <c r="R66" s="430">
        <v>111.1</v>
      </c>
      <c r="S66" s="430">
        <v>107</v>
      </c>
    </row>
    <row r="67" spans="1:19" ht="13.5" customHeight="1">
      <c r="A67" s="424" t="s">
        <v>503</v>
      </c>
      <c r="B67" s="424" t="s">
        <v>551</v>
      </c>
      <c r="C67" s="425" t="s">
        <v>503</v>
      </c>
      <c r="D67" s="429">
        <v>96.2</v>
      </c>
      <c r="E67" s="430">
        <v>97.7</v>
      </c>
      <c r="F67" s="430">
        <v>93.3</v>
      </c>
      <c r="G67" s="430">
        <v>101.4</v>
      </c>
      <c r="H67" s="430">
        <v>101.1</v>
      </c>
      <c r="I67" s="430">
        <v>100.9</v>
      </c>
      <c r="J67" s="430">
        <v>101.4</v>
      </c>
      <c r="K67" s="430">
        <v>104</v>
      </c>
      <c r="L67" s="430">
        <v>94.3</v>
      </c>
      <c r="M67" s="430">
        <v>102.3</v>
      </c>
      <c r="N67" s="430">
        <v>94.5</v>
      </c>
      <c r="O67" s="430">
        <v>101.7</v>
      </c>
      <c r="P67" s="430">
        <v>84.1</v>
      </c>
      <c r="Q67" s="430">
        <v>97.9</v>
      </c>
      <c r="R67" s="430">
        <v>108.7</v>
      </c>
      <c r="S67" s="430">
        <v>100.2</v>
      </c>
    </row>
    <row r="68" spans="1:19" ht="13.5" customHeight="1">
      <c r="A68" s="424" t="s">
        <v>503</v>
      </c>
      <c r="B68" s="424" t="s">
        <v>552</v>
      </c>
      <c r="C68" s="425" t="s">
        <v>503</v>
      </c>
      <c r="D68" s="429">
        <v>97.9</v>
      </c>
      <c r="E68" s="430">
        <v>104.4</v>
      </c>
      <c r="F68" s="430">
        <v>98.5</v>
      </c>
      <c r="G68" s="430">
        <v>94.3</v>
      </c>
      <c r="H68" s="430">
        <v>96.3</v>
      </c>
      <c r="I68" s="430">
        <v>104.4</v>
      </c>
      <c r="J68" s="430">
        <v>102.1</v>
      </c>
      <c r="K68" s="430">
        <v>93.7</v>
      </c>
      <c r="L68" s="430">
        <v>94.1</v>
      </c>
      <c r="M68" s="430">
        <v>107.2</v>
      </c>
      <c r="N68" s="430">
        <v>90.8</v>
      </c>
      <c r="O68" s="430">
        <v>98.7</v>
      </c>
      <c r="P68" s="430">
        <v>90.2</v>
      </c>
      <c r="Q68" s="430">
        <v>94.3</v>
      </c>
      <c r="R68" s="430">
        <v>95.7</v>
      </c>
      <c r="S68" s="430">
        <v>97.8</v>
      </c>
    </row>
    <row r="69" spans="1:19" ht="13.5" customHeight="1">
      <c r="A69" s="424" t="s">
        <v>503</v>
      </c>
      <c r="B69" s="424" t="s">
        <v>518</v>
      </c>
      <c r="C69" s="425" t="s">
        <v>503</v>
      </c>
      <c r="D69" s="429">
        <v>101.1</v>
      </c>
      <c r="E69" s="430">
        <v>107.7</v>
      </c>
      <c r="F69" s="430">
        <v>102.6</v>
      </c>
      <c r="G69" s="430">
        <v>101.8</v>
      </c>
      <c r="H69" s="430">
        <v>97.9</v>
      </c>
      <c r="I69" s="430">
        <v>107</v>
      </c>
      <c r="J69" s="430">
        <v>101.4</v>
      </c>
      <c r="K69" s="430">
        <v>102.1</v>
      </c>
      <c r="L69" s="430">
        <v>93.5</v>
      </c>
      <c r="M69" s="430">
        <v>106.8</v>
      </c>
      <c r="N69" s="430">
        <v>92.7</v>
      </c>
      <c r="O69" s="430">
        <v>96.4</v>
      </c>
      <c r="P69" s="430">
        <v>100</v>
      </c>
      <c r="Q69" s="430">
        <v>96.1</v>
      </c>
      <c r="R69" s="430">
        <v>107</v>
      </c>
      <c r="S69" s="430">
        <v>104</v>
      </c>
    </row>
    <row r="70" spans="1:46" ht="13.5" customHeight="1">
      <c r="A70" s="424" t="s">
        <v>503</v>
      </c>
      <c r="B70" s="424" t="s">
        <v>553</v>
      </c>
      <c r="C70" s="425" t="s">
        <v>503</v>
      </c>
      <c r="D70" s="429">
        <v>103.7</v>
      </c>
      <c r="E70" s="430">
        <v>111.1</v>
      </c>
      <c r="F70" s="430">
        <v>106.2</v>
      </c>
      <c r="G70" s="430">
        <v>99.6</v>
      </c>
      <c r="H70" s="430">
        <v>103.9</v>
      </c>
      <c r="I70" s="430">
        <v>107.2</v>
      </c>
      <c r="J70" s="430">
        <v>101.6</v>
      </c>
      <c r="K70" s="430">
        <v>101.2</v>
      </c>
      <c r="L70" s="430">
        <v>96</v>
      </c>
      <c r="M70" s="430">
        <v>115.6</v>
      </c>
      <c r="N70" s="430">
        <v>89.5</v>
      </c>
      <c r="O70" s="430">
        <v>98.1</v>
      </c>
      <c r="P70" s="430">
        <v>122</v>
      </c>
      <c r="Q70" s="430">
        <v>95.6</v>
      </c>
      <c r="R70" s="430">
        <v>101.8</v>
      </c>
      <c r="S70" s="430">
        <v>103.6</v>
      </c>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row>
    <row r="71" spans="1:46" ht="13.5" customHeight="1">
      <c r="A71" s="432" t="s">
        <v>690</v>
      </c>
      <c r="B71" s="433" t="s">
        <v>813</v>
      </c>
      <c r="C71" s="434" t="s">
        <v>676</v>
      </c>
      <c r="D71" s="435">
        <v>98.1</v>
      </c>
      <c r="E71" s="436">
        <v>106.8</v>
      </c>
      <c r="F71" s="436">
        <v>99.5</v>
      </c>
      <c r="G71" s="436">
        <v>94.1</v>
      </c>
      <c r="H71" s="436">
        <v>92.9</v>
      </c>
      <c r="I71" s="436">
        <v>104.7</v>
      </c>
      <c r="J71" s="436">
        <v>102.4</v>
      </c>
      <c r="K71" s="436">
        <v>98.9</v>
      </c>
      <c r="L71" s="436">
        <v>93.4</v>
      </c>
      <c r="M71" s="436">
        <v>109.1</v>
      </c>
      <c r="N71" s="436">
        <v>91.8</v>
      </c>
      <c r="O71" s="436">
        <v>94.4</v>
      </c>
      <c r="P71" s="436">
        <v>86.1</v>
      </c>
      <c r="Q71" s="436">
        <v>90.9</v>
      </c>
      <c r="R71" s="436">
        <v>101.6</v>
      </c>
      <c r="S71" s="436">
        <v>101.6</v>
      </c>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row>
    <row r="72" spans="1:19" ht="17.25" customHeight="1">
      <c r="A72" s="400"/>
      <c r="B72" s="400"/>
      <c r="C72" s="400"/>
      <c r="D72" s="772" t="s">
        <v>599</v>
      </c>
      <c r="E72" s="772"/>
      <c r="F72" s="772"/>
      <c r="G72" s="772"/>
      <c r="H72" s="772"/>
      <c r="I72" s="772"/>
      <c r="J72" s="772"/>
      <c r="K72" s="772"/>
      <c r="L72" s="772"/>
      <c r="M72" s="772"/>
      <c r="N72" s="772"/>
      <c r="O72" s="772"/>
      <c r="P72" s="772"/>
      <c r="Q72" s="772"/>
      <c r="R72" s="772"/>
      <c r="S72" s="772"/>
    </row>
    <row r="73" spans="1:19" ht="13.5" customHeight="1">
      <c r="A73" s="419" t="s">
        <v>540</v>
      </c>
      <c r="B73" s="419" t="s">
        <v>667</v>
      </c>
      <c r="C73" s="420" t="s">
        <v>541</v>
      </c>
      <c r="D73" s="421">
        <v>-2.7</v>
      </c>
      <c r="E73" s="422">
        <v>5.7</v>
      </c>
      <c r="F73" s="422">
        <v>-2.5</v>
      </c>
      <c r="G73" s="422">
        <v>-7.7</v>
      </c>
      <c r="H73" s="422">
        <v>-5.5</v>
      </c>
      <c r="I73" s="422">
        <v>-1.2</v>
      </c>
      <c r="J73" s="422">
        <v>-8.4</v>
      </c>
      <c r="K73" s="422">
        <v>3.8</v>
      </c>
      <c r="L73" s="423" t="s">
        <v>672</v>
      </c>
      <c r="M73" s="423" t="s">
        <v>672</v>
      </c>
      <c r="N73" s="423" t="s">
        <v>672</v>
      </c>
      <c r="O73" s="423" t="s">
        <v>672</v>
      </c>
      <c r="P73" s="422">
        <v>-4</v>
      </c>
      <c r="Q73" s="422">
        <v>-5.5</v>
      </c>
      <c r="R73" s="422">
        <v>-1.3</v>
      </c>
      <c r="S73" s="423" t="s">
        <v>672</v>
      </c>
    </row>
    <row r="74" spans="1:19" ht="13.5" customHeight="1">
      <c r="A74" s="424"/>
      <c r="B74" s="424" t="s">
        <v>668</v>
      </c>
      <c r="C74" s="425"/>
      <c r="D74" s="426">
        <v>-1.5</v>
      </c>
      <c r="E74" s="427">
        <v>-2.4</v>
      </c>
      <c r="F74" s="427">
        <v>-0.1</v>
      </c>
      <c r="G74" s="427">
        <v>0.5</v>
      </c>
      <c r="H74" s="427">
        <v>-2.5</v>
      </c>
      <c r="I74" s="427">
        <v>-4.8</v>
      </c>
      <c r="J74" s="427">
        <v>-2</v>
      </c>
      <c r="K74" s="427">
        <v>3.6</v>
      </c>
      <c r="L74" s="428" t="s">
        <v>672</v>
      </c>
      <c r="M74" s="428" t="s">
        <v>672</v>
      </c>
      <c r="N74" s="428" t="s">
        <v>672</v>
      </c>
      <c r="O74" s="428" t="s">
        <v>672</v>
      </c>
      <c r="P74" s="427">
        <v>-4.2</v>
      </c>
      <c r="Q74" s="427">
        <v>-5.7</v>
      </c>
      <c r="R74" s="427">
        <v>6.6</v>
      </c>
      <c r="S74" s="428" t="s">
        <v>672</v>
      </c>
    </row>
    <row r="75" spans="1:19" ht="13.5" customHeight="1">
      <c r="A75" s="424"/>
      <c r="B75" s="424" t="s">
        <v>669</v>
      </c>
      <c r="C75" s="425"/>
      <c r="D75" s="426">
        <v>-3.4</v>
      </c>
      <c r="E75" s="427">
        <v>0.5</v>
      </c>
      <c r="F75" s="427">
        <v>-4.8</v>
      </c>
      <c r="G75" s="427">
        <v>1.8</v>
      </c>
      <c r="H75" s="427">
        <v>-1.2</v>
      </c>
      <c r="I75" s="427">
        <v>3.8</v>
      </c>
      <c r="J75" s="427">
        <v>-8.2</v>
      </c>
      <c r="K75" s="427">
        <v>-1.5</v>
      </c>
      <c r="L75" s="428" t="s">
        <v>672</v>
      </c>
      <c r="M75" s="428" t="s">
        <v>672</v>
      </c>
      <c r="N75" s="428" t="s">
        <v>672</v>
      </c>
      <c r="O75" s="428" t="s">
        <v>672</v>
      </c>
      <c r="P75" s="427">
        <v>-3.3</v>
      </c>
      <c r="Q75" s="427">
        <v>5.3</v>
      </c>
      <c r="R75" s="427">
        <v>7</v>
      </c>
      <c r="S75" s="428" t="s">
        <v>672</v>
      </c>
    </row>
    <row r="76" spans="1:19" ht="13.5" customHeight="1">
      <c r="A76" s="424"/>
      <c r="B76" s="424" t="s">
        <v>670</v>
      </c>
      <c r="C76" s="425"/>
      <c r="D76" s="426">
        <v>2.2</v>
      </c>
      <c r="E76" s="427">
        <v>-0.9</v>
      </c>
      <c r="F76" s="427">
        <v>4.5</v>
      </c>
      <c r="G76" s="427">
        <v>1.7</v>
      </c>
      <c r="H76" s="427">
        <v>10.2</v>
      </c>
      <c r="I76" s="427">
        <v>-1.4</v>
      </c>
      <c r="J76" s="427">
        <v>3.3</v>
      </c>
      <c r="K76" s="427">
        <v>1</v>
      </c>
      <c r="L76" s="428" t="s">
        <v>672</v>
      </c>
      <c r="M76" s="428" t="s">
        <v>672</v>
      </c>
      <c r="N76" s="428" t="s">
        <v>672</v>
      </c>
      <c r="O76" s="428" t="s">
        <v>672</v>
      </c>
      <c r="P76" s="427">
        <v>-4.8</v>
      </c>
      <c r="Q76" s="427">
        <v>1.9</v>
      </c>
      <c r="R76" s="427">
        <v>1.1</v>
      </c>
      <c r="S76" s="428" t="s">
        <v>672</v>
      </c>
    </row>
    <row r="77" spans="1:19" ht="13.5" customHeight="1">
      <c r="A77" s="424"/>
      <c r="B77" s="424" t="s">
        <v>671</v>
      </c>
      <c r="C77" s="425"/>
      <c r="D77" s="426">
        <v>-1.8</v>
      </c>
      <c r="E77" s="427">
        <v>0.1</v>
      </c>
      <c r="F77" s="427">
        <v>-2.6</v>
      </c>
      <c r="G77" s="427">
        <v>0.5</v>
      </c>
      <c r="H77" s="427">
        <v>1</v>
      </c>
      <c r="I77" s="427">
        <v>0.8</v>
      </c>
      <c r="J77" s="427">
        <v>2.1</v>
      </c>
      <c r="K77" s="427">
        <v>1</v>
      </c>
      <c r="L77" s="428">
        <v>-0.6</v>
      </c>
      <c r="M77" s="428">
        <v>0.4</v>
      </c>
      <c r="N77" s="428">
        <v>-11.2</v>
      </c>
      <c r="O77" s="428">
        <v>2.8</v>
      </c>
      <c r="P77" s="427">
        <v>-4.3</v>
      </c>
      <c r="Q77" s="427">
        <v>-2.1</v>
      </c>
      <c r="R77" s="427">
        <v>-0.4</v>
      </c>
      <c r="S77" s="428">
        <v>-0.7</v>
      </c>
    </row>
    <row r="78" spans="1:19" ht="13.5" customHeight="1">
      <c r="A78" s="424"/>
      <c r="B78" s="437" t="s">
        <v>673</v>
      </c>
      <c r="C78" s="438"/>
      <c r="D78" s="439">
        <v>0.9</v>
      </c>
      <c r="E78" s="440">
        <v>5.4</v>
      </c>
      <c r="F78" s="440">
        <v>2.8</v>
      </c>
      <c r="G78" s="440">
        <v>-1.3</v>
      </c>
      <c r="H78" s="440">
        <v>-1.8</v>
      </c>
      <c r="I78" s="440">
        <v>4.3</v>
      </c>
      <c r="J78" s="440">
        <v>-1.7</v>
      </c>
      <c r="K78" s="440">
        <v>-0.6</v>
      </c>
      <c r="L78" s="440">
        <v>-8.5</v>
      </c>
      <c r="M78" s="440">
        <v>5.1</v>
      </c>
      <c r="N78" s="440">
        <v>2.9</v>
      </c>
      <c r="O78" s="440">
        <v>-5.8</v>
      </c>
      <c r="P78" s="440">
        <v>-3.9</v>
      </c>
      <c r="Q78" s="440">
        <v>-1.9</v>
      </c>
      <c r="R78" s="440">
        <v>3.9</v>
      </c>
      <c r="S78" s="440">
        <v>2.1</v>
      </c>
    </row>
    <row r="79" spans="1:19" ht="13.5" customHeight="1">
      <c r="A79" s="419" t="s">
        <v>542</v>
      </c>
      <c r="B79" s="419" t="s">
        <v>598</v>
      </c>
      <c r="C79" s="431" t="s">
        <v>543</v>
      </c>
      <c r="D79" s="429">
        <v>-1.2</v>
      </c>
      <c r="E79" s="430">
        <v>7.9</v>
      </c>
      <c r="F79" s="430">
        <v>-1.3</v>
      </c>
      <c r="G79" s="430">
        <v>-5.9</v>
      </c>
      <c r="H79" s="430">
        <v>4.3</v>
      </c>
      <c r="I79" s="430">
        <v>-0.7</v>
      </c>
      <c r="J79" s="430">
        <v>-1.8</v>
      </c>
      <c r="K79" s="430">
        <v>-2.6</v>
      </c>
      <c r="L79" s="430">
        <v>-9.7</v>
      </c>
      <c r="M79" s="430">
        <v>4</v>
      </c>
      <c r="N79" s="430">
        <v>4.4</v>
      </c>
      <c r="O79" s="430">
        <v>-17.2</v>
      </c>
      <c r="P79" s="430">
        <v>-0.1</v>
      </c>
      <c r="Q79" s="430">
        <v>-1.1</v>
      </c>
      <c r="R79" s="430">
        <v>-1</v>
      </c>
      <c r="S79" s="430">
        <v>1.2</v>
      </c>
    </row>
    <row r="80" spans="1:19" ht="13.5" customHeight="1">
      <c r="A80" s="424" t="s">
        <v>674</v>
      </c>
      <c r="B80" s="424" t="s">
        <v>557</v>
      </c>
      <c r="C80" s="425" t="s">
        <v>543</v>
      </c>
      <c r="D80" s="429">
        <v>-1.6</v>
      </c>
      <c r="E80" s="430">
        <v>-1.8</v>
      </c>
      <c r="F80" s="430">
        <v>-0.9</v>
      </c>
      <c r="G80" s="430">
        <v>-4</v>
      </c>
      <c r="H80" s="430">
        <v>-8</v>
      </c>
      <c r="I80" s="430">
        <v>-6.8</v>
      </c>
      <c r="J80" s="430">
        <v>-3</v>
      </c>
      <c r="K80" s="430">
        <v>-5</v>
      </c>
      <c r="L80" s="430">
        <v>-8.2</v>
      </c>
      <c r="M80" s="430">
        <v>0.3</v>
      </c>
      <c r="N80" s="430">
        <v>2.3</v>
      </c>
      <c r="O80" s="430">
        <v>-3.9</v>
      </c>
      <c r="P80" s="430">
        <v>-2.9</v>
      </c>
      <c r="Q80" s="430">
        <v>0.4</v>
      </c>
      <c r="R80" s="430">
        <v>-2.3</v>
      </c>
      <c r="S80" s="430">
        <v>1.7</v>
      </c>
    </row>
    <row r="81" spans="1:19" ht="13.5" customHeight="1">
      <c r="A81" s="424" t="s">
        <v>503</v>
      </c>
      <c r="B81" s="424" t="s">
        <v>545</v>
      </c>
      <c r="C81" s="425" t="s">
        <v>503</v>
      </c>
      <c r="D81" s="429">
        <v>-3.3</v>
      </c>
      <c r="E81" s="430">
        <v>-0.1</v>
      </c>
      <c r="F81" s="430">
        <v>-1.9</v>
      </c>
      <c r="G81" s="430">
        <v>-5.6</v>
      </c>
      <c r="H81" s="430">
        <v>-1.3</v>
      </c>
      <c r="I81" s="430">
        <v>-3.5</v>
      </c>
      <c r="J81" s="430">
        <v>-3.9</v>
      </c>
      <c r="K81" s="430">
        <v>-9.5</v>
      </c>
      <c r="L81" s="430">
        <v>-9.1</v>
      </c>
      <c r="M81" s="430">
        <v>2.4</v>
      </c>
      <c r="N81" s="430">
        <v>-3.9</v>
      </c>
      <c r="O81" s="430">
        <v>-4.1</v>
      </c>
      <c r="P81" s="430">
        <v>-13.3</v>
      </c>
      <c r="Q81" s="430">
        <v>-5.4</v>
      </c>
      <c r="R81" s="430">
        <v>-9.4</v>
      </c>
      <c r="S81" s="430">
        <v>1</v>
      </c>
    </row>
    <row r="82" spans="1:19" ht="13.5" customHeight="1">
      <c r="A82" s="424" t="s">
        <v>503</v>
      </c>
      <c r="B82" s="424" t="s">
        <v>546</v>
      </c>
      <c r="C82" s="425" t="s">
        <v>503</v>
      </c>
      <c r="D82" s="429">
        <v>-3.8</v>
      </c>
      <c r="E82" s="430">
        <v>-2.6</v>
      </c>
      <c r="F82" s="430">
        <v>-4.8</v>
      </c>
      <c r="G82" s="430">
        <v>-4.2</v>
      </c>
      <c r="H82" s="430">
        <v>-4.7</v>
      </c>
      <c r="I82" s="430">
        <v>-3</v>
      </c>
      <c r="J82" s="430">
        <v>-1.6</v>
      </c>
      <c r="K82" s="430">
        <v>-3.2</v>
      </c>
      <c r="L82" s="430">
        <v>-4.1</v>
      </c>
      <c r="M82" s="430">
        <v>-5.3</v>
      </c>
      <c r="N82" s="430">
        <v>-3.8</v>
      </c>
      <c r="O82" s="430">
        <v>-6.8</v>
      </c>
      <c r="P82" s="430">
        <v>2.2</v>
      </c>
      <c r="Q82" s="430">
        <v>-4.1</v>
      </c>
      <c r="R82" s="430">
        <v>-3.9</v>
      </c>
      <c r="S82" s="430">
        <v>-3.9</v>
      </c>
    </row>
    <row r="83" spans="1:19" ht="13.5" customHeight="1">
      <c r="A83" s="424" t="s">
        <v>503</v>
      </c>
      <c r="B83" s="424" t="s">
        <v>547</v>
      </c>
      <c r="C83" s="425" t="s">
        <v>503</v>
      </c>
      <c r="D83" s="429">
        <v>-0.2</v>
      </c>
      <c r="E83" s="430">
        <v>1.2</v>
      </c>
      <c r="F83" s="430">
        <v>-1</v>
      </c>
      <c r="G83" s="430">
        <v>0.8</v>
      </c>
      <c r="H83" s="430">
        <v>-6.9</v>
      </c>
      <c r="I83" s="430">
        <v>1.7</v>
      </c>
      <c r="J83" s="430">
        <v>-0.5</v>
      </c>
      <c r="K83" s="430">
        <v>-2.5</v>
      </c>
      <c r="L83" s="430">
        <v>-0.9</v>
      </c>
      <c r="M83" s="430">
        <v>-2.4</v>
      </c>
      <c r="N83" s="430">
        <v>-3.2</v>
      </c>
      <c r="O83" s="430">
        <v>-1.4</v>
      </c>
      <c r="P83" s="430">
        <v>-0.3</v>
      </c>
      <c r="Q83" s="430">
        <v>3.5</v>
      </c>
      <c r="R83" s="430">
        <v>4.1</v>
      </c>
      <c r="S83" s="430">
        <v>1.1</v>
      </c>
    </row>
    <row r="84" spans="1:19" ht="13.5" customHeight="1">
      <c r="A84" s="424" t="s">
        <v>503</v>
      </c>
      <c r="B84" s="424" t="s">
        <v>548</v>
      </c>
      <c r="C84" s="425" t="s">
        <v>503</v>
      </c>
      <c r="D84" s="429">
        <v>1.7</v>
      </c>
      <c r="E84" s="430">
        <v>-1</v>
      </c>
      <c r="F84" s="430">
        <v>3</v>
      </c>
      <c r="G84" s="430">
        <v>2.2</v>
      </c>
      <c r="H84" s="430">
        <v>6.7</v>
      </c>
      <c r="I84" s="430">
        <v>3</v>
      </c>
      <c r="J84" s="430">
        <v>0.7</v>
      </c>
      <c r="K84" s="430">
        <v>4.1</v>
      </c>
      <c r="L84" s="430">
        <v>-1.9</v>
      </c>
      <c r="M84" s="430">
        <v>-6.6</v>
      </c>
      <c r="N84" s="430">
        <v>1.9</v>
      </c>
      <c r="O84" s="430">
        <v>1.8</v>
      </c>
      <c r="P84" s="430">
        <v>-4.6</v>
      </c>
      <c r="Q84" s="430">
        <v>1.4</v>
      </c>
      <c r="R84" s="430">
        <v>-0.6</v>
      </c>
      <c r="S84" s="430">
        <v>1.8</v>
      </c>
    </row>
    <row r="85" spans="1:19" ht="13.5" customHeight="1">
      <c r="A85" s="424" t="s">
        <v>503</v>
      </c>
      <c r="B85" s="424" t="s">
        <v>549</v>
      </c>
      <c r="C85" s="425" t="s">
        <v>503</v>
      </c>
      <c r="D85" s="429">
        <v>-0.9</v>
      </c>
      <c r="E85" s="430">
        <v>-0.3</v>
      </c>
      <c r="F85" s="430">
        <v>-1.4</v>
      </c>
      <c r="G85" s="430">
        <v>-3.4</v>
      </c>
      <c r="H85" s="430">
        <v>-3.7</v>
      </c>
      <c r="I85" s="430">
        <v>-3.4</v>
      </c>
      <c r="J85" s="430">
        <v>-0.1</v>
      </c>
      <c r="K85" s="430">
        <v>-4.4</v>
      </c>
      <c r="L85" s="430">
        <v>-0.8</v>
      </c>
      <c r="M85" s="430">
        <v>-0.6</v>
      </c>
      <c r="N85" s="430">
        <v>-0.1</v>
      </c>
      <c r="O85" s="430">
        <v>0</v>
      </c>
      <c r="P85" s="430">
        <v>21.5</v>
      </c>
      <c r="Q85" s="430">
        <v>-2.7</v>
      </c>
      <c r="R85" s="430">
        <v>-4.3</v>
      </c>
      <c r="S85" s="430">
        <v>-2</v>
      </c>
    </row>
    <row r="86" spans="1:19" ht="13.5" customHeight="1">
      <c r="A86" s="424" t="s">
        <v>503</v>
      </c>
      <c r="B86" s="424" t="s">
        <v>550</v>
      </c>
      <c r="C86" s="425" t="s">
        <v>503</v>
      </c>
      <c r="D86" s="429">
        <v>1.2</v>
      </c>
      <c r="E86" s="430">
        <v>2.7</v>
      </c>
      <c r="F86" s="430">
        <v>1.3</v>
      </c>
      <c r="G86" s="430">
        <v>-0.1</v>
      </c>
      <c r="H86" s="430">
        <v>-1.2</v>
      </c>
      <c r="I86" s="430">
        <v>-0.9</v>
      </c>
      <c r="J86" s="430">
        <v>2.1</v>
      </c>
      <c r="K86" s="430">
        <v>1.7</v>
      </c>
      <c r="L86" s="430">
        <v>0.7</v>
      </c>
      <c r="M86" s="430">
        <v>0.6</v>
      </c>
      <c r="N86" s="430">
        <v>0.4</v>
      </c>
      <c r="O86" s="430">
        <v>2.3</v>
      </c>
      <c r="P86" s="430">
        <v>4.2</v>
      </c>
      <c r="Q86" s="430">
        <v>2</v>
      </c>
      <c r="R86" s="430">
        <v>4.6</v>
      </c>
      <c r="S86" s="430">
        <v>0.3</v>
      </c>
    </row>
    <row r="87" spans="1:19" ht="13.5" customHeight="1">
      <c r="A87" s="424" t="s">
        <v>503</v>
      </c>
      <c r="B87" s="424" t="s">
        <v>551</v>
      </c>
      <c r="C87" s="425" t="s">
        <v>503</v>
      </c>
      <c r="D87" s="429">
        <v>-0.4</v>
      </c>
      <c r="E87" s="430">
        <v>-3.4</v>
      </c>
      <c r="F87" s="430">
        <v>-1.1</v>
      </c>
      <c r="G87" s="430">
        <v>-1</v>
      </c>
      <c r="H87" s="430">
        <v>6.3</v>
      </c>
      <c r="I87" s="430">
        <v>-2.8</v>
      </c>
      <c r="J87" s="430">
        <v>1.2</v>
      </c>
      <c r="K87" s="430">
        <v>4.4</v>
      </c>
      <c r="L87" s="430">
        <v>5.5</v>
      </c>
      <c r="M87" s="430">
        <v>0.5</v>
      </c>
      <c r="N87" s="430">
        <v>0.7</v>
      </c>
      <c r="O87" s="430">
        <v>2.4</v>
      </c>
      <c r="P87" s="430">
        <v>0.5</v>
      </c>
      <c r="Q87" s="430">
        <v>-0.8</v>
      </c>
      <c r="R87" s="430">
        <v>-0.7</v>
      </c>
      <c r="S87" s="430">
        <v>-0.7</v>
      </c>
    </row>
    <row r="88" spans="1:19" ht="13.5" customHeight="1">
      <c r="A88" s="424" t="s">
        <v>503</v>
      </c>
      <c r="B88" s="424" t="s">
        <v>552</v>
      </c>
      <c r="C88" s="425" t="s">
        <v>503</v>
      </c>
      <c r="D88" s="429">
        <v>0.5</v>
      </c>
      <c r="E88" s="430">
        <v>-2.3</v>
      </c>
      <c r="F88" s="430">
        <v>0.4</v>
      </c>
      <c r="G88" s="430">
        <v>-3.2</v>
      </c>
      <c r="H88" s="430">
        <v>-3.1</v>
      </c>
      <c r="I88" s="430">
        <v>-1.2</v>
      </c>
      <c r="J88" s="430">
        <v>0.8</v>
      </c>
      <c r="K88" s="430">
        <v>-3.5</v>
      </c>
      <c r="L88" s="430">
        <v>4</v>
      </c>
      <c r="M88" s="430">
        <v>3.2</v>
      </c>
      <c r="N88" s="430">
        <v>1.6</v>
      </c>
      <c r="O88" s="430">
        <v>0.7</v>
      </c>
      <c r="P88" s="430">
        <v>6</v>
      </c>
      <c r="Q88" s="430">
        <v>1.3</v>
      </c>
      <c r="R88" s="430">
        <v>-1.3</v>
      </c>
      <c r="S88" s="430">
        <v>0.1</v>
      </c>
    </row>
    <row r="89" spans="1:19" ht="13.5" customHeight="1">
      <c r="A89" s="424" t="s">
        <v>503</v>
      </c>
      <c r="B89" s="424" t="s">
        <v>518</v>
      </c>
      <c r="C89" s="425" t="s">
        <v>503</v>
      </c>
      <c r="D89" s="429">
        <v>1.1</v>
      </c>
      <c r="E89" s="430">
        <v>-0.6</v>
      </c>
      <c r="F89" s="430">
        <v>1.1</v>
      </c>
      <c r="G89" s="430">
        <v>-0.7</v>
      </c>
      <c r="H89" s="430">
        <v>-1.8</v>
      </c>
      <c r="I89" s="430">
        <v>1.9</v>
      </c>
      <c r="J89" s="430">
        <v>2.1</v>
      </c>
      <c r="K89" s="430">
        <v>-1</v>
      </c>
      <c r="L89" s="430">
        <v>0.6</v>
      </c>
      <c r="M89" s="430">
        <v>0.9</v>
      </c>
      <c r="N89" s="430">
        <v>2.4</v>
      </c>
      <c r="O89" s="430">
        <v>4.4</v>
      </c>
      <c r="P89" s="430">
        <v>3.3</v>
      </c>
      <c r="Q89" s="430">
        <v>0</v>
      </c>
      <c r="R89" s="430">
        <v>0.5</v>
      </c>
      <c r="S89" s="430">
        <v>0.3</v>
      </c>
    </row>
    <row r="90" spans="1:19" ht="13.5" customHeight="1">
      <c r="A90" s="424" t="s">
        <v>503</v>
      </c>
      <c r="B90" s="424" t="s">
        <v>553</v>
      </c>
      <c r="C90" s="425" t="s">
        <v>503</v>
      </c>
      <c r="D90" s="429">
        <v>0.3</v>
      </c>
      <c r="E90" s="430">
        <v>-1.7</v>
      </c>
      <c r="F90" s="430">
        <v>-0.4</v>
      </c>
      <c r="G90" s="430">
        <v>-3</v>
      </c>
      <c r="H90" s="430">
        <v>-0.5</v>
      </c>
      <c r="I90" s="430">
        <v>0.5</v>
      </c>
      <c r="J90" s="430">
        <v>-1.1</v>
      </c>
      <c r="K90" s="430">
        <v>-2.7</v>
      </c>
      <c r="L90" s="430">
        <v>7.4</v>
      </c>
      <c r="M90" s="430">
        <v>4</v>
      </c>
      <c r="N90" s="430">
        <v>-1.8</v>
      </c>
      <c r="O90" s="430">
        <v>-1.6</v>
      </c>
      <c r="P90" s="430">
        <v>29.1</v>
      </c>
      <c r="Q90" s="430">
        <v>-3.5</v>
      </c>
      <c r="R90" s="430">
        <v>-1.2</v>
      </c>
      <c r="S90" s="430">
        <v>-1.1</v>
      </c>
    </row>
    <row r="91" spans="1:19" ht="13.5" customHeight="1">
      <c r="A91" s="432" t="s">
        <v>690</v>
      </c>
      <c r="B91" s="433" t="s">
        <v>813</v>
      </c>
      <c r="C91" s="434" t="s">
        <v>706</v>
      </c>
      <c r="D91" s="435">
        <v>0</v>
      </c>
      <c r="E91" s="436">
        <v>-3.5</v>
      </c>
      <c r="F91" s="436">
        <v>-0.1</v>
      </c>
      <c r="G91" s="436">
        <v>1.1</v>
      </c>
      <c r="H91" s="436">
        <v>-4.9</v>
      </c>
      <c r="I91" s="436">
        <v>1.2</v>
      </c>
      <c r="J91" s="436">
        <v>2.5</v>
      </c>
      <c r="K91" s="436">
        <v>-0.4</v>
      </c>
      <c r="L91" s="436">
        <v>3.9</v>
      </c>
      <c r="M91" s="436">
        <v>3.9</v>
      </c>
      <c r="N91" s="436">
        <v>-1.8</v>
      </c>
      <c r="O91" s="436">
        <v>0.3</v>
      </c>
      <c r="P91" s="436">
        <v>3.2</v>
      </c>
      <c r="Q91" s="436">
        <v>-3</v>
      </c>
      <c r="R91" s="436">
        <v>1.3</v>
      </c>
      <c r="S91" s="436">
        <v>1</v>
      </c>
    </row>
    <row r="92" spans="1:35" ht="27" customHeight="1">
      <c r="A92" s="762" t="s">
        <v>348</v>
      </c>
      <c r="B92" s="762"/>
      <c r="C92" s="763"/>
      <c r="D92" s="442">
        <v>-5.4</v>
      </c>
      <c r="E92" s="441">
        <v>-3.9</v>
      </c>
      <c r="F92" s="441">
        <v>-6.3</v>
      </c>
      <c r="G92" s="441">
        <v>-5.5</v>
      </c>
      <c r="H92" s="441">
        <v>-10.6</v>
      </c>
      <c r="I92" s="441">
        <v>-2.3</v>
      </c>
      <c r="J92" s="441">
        <v>0.8</v>
      </c>
      <c r="K92" s="441">
        <v>-2.3</v>
      </c>
      <c r="L92" s="441">
        <v>-2.7</v>
      </c>
      <c r="M92" s="441">
        <v>-5.6</v>
      </c>
      <c r="N92" s="441">
        <v>2.6</v>
      </c>
      <c r="O92" s="441">
        <v>-3.8</v>
      </c>
      <c r="P92" s="441">
        <v>-29.4</v>
      </c>
      <c r="Q92" s="441">
        <v>-4.9</v>
      </c>
      <c r="R92" s="441">
        <v>-0.2</v>
      </c>
      <c r="S92" s="441">
        <v>-1.9</v>
      </c>
      <c r="T92" s="377"/>
      <c r="U92" s="377"/>
      <c r="V92" s="377"/>
      <c r="W92" s="377"/>
      <c r="X92" s="377"/>
      <c r="Y92" s="377"/>
      <c r="Z92" s="377"/>
      <c r="AA92" s="377"/>
      <c r="AB92" s="377"/>
      <c r="AC92" s="377"/>
      <c r="AD92" s="377"/>
      <c r="AE92" s="377"/>
      <c r="AF92" s="377"/>
      <c r="AG92" s="377"/>
      <c r="AH92" s="377"/>
      <c r="AI92" s="377"/>
    </row>
    <row r="93" spans="1:36" s="378" customFormat="1" ht="27" customHeight="1">
      <c r="A93" s="381"/>
      <c r="B93" s="381"/>
      <c r="C93" s="381"/>
      <c r="D93" s="382"/>
      <c r="E93" s="382"/>
      <c r="F93" s="382"/>
      <c r="G93" s="382"/>
      <c r="H93" s="382"/>
      <c r="I93" s="382"/>
      <c r="J93" s="382"/>
      <c r="K93" s="382"/>
      <c r="L93" s="382"/>
      <c r="M93" s="382"/>
      <c r="N93" s="382"/>
      <c r="O93" s="382"/>
      <c r="P93" s="382"/>
      <c r="Q93" s="382"/>
      <c r="R93" s="382"/>
      <c r="S93" s="382"/>
      <c r="T93" s="365"/>
      <c r="U93" s="365"/>
      <c r="V93" s="365"/>
      <c r="W93" s="365"/>
      <c r="X93" s="365"/>
      <c r="Y93" s="365"/>
      <c r="Z93" s="365"/>
      <c r="AA93" s="365"/>
      <c r="AB93" s="365"/>
      <c r="AC93" s="365"/>
      <c r="AD93" s="365"/>
      <c r="AE93" s="365"/>
      <c r="AF93" s="365"/>
      <c r="AG93" s="365"/>
      <c r="AH93" s="365"/>
      <c r="AI93" s="365"/>
      <c r="AJ93" s="365"/>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worksheet>
</file>

<file path=xl/worksheets/sheet15.xml><?xml version="1.0" encoding="utf-8"?>
<worksheet xmlns="http://schemas.openxmlformats.org/spreadsheetml/2006/main" xmlns:r="http://schemas.openxmlformats.org/officeDocument/2006/relationships">
  <sheetPr codeName="Sheet16">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5" bestFit="1" customWidth="1"/>
    <col min="2" max="2" width="3.19921875" style="365" bestFit="1" customWidth="1"/>
    <col min="3" max="3" width="3.09765625" style="365" bestFit="1" customWidth="1"/>
    <col min="4" max="19" width="8.19921875" style="365" customWidth="1"/>
    <col min="20" max="35" width="7.59765625" style="365" customWidth="1"/>
    <col min="36" max="16384" width="9" style="365" customWidth="1"/>
  </cols>
  <sheetData>
    <row r="1" spans="1:31" ht="18.75">
      <c r="A1" s="364"/>
      <c r="B1" s="364"/>
      <c r="C1" s="364"/>
      <c r="D1" s="364"/>
      <c r="E1" s="366"/>
      <c r="F1" s="366"/>
      <c r="G1" s="764" t="s">
        <v>796</v>
      </c>
      <c r="H1" s="764"/>
      <c r="I1" s="764"/>
      <c r="J1" s="764"/>
      <c r="K1" s="764"/>
      <c r="L1" s="764"/>
      <c r="M1" s="764"/>
      <c r="N1" s="764"/>
      <c r="O1" s="764"/>
      <c r="P1" s="366"/>
      <c r="Q1" s="366"/>
      <c r="R1" s="364"/>
      <c r="S1" s="366"/>
      <c r="T1" s="366"/>
      <c r="U1" s="366"/>
      <c r="V1" s="366"/>
      <c r="W1" s="366"/>
      <c r="X1" s="366"/>
      <c r="Y1" s="366"/>
      <c r="Z1" s="366"/>
      <c r="AA1" s="366"/>
      <c r="AB1" s="366"/>
      <c r="AC1" s="366"/>
      <c r="AD1" s="366"/>
      <c r="AE1" s="366"/>
    </row>
    <row r="2" spans="1:19" ht="17.25">
      <c r="A2" s="396" t="s">
        <v>175</v>
      </c>
      <c r="B2" s="367"/>
      <c r="C2" s="367"/>
      <c r="H2" s="774"/>
      <c r="I2" s="774"/>
      <c r="J2" s="774"/>
      <c r="K2" s="774"/>
      <c r="L2" s="774"/>
      <c r="M2" s="774"/>
      <c r="N2" s="774"/>
      <c r="O2" s="774"/>
      <c r="S2" s="383" t="s">
        <v>544</v>
      </c>
    </row>
    <row r="3" spans="1:19" ht="13.5">
      <c r="A3" s="765" t="s">
        <v>504</v>
      </c>
      <c r="B3" s="765"/>
      <c r="C3" s="766"/>
      <c r="D3" s="368" t="s">
        <v>634</v>
      </c>
      <c r="E3" s="368" t="s">
        <v>635</v>
      </c>
      <c r="F3" s="368" t="s">
        <v>636</v>
      </c>
      <c r="G3" s="368" t="s">
        <v>637</v>
      </c>
      <c r="H3" s="368" t="s">
        <v>638</v>
      </c>
      <c r="I3" s="368" t="s">
        <v>639</v>
      </c>
      <c r="J3" s="368" t="s">
        <v>640</v>
      </c>
      <c r="K3" s="368" t="s">
        <v>641</v>
      </c>
      <c r="L3" s="368" t="s">
        <v>642</v>
      </c>
      <c r="M3" s="368" t="s">
        <v>643</v>
      </c>
      <c r="N3" s="368" t="s">
        <v>688</v>
      </c>
      <c r="O3" s="368" t="s">
        <v>644</v>
      </c>
      <c r="P3" s="368" t="s">
        <v>645</v>
      </c>
      <c r="Q3" s="368" t="s">
        <v>646</v>
      </c>
      <c r="R3" s="368" t="s">
        <v>647</v>
      </c>
      <c r="S3" s="368" t="s">
        <v>648</v>
      </c>
    </row>
    <row r="4" spans="1:19" ht="13.5">
      <c r="A4" s="767"/>
      <c r="B4" s="767"/>
      <c r="C4" s="768"/>
      <c r="D4" s="369" t="s">
        <v>519</v>
      </c>
      <c r="E4" s="369"/>
      <c r="F4" s="369"/>
      <c r="G4" s="369" t="s">
        <v>617</v>
      </c>
      <c r="H4" s="369" t="s">
        <v>520</v>
      </c>
      <c r="I4" s="369" t="s">
        <v>521</v>
      </c>
      <c r="J4" s="369" t="s">
        <v>522</v>
      </c>
      <c r="K4" s="369" t="s">
        <v>523</v>
      </c>
      <c r="L4" s="370" t="s">
        <v>524</v>
      </c>
      <c r="M4" s="371" t="s">
        <v>525</v>
      </c>
      <c r="N4" s="370" t="s">
        <v>686</v>
      </c>
      <c r="O4" s="370" t="s">
        <v>526</v>
      </c>
      <c r="P4" s="370" t="s">
        <v>527</v>
      </c>
      <c r="Q4" s="370" t="s">
        <v>528</v>
      </c>
      <c r="R4" s="370" t="s">
        <v>529</v>
      </c>
      <c r="S4" s="514" t="s">
        <v>55</v>
      </c>
    </row>
    <row r="5" spans="1:19" ht="18" customHeight="1">
      <c r="A5" s="769"/>
      <c r="B5" s="769"/>
      <c r="C5" s="770"/>
      <c r="D5" s="372" t="s">
        <v>530</v>
      </c>
      <c r="E5" s="372" t="s">
        <v>346</v>
      </c>
      <c r="F5" s="372" t="s">
        <v>347</v>
      </c>
      <c r="G5" s="372" t="s">
        <v>618</v>
      </c>
      <c r="H5" s="372" t="s">
        <v>531</v>
      </c>
      <c r="I5" s="372" t="s">
        <v>532</v>
      </c>
      <c r="J5" s="372" t="s">
        <v>533</v>
      </c>
      <c r="K5" s="372" t="s">
        <v>534</v>
      </c>
      <c r="L5" s="373" t="s">
        <v>535</v>
      </c>
      <c r="M5" s="374" t="s">
        <v>536</v>
      </c>
      <c r="N5" s="373" t="s">
        <v>687</v>
      </c>
      <c r="O5" s="373" t="s">
        <v>537</v>
      </c>
      <c r="P5" s="374" t="s">
        <v>538</v>
      </c>
      <c r="Q5" s="374" t="s">
        <v>539</v>
      </c>
      <c r="R5" s="373" t="s">
        <v>677</v>
      </c>
      <c r="S5" s="373" t="s">
        <v>56</v>
      </c>
    </row>
    <row r="6" spans="1:19" ht="15.75" customHeight="1">
      <c r="A6" s="400"/>
      <c r="B6" s="400"/>
      <c r="C6" s="400"/>
      <c r="D6" s="771" t="s">
        <v>600</v>
      </c>
      <c r="E6" s="771"/>
      <c r="F6" s="771"/>
      <c r="G6" s="771"/>
      <c r="H6" s="771"/>
      <c r="I6" s="771"/>
      <c r="J6" s="771"/>
      <c r="K6" s="771"/>
      <c r="L6" s="771"/>
      <c r="M6" s="771"/>
      <c r="N6" s="771"/>
      <c r="O6" s="771"/>
      <c r="P6" s="771"/>
      <c r="Q6" s="771"/>
      <c r="R6" s="771"/>
      <c r="S6" s="400"/>
    </row>
    <row r="7" spans="1:19" ht="13.5" customHeight="1">
      <c r="A7" s="419" t="s">
        <v>540</v>
      </c>
      <c r="B7" s="419" t="s">
        <v>667</v>
      </c>
      <c r="C7" s="420" t="s">
        <v>541</v>
      </c>
      <c r="D7" s="421">
        <v>114.5</v>
      </c>
      <c r="E7" s="422">
        <v>104.3</v>
      </c>
      <c r="F7" s="422">
        <v>121.6</v>
      </c>
      <c r="G7" s="422">
        <v>146.8</v>
      </c>
      <c r="H7" s="422">
        <v>220.9</v>
      </c>
      <c r="I7" s="422">
        <v>97.7</v>
      </c>
      <c r="J7" s="422">
        <v>101.6</v>
      </c>
      <c r="K7" s="422">
        <v>95.1</v>
      </c>
      <c r="L7" s="423" t="s">
        <v>672</v>
      </c>
      <c r="M7" s="423" t="s">
        <v>672</v>
      </c>
      <c r="N7" s="423" t="s">
        <v>672</v>
      </c>
      <c r="O7" s="423" t="s">
        <v>672</v>
      </c>
      <c r="P7" s="422">
        <v>50.3</v>
      </c>
      <c r="Q7" s="422">
        <v>135.2</v>
      </c>
      <c r="R7" s="422">
        <v>298.3</v>
      </c>
      <c r="S7" s="423" t="s">
        <v>672</v>
      </c>
    </row>
    <row r="8" spans="1:19" ht="13.5" customHeight="1">
      <c r="A8" s="424"/>
      <c r="B8" s="424" t="s">
        <v>668</v>
      </c>
      <c r="C8" s="425"/>
      <c r="D8" s="426">
        <v>113.5</v>
      </c>
      <c r="E8" s="427">
        <v>89.1</v>
      </c>
      <c r="F8" s="427">
        <v>99.2</v>
      </c>
      <c r="G8" s="427">
        <v>120.5</v>
      </c>
      <c r="H8" s="427">
        <v>173.4</v>
      </c>
      <c r="I8" s="427">
        <v>87</v>
      </c>
      <c r="J8" s="427">
        <v>123.2</v>
      </c>
      <c r="K8" s="427">
        <v>103.1</v>
      </c>
      <c r="L8" s="428" t="s">
        <v>672</v>
      </c>
      <c r="M8" s="428" t="s">
        <v>672</v>
      </c>
      <c r="N8" s="428" t="s">
        <v>672</v>
      </c>
      <c r="O8" s="428" t="s">
        <v>672</v>
      </c>
      <c r="P8" s="427">
        <v>94.5</v>
      </c>
      <c r="Q8" s="427">
        <v>225.9</v>
      </c>
      <c r="R8" s="427">
        <v>297.6</v>
      </c>
      <c r="S8" s="428" t="s">
        <v>672</v>
      </c>
    </row>
    <row r="9" spans="1:19" ht="13.5">
      <c r="A9" s="424"/>
      <c r="B9" s="424" t="s">
        <v>669</v>
      </c>
      <c r="C9" s="425"/>
      <c r="D9" s="426">
        <v>84.3</v>
      </c>
      <c r="E9" s="427">
        <v>97.2</v>
      </c>
      <c r="F9" s="427">
        <v>68.3</v>
      </c>
      <c r="G9" s="427">
        <v>100</v>
      </c>
      <c r="H9" s="427">
        <v>102.8</v>
      </c>
      <c r="I9" s="427">
        <v>87.9</v>
      </c>
      <c r="J9" s="427">
        <v>98.9</v>
      </c>
      <c r="K9" s="427">
        <v>84.2</v>
      </c>
      <c r="L9" s="428" t="s">
        <v>672</v>
      </c>
      <c r="M9" s="428" t="s">
        <v>672</v>
      </c>
      <c r="N9" s="428" t="s">
        <v>672</v>
      </c>
      <c r="O9" s="428" t="s">
        <v>672</v>
      </c>
      <c r="P9" s="427">
        <v>122.9</v>
      </c>
      <c r="Q9" s="427">
        <v>127.2</v>
      </c>
      <c r="R9" s="427">
        <v>85.8</v>
      </c>
      <c r="S9" s="428" t="s">
        <v>672</v>
      </c>
    </row>
    <row r="10" spans="1:19" ht="13.5" customHeight="1">
      <c r="A10" s="424"/>
      <c r="B10" s="424" t="s">
        <v>670</v>
      </c>
      <c r="C10" s="425"/>
      <c r="D10" s="426">
        <v>100</v>
      </c>
      <c r="E10" s="427">
        <v>100</v>
      </c>
      <c r="F10" s="427">
        <v>100</v>
      </c>
      <c r="G10" s="427">
        <v>100</v>
      </c>
      <c r="H10" s="427">
        <v>100</v>
      </c>
      <c r="I10" s="427">
        <v>100</v>
      </c>
      <c r="J10" s="427">
        <v>100</v>
      </c>
      <c r="K10" s="427">
        <v>100</v>
      </c>
      <c r="L10" s="428">
        <v>100</v>
      </c>
      <c r="M10" s="428">
        <v>100</v>
      </c>
      <c r="N10" s="428">
        <v>100</v>
      </c>
      <c r="O10" s="428">
        <v>100</v>
      </c>
      <c r="P10" s="427">
        <v>100</v>
      </c>
      <c r="Q10" s="427">
        <v>100</v>
      </c>
      <c r="R10" s="427">
        <v>100</v>
      </c>
      <c r="S10" s="428">
        <v>100</v>
      </c>
    </row>
    <row r="11" spans="1:19" ht="13.5" customHeight="1">
      <c r="A11" s="424"/>
      <c r="B11" s="424" t="s">
        <v>671</v>
      </c>
      <c r="C11" s="425"/>
      <c r="D11" s="429">
        <v>98.4</v>
      </c>
      <c r="E11" s="430">
        <v>122.5</v>
      </c>
      <c r="F11" s="430">
        <v>104.6</v>
      </c>
      <c r="G11" s="430">
        <v>89</v>
      </c>
      <c r="H11" s="430">
        <v>109.7</v>
      </c>
      <c r="I11" s="430">
        <v>90.1</v>
      </c>
      <c r="J11" s="430">
        <v>112.3</v>
      </c>
      <c r="K11" s="430">
        <v>103.1</v>
      </c>
      <c r="L11" s="430">
        <v>57.1</v>
      </c>
      <c r="M11" s="430">
        <v>116.1</v>
      </c>
      <c r="N11" s="430">
        <v>60.4</v>
      </c>
      <c r="O11" s="430">
        <v>57.4</v>
      </c>
      <c r="P11" s="430">
        <v>86</v>
      </c>
      <c r="Q11" s="430">
        <v>93.4</v>
      </c>
      <c r="R11" s="430">
        <v>86.1</v>
      </c>
      <c r="S11" s="430">
        <v>110.6</v>
      </c>
    </row>
    <row r="12" spans="1:19" ht="13.5" customHeight="1">
      <c r="A12" s="424"/>
      <c r="B12" s="437" t="s">
        <v>709</v>
      </c>
      <c r="C12" s="438"/>
      <c r="D12" s="439">
        <v>99.6</v>
      </c>
      <c r="E12" s="440">
        <v>126.1</v>
      </c>
      <c r="F12" s="440">
        <v>103.9</v>
      </c>
      <c r="G12" s="440">
        <v>118.2</v>
      </c>
      <c r="H12" s="440">
        <v>149.6</v>
      </c>
      <c r="I12" s="440">
        <v>89.1</v>
      </c>
      <c r="J12" s="440">
        <v>105.5</v>
      </c>
      <c r="K12" s="440">
        <v>119.5</v>
      </c>
      <c r="L12" s="440">
        <v>85.9</v>
      </c>
      <c r="M12" s="440">
        <v>128.5</v>
      </c>
      <c r="N12" s="440">
        <v>55.9</v>
      </c>
      <c r="O12" s="440">
        <v>61.6</v>
      </c>
      <c r="P12" s="440">
        <v>69</v>
      </c>
      <c r="Q12" s="440">
        <v>102.1</v>
      </c>
      <c r="R12" s="440">
        <v>116.5</v>
      </c>
      <c r="S12" s="440">
        <v>114.3</v>
      </c>
    </row>
    <row r="13" spans="1:19" ht="13.5" customHeight="1">
      <c r="A13" s="419" t="s">
        <v>542</v>
      </c>
      <c r="B13" s="419" t="s">
        <v>598</v>
      </c>
      <c r="C13" s="431" t="s">
        <v>543</v>
      </c>
      <c r="D13" s="429">
        <v>104.5</v>
      </c>
      <c r="E13" s="430">
        <v>146.6</v>
      </c>
      <c r="F13" s="430">
        <v>102.1</v>
      </c>
      <c r="G13" s="430">
        <v>110.2</v>
      </c>
      <c r="H13" s="430">
        <v>149.5</v>
      </c>
      <c r="I13" s="430">
        <v>101.6</v>
      </c>
      <c r="J13" s="430">
        <v>111.6</v>
      </c>
      <c r="K13" s="430">
        <v>121.7</v>
      </c>
      <c r="L13" s="430">
        <v>86.5</v>
      </c>
      <c r="M13" s="430">
        <v>155.6</v>
      </c>
      <c r="N13" s="430">
        <v>63.5</v>
      </c>
      <c r="O13" s="430">
        <v>70.4</v>
      </c>
      <c r="P13" s="430">
        <v>56.9</v>
      </c>
      <c r="Q13" s="430">
        <v>113.2</v>
      </c>
      <c r="R13" s="430">
        <v>162.2</v>
      </c>
      <c r="S13" s="430">
        <v>129.7</v>
      </c>
    </row>
    <row r="14" spans="1:19" ht="13.5" customHeight="1">
      <c r="A14" s="424" t="s">
        <v>674</v>
      </c>
      <c r="B14" s="424" t="s">
        <v>557</v>
      </c>
      <c r="C14" s="425" t="s">
        <v>543</v>
      </c>
      <c r="D14" s="429">
        <v>93.7</v>
      </c>
      <c r="E14" s="430">
        <v>108.7</v>
      </c>
      <c r="F14" s="430">
        <v>92.9</v>
      </c>
      <c r="G14" s="430">
        <v>115.3</v>
      </c>
      <c r="H14" s="430">
        <v>157.1</v>
      </c>
      <c r="I14" s="430">
        <v>79.8</v>
      </c>
      <c r="J14" s="430">
        <v>101.4</v>
      </c>
      <c r="K14" s="430">
        <v>113.9</v>
      </c>
      <c r="L14" s="430">
        <v>101.6</v>
      </c>
      <c r="M14" s="430">
        <v>131.3</v>
      </c>
      <c r="N14" s="430">
        <v>62.2</v>
      </c>
      <c r="O14" s="430">
        <v>72.4</v>
      </c>
      <c r="P14" s="430">
        <v>57.7</v>
      </c>
      <c r="Q14" s="430">
        <v>118.9</v>
      </c>
      <c r="R14" s="430">
        <v>164.4</v>
      </c>
      <c r="S14" s="430">
        <v>106.6</v>
      </c>
    </row>
    <row r="15" spans="1:19" ht="13.5" customHeight="1">
      <c r="A15" s="424" t="s">
        <v>503</v>
      </c>
      <c r="B15" s="424" t="s">
        <v>545</v>
      </c>
      <c r="C15" s="425" t="s">
        <v>503</v>
      </c>
      <c r="D15" s="429">
        <v>98.2</v>
      </c>
      <c r="E15" s="430">
        <v>129.1</v>
      </c>
      <c r="F15" s="430">
        <v>102.1</v>
      </c>
      <c r="G15" s="430">
        <v>114.4</v>
      </c>
      <c r="H15" s="430">
        <v>159</v>
      </c>
      <c r="I15" s="430">
        <v>76.9</v>
      </c>
      <c r="J15" s="430">
        <v>95.7</v>
      </c>
      <c r="K15" s="430">
        <v>117.4</v>
      </c>
      <c r="L15" s="430">
        <v>103.2</v>
      </c>
      <c r="M15" s="430">
        <v>179.2</v>
      </c>
      <c r="N15" s="430">
        <v>50</v>
      </c>
      <c r="O15" s="430">
        <v>61.2</v>
      </c>
      <c r="P15" s="430">
        <v>81.5</v>
      </c>
      <c r="Q15" s="430">
        <v>101.9</v>
      </c>
      <c r="R15" s="430">
        <v>140</v>
      </c>
      <c r="S15" s="430">
        <v>107.7</v>
      </c>
    </row>
    <row r="16" spans="1:19" ht="13.5" customHeight="1">
      <c r="A16" s="424" t="s">
        <v>503</v>
      </c>
      <c r="B16" s="424" t="s">
        <v>546</v>
      </c>
      <c r="C16" s="425" t="s">
        <v>503</v>
      </c>
      <c r="D16" s="429">
        <v>100</v>
      </c>
      <c r="E16" s="430">
        <v>124.3</v>
      </c>
      <c r="F16" s="430">
        <v>103.6</v>
      </c>
      <c r="G16" s="430">
        <v>125.4</v>
      </c>
      <c r="H16" s="430">
        <v>185.7</v>
      </c>
      <c r="I16" s="430">
        <v>76.1</v>
      </c>
      <c r="J16" s="430">
        <v>100</v>
      </c>
      <c r="K16" s="430">
        <v>129.6</v>
      </c>
      <c r="L16" s="430">
        <v>102.4</v>
      </c>
      <c r="M16" s="430">
        <v>184</v>
      </c>
      <c r="N16" s="430">
        <v>70.3</v>
      </c>
      <c r="O16" s="430">
        <v>70.4</v>
      </c>
      <c r="P16" s="430">
        <v>59.2</v>
      </c>
      <c r="Q16" s="430">
        <v>101.9</v>
      </c>
      <c r="R16" s="430">
        <v>124.4</v>
      </c>
      <c r="S16" s="430">
        <v>115.4</v>
      </c>
    </row>
    <row r="17" spans="1:19" ht="13.5" customHeight="1">
      <c r="A17" s="424" t="s">
        <v>503</v>
      </c>
      <c r="B17" s="424" t="s">
        <v>547</v>
      </c>
      <c r="C17" s="425" t="s">
        <v>503</v>
      </c>
      <c r="D17" s="429">
        <v>105.4</v>
      </c>
      <c r="E17" s="430">
        <v>101</v>
      </c>
      <c r="F17" s="430">
        <v>110</v>
      </c>
      <c r="G17" s="430">
        <v>122.9</v>
      </c>
      <c r="H17" s="430">
        <v>211.4</v>
      </c>
      <c r="I17" s="430">
        <v>84.6</v>
      </c>
      <c r="J17" s="430">
        <v>104.3</v>
      </c>
      <c r="K17" s="430">
        <v>130.4</v>
      </c>
      <c r="L17" s="430">
        <v>116.7</v>
      </c>
      <c r="M17" s="430">
        <v>190.3</v>
      </c>
      <c r="N17" s="430">
        <v>56.8</v>
      </c>
      <c r="O17" s="430">
        <v>71.4</v>
      </c>
      <c r="P17" s="430">
        <v>80.8</v>
      </c>
      <c r="Q17" s="430">
        <v>100</v>
      </c>
      <c r="R17" s="430">
        <v>168.9</v>
      </c>
      <c r="S17" s="430">
        <v>120.9</v>
      </c>
    </row>
    <row r="18" spans="1:19" ht="13.5" customHeight="1">
      <c r="A18" s="424" t="s">
        <v>503</v>
      </c>
      <c r="B18" s="424" t="s">
        <v>548</v>
      </c>
      <c r="C18" s="425" t="s">
        <v>503</v>
      </c>
      <c r="D18" s="429">
        <v>99.1</v>
      </c>
      <c r="E18" s="430">
        <v>86.4</v>
      </c>
      <c r="F18" s="430">
        <v>100.7</v>
      </c>
      <c r="G18" s="430">
        <v>103.4</v>
      </c>
      <c r="H18" s="430">
        <v>143.8</v>
      </c>
      <c r="I18" s="430">
        <v>83.4</v>
      </c>
      <c r="J18" s="430">
        <v>104.3</v>
      </c>
      <c r="K18" s="430">
        <v>146.1</v>
      </c>
      <c r="L18" s="430">
        <v>101.6</v>
      </c>
      <c r="M18" s="430">
        <v>156.9</v>
      </c>
      <c r="N18" s="430">
        <v>62.2</v>
      </c>
      <c r="O18" s="430">
        <v>71.4</v>
      </c>
      <c r="P18" s="430">
        <v>80.8</v>
      </c>
      <c r="Q18" s="430">
        <v>103.8</v>
      </c>
      <c r="R18" s="430">
        <v>151.1</v>
      </c>
      <c r="S18" s="430">
        <v>116.5</v>
      </c>
    </row>
    <row r="19" spans="1:19" ht="13.5" customHeight="1">
      <c r="A19" s="424" t="s">
        <v>503</v>
      </c>
      <c r="B19" s="424" t="s">
        <v>549</v>
      </c>
      <c r="C19" s="425" t="s">
        <v>503</v>
      </c>
      <c r="D19" s="429">
        <v>101.8</v>
      </c>
      <c r="E19" s="430">
        <v>96.1</v>
      </c>
      <c r="F19" s="430">
        <v>106.4</v>
      </c>
      <c r="G19" s="430">
        <v>94.9</v>
      </c>
      <c r="H19" s="430">
        <v>141.9</v>
      </c>
      <c r="I19" s="430">
        <v>88.3</v>
      </c>
      <c r="J19" s="430">
        <v>95.7</v>
      </c>
      <c r="K19" s="430">
        <v>133.9</v>
      </c>
      <c r="L19" s="430">
        <v>106.3</v>
      </c>
      <c r="M19" s="430">
        <v>175.7</v>
      </c>
      <c r="N19" s="430">
        <v>50</v>
      </c>
      <c r="O19" s="430">
        <v>68.4</v>
      </c>
      <c r="P19" s="430">
        <v>96.2</v>
      </c>
      <c r="Q19" s="430">
        <v>90.6</v>
      </c>
      <c r="R19" s="430">
        <v>148.9</v>
      </c>
      <c r="S19" s="430">
        <v>126.4</v>
      </c>
    </row>
    <row r="20" spans="1:19" ht="13.5" customHeight="1">
      <c r="A20" s="424" t="s">
        <v>503</v>
      </c>
      <c r="B20" s="424" t="s">
        <v>550</v>
      </c>
      <c r="C20" s="425" t="s">
        <v>503</v>
      </c>
      <c r="D20" s="429">
        <v>101.8</v>
      </c>
      <c r="E20" s="430">
        <v>123.3</v>
      </c>
      <c r="F20" s="430">
        <v>108.6</v>
      </c>
      <c r="G20" s="430">
        <v>146.6</v>
      </c>
      <c r="H20" s="430">
        <v>146.7</v>
      </c>
      <c r="I20" s="430">
        <v>81</v>
      </c>
      <c r="J20" s="430">
        <v>98.6</v>
      </c>
      <c r="K20" s="430">
        <v>127</v>
      </c>
      <c r="L20" s="430">
        <v>109.5</v>
      </c>
      <c r="M20" s="430">
        <v>168.1</v>
      </c>
      <c r="N20" s="430">
        <v>54.1</v>
      </c>
      <c r="O20" s="430">
        <v>40.8</v>
      </c>
      <c r="P20" s="430">
        <v>71.5</v>
      </c>
      <c r="Q20" s="430">
        <v>98.1</v>
      </c>
      <c r="R20" s="430">
        <v>131.1</v>
      </c>
      <c r="S20" s="430">
        <v>124.2</v>
      </c>
    </row>
    <row r="21" spans="1:19" ht="13.5" customHeight="1">
      <c r="A21" s="424" t="s">
        <v>503</v>
      </c>
      <c r="B21" s="424" t="s">
        <v>551</v>
      </c>
      <c r="C21" s="425" t="s">
        <v>503</v>
      </c>
      <c r="D21" s="429">
        <v>99.1</v>
      </c>
      <c r="E21" s="430">
        <v>128.2</v>
      </c>
      <c r="F21" s="430">
        <v>102.1</v>
      </c>
      <c r="G21" s="430">
        <v>191.5</v>
      </c>
      <c r="H21" s="430">
        <v>148.6</v>
      </c>
      <c r="I21" s="430">
        <v>84.6</v>
      </c>
      <c r="J21" s="430">
        <v>95.7</v>
      </c>
      <c r="K21" s="430">
        <v>126.1</v>
      </c>
      <c r="L21" s="430">
        <v>99.2</v>
      </c>
      <c r="M21" s="430">
        <v>161.1</v>
      </c>
      <c r="N21" s="430">
        <v>67.6</v>
      </c>
      <c r="O21" s="430">
        <v>51</v>
      </c>
      <c r="P21" s="430">
        <v>54.6</v>
      </c>
      <c r="Q21" s="430">
        <v>92.5</v>
      </c>
      <c r="R21" s="430">
        <v>144.4</v>
      </c>
      <c r="S21" s="430">
        <v>120.9</v>
      </c>
    </row>
    <row r="22" spans="1:19" ht="13.5" customHeight="1">
      <c r="A22" s="424" t="s">
        <v>503</v>
      </c>
      <c r="B22" s="424" t="s">
        <v>552</v>
      </c>
      <c r="C22" s="425" t="s">
        <v>503</v>
      </c>
      <c r="D22" s="429">
        <v>100</v>
      </c>
      <c r="E22" s="430">
        <v>131.1</v>
      </c>
      <c r="F22" s="430">
        <v>108.6</v>
      </c>
      <c r="G22" s="430">
        <v>180.5</v>
      </c>
      <c r="H22" s="430">
        <v>147.6</v>
      </c>
      <c r="I22" s="430">
        <v>82.6</v>
      </c>
      <c r="J22" s="430">
        <v>92.8</v>
      </c>
      <c r="K22" s="430">
        <v>124.3</v>
      </c>
      <c r="L22" s="430">
        <v>80.2</v>
      </c>
      <c r="M22" s="430">
        <v>171.5</v>
      </c>
      <c r="N22" s="430">
        <v>51.4</v>
      </c>
      <c r="O22" s="430">
        <v>36.7</v>
      </c>
      <c r="P22" s="430">
        <v>73.8</v>
      </c>
      <c r="Q22" s="430">
        <v>90.6</v>
      </c>
      <c r="R22" s="430">
        <v>117.8</v>
      </c>
      <c r="S22" s="430">
        <v>116.5</v>
      </c>
    </row>
    <row r="23" spans="1:19" ht="13.5" customHeight="1">
      <c r="A23" s="424" t="s">
        <v>503</v>
      </c>
      <c r="B23" s="424" t="s">
        <v>518</v>
      </c>
      <c r="C23" s="425" t="s">
        <v>503</v>
      </c>
      <c r="D23" s="429">
        <v>102.7</v>
      </c>
      <c r="E23" s="430">
        <v>128.2</v>
      </c>
      <c r="F23" s="430">
        <v>112.9</v>
      </c>
      <c r="G23" s="430">
        <v>191.5</v>
      </c>
      <c r="H23" s="430">
        <v>161.9</v>
      </c>
      <c r="I23" s="430">
        <v>85</v>
      </c>
      <c r="J23" s="430">
        <v>91.3</v>
      </c>
      <c r="K23" s="430">
        <v>128.7</v>
      </c>
      <c r="L23" s="430">
        <v>104.8</v>
      </c>
      <c r="M23" s="430">
        <v>171.5</v>
      </c>
      <c r="N23" s="430">
        <v>50</v>
      </c>
      <c r="O23" s="430">
        <v>29.6</v>
      </c>
      <c r="P23" s="430">
        <v>83.1</v>
      </c>
      <c r="Q23" s="430">
        <v>90.6</v>
      </c>
      <c r="R23" s="430">
        <v>128.9</v>
      </c>
      <c r="S23" s="430">
        <v>120.9</v>
      </c>
    </row>
    <row r="24" spans="1:46" ht="13.5" customHeight="1">
      <c r="A24" s="424" t="s">
        <v>503</v>
      </c>
      <c r="B24" s="424" t="s">
        <v>553</v>
      </c>
      <c r="C24" s="425" t="s">
        <v>503</v>
      </c>
      <c r="D24" s="429">
        <v>109.9</v>
      </c>
      <c r="E24" s="430">
        <v>127.2</v>
      </c>
      <c r="F24" s="430">
        <v>119.3</v>
      </c>
      <c r="G24" s="430">
        <v>167.8</v>
      </c>
      <c r="H24" s="430">
        <v>184.8</v>
      </c>
      <c r="I24" s="430">
        <v>86.2</v>
      </c>
      <c r="J24" s="430">
        <v>95.7</v>
      </c>
      <c r="K24" s="430">
        <v>124.3</v>
      </c>
      <c r="L24" s="430">
        <v>110.3</v>
      </c>
      <c r="M24" s="430">
        <v>191</v>
      </c>
      <c r="N24" s="430">
        <v>67.6</v>
      </c>
      <c r="O24" s="430">
        <v>35.7</v>
      </c>
      <c r="P24" s="430">
        <v>106.9</v>
      </c>
      <c r="Q24" s="430">
        <v>98.1</v>
      </c>
      <c r="R24" s="430">
        <v>133.3</v>
      </c>
      <c r="S24" s="430">
        <v>131.9</v>
      </c>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row>
    <row r="25" spans="1:46" ht="13.5" customHeight="1">
      <c r="A25" s="432" t="s">
        <v>690</v>
      </c>
      <c r="B25" s="433" t="s">
        <v>813</v>
      </c>
      <c r="C25" s="434" t="s">
        <v>676</v>
      </c>
      <c r="D25" s="435">
        <v>113.5</v>
      </c>
      <c r="E25" s="436">
        <v>139.8</v>
      </c>
      <c r="F25" s="436">
        <v>122.9</v>
      </c>
      <c r="G25" s="436">
        <v>138.1</v>
      </c>
      <c r="H25" s="436">
        <v>175.2</v>
      </c>
      <c r="I25" s="436">
        <v>99.6</v>
      </c>
      <c r="J25" s="436">
        <v>105.8</v>
      </c>
      <c r="K25" s="436">
        <v>132.2</v>
      </c>
      <c r="L25" s="436">
        <v>111.1</v>
      </c>
      <c r="M25" s="436">
        <v>178.5</v>
      </c>
      <c r="N25" s="436">
        <v>68.9</v>
      </c>
      <c r="O25" s="436">
        <v>45.9</v>
      </c>
      <c r="P25" s="436">
        <v>79.2</v>
      </c>
      <c r="Q25" s="436">
        <v>103.8</v>
      </c>
      <c r="R25" s="436">
        <v>155.6</v>
      </c>
      <c r="S25" s="436">
        <v>131.9</v>
      </c>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row>
    <row r="26" spans="1:19" ht="17.25" customHeight="1">
      <c r="A26" s="400"/>
      <c r="B26" s="400"/>
      <c r="C26" s="400"/>
      <c r="D26" s="772" t="s">
        <v>599</v>
      </c>
      <c r="E26" s="772"/>
      <c r="F26" s="772"/>
      <c r="G26" s="772"/>
      <c r="H26" s="772"/>
      <c r="I26" s="772"/>
      <c r="J26" s="772"/>
      <c r="K26" s="772"/>
      <c r="L26" s="772"/>
      <c r="M26" s="772"/>
      <c r="N26" s="772"/>
      <c r="O26" s="772"/>
      <c r="P26" s="772"/>
      <c r="Q26" s="772"/>
      <c r="R26" s="772"/>
      <c r="S26" s="772"/>
    </row>
    <row r="27" spans="1:19" ht="13.5" customHeight="1">
      <c r="A27" s="419" t="s">
        <v>540</v>
      </c>
      <c r="B27" s="419" t="s">
        <v>667</v>
      </c>
      <c r="C27" s="420" t="s">
        <v>541</v>
      </c>
      <c r="D27" s="421">
        <v>9.4</v>
      </c>
      <c r="E27" s="422">
        <v>-3.2</v>
      </c>
      <c r="F27" s="422">
        <v>-1.7</v>
      </c>
      <c r="G27" s="422">
        <v>-3.6</v>
      </c>
      <c r="H27" s="422">
        <v>-3.8</v>
      </c>
      <c r="I27" s="422">
        <v>10.2</v>
      </c>
      <c r="J27" s="422">
        <v>7.8</v>
      </c>
      <c r="K27" s="422">
        <v>36.3</v>
      </c>
      <c r="L27" s="423" t="s">
        <v>672</v>
      </c>
      <c r="M27" s="423" t="s">
        <v>672</v>
      </c>
      <c r="N27" s="423" t="s">
        <v>672</v>
      </c>
      <c r="O27" s="423" t="s">
        <v>672</v>
      </c>
      <c r="P27" s="422">
        <v>60.1</v>
      </c>
      <c r="Q27" s="422">
        <v>33</v>
      </c>
      <c r="R27" s="422">
        <v>7.1</v>
      </c>
      <c r="S27" s="423" t="s">
        <v>672</v>
      </c>
    </row>
    <row r="28" spans="1:19" ht="13.5" customHeight="1">
      <c r="A28" s="424"/>
      <c r="B28" s="424" t="s">
        <v>668</v>
      </c>
      <c r="C28" s="425"/>
      <c r="D28" s="426">
        <v>-0.9</v>
      </c>
      <c r="E28" s="427">
        <v>-14.5</v>
      </c>
      <c r="F28" s="427">
        <v>-18.4</v>
      </c>
      <c r="G28" s="427">
        <v>-17.9</v>
      </c>
      <c r="H28" s="427">
        <v>-21.5</v>
      </c>
      <c r="I28" s="427">
        <v>-10.9</v>
      </c>
      <c r="J28" s="427">
        <v>21.3</v>
      </c>
      <c r="K28" s="427">
        <v>8.3</v>
      </c>
      <c r="L28" s="428" t="s">
        <v>672</v>
      </c>
      <c r="M28" s="428" t="s">
        <v>672</v>
      </c>
      <c r="N28" s="428" t="s">
        <v>672</v>
      </c>
      <c r="O28" s="428" t="s">
        <v>672</v>
      </c>
      <c r="P28" s="427">
        <v>87.8</v>
      </c>
      <c r="Q28" s="427">
        <v>67</v>
      </c>
      <c r="R28" s="427">
        <v>-0.2</v>
      </c>
      <c r="S28" s="428" t="s">
        <v>672</v>
      </c>
    </row>
    <row r="29" spans="1:19" ht="13.5" customHeight="1">
      <c r="A29" s="424"/>
      <c r="B29" s="424" t="s">
        <v>669</v>
      </c>
      <c r="C29" s="425"/>
      <c r="D29" s="426">
        <v>-25.7</v>
      </c>
      <c r="E29" s="427">
        <v>8.9</v>
      </c>
      <c r="F29" s="427">
        <v>-31.2</v>
      </c>
      <c r="G29" s="427">
        <v>-17.1</v>
      </c>
      <c r="H29" s="427">
        <v>-40.7</v>
      </c>
      <c r="I29" s="427">
        <v>0.9</v>
      </c>
      <c r="J29" s="427">
        <v>-19.7</v>
      </c>
      <c r="K29" s="427">
        <v>-18.3</v>
      </c>
      <c r="L29" s="428" t="s">
        <v>672</v>
      </c>
      <c r="M29" s="428" t="s">
        <v>672</v>
      </c>
      <c r="N29" s="428" t="s">
        <v>672</v>
      </c>
      <c r="O29" s="428" t="s">
        <v>672</v>
      </c>
      <c r="P29" s="427">
        <v>30</v>
      </c>
      <c r="Q29" s="427">
        <v>-43.7</v>
      </c>
      <c r="R29" s="427">
        <v>-71.2</v>
      </c>
      <c r="S29" s="428" t="s">
        <v>672</v>
      </c>
    </row>
    <row r="30" spans="1:19" ht="13.5" customHeight="1">
      <c r="A30" s="424"/>
      <c r="B30" s="424" t="s">
        <v>670</v>
      </c>
      <c r="C30" s="425"/>
      <c r="D30" s="426">
        <v>18.6</v>
      </c>
      <c r="E30" s="427">
        <v>3</v>
      </c>
      <c r="F30" s="427">
        <v>46.4</v>
      </c>
      <c r="G30" s="427">
        <v>0.1</v>
      </c>
      <c r="H30" s="427">
        <v>-2.9</v>
      </c>
      <c r="I30" s="427">
        <v>13.9</v>
      </c>
      <c r="J30" s="427">
        <v>1</v>
      </c>
      <c r="K30" s="427">
        <v>18.8</v>
      </c>
      <c r="L30" s="428" t="s">
        <v>672</v>
      </c>
      <c r="M30" s="428" t="s">
        <v>672</v>
      </c>
      <c r="N30" s="428" t="s">
        <v>672</v>
      </c>
      <c r="O30" s="428" t="s">
        <v>672</v>
      </c>
      <c r="P30" s="427">
        <v>-18.6</v>
      </c>
      <c r="Q30" s="427">
        <v>-21.3</v>
      </c>
      <c r="R30" s="427">
        <v>16.5</v>
      </c>
      <c r="S30" s="428" t="s">
        <v>672</v>
      </c>
    </row>
    <row r="31" spans="1:19" ht="13.5" customHeight="1">
      <c r="A31" s="424"/>
      <c r="B31" s="424" t="s">
        <v>671</v>
      </c>
      <c r="C31" s="425"/>
      <c r="D31" s="426">
        <v>-1.7</v>
      </c>
      <c r="E31" s="427">
        <v>22.5</v>
      </c>
      <c r="F31" s="427">
        <v>4.6</v>
      </c>
      <c r="G31" s="427">
        <v>-11</v>
      </c>
      <c r="H31" s="427">
        <v>9.9</v>
      </c>
      <c r="I31" s="427">
        <v>-10</v>
      </c>
      <c r="J31" s="427">
        <v>12.3</v>
      </c>
      <c r="K31" s="427">
        <v>3.1</v>
      </c>
      <c r="L31" s="428">
        <v>-42.9</v>
      </c>
      <c r="M31" s="428">
        <v>16.7</v>
      </c>
      <c r="N31" s="428">
        <v>-39.2</v>
      </c>
      <c r="O31" s="428">
        <v>-42.9</v>
      </c>
      <c r="P31" s="427">
        <v>-14</v>
      </c>
      <c r="Q31" s="427">
        <v>-6.6</v>
      </c>
      <c r="R31" s="427">
        <v>-13.8</v>
      </c>
      <c r="S31" s="428">
        <v>11</v>
      </c>
    </row>
    <row r="32" spans="1:19" ht="13.5" customHeight="1">
      <c r="A32" s="424"/>
      <c r="B32" s="437" t="s">
        <v>673</v>
      </c>
      <c r="C32" s="438"/>
      <c r="D32" s="439">
        <v>1.2</v>
      </c>
      <c r="E32" s="440">
        <v>2.9</v>
      </c>
      <c r="F32" s="440">
        <v>-0.7</v>
      </c>
      <c r="G32" s="440">
        <v>32.8</v>
      </c>
      <c r="H32" s="440">
        <v>36.4</v>
      </c>
      <c r="I32" s="440">
        <v>-1.1</v>
      </c>
      <c r="J32" s="440">
        <v>-6.1</v>
      </c>
      <c r="K32" s="440">
        <v>15.9</v>
      </c>
      <c r="L32" s="440">
        <v>50.4</v>
      </c>
      <c r="M32" s="440">
        <v>10.7</v>
      </c>
      <c r="N32" s="440">
        <v>-7.5</v>
      </c>
      <c r="O32" s="440">
        <v>7.3</v>
      </c>
      <c r="P32" s="440">
        <v>-19.8</v>
      </c>
      <c r="Q32" s="440">
        <v>9.3</v>
      </c>
      <c r="R32" s="440">
        <v>35.3</v>
      </c>
      <c r="S32" s="440">
        <v>3.3</v>
      </c>
    </row>
    <row r="33" spans="1:19" ht="13.5" customHeight="1">
      <c r="A33" s="419" t="s">
        <v>542</v>
      </c>
      <c r="B33" s="419" t="s">
        <v>598</v>
      </c>
      <c r="C33" s="431" t="s">
        <v>543</v>
      </c>
      <c r="D33" s="429">
        <v>1.5</v>
      </c>
      <c r="E33" s="430">
        <v>0.1</v>
      </c>
      <c r="F33" s="430">
        <v>-8.8</v>
      </c>
      <c r="G33" s="430">
        <v>57</v>
      </c>
      <c r="H33" s="430">
        <v>26.1</v>
      </c>
      <c r="I33" s="430">
        <v>-3.5</v>
      </c>
      <c r="J33" s="430">
        <v>-1.7</v>
      </c>
      <c r="K33" s="430">
        <v>37.7</v>
      </c>
      <c r="L33" s="430">
        <v>38</v>
      </c>
      <c r="M33" s="430">
        <v>28.4</v>
      </c>
      <c r="N33" s="430">
        <v>20.3</v>
      </c>
      <c r="O33" s="430">
        <v>56.1</v>
      </c>
      <c r="P33" s="430">
        <v>-18.1</v>
      </c>
      <c r="Q33" s="430">
        <v>10.5</v>
      </c>
      <c r="R33" s="430">
        <v>74.8</v>
      </c>
      <c r="S33" s="430">
        <v>3.4</v>
      </c>
    </row>
    <row r="34" spans="1:19" ht="13.5" customHeight="1">
      <c r="A34" s="424" t="s">
        <v>674</v>
      </c>
      <c r="B34" s="424" t="s">
        <v>557</v>
      </c>
      <c r="C34" s="425" t="s">
        <v>543</v>
      </c>
      <c r="D34" s="429">
        <v>-1.9</v>
      </c>
      <c r="E34" s="430">
        <v>-0.9</v>
      </c>
      <c r="F34" s="430">
        <v>-2.2</v>
      </c>
      <c r="G34" s="430">
        <v>10.7</v>
      </c>
      <c r="H34" s="430">
        <v>49.9</v>
      </c>
      <c r="I34" s="430">
        <v>-7.9</v>
      </c>
      <c r="J34" s="430">
        <v>-12.5</v>
      </c>
      <c r="K34" s="430">
        <v>-19.2</v>
      </c>
      <c r="L34" s="430">
        <v>45.6</v>
      </c>
      <c r="M34" s="430">
        <v>27.7</v>
      </c>
      <c r="N34" s="430">
        <v>12.3</v>
      </c>
      <c r="O34" s="430">
        <v>36.3</v>
      </c>
      <c r="P34" s="430">
        <v>-15.8</v>
      </c>
      <c r="Q34" s="430">
        <v>8.7</v>
      </c>
      <c r="R34" s="430">
        <v>60.9</v>
      </c>
      <c r="S34" s="430">
        <v>-13.4</v>
      </c>
    </row>
    <row r="35" spans="1:19" ht="13.5" customHeight="1">
      <c r="A35" s="424" t="s">
        <v>503</v>
      </c>
      <c r="B35" s="424" t="s">
        <v>545</v>
      </c>
      <c r="C35" s="425" t="s">
        <v>503</v>
      </c>
      <c r="D35" s="429">
        <v>0</v>
      </c>
      <c r="E35" s="430">
        <v>3.9</v>
      </c>
      <c r="F35" s="430">
        <v>-6</v>
      </c>
      <c r="G35" s="430">
        <v>6.3</v>
      </c>
      <c r="H35" s="430">
        <v>28.4</v>
      </c>
      <c r="I35" s="430">
        <v>-9.1</v>
      </c>
      <c r="J35" s="430">
        <v>-8.2</v>
      </c>
      <c r="K35" s="430">
        <v>-2.9</v>
      </c>
      <c r="L35" s="430">
        <v>30</v>
      </c>
      <c r="M35" s="430">
        <v>45</v>
      </c>
      <c r="N35" s="430">
        <v>8.9</v>
      </c>
      <c r="O35" s="430">
        <v>17.7</v>
      </c>
      <c r="P35" s="430">
        <v>11.5</v>
      </c>
      <c r="Q35" s="430">
        <v>14.9</v>
      </c>
      <c r="R35" s="430">
        <v>46.4</v>
      </c>
      <c r="S35" s="430">
        <v>-1</v>
      </c>
    </row>
    <row r="36" spans="1:19" ht="13.5" customHeight="1">
      <c r="A36" s="424" t="s">
        <v>503</v>
      </c>
      <c r="B36" s="424" t="s">
        <v>546</v>
      </c>
      <c r="C36" s="425" t="s">
        <v>503</v>
      </c>
      <c r="D36" s="429">
        <v>-0.9</v>
      </c>
      <c r="E36" s="430">
        <v>-3.7</v>
      </c>
      <c r="F36" s="430">
        <v>-8.2</v>
      </c>
      <c r="G36" s="430">
        <v>3.5</v>
      </c>
      <c r="H36" s="430">
        <v>30.9</v>
      </c>
      <c r="I36" s="430">
        <v>-11.3</v>
      </c>
      <c r="J36" s="430">
        <v>0</v>
      </c>
      <c r="K36" s="430">
        <v>-10.2</v>
      </c>
      <c r="L36" s="430">
        <v>29</v>
      </c>
      <c r="M36" s="430">
        <v>31.1</v>
      </c>
      <c r="N36" s="430">
        <v>40.6</v>
      </c>
      <c r="O36" s="430">
        <v>13.2</v>
      </c>
      <c r="P36" s="430">
        <v>11.5</v>
      </c>
      <c r="Q36" s="430">
        <v>5.9</v>
      </c>
      <c r="R36" s="430">
        <v>21.7</v>
      </c>
      <c r="S36" s="430">
        <v>6.1</v>
      </c>
    </row>
    <row r="37" spans="1:19" ht="13.5" customHeight="1">
      <c r="A37" s="424" t="s">
        <v>503</v>
      </c>
      <c r="B37" s="424" t="s">
        <v>547</v>
      </c>
      <c r="C37" s="425" t="s">
        <v>503</v>
      </c>
      <c r="D37" s="429">
        <v>4.5</v>
      </c>
      <c r="E37" s="430">
        <v>-12.6</v>
      </c>
      <c r="F37" s="430">
        <v>1.3</v>
      </c>
      <c r="G37" s="430">
        <v>17.9</v>
      </c>
      <c r="H37" s="430">
        <v>43.2</v>
      </c>
      <c r="I37" s="430">
        <v>-7.5</v>
      </c>
      <c r="J37" s="430">
        <v>-6.5</v>
      </c>
      <c r="K37" s="430">
        <v>18.1</v>
      </c>
      <c r="L37" s="430">
        <v>45.5</v>
      </c>
      <c r="M37" s="430">
        <v>61.1</v>
      </c>
      <c r="N37" s="430">
        <v>13.6</v>
      </c>
      <c r="O37" s="430">
        <v>6.1</v>
      </c>
      <c r="P37" s="430">
        <v>1</v>
      </c>
      <c r="Q37" s="430">
        <v>-1.9</v>
      </c>
      <c r="R37" s="430">
        <v>43.4</v>
      </c>
      <c r="S37" s="430">
        <v>17</v>
      </c>
    </row>
    <row r="38" spans="1:19" ht="13.5" customHeight="1">
      <c r="A38" s="424" t="s">
        <v>503</v>
      </c>
      <c r="B38" s="424" t="s">
        <v>548</v>
      </c>
      <c r="C38" s="425" t="s">
        <v>503</v>
      </c>
      <c r="D38" s="429">
        <v>0</v>
      </c>
      <c r="E38" s="430">
        <v>-34.5</v>
      </c>
      <c r="F38" s="430">
        <v>-4.7</v>
      </c>
      <c r="G38" s="430">
        <v>0</v>
      </c>
      <c r="H38" s="430">
        <v>1.3</v>
      </c>
      <c r="I38" s="430">
        <v>-5.1</v>
      </c>
      <c r="J38" s="430">
        <v>-8.9</v>
      </c>
      <c r="K38" s="430">
        <v>44.8</v>
      </c>
      <c r="L38" s="430">
        <v>30.6</v>
      </c>
      <c r="M38" s="430">
        <v>54.7</v>
      </c>
      <c r="N38" s="430">
        <v>24.4</v>
      </c>
      <c r="O38" s="430">
        <v>12.8</v>
      </c>
      <c r="P38" s="430">
        <v>11.8</v>
      </c>
      <c r="Q38" s="430">
        <v>-1.8</v>
      </c>
      <c r="R38" s="430">
        <v>33.4</v>
      </c>
      <c r="S38" s="430">
        <v>21.9</v>
      </c>
    </row>
    <row r="39" spans="1:19" ht="13.5" customHeight="1">
      <c r="A39" s="424" t="s">
        <v>503</v>
      </c>
      <c r="B39" s="424" t="s">
        <v>549</v>
      </c>
      <c r="C39" s="425" t="s">
        <v>503</v>
      </c>
      <c r="D39" s="429">
        <v>2.7</v>
      </c>
      <c r="E39" s="430">
        <v>-22.7</v>
      </c>
      <c r="F39" s="430">
        <v>1.3</v>
      </c>
      <c r="G39" s="430">
        <v>-21.7</v>
      </c>
      <c r="H39" s="430">
        <v>8</v>
      </c>
      <c r="I39" s="430">
        <v>-9.5</v>
      </c>
      <c r="J39" s="430">
        <v>-1.4</v>
      </c>
      <c r="K39" s="430">
        <v>26.2</v>
      </c>
      <c r="L39" s="430">
        <v>47.2</v>
      </c>
      <c r="M39" s="430">
        <v>54.3</v>
      </c>
      <c r="N39" s="430">
        <v>-5.1</v>
      </c>
      <c r="O39" s="430">
        <v>31.5</v>
      </c>
      <c r="P39" s="430">
        <v>27.6</v>
      </c>
      <c r="Q39" s="430">
        <v>-9.4</v>
      </c>
      <c r="R39" s="430">
        <v>34</v>
      </c>
      <c r="S39" s="430">
        <v>22.4</v>
      </c>
    </row>
    <row r="40" spans="1:19" ht="13.5" customHeight="1">
      <c r="A40" s="424" t="s">
        <v>503</v>
      </c>
      <c r="B40" s="424" t="s">
        <v>550</v>
      </c>
      <c r="C40" s="425" t="s">
        <v>503</v>
      </c>
      <c r="D40" s="429">
        <v>-0.9</v>
      </c>
      <c r="E40" s="430">
        <v>4.1</v>
      </c>
      <c r="F40" s="430">
        <v>-1.3</v>
      </c>
      <c r="G40" s="430">
        <v>8.8</v>
      </c>
      <c r="H40" s="430">
        <v>-19</v>
      </c>
      <c r="I40" s="430">
        <v>-7.3</v>
      </c>
      <c r="J40" s="430">
        <v>-5.5</v>
      </c>
      <c r="K40" s="430">
        <v>8.2</v>
      </c>
      <c r="L40" s="430">
        <v>8.6</v>
      </c>
      <c r="M40" s="430">
        <v>24.8</v>
      </c>
      <c r="N40" s="430">
        <v>2.7</v>
      </c>
      <c r="O40" s="430">
        <v>-35.5</v>
      </c>
      <c r="P40" s="430">
        <v>1</v>
      </c>
      <c r="Q40" s="430">
        <v>0</v>
      </c>
      <c r="R40" s="430">
        <v>13.4</v>
      </c>
      <c r="S40" s="430">
        <v>-5</v>
      </c>
    </row>
    <row r="41" spans="1:19" ht="13.5" customHeight="1">
      <c r="A41" s="424" t="s">
        <v>503</v>
      </c>
      <c r="B41" s="424" t="s">
        <v>551</v>
      </c>
      <c r="C41" s="425" t="s">
        <v>503</v>
      </c>
      <c r="D41" s="429">
        <v>0</v>
      </c>
      <c r="E41" s="430">
        <v>0</v>
      </c>
      <c r="F41" s="430">
        <v>-1.4</v>
      </c>
      <c r="G41" s="430">
        <v>69.9</v>
      </c>
      <c r="H41" s="430">
        <v>-13.3</v>
      </c>
      <c r="I41" s="430">
        <v>-9.5</v>
      </c>
      <c r="J41" s="430">
        <v>-8.2</v>
      </c>
      <c r="K41" s="430">
        <v>14.2</v>
      </c>
      <c r="L41" s="430">
        <v>-1.6</v>
      </c>
      <c r="M41" s="430">
        <v>32.6</v>
      </c>
      <c r="N41" s="430">
        <v>0</v>
      </c>
      <c r="O41" s="430">
        <v>-35.1</v>
      </c>
      <c r="P41" s="430">
        <v>50.8</v>
      </c>
      <c r="Q41" s="430">
        <v>0</v>
      </c>
      <c r="R41" s="430">
        <v>30</v>
      </c>
      <c r="S41" s="430">
        <v>-0.9</v>
      </c>
    </row>
    <row r="42" spans="1:19" ht="13.5" customHeight="1">
      <c r="A42" s="424" t="s">
        <v>503</v>
      </c>
      <c r="B42" s="424" t="s">
        <v>552</v>
      </c>
      <c r="C42" s="425" t="s">
        <v>503</v>
      </c>
      <c r="D42" s="429">
        <v>2.8</v>
      </c>
      <c r="E42" s="430">
        <v>4.7</v>
      </c>
      <c r="F42" s="430">
        <v>9.4</v>
      </c>
      <c r="G42" s="430">
        <v>17.7</v>
      </c>
      <c r="H42" s="430">
        <v>-5.5</v>
      </c>
      <c r="I42" s="430">
        <v>0</v>
      </c>
      <c r="J42" s="430">
        <v>-8.5</v>
      </c>
      <c r="K42" s="430">
        <v>5.9</v>
      </c>
      <c r="L42" s="430">
        <v>-19.2</v>
      </c>
      <c r="M42" s="430">
        <v>16.5</v>
      </c>
      <c r="N42" s="430">
        <v>-15.5</v>
      </c>
      <c r="O42" s="430">
        <v>-39</v>
      </c>
      <c r="P42" s="430">
        <v>-6</v>
      </c>
      <c r="Q42" s="430">
        <v>-2.1</v>
      </c>
      <c r="R42" s="430">
        <v>6</v>
      </c>
      <c r="S42" s="430">
        <v>7.1</v>
      </c>
    </row>
    <row r="43" spans="1:19" ht="13.5" customHeight="1">
      <c r="A43" s="424" t="s">
        <v>503</v>
      </c>
      <c r="B43" s="424" t="s">
        <v>518</v>
      </c>
      <c r="C43" s="425" t="s">
        <v>503</v>
      </c>
      <c r="D43" s="429">
        <v>4.6</v>
      </c>
      <c r="E43" s="430">
        <v>-0.7</v>
      </c>
      <c r="F43" s="430">
        <v>14.5</v>
      </c>
      <c r="G43" s="430">
        <v>44.9</v>
      </c>
      <c r="H43" s="430">
        <v>-11.9</v>
      </c>
      <c r="I43" s="430">
        <v>-0.5</v>
      </c>
      <c r="J43" s="430">
        <v>-8.7</v>
      </c>
      <c r="K43" s="430">
        <v>4.2</v>
      </c>
      <c r="L43" s="430">
        <v>9.2</v>
      </c>
      <c r="M43" s="430">
        <v>24.7</v>
      </c>
      <c r="N43" s="430">
        <v>-12</v>
      </c>
      <c r="O43" s="430">
        <v>-48.2</v>
      </c>
      <c r="P43" s="430">
        <v>-0.8</v>
      </c>
      <c r="Q43" s="430">
        <v>-9.4</v>
      </c>
      <c r="R43" s="430">
        <v>3.6</v>
      </c>
      <c r="S43" s="430">
        <v>5.8</v>
      </c>
    </row>
    <row r="44" spans="1:19" ht="13.5" customHeight="1">
      <c r="A44" s="424" t="s">
        <v>503</v>
      </c>
      <c r="B44" s="424" t="s">
        <v>553</v>
      </c>
      <c r="C44" s="425" t="s">
        <v>503</v>
      </c>
      <c r="D44" s="429">
        <v>9.9</v>
      </c>
      <c r="E44" s="430">
        <v>-3</v>
      </c>
      <c r="F44" s="430">
        <v>21.9</v>
      </c>
      <c r="G44" s="430">
        <v>47.7</v>
      </c>
      <c r="H44" s="430">
        <v>14.1</v>
      </c>
      <c r="I44" s="430">
        <v>1.4</v>
      </c>
      <c r="J44" s="430">
        <v>-5.6</v>
      </c>
      <c r="K44" s="430">
        <v>3.6</v>
      </c>
      <c r="L44" s="430">
        <v>25.2</v>
      </c>
      <c r="M44" s="430">
        <v>31.6</v>
      </c>
      <c r="N44" s="430">
        <v>4.2</v>
      </c>
      <c r="O44" s="430">
        <v>-40.7</v>
      </c>
      <c r="P44" s="430">
        <v>35</v>
      </c>
      <c r="Q44" s="430">
        <v>-22.4</v>
      </c>
      <c r="R44" s="430">
        <v>1.7</v>
      </c>
      <c r="S44" s="430">
        <v>7.1</v>
      </c>
    </row>
    <row r="45" spans="1:19" ht="13.5" customHeight="1">
      <c r="A45" s="432" t="s">
        <v>690</v>
      </c>
      <c r="B45" s="433" t="s">
        <v>813</v>
      </c>
      <c r="C45" s="434" t="s">
        <v>713</v>
      </c>
      <c r="D45" s="435">
        <v>8.6</v>
      </c>
      <c r="E45" s="436">
        <v>-4.6</v>
      </c>
      <c r="F45" s="436">
        <v>20.4</v>
      </c>
      <c r="G45" s="436">
        <v>25.3</v>
      </c>
      <c r="H45" s="436">
        <v>17.2</v>
      </c>
      <c r="I45" s="436">
        <v>-2</v>
      </c>
      <c r="J45" s="436">
        <v>-5.2</v>
      </c>
      <c r="K45" s="436">
        <v>8.6</v>
      </c>
      <c r="L45" s="436">
        <v>28.4</v>
      </c>
      <c r="M45" s="436">
        <v>14.7</v>
      </c>
      <c r="N45" s="436">
        <v>8.5</v>
      </c>
      <c r="O45" s="436">
        <v>-34.8</v>
      </c>
      <c r="P45" s="436">
        <v>39.2</v>
      </c>
      <c r="Q45" s="436">
        <v>-8.3</v>
      </c>
      <c r="R45" s="436">
        <v>-4.1</v>
      </c>
      <c r="S45" s="436">
        <v>1.7</v>
      </c>
    </row>
    <row r="46" spans="1:35" ht="27" customHeight="1">
      <c r="A46" s="762" t="s">
        <v>348</v>
      </c>
      <c r="B46" s="762"/>
      <c r="C46" s="763"/>
      <c r="D46" s="441">
        <v>3.3</v>
      </c>
      <c r="E46" s="441">
        <v>9.9</v>
      </c>
      <c r="F46" s="441">
        <v>3</v>
      </c>
      <c r="G46" s="441">
        <v>-17.7</v>
      </c>
      <c r="H46" s="441">
        <v>-5.2</v>
      </c>
      <c r="I46" s="441">
        <v>15.5</v>
      </c>
      <c r="J46" s="441">
        <v>10.6</v>
      </c>
      <c r="K46" s="441">
        <v>6.4</v>
      </c>
      <c r="L46" s="441">
        <v>0.7</v>
      </c>
      <c r="M46" s="441">
        <v>-6.5</v>
      </c>
      <c r="N46" s="441">
        <v>1.9</v>
      </c>
      <c r="O46" s="441">
        <v>28.6</v>
      </c>
      <c r="P46" s="441">
        <v>-25.9</v>
      </c>
      <c r="Q46" s="441">
        <v>5.8</v>
      </c>
      <c r="R46" s="441">
        <v>16.7</v>
      </c>
      <c r="S46" s="441">
        <v>0</v>
      </c>
      <c r="T46" s="377"/>
      <c r="U46" s="377"/>
      <c r="V46" s="377"/>
      <c r="W46" s="377"/>
      <c r="X46" s="377"/>
      <c r="Y46" s="377"/>
      <c r="Z46" s="377"/>
      <c r="AA46" s="377"/>
      <c r="AB46" s="377"/>
      <c r="AC46" s="377"/>
      <c r="AD46" s="377"/>
      <c r="AE46" s="377"/>
      <c r="AF46" s="377"/>
      <c r="AG46" s="377"/>
      <c r="AH46" s="377"/>
      <c r="AI46" s="377"/>
    </row>
    <row r="47" spans="1:35" ht="27" customHeight="1">
      <c r="A47" s="377"/>
      <c r="B47" s="377"/>
      <c r="C47" s="377"/>
      <c r="D47" s="375"/>
      <c r="E47" s="375"/>
      <c r="F47" s="375"/>
      <c r="G47" s="375"/>
      <c r="H47" s="375"/>
      <c r="I47" s="375"/>
      <c r="J47" s="375"/>
      <c r="K47" s="375"/>
      <c r="L47" s="375"/>
      <c r="M47" s="375"/>
      <c r="N47" s="375"/>
      <c r="O47" s="375"/>
      <c r="P47" s="375"/>
      <c r="Q47" s="375"/>
      <c r="R47" s="375"/>
      <c r="S47" s="375"/>
      <c r="T47" s="377"/>
      <c r="U47" s="377"/>
      <c r="V47" s="377"/>
      <c r="W47" s="377"/>
      <c r="X47" s="377"/>
      <c r="Y47" s="377"/>
      <c r="Z47" s="377"/>
      <c r="AA47" s="377"/>
      <c r="AB47" s="377"/>
      <c r="AC47" s="377"/>
      <c r="AD47" s="377"/>
      <c r="AE47" s="377"/>
      <c r="AF47" s="377"/>
      <c r="AG47" s="377"/>
      <c r="AH47" s="377"/>
      <c r="AI47" s="377"/>
    </row>
    <row r="48" spans="1:19" ht="17.25">
      <c r="A48" s="395" t="s">
        <v>176</v>
      </c>
      <c r="B48" s="380"/>
      <c r="C48" s="380"/>
      <c r="D48" s="378"/>
      <c r="E48" s="378"/>
      <c r="F48" s="378"/>
      <c r="G48" s="378"/>
      <c r="H48" s="777"/>
      <c r="I48" s="777"/>
      <c r="J48" s="777"/>
      <c r="K48" s="777"/>
      <c r="L48" s="777"/>
      <c r="M48" s="777"/>
      <c r="N48" s="777"/>
      <c r="O48" s="777"/>
      <c r="P48" s="378"/>
      <c r="Q48" s="378"/>
      <c r="R48" s="378"/>
      <c r="S48" s="384" t="s">
        <v>544</v>
      </c>
    </row>
    <row r="49" spans="1:19" ht="13.5">
      <c r="A49" s="765" t="s">
        <v>504</v>
      </c>
      <c r="B49" s="765"/>
      <c r="C49" s="766"/>
      <c r="D49" s="368" t="s">
        <v>634</v>
      </c>
      <c r="E49" s="368" t="s">
        <v>635</v>
      </c>
      <c r="F49" s="368" t="s">
        <v>636</v>
      </c>
      <c r="G49" s="368" t="s">
        <v>637</v>
      </c>
      <c r="H49" s="368" t="s">
        <v>638</v>
      </c>
      <c r="I49" s="368" t="s">
        <v>639</v>
      </c>
      <c r="J49" s="368" t="s">
        <v>640</v>
      </c>
      <c r="K49" s="368" t="s">
        <v>641</v>
      </c>
      <c r="L49" s="368" t="s">
        <v>642</v>
      </c>
      <c r="M49" s="368" t="s">
        <v>643</v>
      </c>
      <c r="N49" s="368" t="s">
        <v>688</v>
      </c>
      <c r="O49" s="368" t="s">
        <v>644</v>
      </c>
      <c r="P49" s="368" t="s">
        <v>645</v>
      </c>
      <c r="Q49" s="368" t="s">
        <v>646</v>
      </c>
      <c r="R49" s="368" t="s">
        <v>647</v>
      </c>
      <c r="S49" s="368" t="s">
        <v>648</v>
      </c>
    </row>
    <row r="50" spans="1:19" ht="13.5">
      <c r="A50" s="767"/>
      <c r="B50" s="767"/>
      <c r="C50" s="768"/>
      <c r="D50" s="369" t="s">
        <v>519</v>
      </c>
      <c r="E50" s="369"/>
      <c r="F50" s="369"/>
      <c r="G50" s="369" t="s">
        <v>617</v>
      </c>
      <c r="H50" s="369" t="s">
        <v>520</v>
      </c>
      <c r="I50" s="369" t="s">
        <v>521</v>
      </c>
      <c r="J50" s="369" t="s">
        <v>522</v>
      </c>
      <c r="K50" s="369" t="s">
        <v>523</v>
      </c>
      <c r="L50" s="370" t="s">
        <v>524</v>
      </c>
      <c r="M50" s="371" t="s">
        <v>525</v>
      </c>
      <c r="N50" s="370" t="s">
        <v>686</v>
      </c>
      <c r="O50" s="370" t="s">
        <v>526</v>
      </c>
      <c r="P50" s="370" t="s">
        <v>527</v>
      </c>
      <c r="Q50" s="370" t="s">
        <v>528</v>
      </c>
      <c r="R50" s="370" t="s">
        <v>529</v>
      </c>
      <c r="S50" s="514" t="s">
        <v>55</v>
      </c>
    </row>
    <row r="51" spans="1:19" ht="18" customHeight="1">
      <c r="A51" s="769"/>
      <c r="B51" s="769"/>
      <c r="C51" s="770"/>
      <c r="D51" s="372" t="s">
        <v>530</v>
      </c>
      <c r="E51" s="372" t="s">
        <v>346</v>
      </c>
      <c r="F51" s="372" t="s">
        <v>347</v>
      </c>
      <c r="G51" s="372" t="s">
        <v>618</v>
      </c>
      <c r="H51" s="372" t="s">
        <v>531</v>
      </c>
      <c r="I51" s="372" t="s">
        <v>532</v>
      </c>
      <c r="J51" s="372" t="s">
        <v>533</v>
      </c>
      <c r="K51" s="372" t="s">
        <v>534</v>
      </c>
      <c r="L51" s="373" t="s">
        <v>535</v>
      </c>
      <c r="M51" s="374" t="s">
        <v>536</v>
      </c>
      <c r="N51" s="373" t="s">
        <v>687</v>
      </c>
      <c r="O51" s="373" t="s">
        <v>537</v>
      </c>
      <c r="P51" s="374" t="s">
        <v>538</v>
      </c>
      <c r="Q51" s="374" t="s">
        <v>539</v>
      </c>
      <c r="R51" s="373" t="s">
        <v>677</v>
      </c>
      <c r="S51" s="373" t="s">
        <v>56</v>
      </c>
    </row>
    <row r="52" spans="1:19" ht="15.75" customHeight="1">
      <c r="A52" s="400"/>
      <c r="B52" s="400"/>
      <c r="C52" s="400"/>
      <c r="D52" s="771" t="s">
        <v>600</v>
      </c>
      <c r="E52" s="771"/>
      <c r="F52" s="771"/>
      <c r="G52" s="771"/>
      <c r="H52" s="771"/>
      <c r="I52" s="771"/>
      <c r="J52" s="771"/>
      <c r="K52" s="771"/>
      <c r="L52" s="771"/>
      <c r="M52" s="771"/>
      <c r="N52" s="771"/>
      <c r="O52" s="771"/>
      <c r="P52" s="771"/>
      <c r="Q52" s="771"/>
      <c r="R52" s="771"/>
      <c r="S52" s="400"/>
    </row>
    <row r="53" spans="1:19" ht="13.5" customHeight="1">
      <c r="A53" s="419" t="s">
        <v>540</v>
      </c>
      <c r="B53" s="419" t="s">
        <v>667</v>
      </c>
      <c r="C53" s="420" t="s">
        <v>541</v>
      </c>
      <c r="D53" s="421">
        <v>122.7</v>
      </c>
      <c r="E53" s="422">
        <v>155.5</v>
      </c>
      <c r="F53" s="422">
        <v>119.8</v>
      </c>
      <c r="G53" s="422">
        <v>158.2</v>
      </c>
      <c r="H53" s="422">
        <v>241.7</v>
      </c>
      <c r="I53" s="422">
        <v>95.9</v>
      </c>
      <c r="J53" s="422">
        <v>145</v>
      </c>
      <c r="K53" s="422">
        <v>69</v>
      </c>
      <c r="L53" s="423" t="s">
        <v>672</v>
      </c>
      <c r="M53" s="423" t="s">
        <v>672</v>
      </c>
      <c r="N53" s="423" t="s">
        <v>672</v>
      </c>
      <c r="O53" s="423" t="s">
        <v>672</v>
      </c>
      <c r="P53" s="422">
        <v>38.6</v>
      </c>
      <c r="Q53" s="422">
        <v>152.6</v>
      </c>
      <c r="R53" s="422">
        <v>473</v>
      </c>
      <c r="S53" s="423" t="s">
        <v>672</v>
      </c>
    </row>
    <row r="54" spans="1:19" ht="13.5" customHeight="1">
      <c r="A54" s="424"/>
      <c r="B54" s="424" t="s">
        <v>668</v>
      </c>
      <c r="C54" s="425"/>
      <c r="D54" s="426">
        <v>119.8</v>
      </c>
      <c r="E54" s="427">
        <v>84.5</v>
      </c>
      <c r="F54" s="427">
        <v>97.4</v>
      </c>
      <c r="G54" s="427">
        <v>127</v>
      </c>
      <c r="H54" s="427">
        <v>197.4</v>
      </c>
      <c r="I54" s="427">
        <v>91</v>
      </c>
      <c r="J54" s="427">
        <v>144.9</v>
      </c>
      <c r="K54" s="427">
        <v>78.8</v>
      </c>
      <c r="L54" s="428" t="s">
        <v>672</v>
      </c>
      <c r="M54" s="428" t="s">
        <v>672</v>
      </c>
      <c r="N54" s="428" t="s">
        <v>672</v>
      </c>
      <c r="O54" s="428" t="s">
        <v>672</v>
      </c>
      <c r="P54" s="427">
        <v>93.7</v>
      </c>
      <c r="Q54" s="427">
        <v>260</v>
      </c>
      <c r="R54" s="427">
        <v>418.9</v>
      </c>
      <c r="S54" s="428" t="s">
        <v>672</v>
      </c>
    </row>
    <row r="55" spans="1:19" ht="13.5" customHeight="1">
      <c r="A55" s="424"/>
      <c r="B55" s="424" t="s">
        <v>669</v>
      </c>
      <c r="C55" s="425"/>
      <c r="D55" s="426">
        <v>87.2</v>
      </c>
      <c r="E55" s="427">
        <v>95.4</v>
      </c>
      <c r="F55" s="427">
        <v>67.3</v>
      </c>
      <c r="G55" s="427">
        <v>107.1</v>
      </c>
      <c r="H55" s="427">
        <v>114.2</v>
      </c>
      <c r="I55" s="427">
        <v>91.2</v>
      </c>
      <c r="J55" s="427">
        <v>129.8</v>
      </c>
      <c r="K55" s="427">
        <v>97.2</v>
      </c>
      <c r="L55" s="428" t="s">
        <v>672</v>
      </c>
      <c r="M55" s="428" t="s">
        <v>672</v>
      </c>
      <c r="N55" s="428" t="s">
        <v>672</v>
      </c>
      <c r="O55" s="428" t="s">
        <v>672</v>
      </c>
      <c r="P55" s="427">
        <v>122.3</v>
      </c>
      <c r="Q55" s="427">
        <v>136.2</v>
      </c>
      <c r="R55" s="427">
        <v>105.3</v>
      </c>
      <c r="S55" s="428" t="s">
        <v>672</v>
      </c>
    </row>
    <row r="56" spans="1:19" ht="13.5" customHeight="1">
      <c r="A56" s="424"/>
      <c r="B56" s="424" t="s">
        <v>670</v>
      </c>
      <c r="C56" s="425"/>
      <c r="D56" s="426">
        <v>100</v>
      </c>
      <c r="E56" s="427">
        <v>100</v>
      </c>
      <c r="F56" s="427">
        <v>100</v>
      </c>
      <c r="G56" s="427">
        <v>100</v>
      </c>
      <c r="H56" s="427">
        <v>100</v>
      </c>
      <c r="I56" s="427">
        <v>100</v>
      </c>
      <c r="J56" s="427">
        <v>100</v>
      </c>
      <c r="K56" s="427">
        <v>100</v>
      </c>
      <c r="L56" s="428">
        <v>100</v>
      </c>
      <c r="M56" s="428">
        <v>100</v>
      </c>
      <c r="N56" s="428">
        <v>100</v>
      </c>
      <c r="O56" s="428">
        <v>100</v>
      </c>
      <c r="P56" s="427">
        <v>100</v>
      </c>
      <c r="Q56" s="427">
        <v>100</v>
      </c>
      <c r="R56" s="427">
        <v>100</v>
      </c>
      <c r="S56" s="428">
        <v>100</v>
      </c>
    </row>
    <row r="57" spans="1:19" ht="13.5" customHeight="1">
      <c r="A57" s="424"/>
      <c r="B57" s="424" t="s">
        <v>671</v>
      </c>
      <c r="C57" s="425"/>
      <c r="D57" s="429">
        <v>96.3</v>
      </c>
      <c r="E57" s="430">
        <v>110.7</v>
      </c>
      <c r="F57" s="430">
        <v>100.7</v>
      </c>
      <c r="G57" s="430">
        <v>84.4</v>
      </c>
      <c r="H57" s="430">
        <v>101.1</v>
      </c>
      <c r="I57" s="430">
        <v>92.2</v>
      </c>
      <c r="J57" s="430">
        <v>107.7</v>
      </c>
      <c r="K57" s="430">
        <v>100.5</v>
      </c>
      <c r="L57" s="430">
        <v>116</v>
      </c>
      <c r="M57" s="430">
        <v>128.2</v>
      </c>
      <c r="N57" s="430">
        <v>80.8</v>
      </c>
      <c r="O57" s="430">
        <v>67.3</v>
      </c>
      <c r="P57" s="430">
        <v>76</v>
      </c>
      <c r="Q57" s="430">
        <v>88.8</v>
      </c>
      <c r="R57" s="430">
        <v>106.9</v>
      </c>
      <c r="S57" s="430">
        <v>103.2</v>
      </c>
    </row>
    <row r="58" spans="1:19" ht="13.5" customHeight="1">
      <c r="A58" s="424"/>
      <c r="B58" s="437" t="s">
        <v>673</v>
      </c>
      <c r="C58" s="438"/>
      <c r="D58" s="439">
        <v>93.5</v>
      </c>
      <c r="E58" s="440">
        <v>132.2</v>
      </c>
      <c r="F58" s="440">
        <v>98.7</v>
      </c>
      <c r="G58" s="440">
        <v>115.9</v>
      </c>
      <c r="H58" s="440">
        <v>142.6</v>
      </c>
      <c r="I58" s="440">
        <v>75.2</v>
      </c>
      <c r="J58" s="440">
        <v>105.7</v>
      </c>
      <c r="K58" s="440">
        <v>109.8</v>
      </c>
      <c r="L58" s="440">
        <v>116.8</v>
      </c>
      <c r="M58" s="440">
        <v>143.8</v>
      </c>
      <c r="N58" s="440">
        <v>80.9</v>
      </c>
      <c r="O58" s="440">
        <v>60.2</v>
      </c>
      <c r="P58" s="440">
        <v>50.5</v>
      </c>
      <c r="Q58" s="440">
        <v>99.6</v>
      </c>
      <c r="R58" s="440">
        <v>107.5</v>
      </c>
      <c r="S58" s="440">
        <v>99.2</v>
      </c>
    </row>
    <row r="59" spans="1:19" ht="13.5" customHeight="1">
      <c r="A59" s="419" t="s">
        <v>542</v>
      </c>
      <c r="B59" s="419" t="s">
        <v>598</v>
      </c>
      <c r="C59" s="431" t="s">
        <v>543</v>
      </c>
      <c r="D59" s="429">
        <v>96.2</v>
      </c>
      <c r="E59" s="430">
        <v>149.5</v>
      </c>
      <c r="F59" s="430">
        <v>95.7</v>
      </c>
      <c r="G59" s="430">
        <v>102.4</v>
      </c>
      <c r="H59" s="430">
        <v>144.8</v>
      </c>
      <c r="I59" s="430">
        <v>87.1</v>
      </c>
      <c r="J59" s="430">
        <v>113.4</v>
      </c>
      <c r="K59" s="430">
        <v>117.5</v>
      </c>
      <c r="L59" s="430">
        <v>111.9</v>
      </c>
      <c r="M59" s="430">
        <v>153.7</v>
      </c>
      <c r="N59" s="430">
        <v>91.3</v>
      </c>
      <c r="O59" s="430">
        <v>61.6</v>
      </c>
      <c r="P59" s="430">
        <v>42.5</v>
      </c>
      <c r="Q59" s="430">
        <v>113.6</v>
      </c>
      <c r="R59" s="430">
        <v>130.8</v>
      </c>
      <c r="S59" s="430">
        <v>104.6</v>
      </c>
    </row>
    <row r="60" spans="1:19" ht="13.5" customHeight="1">
      <c r="A60" s="424" t="s">
        <v>674</v>
      </c>
      <c r="B60" s="424" t="s">
        <v>557</v>
      </c>
      <c r="C60" s="425" t="s">
        <v>543</v>
      </c>
      <c r="D60" s="429">
        <v>88.5</v>
      </c>
      <c r="E60" s="430">
        <v>132</v>
      </c>
      <c r="F60" s="430">
        <v>89.4</v>
      </c>
      <c r="G60" s="430">
        <v>107.1</v>
      </c>
      <c r="H60" s="430">
        <v>128.6</v>
      </c>
      <c r="I60" s="430">
        <v>67.7</v>
      </c>
      <c r="J60" s="430">
        <v>114.9</v>
      </c>
      <c r="K60" s="430">
        <v>100</v>
      </c>
      <c r="L60" s="430">
        <v>96.4</v>
      </c>
      <c r="M60" s="430">
        <v>116.4</v>
      </c>
      <c r="N60" s="430">
        <v>96.3</v>
      </c>
      <c r="O60" s="430">
        <v>58.9</v>
      </c>
      <c r="P60" s="430">
        <v>49.5</v>
      </c>
      <c r="Q60" s="430">
        <v>116.9</v>
      </c>
      <c r="R60" s="430">
        <v>110.3</v>
      </c>
      <c r="S60" s="430">
        <v>91.7</v>
      </c>
    </row>
    <row r="61" spans="1:19" ht="13.5" customHeight="1">
      <c r="A61" s="424" t="s">
        <v>503</v>
      </c>
      <c r="B61" s="424" t="s">
        <v>545</v>
      </c>
      <c r="C61" s="425" t="s">
        <v>503</v>
      </c>
      <c r="D61" s="429">
        <v>91.5</v>
      </c>
      <c r="E61" s="430">
        <v>158.3</v>
      </c>
      <c r="F61" s="430">
        <v>98.1</v>
      </c>
      <c r="G61" s="430">
        <v>106.3</v>
      </c>
      <c r="H61" s="430">
        <v>149.5</v>
      </c>
      <c r="I61" s="430">
        <v>64.5</v>
      </c>
      <c r="J61" s="430">
        <v>104.5</v>
      </c>
      <c r="K61" s="430">
        <v>99.2</v>
      </c>
      <c r="L61" s="430">
        <v>120.2</v>
      </c>
      <c r="M61" s="430">
        <v>145.5</v>
      </c>
      <c r="N61" s="430">
        <v>73.8</v>
      </c>
      <c r="O61" s="430">
        <v>47.9</v>
      </c>
      <c r="P61" s="430">
        <v>57.5</v>
      </c>
      <c r="Q61" s="430">
        <v>94.9</v>
      </c>
      <c r="R61" s="430">
        <v>92.3</v>
      </c>
      <c r="S61" s="430">
        <v>94.5</v>
      </c>
    </row>
    <row r="62" spans="1:19" ht="13.5" customHeight="1">
      <c r="A62" s="424" t="s">
        <v>503</v>
      </c>
      <c r="B62" s="424" t="s">
        <v>546</v>
      </c>
      <c r="C62" s="425" t="s">
        <v>503</v>
      </c>
      <c r="D62" s="429">
        <v>93.8</v>
      </c>
      <c r="E62" s="430">
        <v>160.2</v>
      </c>
      <c r="F62" s="430">
        <v>100.6</v>
      </c>
      <c r="G62" s="430">
        <v>116.5</v>
      </c>
      <c r="H62" s="430">
        <v>172.4</v>
      </c>
      <c r="I62" s="430">
        <v>66.5</v>
      </c>
      <c r="J62" s="430">
        <v>104.5</v>
      </c>
      <c r="K62" s="430">
        <v>119</v>
      </c>
      <c r="L62" s="430">
        <v>120.2</v>
      </c>
      <c r="M62" s="430">
        <v>153.7</v>
      </c>
      <c r="N62" s="430">
        <v>95</v>
      </c>
      <c r="O62" s="430">
        <v>76.7</v>
      </c>
      <c r="P62" s="430">
        <v>39.2</v>
      </c>
      <c r="Q62" s="430">
        <v>89.8</v>
      </c>
      <c r="R62" s="430">
        <v>125.6</v>
      </c>
      <c r="S62" s="430">
        <v>99.1</v>
      </c>
    </row>
    <row r="63" spans="1:19" ht="13.5" customHeight="1">
      <c r="A63" s="424" t="s">
        <v>503</v>
      </c>
      <c r="B63" s="424" t="s">
        <v>547</v>
      </c>
      <c r="C63" s="425" t="s">
        <v>503</v>
      </c>
      <c r="D63" s="429">
        <v>100</v>
      </c>
      <c r="E63" s="430">
        <v>140.8</v>
      </c>
      <c r="F63" s="430">
        <v>106.2</v>
      </c>
      <c r="G63" s="430">
        <v>114.2</v>
      </c>
      <c r="H63" s="430">
        <v>184.8</v>
      </c>
      <c r="I63" s="430">
        <v>75</v>
      </c>
      <c r="J63" s="430">
        <v>116.4</v>
      </c>
      <c r="K63" s="430">
        <v>117.5</v>
      </c>
      <c r="L63" s="430">
        <v>126.2</v>
      </c>
      <c r="M63" s="430">
        <v>176.9</v>
      </c>
      <c r="N63" s="430">
        <v>80</v>
      </c>
      <c r="O63" s="430">
        <v>71.2</v>
      </c>
      <c r="P63" s="430">
        <v>60.8</v>
      </c>
      <c r="Q63" s="430">
        <v>93.2</v>
      </c>
      <c r="R63" s="430">
        <v>115.4</v>
      </c>
      <c r="S63" s="430">
        <v>99.1</v>
      </c>
    </row>
    <row r="64" spans="1:19" ht="13.5" customHeight="1">
      <c r="A64" s="424" t="s">
        <v>503</v>
      </c>
      <c r="B64" s="424" t="s">
        <v>548</v>
      </c>
      <c r="C64" s="425" t="s">
        <v>503</v>
      </c>
      <c r="D64" s="429">
        <v>94.6</v>
      </c>
      <c r="E64" s="430">
        <v>130.1</v>
      </c>
      <c r="F64" s="430">
        <v>97.5</v>
      </c>
      <c r="G64" s="430">
        <v>96.1</v>
      </c>
      <c r="H64" s="430">
        <v>128.6</v>
      </c>
      <c r="I64" s="430">
        <v>77.8</v>
      </c>
      <c r="J64" s="430">
        <v>122.4</v>
      </c>
      <c r="K64" s="430">
        <v>131.7</v>
      </c>
      <c r="L64" s="430">
        <v>101.2</v>
      </c>
      <c r="M64" s="430">
        <v>136.6</v>
      </c>
      <c r="N64" s="430">
        <v>85</v>
      </c>
      <c r="O64" s="430">
        <v>60.3</v>
      </c>
      <c r="P64" s="430">
        <v>53.8</v>
      </c>
      <c r="Q64" s="430">
        <v>98.3</v>
      </c>
      <c r="R64" s="430">
        <v>115.4</v>
      </c>
      <c r="S64" s="430">
        <v>94.5</v>
      </c>
    </row>
    <row r="65" spans="1:19" ht="13.5" customHeight="1">
      <c r="A65" s="424" t="s">
        <v>503</v>
      </c>
      <c r="B65" s="424" t="s">
        <v>549</v>
      </c>
      <c r="C65" s="425" t="s">
        <v>503</v>
      </c>
      <c r="D65" s="429">
        <v>97.7</v>
      </c>
      <c r="E65" s="430">
        <v>137.9</v>
      </c>
      <c r="F65" s="430">
        <v>105</v>
      </c>
      <c r="G65" s="430">
        <v>88.2</v>
      </c>
      <c r="H65" s="430">
        <v>121.9</v>
      </c>
      <c r="I65" s="430">
        <v>81</v>
      </c>
      <c r="J65" s="430">
        <v>107.5</v>
      </c>
      <c r="K65" s="430">
        <v>112.7</v>
      </c>
      <c r="L65" s="430">
        <v>98.8</v>
      </c>
      <c r="M65" s="430">
        <v>156.7</v>
      </c>
      <c r="N65" s="430">
        <v>71.3</v>
      </c>
      <c r="O65" s="430">
        <v>43.8</v>
      </c>
      <c r="P65" s="430">
        <v>75.3</v>
      </c>
      <c r="Q65" s="430">
        <v>86.4</v>
      </c>
      <c r="R65" s="430">
        <v>107.7</v>
      </c>
      <c r="S65" s="430">
        <v>101.8</v>
      </c>
    </row>
    <row r="66" spans="1:19" ht="13.5" customHeight="1">
      <c r="A66" s="424" t="s">
        <v>503</v>
      </c>
      <c r="B66" s="424" t="s">
        <v>550</v>
      </c>
      <c r="C66" s="425" t="s">
        <v>503</v>
      </c>
      <c r="D66" s="429">
        <v>98.5</v>
      </c>
      <c r="E66" s="430">
        <v>157.3</v>
      </c>
      <c r="F66" s="430">
        <v>107.5</v>
      </c>
      <c r="G66" s="430">
        <v>86.6</v>
      </c>
      <c r="H66" s="430">
        <v>122.9</v>
      </c>
      <c r="I66" s="430">
        <v>75.8</v>
      </c>
      <c r="J66" s="430">
        <v>116.4</v>
      </c>
      <c r="K66" s="430">
        <v>106.3</v>
      </c>
      <c r="L66" s="430">
        <v>101.2</v>
      </c>
      <c r="M66" s="430">
        <v>162.7</v>
      </c>
      <c r="N66" s="430">
        <v>78.8</v>
      </c>
      <c r="O66" s="430">
        <v>69.9</v>
      </c>
      <c r="P66" s="430">
        <v>46.2</v>
      </c>
      <c r="Q66" s="430">
        <v>101.7</v>
      </c>
      <c r="R66" s="430">
        <v>105.1</v>
      </c>
      <c r="S66" s="430">
        <v>105.5</v>
      </c>
    </row>
    <row r="67" spans="1:19" ht="13.5" customHeight="1">
      <c r="A67" s="424" t="s">
        <v>503</v>
      </c>
      <c r="B67" s="424" t="s">
        <v>551</v>
      </c>
      <c r="C67" s="425" t="s">
        <v>503</v>
      </c>
      <c r="D67" s="429">
        <v>96.2</v>
      </c>
      <c r="E67" s="430">
        <v>173.8</v>
      </c>
      <c r="F67" s="430">
        <v>98.8</v>
      </c>
      <c r="G67" s="430">
        <v>88.2</v>
      </c>
      <c r="H67" s="430">
        <v>121.9</v>
      </c>
      <c r="I67" s="430">
        <v>77.8</v>
      </c>
      <c r="J67" s="430">
        <v>110.4</v>
      </c>
      <c r="K67" s="430">
        <v>111.1</v>
      </c>
      <c r="L67" s="430">
        <v>108.3</v>
      </c>
      <c r="M67" s="430">
        <v>146.3</v>
      </c>
      <c r="N67" s="430">
        <v>98.8</v>
      </c>
      <c r="O67" s="430">
        <v>113.7</v>
      </c>
      <c r="P67" s="430">
        <v>53.2</v>
      </c>
      <c r="Q67" s="430">
        <v>96.6</v>
      </c>
      <c r="R67" s="430">
        <v>153.8</v>
      </c>
      <c r="S67" s="430">
        <v>99.1</v>
      </c>
    </row>
    <row r="68" spans="1:19" ht="13.5" customHeight="1">
      <c r="A68" s="424" t="s">
        <v>503</v>
      </c>
      <c r="B68" s="424" t="s">
        <v>552</v>
      </c>
      <c r="C68" s="425" t="s">
        <v>503</v>
      </c>
      <c r="D68" s="429">
        <v>96.9</v>
      </c>
      <c r="E68" s="430">
        <v>156.3</v>
      </c>
      <c r="F68" s="430">
        <v>106.2</v>
      </c>
      <c r="G68" s="430">
        <v>132.3</v>
      </c>
      <c r="H68" s="430">
        <v>119</v>
      </c>
      <c r="I68" s="430">
        <v>77.4</v>
      </c>
      <c r="J68" s="430">
        <v>104.5</v>
      </c>
      <c r="K68" s="430">
        <v>108.7</v>
      </c>
      <c r="L68" s="430">
        <v>110.7</v>
      </c>
      <c r="M68" s="430">
        <v>154.5</v>
      </c>
      <c r="N68" s="430">
        <v>77.5</v>
      </c>
      <c r="O68" s="430">
        <v>65.8</v>
      </c>
      <c r="P68" s="430">
        <v>52.2</v>
      </c>
      <c r="Q68" s="430">
        <v>98.3</v>
      </c>
      <c r="R68" s="430">
        <v>115.4</v>
      </c>
      <c r="S68" s="430">
        <v>92.7</v>
      </c>
    </row>
    <row r="69" spans="1:19" ht="13.5" customHeight="1">
      <c r="A69" s="424" t="s">
        <v>503</v>
      </c>
      <c r="B69" s="424" t="s">
        <v>518</v>
      </c>
      <c r="C69" s="425" t="s">
        <v>503</v>
      </c>
      <c r="D69" s="429">
        <v>100</v>
      </c>
      <c r="E69" s="430">
        <v>177.7</v>
      </c>
      <c r="F69" s="430">
        <v>110.6</v>
      </c>
      <c r="G69" s="430">
        <v>117.3</v>
      </c>
      <c r="H69" s="430">
        <v>140</v>
      </c>
      <c r="I69" s="430">
        <v>75.8</v>
      </c>
      <c r="J69" s="430">
        <v>104.5</v>
      </c>
      <c r="K69" s="430">
        <v>113.5</v>
      </c>
      <c r="L69" s="430">
        <v>111.9</v>
      </c>
      <c r="M69" s="430">
        <v>164.9</v>
      </c>
      <c r="N69" s="430">
        <v>75</v>
      </c>
      <c r="O69" s="430">
        <v>56.2</v>
      </c>
      <c r="P69" s="430">
        <v>54.3</v>
      </c>
      <c r="Q69" s="430">
        <v>96.6</v>
      </c>
      <c r="R69" s="430">
        <v>107.7</v>
      </c>
      <c r="S69" s="430">
        <v>96.3</v>
      </c>
    </row>
    <row r="70" spans="1:46" ht="13.5" customHeight="1">
      <c r="A70" s="424" t="s">
        <v>503</v>
      </c>
      <c r="B70" s="424" t="s">
        <v>553</v>
      </c>
      <c r="C70" s="425" t="s">
        <v>503</v>
      </c>
      <c r="D70" s="429">
        <v>107.7</v>
      </c>
      <c r="E70" s="430">
        <v>143.7</v>
      </c>
      <c r="F70" s="430">
        <v>114.9</v>
      </c>
      <c r="G70" s="430">
        <v>91.3</v>
      </c>
      <c r="H70" s="430">
        <v>168.6</v>
      </c>
      <c r="I70" s="430">
        <v>77.8</v>
      </c>
      <c r="J70" s="430">
        <v>116.4</v>
      </c>
      <c r="K70" s="430">
        <v>105.6</v>
      </c>
      <c r="L70" s="430">
        <v>115.5</v>
      </c>
      <c r="M70" s="430">
        <v>181.3</v>
      </c>
      <c r="N70" s="430">
        <v>107.5</v>
      </c>
      <c r="O70" s="430">
        <v>60.3</v>
      </c>
      <c r="P70" s="430">
        <v>86.6</v>
      </c>
      <c r="Q70" s="430">
        <v>103.4</v>
      </c>
      <c r="R70" s="430">
        <v>120.5</v>
      </c>
      <c r="S70" s="430">
        <v>106.4</v>
      </c>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row>
    <row r="71" spans="1:46" ht="13.5" customHeight="1">
      <c r="A71" s="432" t="s">
        <v>690</v>
      </c>
      <c r="B71" s="433" t="s">
        <v>813</v>
      </c>
      <c r="C71" s="434" t="s">
        <v>676</v>
      </c>
      <c r="D71" s="435">
        <v>109.2</v>
      </c>
      <c r="E71" s="436">
        <v>168</v>
      </c>
      <c r="F71" s="436">
        <v>116.1</v>
      </c>
      <c r="G71" s="436">
        <v>89.8</v>
      </c>
      <c r="H71" s="436">
        <v>148.6</v>
      </c>
      <c r="I71" s="436">
        <v>91.5</v>
      </c>
      <c r="J71" s="436">
        <v>120.9</v>
      </c>
      <c r="K71" s="436">
        <v>123</v>
      </c>
      <c r="L71" s="436">
        <v>113.1</v>
      </c>
      <c r="M71" s="436">
        <v>164.2</v>
      </c>
      <c r="N71" s="436">
        <v>113.8</v>
      </c>
      <c r="O71" s="436">
        <v>60.3</v>
      </c>
      <c r="P71" s="436">
        <v>64.5</v>
      </c>
      <c r="Q71" s="436">
        <v>111.9</v>
      </c>
      <c r="R71" s="436">
        <v>141</v>
      </c>
      <c r="S71" s="436">
        <v>106.4</v>
      </c>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row>
    <row r="72" spans="1:19" ht="17.25" customHeight="1">
      <c r="A72" s="400"/>
      <c r="B72" s="400"/>
      <c r="C72" s="400"/>
      <c r="D72" s="772" t="s">
        <v>599</v>
      </c>
      <c r="E72" s="772"/>
      <c r="F72" s="772"/>
      <c r="G72" s="772"/>
      <c r="H72" s="772"/>
      <c r="I72" s="772"/>
      <c r="J72" s="772"/>
      <c r="K72" s="772"/>
      <c r="L72" s="772"/>
      <c r="M72" s="772"/>
      <c r="N72" s="772"/>
      <c r="O72" s="772"/>
      <c r="P72" s="772"/>
      <c r="Q72" s="772"/>
      <c r="R72" s="772"/>
      <c r="S72" s="772"/>
    </row>
    <row r="73" spans="1:19" ht="13.5" customHeight="1">
      <c r="A73" s="419" t="s">
        <v>540</v>
      </c>
      <c r="B73" s="419" t="s">
        <v>667</v>
      </c>
      <c r="C73" s="420" t="s">
        <v>541</v>
      </c>
      <c r="D73" s="421">
        <v>4</v>
      </c>
      <c r="E73" s="422">
        <v>-27.5</v>
      </c>
      <c r="F73" s="422">
        <v>-1.4</v>
      </c>
      <c r="G73" s="422">
        <v>-7.4</v>
      </c>
      <c r="H73" s="422">
        <v>-15.8</v>
      </c>
      <c r="I73" s="422">
        <v>-15.5</v>
      </c>
      <c r="J73" s="422">
        <v>13.6</v>
      </c>
      <c r="K73" s="422">
        <v>18.7</v>
      </c>
      <c r="L73" s="423" t="s">
        <v>672</v>
      </c>
      <c r="M73" s="423" t="s">
        <v>672</v>
      </c>
      <c r="N73" s="423" t="s">
        <v>672</v>
      </c>
      <c r="O73" s="423" t="s">
        <v>672</v>
      </c>
      <c r="P73" s="422">
        <v>94.8</v>
      </c>
      <c r="Q73" s="422">
        <v>33.2</v>
      </c>
      <c r="R73" s="422">
        <v>-11.4</v>
      </c>
      <c r="S73" s="423" t="s">
        <v>672</v>
      </c>
    </row>
    <row r="74" spans="1:19" ht="13.5" customHeight="1">
      <c r="A74" s="424"/>
      <c r="B74" s="424" t="s">
        <v>668</v>
      </c>
      <c r="C74" s="425"/>
      <c r="D74" s="426">
        <v>-2.4</v>
      </c>
      <c r="E74" s="427">
        <v>-45.6</v>
      </c>
      <c r="F74" s="427">
        <v>-18.6</v>
      </c>
      <c r="G74" s="427">
        <v>-19.8</v>
      </c>
      <c r="H74" s="427">
        <v>-18.4</v>
      </c>
      <c r="I74" s="427">
        <v>-5</v>
      </c>
      <c r="J74" s="427">
        <v>-0.1</v>
      </c>
      <c r="K74" s="427">
        <v>14.2</v>
      </c>
      <c r="L74" s="428" t="s">
        <v>672</v>
      </c>
      <c r="M74" s="428" t="s">
        <v>672</v>
      </c>
      <c r="N74" s="428" t="s">
        <v>672</v>
      </c>
      <c r="O74" s="428" t="s">
        <v>672</v>
      </c>
      <c r="P74" s="427">
        <v>143.2</v>
      </c>
      <c r="Q74" s="427">
        <v>70.4</v>
      </c>
      <c r="R74" s="427">
        <v>-11.5</v>
      </c>
      <c r="S74" s="428" t="s">
        <v>672</v>
      </c>
    </row>
    <row r="75" spans="1:19" ht="13.5" customHeight="1">
      <c r="A75" s="424"/>
      <c r="B75" s="424" t="s">
        <v>669</v>
      </c>
      <c r="C75" s="425"/>
      <c r="D75" s="426">
        <v>-27.1</v>
      </c>
      <c r="E75" s="427">
        <v>12.7</v>
      </c>
      <c r="F75" s="427">
        <v>-30.8</v>
      </c>
      <c r="G75" s="427">
        <v>-15.6</v>
      </c>
      <c r="H75" s="427">
        <v>-42.1</v>
      </c>
      <c r="I75" s="427">
        <v>0.1</v>
      </c>
      <c r="J75" s="427">
        <v>-10.4</v>
      </c>
      <c r="K75" s="427">
        <v>23.3</v>
      </c>
      <c r="L75" s="428" t="s">
        <v>672</v>
      </c>
      <c r="M75" s="428" t="s">
        <v>672</v>
      </c>
      <c r="N75" s="428" t="s">
        <v>672</v>
      </c>
      <c r="O75" s="428" t="s">
        <v>672</v>
      </c>
      <c r="P75" s="427">
        <v>30.5</v>
      </c>
      <c r="Q75" s="427">
        <v>-47.6</v>
      </c>
      <c r="R75" s="427">
        <v>-74.9</v>
      </c>
      <c r="S75" s="428" t="s">
        <v>672</v>
      </c>
    </row>
    <row r="76" spans="1:19" ht="13.5" customHeight="1">
      <c r="A76" s="424"/>
      <c r="B76" s="424" t="s">
        <v>670</v>
      </c>
      <c r="C76" s="425"/>
      <c r="D76" s="426">
        <v>14.7</v>
      </c>
      <c r="E76" s="427">
        <v>4.9</v>
      </c>
      <c r="F76" s="427">
        <v>48.4</v>
      </c>
      <c r="G76" s="427">
        <v>-6.6</v>
      </c>
      <c r="H76" s="427">
        <v>-12.5</v>
      </c>
      <c r="I76" s="427">
        <v>9.7</v>
      </c>
      <c r="J76" s="427">
        <v>-23</v>
      </c>
      <c r="K76" s="427">
        <v>2.9</v>
      </c>
      <c r="L76" s="428" t="s">
        <v>672</v>
      </c>
      <c r="M76" s="428" t="s">
        <v>672</v>
      </c>
      <c r="N76" s="428" t="s">
        <v>672</v>
      </c>
      <c r="O76" s="428" t="s">
        <v>672</v>
      </c>
      <c r="P76" s="427">
        <v>-18.2</v>
      </c>
      <c r="Q76" s="427">
        <v>-26.6</v>
      </c>
      <c r="R76" s="427">
        <v>-5.3</v>
      </c>
      <c r="S76" s="428" t="s">
        <v>672</v>
      </c>
    </row>
    <row r="77" spans="1:19" ht="13.5" customHeight="1">
      <c r="A77" s="424"/>
      <c r="B77" s="424" t="s">
        <v>671</v>
      </c>
      <c r="C77" s="425"/>
      <c r="D77" s="426">
        <v>-3.7</v>
      </c>
      <c r="E77" s="427">
        <v>10.8</v>
      </c>
      <c r="F77" s="427">
        <v>0.6</v>
      </c>
      <c r="G77" s="427">
        <v>-15.8</v>
      </c>
      <c r="H77" s="427">
        <v>1.2</v>
      </c>
      <c r="I77" s="427">
        <v>-7.7</v>
      </c>
      <c r="J77" s="427">
        <v>7.8</v>
      </c>
      <c r="K77" s="427">
        <v>0.5</v>
      </c>
      <c r="L77" s="428">
        <v>15.3</v>
      </c>
      <c r="M77" s="428">
        <v>28.4</v>
      </c>
      <c r="N77" s="428">
        <v>-18.8</v>
      </c>
      <c r="O77" s="428">
        <v>-32.9</v>
      </c>
      <c r="P77" s="427">
        <v>-24</v>
      </c>
      <c r="Q77" s="427">
        <v>-11.2</v>
      </c>
      <c r="R77" s="427">
        <v>7.5</v>
      </c>
      <c r="S77" s="428">
        <v>2.8</v>
      </c>
    </row>
    <row r="78" spans="1:19" ht="13.5" customHeight="1">
      <c r="A78" s="424"/>
      <c r="B78" s="437" t="s">
        <v>707</v>
      </c>
      <c r="C78" s="438"/>
      <c r="D78" s="439">
        <v>-2.9</v>
      </c>
      <c r="E78" s="440">
        <v>19.4</v>
      </c>
      <c r="F78" s="440">
        <v>-2</v>
      </c>
      <c r="G78" s="440">
        <v>37.3</v>
      </c>
      <c r="H78" s="440">
        <v>41</v>
      </c>
      <c r="I78" s="440">
        <v>-18.4</v>
      </c>
      <c r="J78" s="440">
        <v>-1.9</v>
      </c>
      <c r="K78" s="440">
        <v>9.3</v>
      </c>
      <c r="L78" s="440">
        <v>0.7</v>
      </c>
      <c r="M78" s="440">
        <v>12.2</v>
      </c>
      <c r="N78" s="440">
        <v>0.1</v>
      </c>
      <c r="O78" s="440">
        <v>-10.5</v>
      </c>
      <c r="P78" s="440">
        <v>-33.6</v>
      </c>
      <c r="Q78" s="440">
        <v>12.2</v>
      </c>
      <c r="R78" s="440">
        <v>0.6</v>
      </c>
      <c r="S78" s="440">
        <v>-3.9</v>
      </c>
    </row>
    <row r="79" spans="1:19" ht="13.5" customHeight="1">
      <c r="A79" s="419" t="s">
        <v>542</v>
      </c>
      <c r="B79" s="419" t="s">
        <v>598</v>
      </c>
      <c r="C79" s="431" t="s">
        <v>543</v>
      </c>
      <c r="D79" s="429">
        <v>-3.7</v>
      </c>
      <c r="E79" s="430">
        <v>31</v>
      </c>
      <c r="F79" s="430">
        <v>-10</v>
      </c>
      <c r="G79" s="430">
        <v>52.6</v>
      </c>
      <c r="H79" s="430">
        <v>47.5</v>
      </c>
      <c r="I79" s="430">
        <v>-16.1</v>
      </c>
      <c r="J79" s="430">
        <v>0</v>
      </c>
      <c r="K79" s="430">
        <v>14.2</v>
      </c>
      <c r="L79" s="430">
        <v>-12.4</v>
      </c>
      <c r="M79" s="430">
        <v>12.3</v>
      </c>
      <c r="N79" s="430">
        <v>8.9</v>
      </c>
      <c r="O79" s="430">
        <v>-9.5</v>
      </c>
      <c r="P79" s="430">
        <v>-24.8</v>
      </c>
      <c r="Q79" s="430">
        <v>17.1</v>
      </c>
      <c r="R79" s="430">
        <v>12.9</v>
      </c>
      <c r="S79" s="430">
        <v>-12</v>
      </c>
    </row>
    <row r="80" spans="1:19" ht="13.5" customHeight="1">
      <c r="A80" s="424" t="s">
        <v>674</v>
      </c>
      <c r="B80" s="424" t="s">
        <v>557</v>
      </c>
      <c r="C80" s="425" t="s">
        <v>543</v>
      </c>
      <c r="D80" s="429">
        <v>-4.1</v>
      </c>
      <c r="E80" s="430">
        <v>28.3</v>
      </c>
      <c r="F80" s="430">
        <v>-2.7</v>
      </c>
      <c r="G80" s="430">
        <v>0</v>
      </c>
      <c r="H80" s="430">
        <v>19.5</v>
      </c>
      <c r="I80" s="430">
        <v>-9.2</v>
      </c>
      <c r="J80" s="430">
        <v>0</v>
      </c>
      <c r="K80" s="430">
        <v>4.2</v>
      </c>
      <c r="L80" s="430">
        <v>-3.6</v>
      </c>
      <c r="M80" s="430">
        <v>-11.9</v>
      </c>
      <c r="N80" s="430">
        <v>4.1</v>
      </c>
      <c r="O80" s="430">
        <v>2.4</v>
      </c>
      <c r="P80" s="430">
        <v>-14.8</v>
      </c>
      <c r="Q80" s="430">
        <v>2.9</v>
      </c>
      <c r="R80" s="430">
        <v>-6.4</v>
      </c>
      <c r="S80" s="430">
        <v>-20.7</v>
      </c>
    </row>
    <row r="81" spans="1:19" ht="13.5" customHeight="1">
      <c r="A81" s="424" t="s">
        <v>503</v>
      </c>
      <c r="B81" s="424" t="s">
        <v>545</v>
      </c>
      <c r="C81" s="425" t="s">
        <v>503</v>
      </c>
      <c r="D81" s="429">
        <v>-0.9</v>
      </c>
      <c r="E81" s="430">
        <v>29.4</v>
      </c>
      <c r="F81" s="430">
        <v>-3.1</v>
      </c>
      <c r="G81" s="430">
        <v>-4.2</v>
      </c>
      <c r="H81" s="430">
        <v>10.6</v>
      </c>
      <c r="I81" s="430">
        <v>-7.6</v>
      </c>
      <c r="J81" s="430">
        <v>9.4</v>
      </c>
      <c r="K81" s="430">
        <v>13.6</v>
      </c>
      <c r="L81" s="430">
        <v>-10.6</v>
      </c>
      <c r="M81" s="430">
        <v>-4.4</v>
      </c>
      <c r="N81" s="430">
        <v>5.4</v>
      </c>
      <c r="O81" s="430">
        <v>-8.1</v>
      </c>
      <c r="P81" s="430">
        <v>-4.5</v>
      </c>
      <c r="Q81" s="430">
        <v>12</v>
      </c>
      <c r="R81" s="430">
        <v>-7.7</v>
      </c>
      <c r="S81" s="430">
        <v>-8.1</v>
      </c>
    </row>
    <row r="82" spans="1:19" ht="13.5" customHeight="1">
      <c r="A82" s="424" t="s">
        <v>503</v>
      </c>
      <c r="B82" s="424" t="s">
        <v>546</v>
      </c>
      <c r="C82" s="425" t="s">
        <v>503</v>
      </c>
      <c r="D82" s="429">
        <v>0</v>
      </c>
      <c r="E82" s="430">
        <v>28.9</v>
      </c>
      <c r="F82" s="430">
        <v>-4.2</v>
      </c>
      <c r="G82" s="430">
        <v>-4</v>
      </c>
      <c r="H82" s="430">
        <v>12.5</v>
      </c>
      <c r="I82" s="430">
        <v>-4.7</v>
      </c>
      <c r="J82" s="430">
        <v>13</v>
      </c>
      <c r="K82" s="430">
        <v>0</v>
      </c>
      <c r="L82" s="430">
        <v>0</v>
      </c>
      <c r="M82" s="430">
        <v>-5.1</v>
      </c>
      <c r="N82" s="430">
        <v>8.6</v>
      </c>
      <c r="O82" s="430">
        <v>33.4</v>
      </c>
      <c r="P82" s="430">
        <v>-2.7</v>
      </c>
      <c r="Q82" s="430">
        <v>0</v>
      </c>
      <c r="R82" s="430">
        <v>11.3</v>
      </c>
      <c r="S82" s="430">
        <v>3.9</v>
      </c>
    </row>
    <row r="83" spans="1:19" ht="13.5" customHeight="1">
      <c r="A83" s="424" t="s">
        <v>503</v>
      </c>
      <c r="B83" s="424" t="s">
        <v>547</v>
      </c>
      <c r="C83" s="425" t="s">
        <v>503</v>
      </c>
      <c r="D83" s="429">
        <v>3.2</v>
      </c>
      <c r="E83" s="430">
        <v>17.9</v>
      </c>
      <c r="F83" s="430">
        <v>3</v>
      </c>
      <c r="G83" s="430">
        <v>1.4</v>
      </c>
      <c r="H83" s="430">
        <v>19.8</v>
      </c>
      <c r="I83" s="430">
        <v>-2.1</v>
      </c>
      <c r="J83" s="430">
        <v>11.4</v>
      </c>
      <c r="K83" s="430">
        <v>9.7</v>
      </c>
      <c r="L83" s="430">
        <v>-0.9</v>
      </c>
      <c r="M83" s="430">
        <v>23.4</v>
      </c>
      <c r="N83" s="430">
        <v>-1.6</v>
      </c>
      <c r="O83" s="430">
        <v>-7.2</v>
      </c>
      <c r="P83" s="430">
        <v>-9.5</v>
      </c>
      <c r="Q83" s="430">
        <v>-5.2</v>
      </c>
      <c r="R83" s="430">
        <v>4.6</v>
      </c>
      <c r="S83" s="430">
        <v>0.9</v>
      </c>
    </row>
    <row r="84" spans="1:19" ht="13.5" customHeight="1">
      <c r="A84" s="424" t="s">
        <v>503</v>
      </c>
      <c r="B84" s="424" t="s">
        <v>548</v>
      </c>
      <c r="C84" s="425" t="s">
        <v>503</v>
      </c>
      <c r="D84" s="429">
        <v>-1.7</v>
      </c>
      <c r="E84" s="430">
        <v>-2.2</v>
      </c>
      <c r="F84" s="430">
        <v>-4.3</v>
      </c>
      <c r="G84" s="430">
        <v>-8.9</v>
      </c>
      <c r="H84" s="430">
        <v>-7.5</v>
      </c>
      <c r="I84" s="430">
        <v>-4</v>
      </c>
      <c r="J84" s="430">
        <v>9.4</v>
      </c>
      <c r="K84" s="430">
        <v>27.6</v>
      </c>
      <c r="L84" s="430">
        <v>-13.3</v>
      </c>
      <c r="M84" s="430">
        <v>11.6</v>
      </c>
      <c r="N84" s="430">
        <v>15.2</v>
      </c>
      <c r="O84" s="430">
        <v>-2.1</v>
      </c>
      <c r="P84" s="430">
        <v>-9.9</v>
      </c>
      <c r="Q84" s="430">
        <v>-8</v>
      </c>
      <c r="R84" s="430">
        <v>-16.7</v>
      </c>
      <c r="S84" s="430">
        <v>6.2</v>
      </c>
    </row>
    <row r="85" spans="1:19" ht="13.5" customHeight="1">
      <c r="A85" s="424" t="s">
        <v>503</v>
      </c>
      <c r="B85" s="424" t="s">
        <v>549</v>
      </c>
      <c r="C85" s="425" t="s">
        <v>503</v>
      </c>
      <c r="D85" s="429">
        <v>0</v>
      </c>
      <c r="E85" s="430">
        <v>6.8</v>
      </c>
      <c r="F85" s="430">
        <v>3.8</v>
      </c>
      <c r="G85" s="430">
        <v>-32.5</v>
      </c>
      <c r="H85" s="430">
        <v>-14.7</v>
      </c>
      <c r="I85" s="430">
        <v>-11.9</v>
      </c>
      <c r="J85" s="430">
        <v>7.5</v>
      </c>
      <c r="K85" s="430">
        <v>-4.1</v>
      </c>
      <c r="L85" s="430">
        <v>-15.3</v>
      </c>
      <c r="M85" s="430">
        <v>6</v>
      </c>
      <c r="N85" s="430">
        <v>-3.4</v>
      </c>
      <c r="O85" s="430">
        <v>6.6</v>
      </c>
      <c r="P85" s="430">
        <v>21.8</v>
      </c>
      <c r="Q85" s="430">
        <v>-15</v>
      </c>
      <c r="R85" s="430">
        <v>27.3</v>
      </c>
      <c r="S85" s="430">
        <v>-1.8</v>
      </c>
    </row>
    <row r="86" spans="1:19" ht="13.5" customHeight="1">
      <c r="A86" s="424" t="s">
        <v>503</v>
      </c>
      <c r="B86" s="424" t="s">
        <v>550</v>
      </c>
      <c r="C86" s="425" t="s">
        <v>503</v>
      </c>
      <c r="D86" s="429">
        <v>1.7</v>
      </c>
      <c r="E86" s="430">
        <v>11</v>
      </c>
      <c r="F86" s="430">
        <v>1.8</v>
      </c>
      <c r="G86" s="430">
        <v>-30.8</v>
      </c>
      <c r="H86" s="430">
        <v>-27.1</v>
      </c>
      <c r="I86" s="430">
        <v>4.4</v>
      </c>
      <c r="J86" s="430">
        <v>5.4</v>
      </c>
      <c r="K86" s="430">
        <v>-8.9</v>
      </c>
      <c r="L86" s="430">
        <v>-15.8</v>
      </c>
      <c r="M86" s="430">
        <v>11.2</v>
      </c>
      <c r="N86" s="430">
        <v>16.7</v>
      </c>
      <c r="O86" s="430">
        <v>54.6</v>
      </c>
      <c r="P86" s="430">
        <v>8.7</v>
      </c>
      <c r="Q86" s="430">
        <v>0</v>
      </c>
      <c r="R86" s="430">
        <v>28</v>
      </c>
      <c r="S86" s="430">
        <v>-0.8</v>
      </c>
    </row>
    <row r="87" spans="1:19" ht="13.5" customHeight="1">
      <c r="A87" s="424" t="s">
        <v>503</v>
      </c>
      <c r="B87" s="424" t="s">
        <v>551</v>
      </c>
      <c r="C87" s="425" t="s">
        <v>503</v>
      </c>
      <c r="D87" s="429">
        <v>5.1</v>
      </c>
      <c r="E87" s="430">
        <v>27.9</v>
      </c>
      <c r="F87" s="430">
        <v>0.7</v>
      </c>
      <c r="G87" s="430">
        <v>-15.8</v>
      </c>
      <c r="H87" s="430">
        <v>-10.5</v>
      </c>
      <c r="I87" s="430">
        <v>4.3</v>
      </c>
      <c r="J87" s="430">
        <v>-2.6</v>
      </c>
      <c r="K87" s="430">
        <v>4.5</v>
      </c>
      <c r="L87" s="430">
        <v>2.2</v>
      </c>
      <c r="M87" s="430">
        <v>12.6</v>
      </c>
      <c r="N87" s="430">
        <v>2.6</v>
      </c>
      <c r="O87" s="430">
        <v>18.6</v>
      </c>
      <c r="P87" s="430">
        <v>115.4</v>
      </c>
      <c r="Q87" s="430">
        <v>3.6</v>
      </c>
      <c r="R87" s="430">
        <v>57.9</v>
      </c>
      <c r="S87" s="430">
        <v>0.9</v>
      </c>
    </row>
    <row r="88" spans="1:19" ht="13.5" customHeight="1">
      <c r="A88" s="424" t="s">
        <v>503</v>
      </c>
      <c r="B88" s="424" t="s">
        <v>552</v>
      </c>
      <c r="C88" s="425" t="s">
        <v>503</v>
      </c>
      <c r="D88" s="429">
        <v>8.6</v>
      </c>
      <c r="E88" s="430">
        <v>15.8</v>
      </c>
      <c r="F88" s="430">
        <v>12.5</v>
      </c>
      <c r="G88" s="430">
        <v>-7.2</v>
      </c>
      <c r="H88" s="430">
        <v>-9.4</v>
      </c>
      <c r="I88" s="430">
        <v>17.1</v>
      </c>
      <c r="J88" s="430">
        <v>3</v>
      </c>
      <c r="K88" s="430">
        <v>0.7</v>
      </c>
      <c r="L88" s="430">
        <v>1.1</v>
      </c>
      <c r="M88" s="430">
        <v>6.2</v>
      </c>
      <c r="N88" s="430">
        <v>0</v>
      </c>
      <c r="O88" s="430">
        <v>9.1</v>
      </c>
      <c r="P88" s="430">
        <v>7.9</v>
      </c>
      <c r="Q88" s="430">
        <v>1.8</v>
      </c>
      <c r="R88" s="430">
        <v>9.8</v>
      </c>
      <c r="S88" s="430">
        <v>1.1</v>
      </c>
    </row>
    <row r="89" spans="1:19" ht="13.5" customHeight="1">
      <c r="A89" s="424" t="s">
        <v>503</v>
      </c>
      <c r="B89" s="424" t="s">
        <v>518</v>
      </c>
      <c r="C89" s="425" t="s">
        <v>503</v>
      </c>
      <c r="D89" s="429">
        <v>12.1</v>
      </c>
      <c r="E89" s="430">
        <v>22</v>
      </c>
      <c r="F89" s="430">
        <v>17.9</v>
      </c>
      <c r="G89" s="430">
        <v>-4.5</v>
      </c>
      <c r="H89" s="430">
        <v>-5.8</v>
      </c>
      <c r="I89" s="430">
        <v>12.6</v>
      </c>
      <c r="J89" s="430">
        <v>-2.8</v>
      </c>
      <c r="K89" s="430">
        <v>-5.3</v>
      </c>
      <c r="L89" s="430">
        <v>-7.8</v>
      </c>
      <c r="M89" s="430">
        <v>16.3</v>
      </c>
      <c r="N89" s="430">
        <v>3.4</v>
      </c>
      <c r="O89" s="430">
        <v>7.9</v>
      </c>
      <c r="P89" s="430">
        <v>9.7</v>
      </c>
      <c r="Q89" s="430">
        <v>-3.4</v>
      </c>
      <c r="R89" s="430">
        <v>0</v>
      </c>
      <c r="S89" s="430">
        <v>8.2</v>
      </c>
    </row>
    <row r="90" spans="1:19" ht="13.5" customHeight="1">
      <c r="A90" s="424" t="s">
        <v>503</v>
      </c>
      <c r="B90" s="424" t="s">
        <v>553</v>
      </c>
      <c r="C90" s="425" t="s">
        <v>503</v>
      </c>
      <c r="D90" s="429">
        <v>19.7</v>
      </c>
      <c r="E90" s="430">
        <v>-2.6</v>
      </c>
      <c r="F90" s="430">
        <v>24.2</v>
      </c>
      <c r="G90" s="430">
        <v>-13.5</v>
      </c>
      <c r="H90" s="430">
        <v>12.8</v>
      </c>
      <c r="I90" s="430">
        <v>9</v>
      </c>
      <c r="J90" s="430">
        <v>13</v>
      </c>
      <c r="K90" s="430">
        <v>-11.3</v>
      </c>
      <c r="L90" s="430">
        <v>-1</v>
      </c>
      <c r="M90" s="430">
        <v>22.1</v>
      </c>
      <c r="N90" s="430">
        <v>24.6</v>
      </c>
      <c r="O90" s="430">
        <v>0</v>
      </c>
      <c r="P90" s="430">
        <v>71.5</v>
      </c>
      <c r="Q90" s="430">
        <v>9</v>
      </c>
      <c r="R90" s="430">
        <v>17.4</v>
      </c>
      <c r="S90" s="430">
        <v>10.5</v>
      </c>
    </row>
    <row r="91" spans="1:19" ht="13.5" customHeight="1">
      <c r="A91" s="379" t="s">
        <v>665</v>
      </c>
      <c r="B91" s="433" t="s">
        <v>813</v>
      </c>
      <c r="C91" s="434" t="s">
        <v>694</v>
      </c>
      <c r="D91" s="435">
        <v>13.5</v>
      </c>
      <c r="E91" s="436">
        <v>12.4</v>
      </c>
      <c r="F91" s="436">
        <v>21.3</v>
      </c>
      <c r="G91" s="436">
        <v>-12.3</v>
      </c>
      <c r="H91" s="436">
        <v>2.6</v>
      </c>
      <c r="I91" s="436">
        <v>5.1</v>
      </c>
      <c r="J91" s="436">
        <v>6.6</v>
      </c>
      <c r="K91" s="436">
        <v>4.7</v>
      </c>
      <c r="L91" s="436">
        <v>1.1</v>
      </c>
      <c r="M91" s="436">
        <v>6.8</v>
      </c>
      <c r="N91" s="436">
        <v>24.6</v>
      </c>
      <c r="O91" s="436">
        <v>-2.1</v>
      </c>
      <c r="P91" s="436">
        <v>51.8</v>
      </c>
      <c r="Q91" s="436">
        <v>-1.5</v>
      </c>
      <c r="R91" s="436">
        <v>7.8</v>
      </c>
      <c r="S91" s="436">
        <v>1.7</v>
      </c>
    </row>
    <row r="92" spans="1:35" ht="27" customHeight="1">
      <c r="A92" s="762" t="s">
        <v>348</v>
      </c>
      <c r="B92" s="762"/>
      <c r="C92" s="763"/>
      <c r="D92" s="442">
        <v>1.4</v>
      </c>
      <c r="E92" s="441">
        <v>16.9</v>
      </c>
      <c r="F92" s="441">
        <v>1</v>
      </c>
      <c r="G92" s="441">
        <v>-1.6</v>
      </c>
      <c r="H92" s="441">
        <v>-11.9</v>
      </c>
      <c r="I92" s="441">
        <v>17.6</v>
      </c>
      <c r="J92" s="441">
        <v>3.9</v>
      </c>
      <c r="K92" s="441">
        <v>16.5</v>
      </c>
      <c r="L92" s="441">
        <v>-2.1</v>
      </c>
      <c r="M92" s="441">
        <v>-9.4</v>
      </c>
      <c r="N92" s="441">
        <v>5.9</v>
      </c>
      <c r="O92" s="441">
        <v>0</v>
      </c>
      <c r="P92" s="441">
        <v>-25.5</v>
      </c>
      <c r="Q92" s="441">
        <v>8.2</v>
      </c>
      <c r="R92" s="441">
        <v>17</v>
      </c>
      <c r="S92" s="441">
        <v>0</v>
      </c>
      <c r="T92" s="377"/>
      <c r="U92" s="377"/>
      <c r="V92" s="377"/>
      <c r="W92" s="377"/>
      <c r="X92" s="377"/>
      <c r="Y92" s="377"/>
      <c r="Z92" s="377"/>
      <c r="AA92" s="377"/>
      <c r="AB92" s="377"/>
      <c r="AC92" s="377"/>
      <c r="AD92" s="377"/>
      <c r="AE92" s="377"/>
      <c r="AF92" s="377"/>
      <c r="AG92" s="377"/>
      <c r="AH92" s="377"/>
      <c r="AI92" s="377"/>
    </row>
    <row r="93" spans="1:36" s="378" customFormat="1" ht="27" customHeight="1">
      <c r="A93" s="381"/>
      <c r="B93" s="381"/>
      <c r="C93" s="381"/>
      <c r="D93" s="382"/>
      <c r="E93" s="382"/>
      <c r="F93" s="382"/>
      <c r="G93" s="382"/>
      <c r="H93" s="382"/>
      <c r="I93" s="382"/>
      <c r="J93" s="382"/>
      <c r="K93" s="382"/>
      <c r="L93" s="382"/>
      <c r="M93" s="382"/>
      <c r="N93" s="382"/>
      <c r="O93" s="382"/>
      <c r="P93" s="382"/>
      <c r="Q93" s="382"/>
      <c r="R93" s="382"/>
      <c r="S93" s="382"/>
      <c r="T93" s="365"/>
      <c r="U93" s="365"/>
      <c r="V93" s="365"/>
      <c r="W93" s="365"/>
      <c r="X93" s="365"/>
      <c r="Y93" s="365"/>
      <c r="Z93" s="365"/>
      <c r="AA93" s="365"/>
      <c r="AB93" s="365"/>
      <c r="AC93" s="365"/>
      <c r="AD93" s="365"/>
      <c r="AE93" s="365"/>
      <c r="AF93" s="365"/>
      <c r="AG93" s="365"/>
      <c r="AH93" s="365"/>
      <c r="AI93" s="365"/>
      <c r="AJ93" s="365"/>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Ｐゴシック,標準"&amp;12- 13 -</oddFooter>
  </headerFooter>
  <rowBreaks count="1" manualBreakCount="1">
    <brk id="92" max="255" man="1"/>
  </rowBreaks>
</worksheet>
</file>

<file path=xl/worksheets/sheet16.xml><?xml version="1.0" encoding="utf-8"?>
<worksheet xmlns="http://schemas.openxmlformats.org/spreadsheetml/2006/main" xmlns:r="http://schemas.openxmlformats.org/officeDocument/2006/relationships">
  <sheetPr codeName="Sheet17">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5" bestFit="1" customWidth="1"/>
    <col min="2" max="2" width="3.19921875" style="365" bestFit="1" customWidth="1"/>
    <col min="3" max="3" width="3.09765625" style="365" bestFit="1" customWidth="1"/>
    <col min="4" max="19" width="8.19921875" style="365" customWidth="1"/>
    <col min="20" max="35" width="7.59765625" style="365" customWidth="1"/>
    <col min="36" max="16384" width="9" style="365" customWidth="1"/>
  </cols>
  <sheetData>
    <row r="1" spans="1:31" ht="18.75">
      <c r="A1" s="364"/>
      <c r="B1" s="364"/>
      <c r="C1" s="364"/>
      <c r="D1" s="364"/>
      <c r="E1" s="366"/>
      <c r="F1" s="366"/>
      <c r="G1" s="764" t="s">
        <v>797</v>
      </c>
      <c r="H1" s="764"/>
      <c r="I1" s="764"/>
      <c r="J1" s="764"/>
      <c r="K1" s="764"/>
      <c r="L1" s="764"/>
      <c r="M1" s="764"/>
      <c r="N1" s="764"/>
      <c r="O1" s="764"/>
      <c r="P1" s="366"/>
      <c r="Q1" s="366"/>
      <c r="R1" s="364"/>
      <c r="S1" s="366"/>
      <c r="T1" s="366"/>
      <c r="U1" s="366"/>
      <c r="V1" s="366"/>
      <c r="W1" s="366"/>
      <c r="X1" s="366"/>
      <c r="Y1" s="366"/>
      <c r="Z1" s="366"/>
      <c r="AA1" s="366"/>
      <c r="AB1" s="366"/>
      <c r="AC1" s="366"/>
      <c r="AD1" s="366"/>
      <c r="AE1" s="366"/>
    </row>
    <row r="2" spans="1:19" ht="17.25">
      <c r="A2" s="396" t="s">
        <v>175</v>
      </c>
      <c r="B2" s="367"/>
      <c r="C2" s="367"/>
      <c r="H2" s="774"/>
      <c r="I2" s="774"/>
      <c r="J2" s="774"/>
      <c r="K2" s="774"/>
      <c r="L2" s="774"/>
      <c r="M2" s="774"/>
      <c r="N2" s="774"/>
      <c r="O2" s="774"/>
      <c r="S2" s="383" t="s">
        <v>544</v>
      </c>
    </row>
    <row r="3" spans="1:19" ht="13.5">
      <c r="A3" s="765" t="s">
        <v>504</v>
      </c>
      <c r="B3" s="765"/>
      <c r="C3" s="766"/>
      <c r="D3" s="368" t="s">
        <v>619</v>
      </c>
      <c r="E3" s="368" t="s">
        <v>620</v>
      </c>
      <c r="F3" s="368" t="s">
        <v>621</v>
      </c>
      <c r="G3" s="368" t="s">
        <v>622</v>
      </c>
      <c r="H3" s="368" t="s">
        <v>623</v>
      </c>
      <c r="I3" s="368" t="s">
        <v>624</v>
      </c>
      <c r="J3" s="368" t="s">
        <v>625</v>
      </c>
      <c r="K3" s="368" t="s">
        <v>626</v>
      </c>
      <c r="L3" s="368" t="s">
        <v>627</v>
      </c>
      <c r="M3" s="368" t="s">
        <v>628</v>
      </c>
      <c r="N3" s="368" t="s">
        <v>611</v>
      </c>
      <c r="O3" s="368" t="s">
        <v>629</v>
      </c>
      <c r="P3" s="368" t="s">
        <v>630</v>
      </c>
      <c r="Q3" s="368" t="s">
        <v>631</v>
      </c>
      <c r="R3" s="368" t="s">
        <v>632</v>
      </c>
      <c r="S3" s="368" t="s">
        <v>633</v>
      </c>
    </row>
    <row r="4" spans="1:19" ht="13.5">
      <c r="A4" s="767"/>
      <c r="B4" s="767"/>
      <c r="C4" s="768"/>
      <c r="D4" s="369" t="s">
        <v>519</v>
      </c>
      <c r="E4" s="369"/>
      <c r="F4" s="369"/>
      <c r="G4" s="369" t="s">
        <v>617</v>
      </c>
      <c r="H4" s="369" t="s">
        <v>520</v>
      </c>
      <c r="I4" s="369" t="s">
        <v>521</v>
      </c>
      <c r="J4" s="369" t="s">
        <v>522</v>
      </c>
      <c r="K4" s="369" t="s">
        <v>523</v>
      </c>
      <c r="L4" s="370" t="s">
        <v>524</v>
      </c>
      <c r="M4" s="371" t="s">
        <v>525</v>
      </c>
      <c r="N4" s="370" t="s">
        <v>686</v>
      </c>
      <c r="O4" s="370" t="s">
        <v>526</v>
      </c>
      <c r="P4" s="370" t="s">
        <v>527</v>
      </c>
      <c r="Q4" s="370" t="s">
        <v>528</v>
      </c>
      <c r="R4" s="370" t="s">
        <v>529</v>
      </c>
      <c r="S4" s="514" t="s">
        <v>55</v>
      </c>
    </row>
    <row r="5" spans="1:19" ht="18" customHeight="1">
      <c r="A5" s="769"/>
      <c r="B5" s="769"/>
      <c r="C5" s="770"/>
      <c r="D5" s="372" t="s">
        <v>530</v>
      </c>
      <c r="E5" s="372" t="s">
        <v>346</v>
      </c>
      <c r="F5" s="372" t="s">
        <v>347</v>
      </c>
      <c r="G5" s="372" t="s">
        <v>618</v>
      </c>
      <c r="H5" s="372" t="s">
        <v>531</v>
      </c>
      <c r="I5" s="372" t="s">
        <v>532</v>
      </c>
      <c r="J5" s="372" t="s">
        <v>533</v>
      </c>
      <c r="K5" s="372" t="s">
        <v>534</v>
      </c>
      <c r="L5" s="373" t="s">
        <v>535</v>
      </c>
      <c r="M5" s="374" t="s">
        <v>536</v>
      </c>
      <c r="N5" s="373" t="s">
        <v>687</v>
      </c>
      <c r="O5" s="373" t="s">
        <v>537</v>
      </c>
      <c r="P5" s="374" t="s">
        <v>538</v>
      </c>
      <c r="Q5" s="374" t="s">
        <v>539</v>
      </c>
      <c r="R5" s="373" t="s">
        <v>677</v>
      </c>
      <c r="S5" s="373" t="s">
        <v>56</v>
      </c>
    </row>
    <row r="6" spans="1:19" ht="15.75" customHeight="1">
      <c r="A6" s="400"/>
      <c r="B6" s="400"/>
      <c r="C6" s="400"/>
      <c r="D6" s="771" t="s">
        <v>600</v>
      </c>
      <c r="E6" s="771"/>
      <c r="F6" s="771"/>
      <c r="G6" s="771"/>
      <c r="H6" s="771"/>
      <c r="I6" s="771"/>
      <c r="J6" s="771"/>
      <c r="K6" s="771"/>
      <c r="L6" s="771"/>
      <c r="M6" s="771"/>
      <c r="N6" s="771"/>
      <c r="O6" s="771"/>
      <c r="P6" s="771"/>
      <c r="Q6" s="771"/>
      <c r="R6" s="771"/>
      <c r="S6" s="400"/>
    </row>
    <row r="7" spans="1:19" ht="13.5" customHeight="1">
      <c r="A7" s="419" t="s">
        <v>540</v>
      </c>
      <c r="B7" s="419" t="s">
        <v>667</v>
      </c>
      <c r="C7" s="420" t="s">
        <v>541</v>
      </c>
      <c r="D7" s="421">
        <v>101.3</v>
      </c>
      <c r="E7" s="422">
        <v>102.5</v>
      </c>
      <c r="F7" s="422">
        <v>117</v>
      </c>
      <c r="G7" s="422">
        <v>108.9</v>
      </c>
      <c r="H7" s="422">
        <v>97.2</v>
      </c>
      <c r="I7" s="422">
        <v>95.6</v>
      </c>
      <c r="J7" s="422">
        <v>104.9</v>
      </c>
      <c r="K7" s="422">
        <v>95</v>
      </c>
      <c r="L7" s="423" t="s">
        <v>672</v>
      </c>
      <c r="M7" s="423" t="s">
        <v>672</v>
      </c>
      <c r="N7" s="423" t="s">
        <v>672</v>
      </c>
      <c r="O7" s="423" t="s">
        <v>672</v>
      </c>
      <c r="P7" s="422">
        <v>95.1</v>
      </c>
      <c r="Q7" s="422">
        <v>84.1</v>
      </c>
      <c r="R7" s="422">
        <v>134</v>
      </c>
      <c r="S7" s="423" t="s">
        <v>672</v>
      </c>
    </row>
    <row r="8" spans="1:19" ht="13.5" customHeight="1">
      <c r="A8" s="424"/>
      <c r="B8" s="424" t="s">
        <v>668</v>
      </c>
      <c r="C8" s="425"/>
      <c r="D8" s="426">
        <v>101.1</v>
      </c>
      <c r="E8" s="427">
        <v>99.5</v>
      </c>
      <c r="F8" s="427">
        <v>109.2</v>
      </c>
      <c r="G8" s="427">
        <v>106.3</v>
      </c>
      <c r="H8" s="427">
        <v>104.6</v>
      </c>
      <c r="I8" s="427">
        <v>99.5</v>
      </c>
      <c r="J8" s="427">
        <v>103.6</v>
      </c>
      <c r="K8" s="427">
        <v>96</v>
      </c>
      <c r="L8" s="428" t="s">
        <v>672</v>
      </c>
      <c r="M8" s="428" t="s">
        <v>672</v>
      </c>
      <c r="N8" s="428" t="s">
        <v>672</v>
      </c>
      <c r="O8" s="428" t="s">
        <v>672</v>
      </c>
      <c r="P8" s="427">
        <v>98</v>
      </c>
      <c r="Q8" s="427">
        <v>91.3</v>
      </c>
      <c r="R8" s="427">
        <v>122.5</v>
      </c>
      <c r="S8" s="428" t="s">
        <v>672</v>
      </c>
    </row>
    <row r="9" spans="1:19" ht="13.5">
      <c r="A9" s="424"/>
      <c r="B9" s="424" t="s">
        <v>669</v>
      </c>
      <c r="C9" s="425"/>
      <c r="D9" s="426">
        <v>100.3</v>
      </c>
      <c r="E9" s="427">
        <v>100.2</v>
      </c>
      <c r="F9" s="427">
        <v>100.4</v>
      </c>
      <c r="G9" s="427">
        <v>106</v>
      </c>
      <c r="H9" s="427">
        <v>107.5</v>
      </c>
      <c r="I9" s="427">
        <v>100.1</v>
      </c>
      <c r="J9" s="427">
        <v>105.7</v>
      </c>
      <c r="K9" s="427">
        <v>96.8</v>
      </c>
      <c r="L9" s="428" t="s">
        <v>672</v>
      </c>
      <c r="M9" s="428" t="s">
        <v>672</v>
      </c>
      <c r="N9" s="428" t="s">
        <v>672</v>
      </c>
      <c r="O9" s="428" t="s">
        <v>672</v>
      </c>
      <c r="P9" s="427">
        <v>100</v>
      </c>
      <c r="Q9" s="427">
        <v>97.4</v>
      </c>
      <c r="R9" s="427">
        <v>101.3</v>
      </c>
      <c r="S9" s="428" t="s">
        <v>672</v>
      </c>
    </row>
    <row r="10" spans="1:19" ht="13.5" customHeight="1">
      <c r="A10" s="424"/>
      <c r="B10" s="424" t="s">
        <v>670</v>
      </c>
      <c r="C10" s="425"/>
      <c r="D10" s="426">
        <v>100</v>
      </c>
      <c r="E10" s="427">
        <v>100</v>
      </c>
      <c r="F10" s="427">
        <v>100</v>
      </c>
      <c r="G10" s="427">
        <v>100</v>
      </c>
      <c r="H10" s="427">
        <v>100</v>
      </c>
      <c r="I10" s="427">
        <v>100</v>
      </c>
      <c r="J10" s="427">
        <v>100</v>
      </c>
      <c r="K10" s="427">
        <v>100</v>
      </c>
      <c r="L10" s="428">
        <v>100</v>
      </c>
      <c r="M10" s="428">
        <v>100</v>
      </c>
      <c r="N10" s="428">
        <v>100</v>
      </c>
      <c r="O10" s="428">
        <v>100</v>
      </c>
      <c r="P10" s="427">
        <v>100</v>
      </c>
      <c r="Q10" s="427">
        <v>100</v>
      </c>
      <c r="R10" s="427">
        <v>100</v>
      </c>
      <c r="S10" s="428">
        <v>100</v>
      </c>
    </row>
    <row r="11" spans="1:19" ht="13.5" customHeight="1">
      <c r="A11" s="424"/>
      <c r="B11" s="424" t="s">
        <v>671</v>
      </c>
      <c r="C11" s="425"/>
      <c r="D11" s="429">
        <v>100.5</v>
      </c>
      <c r="E11" s="430">
        <v>100.1</v>
      </c>
      <c r="F11" s="430">
        <v>100</v>
      </c>
      <c r="G11" s="430">
        <v>117.8</v>
      </c>
      <c r="H11" s="430">
        <v>99.7</v>
      </c>
      <c r="I11" s="430">
        <v>99.6</v>
      </c>
      <c r="J11" s="430">
        <v>98.2</v>
      </c>
      <c r="K11" s="430">
        <v>100.8</v>
      </c>
      <c r="L11" s="430">
        <v>98.5</v>
      </c>
      <c r="M11" s="430">
        <v>101</v>
      </c>
      <c r="N11" s="430">
        <v>100.7</v>
      </c>
      <c r="O11" s="430">
        <v>94.6</v>
      </c>
      <c r="P11" s="430">
        <v>98</v>
      </c>
      <c r="Q11" s="430">
        <v>109.9</v>
      </c>
      <c r="R11" s="430">
        <v>98.9</v>
      </c>
      <c r="S11" s="430">
        <v>100.1</v>
      </c>
    </row>
    <row r="12" spans="1:19" ht="13.5" customHeight="1">
      <c r="A12" s="424"/>
      <c r="B12" s="437" t="s">
        <v>714</v>
      </c>
      <c r="C12" s="438"/>
      <c r="D12" s="439">
        <v>101</v>
      </c>
      <c r="E12" s="440">
        <v>98.4</v>
      </c>
      <c r="F12" s="440">
        <v>100.8</v>
      </c>
      <c r="G12" s="440">
        <v>99.9</v>
      </c>
      <c r="H12" s="440">
        <v>101.8</v>
      </c>
      <c r="I12" s="440">
        <v>99.9</v>
      </c>
      <c r="J12" s="440">
        <v>97.7</v>
      </c>
      <c r="K12" s="440">
        <v>99.9</v>
      </c>
      <c r="L12" s="440">
        <v>101.2</v>
      </c>
      <c r="M12" s="440">
        <v>98.2</v>
      </c>
      <c r="N12" s="440">
        <v>101.7</v>
      </c>
      <c r="O12" s="440">
        <v>90.3</v>
      </c>
      <c r="P12" s="440">
        <v>100.9</v>
      </c>
      <c r="Q12" s="440">
        <v>113.9</v>
      </c>
      <c r="R12" s="440">
        <v>104.2</v>
      </c>
      <c r="S12" s="440">
        <v>97.9</v>
      </c>
    </row>
    <row r="13" spans="1:19" ht="13.5" customHeight="1">
      <c r="A13" s="419" t="s">
        <v>542</v>
      </c>
      <c r="B13" s="419" t="s">
        <v>598</v>
      </c>
      <c r="C13" s="431" t="s">
        <v>543</v>
      </c>
      <c r="D13" s="429">
        <v>100.8</v>
      </c>
      <c r="E13" s="430">
        <v>99.5</v>
      </c>
      <c r="F13" s="430">
        <v>100</v>
      </c>
      <c r="G13" s="430">
        <v>81.1</v>
      </c>
      <c r="H13" s="430">
        <v>100.4</v>
      </c>
      <c r="I13" s="430">
        <v>102.5</v>
      </c>
      <c r="J13" s="430">
        <v>97.6</v>
      </c>
      <c r="K13" s="430">
        <v>98.4</v>
      </c>
      <c r="L13" s="430">
        <v>103.4</v>
      </c>
      <c r="M13" s="430">
        <v>99.2</v>
      </c>
      <c r="N13" s="430">
        <v>103.9</v>
      </c>
      <c r="O13" s="430">
        <v>88.2</v>
      </c>
      <c r="P13" s="430">
        <v>100.4</v>
      </c>
      <c r="Q13" s="430">
        <v>114</v>
      </c>
      <c r="R13" s="430">
        <v>104.1</v>
      </c>
      <c r="S13" s="430">
        <v>96.8</v>
      </c>
    </row>
    <row r="14" spans="1:19" ht="13.5" customHeight="1">
      <c r="A14" s="424" t="s">
        <v>674</v>
      </c>
      <c r="B14" s="424" t="s">
        <v>557</v>
      </c>
      <c r="C14" s="425" t="s">
        <v>543</v>
      </c>
      <c r="D14" s="429">
        <v>100.3</v>
      </c>
      <c r="E14" s="430">
        <v>98.8</v>
      </c>
      <c r="F14" s="430">
        <v>99.7</v>
      </c>
      <c r="G14" s="430">
        <v>81</v>
      </c>
      <c r="H14" s="430">
        <v>99.3</v>
      </c>
      <c r="I14" s="430">
        <v>100.6</v>
      </c>
      <c r="J14" s="430">
        <v>96.9</v>
      </c>
      <c r="K14" s="430">
        <v>98</v>
      </c>
      <c r="L14" s="430">
        <v>102.6</v>
      </c>
      <c r="M14" s="430">
        <v>98.9</v>
      </c>
      <c r="N14" s="430">
        <v>102.2</v>
      </c>
      <c r="O14" s="430">
        <v>87.1</v>
      </c>
      <c r="P14" s="430">
        <v>99.9</v>
      </c>
      <c r="Q14" s="430">
        <v>114.4</v>
      </c>
      <c r="R14" s="430">
        <v>104.3</v>
      </c>
      <c r="S14" s="430">
        <v>96.8</v>
      </c>
    </row>
    <row r="15" spans="1:19" ht="13.5" customHeight="1">
      <c r="A15" s="424" t="s">
        <v>503</v>
      </c>
      <c r="B15" s="424" t="s">
        <v>545</v>
      </c>
      <c r="C15" s="425" t="s">
        <v>503</v>
      </c>
      <c r="D15" s="429">
        <v>100</v>
      </c>
      <c r="E15" s="430">
        <v>98.6</v>
      </c>
      <c r="F15" s="430">
        <v>99.6</v>
      </c>
      <c r="G15" s="430">
        <v>80.4</v>
      </c>
      <c r="H15" s="430">
        <v>99</v>
      </c>
      <c r="I15" s="430">
        <v>99.6</v>
      </c>
      <c r="J15" s="430">
        <v>97.2</v>
      </c>
      <c r="K15" s="430">
        <v>97.5</v>
      </c>
      <c r="L15" s="430">
        <v>102.8</v>
      </c>
      <c r="M15" s="430">
        <v>98.9</v>
      </c>
      <c r="N15" s="430">
        <v>99.7</v>
      </c>
      <c r="O15" s="430">
        <v>85</v>
      </c>
      <c r="P15" s="430">
        <v>99.6</v>
      </c>
      <c r="Q15" s="430">
        <v>114.9</v>
      </c>
      <c r="R15" s="430">
        <v>104.2</v>
      </c>
      <c r="S15" s="430">
        <v>97.5</v>
      </c>
    </row>
    <row r="16" spans="1:19" ht="13.5" customHeight="1">
      <c r="A16" s="424" t="s">
        <v>503</v>
      </c>
      <c r="B16" s="424" t="s">
        <v>546</v>
      </c>
      <c r="C16" s="425" t="s">
        <v>503</v>
      </c>
      <c r="D16" s="429">
        <v>99.7</v>
      </c>
      <c r="E16" s="430">
        <v>98.6</v>
      </c>
      <c r="F16" s="430">
        <v>99.4</v>
      </c>
      <c r="G16" s="430">
        <v>80.3</v>
      </c>
      <c r="H16" s="430">
        <v>98.9</v>
      </c>
      <c r="I16" s="430">
        <v>99.7</v>
      </c>
      <c r="J16" s="430">
        <v>95.9</v>
      </c>
      <c r="K16" s="430">
        <v>98.1</v>
      </c>
      <c r="L16" s="430">
        <v>103.8</v>
      </c>
      <c r="M16" s="430">
        <v>97.8</v>
      </c>
      <c r="N16" s="430">
        <v>100.4</v>
      </c>
      <c r="O16" s="430">
        <v>85.8</v>
      </c>
      <c r="P16" s="430">
        <v>98.5</v>
      </c>
      <c r="Q16" s="430">
        <v>114.4</v>
      </c>
      <c r="R16" s="430">
        <v>103.3</v>
      </c>
      <c r="S16" s="430">
        <v>97</v>
      </c>
    </row>
    <row r="17" spans="1:19" ht="13.5" customHeight="1">
      <c r="A17" s="424" t="s">
        <v>503</v>
      </c>
      <c r="B17" s="424" t="s">
        <v>547</v>
      </c>
      <c r="C17" s="425" t="s">
        <v>503</v>
      </c>
      <c r="D17" s="429">
        <v>100.5</v>
      </c>
      <c r="E17" s="430">
        <v>98</v>
      </c>
      <c r="F17" s="430">
        <v>100.2</v>
      </c>
      <c r="G17" s="430">
        <v>80</v>
      </c>
      <c r="H17" s="430">
        <v>99.7</v>
      </c>
      <c r="I17" s="430">
        <v>100.3</v>
      </c>
      <c r="J17" s="430">
        <v>96.5</v>
      </c>
      <c r="K17" s="430">
        <v>100.3</v>
      </c>
      <c r="L17" s="430">
        <v>106.1</v>
      </c>
      <c r="M17" s="430">
        <v>98.9</v>
      </c>
      <c r="N17" s="430">
        <v>100.6</v>
      </c>
      <c r="O17" s="430">
        <v>87.2</v>
      </c>
      <c r="P17" s="430">
        <v>100</v>
      </c>
      <c r="Q17" s="430">
        <v>115.5</v>
      </c>
      <c r="R17" s="430">
        <v>105.7</v>
      </c>
      <c r="S17" s="430">
        <v>98.2</v>
      </c>
    </row>
    <row r="18" spans="1:19" ht="13.5" customHeight="1">
      <c r="A18" s="424" t="s">
        <v>503</v>
      </c>
      <c r="B18" s="424" t="s">
        <v>548</v>
      </c>
      <c r="C18" s="425" t="s">
        <v>503</v>
      </c>
      <c r="D18" s="429">
        <v>100.7</v>
      </c>
      <c r="E18" s="430">
        <v>97.4</v>
      </c>
      <c r="F18" s="430">
        <v>100.3</v>
      </c>
      <c r="G18" s="430">
        <v>79.9</v>
      </c>
      <c r="H18" s="430">
        <v>98.9</v>
      </c>
      <c r="I18" s="430">
        <v>100.6</v>
      </c>
      <c r="J18" s="430">
        <v>97.1</v>
      </c>
      <c r="K18" s="430">
        <v>101.1</v>
      </c>
      <c r="L18" s="430">
        <v>108.3</v>
      </c>
      <c r="M18" s="430">
        <v>100.6</v>
      </c>
      <c r="N18" s="430">
        <v>101</v>
      </c>
      <c r="O18" s="430">
        <v>85.7</v>
      </c>
      <c r="P18" s="430">
        <v>100.4</v>
      </c>
      <c r="Q18" s="430">
        <v>115.7</v>
      </c>
      <c r="R18" s="430">
        <v>105.2</v>
      </c>
      <c r="S18" s="430">
        <v>97.2</v>
      </c>
    </row>
    <row r="19" spans="1:19" ht="13.5" customHeight="1">
      <c r="A19" s="424" t="s">
        <v>503</v>
      </c>
      <c r="B19" s="424" t="s">
        <v>549</v>
      </c>
      <c r="C19" s="425" t="s">
        <v>503</v>
      </c>
      <c r="D19" s="429">
        <v>100.9</v>
      </c>
      <c r="E19" s="430">
        <v>98.3</v>
      </c>
      <c r="F19" s="430">
        <v>100.2</v>
      </c>
      <c r="G19" s="430">
        <v>80.3</v>
      </c>
      <c r="H19" s="430">
        <v>98.4</v>
      </c>
      <c r="I19" s="430">
        <v>101</v>
      </c>
      <c r="J19" s="430">
        <v>96.6</v>
      </c>
      <c r="K19" s="430">
        <v>100.6</v>
      </c>
      <c r="L19" s="430">
        <v>104.5</v>
      </c>
      <c r="M19" s="430">
        <v>100.9</v>
      </c>
      <c r="N19" s="430">
        <v>104.8</v>
      </c>
      <c r="O19" s="430">
        <v>84.9</v>
      </c>
      <c r="P19" s="430">
        <v>100.1</v>
      </c>
      <c r="Q19" s="430">
        <v>115.4</v>
      </c>
      <c r="R19" s="430">
        <v>105.8</v>
      </c>
      <c r="S19" s="430">
        <v>98.7</v>
      </c>
    </row>
    <row r="20" spans="1:19" ht="13.5" customHeight="1">
      <c r="A20" s="424" t="s">
        <v>503</v>
      </c>
      <c r="B20" s="424" t="s">
        <v>550</v>
      </c>
      <c r="C20" s="425" t="s">
        <v>503</v>
      </c>
      <c r="D20" s="429">
        <v>101.2</v>
      </c>
      <c r="E20" s="430">
        <v>97.9</v>
      </c>
      <c r="F20" s="430">
        <v>100.7</v>
      </c>
      <c r="G20" s="430">
        <v>109.1</v>
      </c>
      <c r="H20" s="430">
        <v>98.1</v>
      </c>
      <c r="I20" s="430">
        <v>100.3</v>
      </c>
      <c r="J20" s="430">
        <v>96.7</v>
      </c>
      <c r="K20" s="430">
        <v>100.4</v>
      </c>
      <c r="L20" s="430">
        <v>106.4</v>
      </c>
      <c r="M20" s="430">
        <v>99.7</v>
      </c>
      <c r="N20" s="430">
        <v>104.9</v>
      </c>
      <c r="O20" s="430">
        <v>83.8</v>
      </c>
      <c r="P20" s="430">
        <v>99.8</v>
      </c>
      <c r="Q20" s="430">
        <v>115.4</v>
      </c>
      <c r="R20" s="430">
        <v>105.8</v>
      </c>
      <c r="S20" s="430">
        <v>99.6</v>
      </c>
    </row>
    <row r="21" spans="1:19" ht="13.5" customHeight="1">
      <c r="A21" s="424" t="s">
        <v>503</v>
      </c>
      <c r="B21" s="424" t="s">
        <v>551</v>
      </c>
      <c r="C21" s="425" t="s">
        <v>503</v>
      </c>
      <c r="D21" s="429">
        <v>100.9</v>
      </c>
      <c r="E21" s="430">
        <v>97.8</v>
      </c>
      <c r="F21" s="430">
        <v>100.3</v>
      </c>
      <c r="G21" s="430">
        <v>108.8</v>
      </c>
      <c r="H21" s="430">
        <v>98.2</v>
      </c>
      <c r="I21" s="430">
        <v>99.3</v>
      </c>
      <c r="J21" s="430">
        <v>95.7</v>
      </c>
      <c r="K21" s="430">
        <v>99.9</v>
      </c>
      <c r="L21" s="430">
        <v>107</v>
      </c>
      <c r="M21" s="430">
        <v>101.3</v>
      </c>
      <c r="N21" s="430">
        <v>105.9</v>
      </c>
      <c r="O21" s="430">
        <v>83.6</v>
      </c>
      <c r="P21" s="430">
        <v>99.8</v>
      </c>
      <c r="Q21" s="430">
        <v>115.7</v>
      </c>
      <c r="R21" s="430">
        <v>106</v>
      </c>
      <c r="S21" s="430">
        <v>99</v>
      </c>
    </row>
    <row r="22" spans="1:19" ht="13.5" customHeight="1">
      <c r="A22" s="424" t="s">
        <v>503</v>
      </c>
      <c r="B22" s="424" t="s">
        <v>552</v>
      </c>
      <c r="C22" s="425" t="s">
        <v>503</v>
      </c>
      <c r="D22" s="429">
        <v>100.6</v>
      </c>
      <c r="E22" s="430">
        <v>97.9</v>
      </c>
      <c r="F22" s="430">
        <v>99.4</v>
      </c>
      <c r="G22" s="430">
        <v>108.7</v>
      </c>
      <c r="H22" s="430">
        <v>98</v>
      </c>
      <c r="I22" s="430">
        <v>99.1</v>
      </c>
      <c r="J22" s="430">
        <v>96.2</v>
      </c>
      <c r="K22" s="430">
        <v>100.5</v>
      </c>
      <c r="L22" s="430">
        <v>106.4</v>
      </c>
      <c r="M22" s="430">
        <v>101.7</v>
      </c>
      <c r="N22" s="430">
        <v>104.4</v>
      </c>
      <c r="O22" s="430">
        <v>84</v>
      </c>
      <c r="P22" s="430">
        <v>100</v>
      </c>
      <c r="Q22" s="430">
        <v>116.3</v>
      </c>
      <c r="R22" s="430">
        <v>106.3</v>
      </c>
      <c r="S22" s="430">
        <v>98.1</v>
      </c>
    </row>
    <row r="23" spans="1:19" ht="13.5" customHeight="1">
      <c r="A23" s="424" t="s">
        <v>503</v>
      </c>
      <c r="B23" s="424" t="s">
        <v>518</v>
      </c>
      <c r="C23" s="425" t="s">
        <v>503</v>
      </c>
      <c r="D23" s="429">
        <v>100.4</v>
      </c>
      <c r="E23" s="430">
        <v>97.7</v>
      </c>
      <c r="F23" s="430">
        <v>98.9</v>
      </c>
      <c r="G23" s="430">
        <v>107.8</v>
      </c>
      <c r="H23" s="430">
        <v>97.6</v>
      </c>
      <c r="I23" s="430">
        <v>99.7</v>
      </c>
      <c r="J23" s="430">
        <v>95.7</v>
      </c>
      <c r="K23" s="430">
        <v>100.6</v>
      </c>
      <c r="L23" s="430">
        <v>107.2</v>
      </c>
      <c r="M23" s="430">
        <v>103.4</v>
      </c>
      <c r="N23" s="430">
        <v>105.1</v>
      </c>
      <c r="O23" s="430">
        <v>82</v>
      </c>
      <c r="P23" s="430">
        <v>100</v>
      </c>
      <c r="Q23" s="430">
        <v>116.4</v>
      </c>
      <c r="R23" s="430">
        <v>104.5</v>
      </c>
      <c r="S23" s="430">
        <v>97.7</v>
      </c>
    </row>
    <row r="24" spans="1:46" ht="13.5" customHeight="1">
      <c r="A24" s="424" t="s">
        <v>503</v>
      </c>
      <c r="B24" s="424" t="s">
        <v>553</v>
      </c>
      <c r="C24" s="425" t="s">
        <v>503</v>
      </c>
      <c r="D24" s="429">
        <v>100.6</v>
      </c>
      <c r="E24" s="430">
        <v>96.9</v>
      </c>
      <c r="F24" s="430">
        <v>98.9</v>
      </c>
      <c r="G24" s="430">
        <v>107.8</v>
      </c>
      <c r="H24" s="430">
        <v>97.4</v>
      </c>
      <c r="I24" s="430">
        <v>99.4</v>
      </c>
      <c r="J24" s="430">
        <v>96.1</v>
      </c>
      <c r="K24" s="430">
        <v>101</v>
      </c>
      <c r="L24" s="430">
        <v>105.9</v>
      </c>
      <c r="M24" s="430">
        <v>102.4</v>
      </c>
      <c r="N24" s="430">
        <v>105.4</v>
      </c>
      <c r="O24" s="430">
        <v>86.2</v>
      </c>
      <c r="P24" s="430">
        <v>99.4</v>
      </c>
      <c r="Q24" s="430">
        <v>116.8</v>
      </c>
      <c r="R24" s="430">
        <v>103.1</v>
      </c>
      <c r="S24" s="430">
        <v>97.6</v>
      </c>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row>
    <row r="25" spans="1:46" ht="13.5" customHeight="1">
      <c r="A25" s="432" t="s">
        <v>690</v>
      </c>
      <c r="B25" s="433" t="s">
        <v>813</v>
      </c>
      <c r="C25" s="434" t="s">
        <v>715</v>
      </c>
      <c r="D25" s="435">
        <v>100.7</v>
      </c>
      <c r="E25" s="436">
        <v>96.9</v>
      </c>
      <c r="F25" s="436">
        <v>98.9</v>
      </c>
      <c r="G25" s="436">
        <v>104.4</v>
      </c>
      <c r="H25" s="436">
        <v>96.2</v>
      </c>
      <c r="I25" s="436">
        <v>101.6</v>
      </c>
      <c r="J25" s="436">
        <v>95.7</v>
      </c>
      <c r="K25" s="436">
        <v>101.1</v>
      </c>
      <c r="L25" s="436">
        <v>107.4</v>
      </c>
      <c r="M25" s="436">
        <v>103.5</v>
      </c>
      <c r="N25" s="436">
        <v>105.8</v>
      </c>
      <c r="O25" s="436">
        <v>84.8</v>
      </c>
      <c r="P25" s="436">
        <v>99.1</v>
      </c>
      <c r="Q25" s="436">
        <v>117.2</v>
      </c>
      <c r="R25" s="436">
        <v>103.7</v>
      </c>
      <c r="S25" s="436">
        <v>97.7</v>
      </c>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row>
    <row r="26" spans="1:19" ht="17.25" customHeight="1">
      <c r="A26" s="400"/>
      <c r="B26" s="400"/>
      <c r="C26" s="400"/>
      <c r="D26" s="772" t="s">
        <v>599</v>
      </c>
      <c r="E26" s="772"/>
      <c r="F26" s="772"/>
      <c r="G26" s="772"/>
      <c r="H26" s="772"/>
      <c r="I26" s="772"/>
      <c r="J26" s="772"/>
      <c r="K26" s="772"/>
      <c r="L26" s="772"/>
      <c r="M26" s="772"/>
      <c r="N26" s="772"/>
      <c r="O26" s="772"/>
      <c r="P26" s="772"/>
      <c r="Q26" s="772"/>
      <c r="R26" s="772"/>
      <c r="S26" s="772"/>
    </row>
    <row r="27" spans="1:19" ht="13.5" customHeight="1">
      <c r="A27" s="419" t="s">
        <v>540</v>
      </c>
      <c r="B27" s="419" t="s">
        <v>667</v>
      </c>
      <c r="C27" s="420" t="s">
        <v>541</v>
      </c>
      <c r="D27" s="421">
        <v>2.9</v>
      </c>
      <c r="E27" s="422">
        <v>-2.9</v>
      </c>
      <c r="F27" s="422">
        <v>1.6</v>
      </c>
      <c r="G27" s="422">
        <v>1.9</v>
      </c>
      <c r="H27" s="422">
        <v>1.9</v>
      </c>
      <c r="I27" s="422">
        <v>5.3</v>
      </c>
      <c r="J27" s="422">
        <v>1.2</v>
      </c>
      <c r="K27" s="422">
        <v>0.6</v>
      </c>
      <c r="L27" s="423" t="s">
        <v>672</v>
      </c>
      <c r="M27" s="423" t="s">
        <v>672</v>
      </c>
      <c r="N27" s="423" t="s">
        <v>672</v>
      </c>
      <c r="O27" s="423" t="s">
        <v>672</v>
      </c>
      <c r="P27" s="422">
        <v>2.6</v>
      </c>
      <c r="Q27" s="422">
        <v>8</v>
      </c>
      <c r="R27" s="422">
        <v>-3.7</v>
      </c>
      <c r="S27" s="423" t="s">
        <v>672</v>
      </c>
    </row>
    <row r="28" spans="1:19" ht="13.5" customHeight="1">
      <c r="A28" s="424"/>
      <c r="B28" s="424" t="s">
        <v>668</v>
      </c>
      <c r="C28" s="425"/>
      <c r="D28" s="426">
        <v>-0.2</v>
      </c>
      <c r="E28" s="427">
        <v>-3</v>
      </c>
      <c r="F28" s="427">
        <v>-6.7</v>
      </c>
      <c r="G28" s="427">
        <v>-2.4</v>
      </c>
      <c r="H28" s="427">
        <v>7.6</v>
      </c>
      <c r="I28" s="427">
        <v>4.2</v>
      </c>
      <c r="J28" s="427">
        <v>-1.3</v>
      </c>
      <c r="K28" s="427">
        <v>1.1</v>
      </c>
      <c r="L28" s="428" t="s">
        <v>672</v>
      </c>
      <c r="M28" s="428" t="s">
        <v>672</v>
      </c>
      <c r="N28" s="428" t="s">
        <v>672</v>
      </c>
      <c r="O28" s="428" t="s">
        <v>672</v>
      </c>
      <c r="P28" s="427">
        <v>3</v>
      </c>
      <c r="Q28" s="427">
        <v>8.6</v>
      </c>
      <c r="R28" s="427">
        <v>-8.6</v>
      </c>
      <c r="S28" s="428" t="s">
        <v>672</v>
      </c>
    </row>
    <row r="29" spans="1:19" ht="13.5" customHeight="1">
      <c r="A29" s="424"/>
      <c r="B29" s="424" t="s">
        <v>669</v>
      </c>
      <c r="C29" s="425"/>
      <c r="D29" s="426">
        <v>-0.9</v>
      </c>
      <c r="E29" s="427">
        <v>0.8</v>
      </c>
      <c r="F29" s="427">
        <v>-8.1</v>
      </c>
      <c r="G29" s="427">
        <v>-0.3</v>
      </c>
      <c r="H29" s="427">
        <v>2.8</v>
      </c>
      <c r="I29" s="427">
        <v>0.6</v>
      </c>
      <c r="J29" s="427">
        <v>2.1</v>
      </c>
      <c r="K29" s="427">
        <v>0.8</v>
      </c>
      <c r="L29" s="428" t="s">
        <v>672</v>
      </c>
      <c r="M29" s="428" t="s">
        <v>672</v>
      </c>
      <c r="N29" s="428" t="s">
        <v>672</v>
      </c>
      <c r="O29" s="428" t="s">
        <v>672</v>
      </c>
      <c r="P29" s="427">
        <v>2.1</v>
      </c>
      <c r="Q29" s="427">
        <v>6.7</v>
      </c>
      <c r="R29" s="427">
        <v>-17.3</v>
      </c>
      <c r="S29" s="428" t="s">
        <v>672</v>
      </c>
    </row>
    <row r="30" spans="1:19" ht="13.5" customHeight="1">
      <c r="A30" s="424"/>
      <c r="B30" s="424" t="s">
        <v>670</v>
      </c>
      <c r="C30" s="425"/>
      <c r="D30" s="426">
        <v>-0.3</v>
      </c>
      <c r="E30" s="427">
        <v>-0.3</v>
      </c>
      <c r="F30" s="427">
        <v>-0.3</v>
      </c>
      <c r="G30" s="427">
        <v>-5.6</v>
      </c>
      <c r="H30" s="427">
        <v>-7</v>
      </c>
      <c r="I30" s="427">
        <v>-0.1</v>
      </c>
      <c r="J30" s="427">
        <v>-5.5</v>
      </c>
      <c r="K30" s="427">
        <v>3.3</v>
      </c>
      <c r="L30" s="428" t="s">
        <v>672</v>
      </c>
      <c r="M30" s="428" t="s">
        <v>672</v>
      </c>
      <c r="N30" s="428" t="s">
        <v>672</v>
      </c>
      <c r="O30" s="428" t="s">
        <v>672</v>
      </c>
      <c r="P30" s="427">
        <v>0</v>
      </c>
      <c r="Q30" s="427">
        <v>2.7</v>
      </c>
      <c r="R30" s="427">
        <v>-1.3</v>
      </c>
      <c r="S30" s="428" t="s">
        <v>672</v>
      </c>
    </row>
    <row r="31" spans="1:19" ht="13.5" customHeight="1">
      <c r="A31" s="424"/>
      <c r="B31" s="424" t="s">
        <v>671</v>
      </c>
      <c r="C31" s="425"/>
      <c r="D31" s="426">
        <v>0.6</v>
      </c>
      <c r="E31" s="427">
        <v>0.2</v>
      </c>
      <c r="F31" s="427">
        <v>0</v>
      </c>
      <c r="G31" s="427">
        <v>17.7</v>
      </c>
      <c r="H31" s="427">
        <v>-0.3</v>
      </c>
      <c r="I31" s="427">
        <v>-0.5</v>
      </c>
      <c r="J31" s="427">
        <v>-1.8</v>
      </c>
      <c r="K31" s="427">
        <v>0.7</v>
      </c>
      <c r="L31" s="428">
        <v>-1.5</v>
      </c>
      <c r="M31" s="428">
        <v>1</v>
      </c>
      <c r="N31" s="428">
        <v>0.7</v>
      </c>
      <c r="O31" s="428">
        <v>-5.4</v>
      </c>
      <c r="P31" s="427">
        <v>-1.9</v>
      </c>
      <c r="Q31" s="427">
        <v>9.9</v>
      </c>
      <c r="R31" s="427">
        <v>-1</v>
      </c>
      <c r="S31" s="428">
        <v>0.1</v>
      </c>
    </row>
    <row r="32" spans="1:19" ht="13.5" customHeight="1">
      <c r="A32" s="424"/>
      <c r="B32" s="437" t="s">
        <v>673</v>
      </c>
      <c r="C32" s="438"/>
      <c r="D32" s="439">
        <v>0.5</v>
      </c>
      <c r="E32" s="440">
        <v>-1.7</v>
      </c>
      <c r="F32" s="440">
        <v>0.8</v>
      </c>
      <c r="G32" s="440">
        <v>-15.2</v>
      </c>
      <c r="H32" s="440">
        <v>2.1</v>
      </c>
      <c r="I32" s="440">
        <v>0.3</v>
      </c>
      <c r="J32" s="440">
        <v>-0.5</v>
      </c>
      <c r="K32" s="440">
        <v>-0.9</v>
      </c>
      <c r="L32" s="440">
        <v>2.7</v>
      </c>
      <c r="M32" s="440">
        <v>-2.8</v>
      </c>
      <c r="N32" s="440">
        <v>1</v>
      </c>
      <c r="O32" s="440">
        <v>-4.5</v>
      </c>
      <c r="P32" s="440">
        <v>3</v>
      </c>
      <c r="Q32" s="440">
        <v>3.6</v>
      </c>
      <c r="R32" s="440">
        <v>5.4</v>
      </c>
      <c r="S32" s="440">
        <v>-2.2</v>
      </c>
    </row>
    <row r="33" spans="1:19" ht="13.5" customHeight="1">
      <c r="A33" s="419" t="s">
        <v>542</v>
      </c>
      <c r="B33" s="419" t="s">
        <v>598</v>
      </c>
      <c r="C33" s="431" t="s">
        <v>543</v>
      </c>
      <c r="D33" s="429">
        <v>-0.3</v>
      </c>
      <c r="E33" s="430">
        <v>2.1</v>
      </c>
      <c r="F33" s="430">
        <v>-0.2</v>
      </c>
      <c r="G33" s="430">
        <v>-30.6</v>
      </c>
      <c r="H33" s="430">
        <v>-2.4</v>
      </c>
      <c r="I33" s="430">
        <v>2.7</v>
      </c>
      <c r="J33" s="430">
        <v>-1</v>
      </c>
      <c r="K33" s="430">
        <v>-1.9</v>
      </c>
      <c r="L33" s="430">
        <v>7.5</v>
      </c>
      <c r="M33" s="430">
        <v>-1.8</v>
      </c>
      <c r="N33" s="430">
        <v>0.2</v>
      </c>
      <c r="O33" s="430">
        <v>-5.7</v>
      </c>
      <c r="P33" s="430">
        <v>1.3</v>
      </c>
      <c r="Q33" s="430">
        <v>0.8</v>
      </c>
      <c r="R33" s="430">
        <v>3.9</v>
      </c>
      <c r="S33" s="430">
        <v>-3.3</v>
      </c>
    </row>
    <row r="34" spans="1:19" ht="13.5" customHeight="1">
      <c r="A34" s="424" t="s">
        <v>674</v>
      </c>
      <c r="B34" s="424" t="s">
        <v>557</v>
      </c>
      <c r="C34" s="425" t="s">
        <v>543</v>
      </c>
      <c r="D34" s="429">
        <v>-0.8</v>
      </c>
      <c r="E34" s="430">
        <v>1.4</v>
      </c>
      <c r="F34" s="430">
        <v>-1.1</v>
      </c>
      <c r="G34" s="430">
        <v>-31.4</v>
      </c>
      <c r="H34" s="430">
        <v>3.9</v>
      </c>
      <c r="I34" s="430">
        <v>0.7</v>
      </c>
      <c r="J34" s="430">
        <v>-1.3</v>
      </c>
      <c r="K34" s="430">
        <v>-2.6</v>
      </c>
      <c r="L34" s="430">
        <v>6.7</v>
      </c>
      <c r="M34" s="430">
        <v>-0.8</v>
      </c>
      <c r="N34" s="430">
        <v>-1.5</v>
      </c>
      <c r="O34" s="430">
        <v>-5.7</v>
      </c>
      <c r="P34" s="430">
        <v>1.4</v>
      </c>
      <c r="Q34" s="430">
        <v>1</v>
      </c>
      <c r="R34" s="430">
        <v>1.4</v>
      </c>
      <c r="S34" s="430">
        <v>-1.8</v>
      </c>
    </row>
    <row r="35" spans="1:19" ht="13.5" customHeight="1">
      <c r="A35" s="424" t="s">
        <v>503</v>
      </c>
      <c r="B35" s="424" t="s">
        <v>545</v>
      </c>
      <c r="C35" s="425" t="s">
        <v>503</v>
      </c>
      <c r="D35" s="429">
        <v>-0.9</v>
      </c>
      <c r="E35" s="430">
        <v>1.5</v>
      </c>
      <c r="F35" s="430">
        <v>-0.7</v>
      </c>
      <c r="G35" s="430">
        <v>-31.5</v>
      </c>
      <c r="H35" s="430">
        <v>1.5</v>
      </c>
      <c r="I35" s="430">
        <v>-0.6</v>
      </c>
      <c r="J35" s="430">
        <v>-0.7</v>
      </c>
      <c r="K35" s="430">
        <v>-2.9</v>
      </c>
      <c r="L35" s="430">
        <v>6.3</v>
      </c>
      <c r="M35" s="430">
        <v>0.1</v>
      </c>
      <c r="N35" s="430">
        <v>-1.8</v>
      </c>
      <c r="O35" s="430">
        <v>-8.2</v>
      </c>
      <c r="P35" s="430">
        <v>-3.1</v>
      </c>
      <c r="Q35" s="430">
        <v>1.9</v>
      </c>
      <c r="R35" s="430">
        <v>1.3</v>
      </c>
      <c r="S35" s="430">
        <v>-1.2</v>
      </c>
    </row>
    <row r="36" spans="1:19" ht="13.5" customHeight="1">
      <c r="A36" s="424" t="s">
        <v>503</v>
      </c>
      <c r="B36" s="424" t="s">
        <v>546</v>
      </c>
      <c r="C36" s="425" t="s">
        <v>503</v>
      </c>
      <c r="D36" s="429">
        <v>-0.6</v>
      </c>
      <c r="E36" s="430">
        <v>0.8</v>
      </c>
      <c r="F36" s="430">
        <v>-0.8</v>
      </c>
      <c r="G36" s="430">
        <v>-31.1</v>
      </c>
      <c r="H36" s="430">
        <v>2</v>
      </c>
      <c r="I36" s="430">
        <v>1.5</v>
      </c>
      <c r="J36" s="430">
        <v>-1.9</v>
      </c>
      <c r="K36" s="430">
        <v>-1.5</v>
      </c>
      <c r="L36" s="430">
        <v>6.6</v>
      </c>
      <c r="M36" s="430">
        <v>2.8</v>
      </c>
      <c r="N36" s="430">
        <v>-2.4</v>
      </c>
      <c r="O36" s="430">
        <v>-5.2</v>
      </c>
      <c r="P36" s="430">
        <v>1.9</v>
      </c>
      <c r="Q36" s="430">
        <v>1.3</v>
      </c>
      <c r="R36" s="430">
        <v>1.1</v>
      </c>
      <c r="S36" s="430">
        <v>-0.9</v>
      </c>
    </row>
    <row r="37" spans="1:19" ht="13.5" customHeight="1">
      <c r="A37" s="424" t="s">
        <v>503</v>
      </c>
      <c r="B37" s="424" t="s">
        <v>547</v>
      </c>
      <c r="C37" s="425" t="s">
        <v>503</v>
      </c>
      <c r="D37" s="429">
        <v>-0.6</v>
      </c>
      <c r="E37" s="430">
        <v>0.3</v>
      </c>
      <c r="F37" s="430">
        <v>-1.4</v>
      </c>
      <c r="G37" s="430">
        <v>-32</v>
      </c>
      <c r="H37" s="430">
        <v>-5.1</v>
      </c>
      <c r="I37" s="430">
        <v>1.6</v>
      </c>
      <c r="J37" s="430">
        <v>-0.7</v>
      </c>
      <c r="K37" s="430">
        <v>-0.8</v>
      </c>
      <c r="L37" s="430">
        <v>8.3</v>
      </c>
      <c r="M37" s="430">
        <v>2</v>
      </c>
      <c r="N37" s="430">
        <v>-1.2</v>
      </c>
      <c r="O37" s="430">
        <v>-3.5</v>
      </c>
      <c r="P37" s="430">
        <v>-0.8</v>
      </c>
      <c r="Q37" s="430">
        <v>1.3</v>
      </c>
      <c r="R37" s="430">
        <v>0.2</v>
      </c>
      <c r="S37" s="430">
        <v>0.7</v>
      </c>
    </row>
    <row r="38" spans="1:19" ht="13.5" customHeight="1">
      <c r="A38" s="424" t="s">
        <v>503</v>
      </c>
      <c r="B38" s="424" t="s">
        <v>548</v>
      </c>
      <c r="C38" s="425" t="s">
        <v>503</v>
      </c>
      <c r="D38" s="429">
        <v>-0.5</v>
      </c>
      <c r="E38" s="430">
        <v>0.5</v>
      </c>
      <c r="F38" s="430">
        <v>-1.4</v>
      </c>
      <c r="G38" s="430">
        <v>-32.4</v>
      </c>
      <c r="H38" s="430">
        <v>-6.1</v>
      </c>
      <c r="I38" s="430">
        <v>1.3</v>
      </c>
      <c r="J38" s="430">
        <v>-0.7</v>
      </c>
      <c r="K38" s="430">
        <v>-0.2</v>
      </c>
      <c r="L38" s="430">
        <v>4</v>
      </c>
      <c r="M38" s="430">
        <v>3.1</v>
      </c>
      <c r="N38" s="430">
        <v>0.7</v>
      </c>
      <c r="O38" s="430">
        <v>-5.8</v>
      </c>
      <c r="P38" s="430">
        <v>-1.1</v>
      </c>
      <c r="Q38" s="430">
        <v>1.4</v>
      </c>
      <c r="R38" s="430">
        <v>0.3</v>
      </c>
      <c r="S38" s="430">
        <v>0</v>
      </c>
    </row>
    <row r="39" spans="1:19" ht="13.5" customHeight="1">
      <c r="A39" s="424" t="s">
        <v>503</v>
      </c>
      <c r="B39" s="424" t="s">
        <v>549</v>
      </c>
      <c r="C39" s="425" t="s">
        <v>503</v>
      </c>
      <c r="D39" s="429">
        <v>-0.7</v>
      </c>
      <c r="E39" s="430">
        <v>-0.8</v>
      </c>
      <c r="F39" s="430">
        <v>-1.7</v>
      </c>
      <c r="G39" s="430">
        <v>-31.9</v>
      </c>
      <c r="H39" s="430">
        <v>-8.5</v>
      </c>
      <c r="I39" s="430">
        <v>1.3</v>
      </c>
      <c r="J39" s="430">
        <v>-1.4</v>
      </c>
      <c r="K39" s="430">
        <v>-0.7</v>
      </c>
      <c r="L39" s="430">
        <v>0.6</v>
      </c>
      <c r="M39" s="430">
        <v>0.5</v>
      </c>
      <c r="N39" s="430">
        <v>5.8</v>
      </c>
      <c r="O39" s="430">
        <v>-7.6</v>
      </c>
      <c r="P39" s="430">
        <v>-1.4</v>
      </c>
      <c r="Q39" s="430">
        <v>0.9</v>
      </c>
      <c r="R39" s="430">
        <v>0.9</v>
      </c>
      <c r="S39" s="430">
        <v>0.5</v>
      </c>
    </row>
    <row r="40" spans="1:19" ht="13.5" customHeight="1">
      <c r="A40" s="424" t="s">
        <v>503</v>
      </c>
      <c r="B40" s="424" t="s">
        <v>550</v>
      </c>
      <c r="C40" s="425" t="s">
        <v>503</v>
      </c>
      <c r="D40" s="429">
        <v>0</v>
      </c>
      <c r="E40" s="430">
        <v>-1.2</v>
      </c>
      <c r="F40" s="430">
        <v>-0.8</v>
      </c>
      <c r="G40" s="430">
        <v>30.5</v>
      </c>
      <c r="H40" s="430">
        <v>-6.2</v>
      </c>
      <c r="I40" s="430">
        <v>0.9</v>
      </c>
      <c r="J40" s="430">
        <v>-1.3</v>
      </c>
      <c r="K40" s="430">
        <v>-0.1</v>
      </c>
      <c r="L40" s="430">
        <v>3.1</v>
      </c>
      <c r="M40" s="430">
        <v>0.3</v>
      </c>
      <c r="N40" s="430">
        <v>6.5</v>
      </c>
      <c r="O40" s="430">
        <v>-8.2</v>
      </c>
      <c r="P40" s="430">
        <v>-2.8</v>
      </c>
      <c r="Q40" s="430">
        <v>0.8</v>
      </c>
      <c r="R40" s="430">
        <v>1</v>
      </c>
      <c r="S40" s="430">
        <v>0.5</v>
      </c>
    </row>
    <row r="41" spans="1:19" ht="13.5" customHeight="1">
      <c r="A41" s="424" t="s">
        <v>503</v>
      </c>
      <c r="B41" s="424" t="s">
        <v>551</v>
      </c>
      <c r="C41" s="425" t="s">
        <v>503</v>
      </c>
      <c r="D41" s="429">
        <v>0</v>
      </c>
      <c r="E41" s="430">
        <v>-1</v>
      </c>
      <c r="F41" s="430">
        <v>-0.7</v>
      </c>
      <c r="G41" s="430">
        <v>31.1</v>
      </c>
      <c r="H41" s="430">
        <v>-5.2</v>
      </c>
      <c r="I41" s="430">
        <v>-1</v>
      </c>
      <c r="J41" s="430">
        <v>-1.7</v>
      </c>
      <c r="K41" s="430">
        <v>-0.2</v>
      </c>
      <c r="L41" s="430">
        <v>3.4</v>
      </c>
      <c r="M41" s="430">
        <v>3.9</v>
      </c>
      <c r="N41" s="430">
        <v>5.5</v>
      </c>
      <c r="O41" s="430">
        <v>-7.3</v>
      </c>
      <c r="P41" s="430">
        <v>-1.4</v>
      </c>
      <c r="Q41" s="430">
        <v>1.5</v>
      </c>
      <c r="R41" s="430">
        <v>1.3</v>
      </c>
      <c r="S41" s="430">
        <v>-0.1</v>
      </c>
    </row>
    <row r="42" spans="1:19" ht="13.5" customHeight="1">
      <c r="A42" s="424" t="s">
        <v>503</v>
      </c>
      <c r="B42" s="424" t="s">
        <v>552</v>
      </c>
      <c r="C42" s="425" t="s">
        <v>503</v>
      </c>
      <c r="D42" s="429">
        <v>-0.4</v>
      </c>
      <c r="E42" s="430">
        <v>-1.1</v>
      </c>
      <c r="F42" s="430">
        <v>-1.3</v>
      </c>
      <c r="G42" s="430">
        <v>31.3</v>
      </c>
      <c r="H42" s="430">
        <v>-4.4</v>
      </c>
      <c r="I42" s="430">
        <v>-1</v>
      </c>
      <c r="J42" s="430">
        <v>-1.8</v>
      </c>
      <c r="K42" s="430">
        <v>1.5</v>
      </c>
      <c r="L42" s="430">
        <v>3.3</v>
      </c>
      <c r="M42" s="430">
        <v>4.1</v>
      </c>
      <c r="N42" s="430">
        <v>3.5</v>
      </c>
      <c r="O42" s="430">
        <v>-5.8</v>
      </c>
      <c r="P42" s="430">
        <v>-2</v>
      </c>
      <c r="Q42" s="430">
        <v>1.2</v>
      </c>
      <c r="R42" s="430">
        <v>1.7</v>
      </c>
      <c r="S42" s="430">
        <v>0.5</v>
      </c>
    </row>
    <row r="43" spans="1:19" ht="13.5" customHeight="1">
      <c r="A43" s="424" t="s">
        <v>503</v>
      </c>
      <c r="B43" s="424" t="s">
        <v>518</v>
      </c>
      <c r="C43" s="425" t="s">
        <v>503</v>
      </c>
      <c r="D43" s="429">
        <v>-0.3</v>
      </c>
      <c r="E43" s="430">
        <v>-0.8</v>
      </c>
      <c r="F43" s="430">
        <v>-1.5</v>
      </c>
      <c r="G43" s="430">
        <v>31.9</v>
      </c>
      <c r="H43" s="430">
        <v>-3.7</v>
      </c>
      <c r="I43" s="430">
        <v>-0.2</v>
      </c>
      <c r="J43" s="430">
        <v>-1.4</v>
      </c>
      <c r="K43" s="430">
        <v>2.1</v>
      </c>
      <c r="L43" s="430">
        <v>4.6</v>
      </c>
      <c r="M43" s="430">
        <v>5.6</v>
      </c>
      <c r="N43" s="430">
        <v>2.3</v>
      </c>
      <c r="O43" s="430">
        <v>-8.4</v>
      </c>
      <c r="P43" s="430">
        <v>-2.1</v>
      </c>
      <c r="Q43" s="430">
        <v>1.9</v>
      </c>
      <c r="R43" s="430">
        <v>-0.5</v>
      </c>
      <c r="S43" s="430">
        <v>0.4</v>
      </c>
    </row>
    <row r="44" spans="1:19" ht="13.5" customHeight="1">
      <c r="A44" s="424" t="s">
        <v>503</v>
      </c>
      <c r="B44" s="424" t="s">
        <v>553</v>
      </c>
      <c r="C44" s="425" t="s">
        <v>503</v>
      </c>
      <c r="D44" s="429">
        <v>-0.1</v>
      </c>
      <c r="E44" s="430">
        <v>-2.7</v>
      </c>
      <c r="F44" s="430">
        <v>-1.1</v>
      </c>
      <c r="G44" s="430">
        <v>32.9</v>
      </c>
      <c r="H44" s="430">
        <v>-3.6</v>
      </c>
      <c r="I44" s="430">
        <v>-1.4</v>
      </c>
      <c r="J44" s="430">
        <v>-1.3</v>
      </c>
      <c r="K44" s="430">
        <v>2.5</v>
      </c>
      <c r="L44" s="430">
        <v>3.4</v>
      </c>
      <c r="M44" s="430">
        <v>4</v>
      </c>
      <c r="N44" s="430">
        <v>0.9</v>
      </c>
      <c r="O44" s="430">
        <v>-0.3</v>
      </c>
      <c r="P44" s="430">
        <v>-1.1</v>
      </c>
      <c r="Q44" s="430">
        <v>2.5</v>
      </c>
      <c r="R44" s="430">
        <v>-1</v>
      </c>
      <c r="S44" s="430">
        <v>0.7</v>
      </c>
    </row>
    <row r="45" spans="1:19" ht="13.5" customHeight="1">
      <c r="A45" s="432" t="s">
        <v>690</v>
      </c>
      <c r="B45" s="433" t="s">
        <v>813</v>
      </c>
      <c r="C45" s="434" t="s">
        <v>676</v>
      </c>
      <c r="D45" s="435">
        <v>-0.1</v>
      </c>
      <c r="E45" s="436">
        <v>-2.6</v>
      </c>
      <c r="F45" s="436">
        <v>-1.1</v>
      </c>
      <c r="G45" s="436">
        <v>28.7</v>
      </c>
      <c r="H45" s="436">
        <v>-4.2</v>
      </c>
      <c r="I45" s="436">
        <v>-0.9</v>
      </c>
      <c r="J45" s="436">
        <v>-1.9</v>
      </c>
      <c r="K45" s="436">
        <v>2.7</v>
      </c>
      <c r="L45" s="436">
        <v>3.9</v>
      </c>
      <c r="M45" s="436">
        <v>4.3</v>
      </c>
      <c r="N45" s="436">
        <v>1.8</v>
      </c>
      <c r="O45" s="436">
        <v>-3.9</v>
      </c>
      <c r="P45" s="436">
        <v>-1.3</v>
      </c>
      <c r="Q45" s="436">
        <v>2.8</v>
      </c>
      <c r="R45" s="436">
        <v>-0.4</v>
      </c>
      <c r="S45" s="436">
        <v>0.9</v>
      </c>
    </row>
    <row r="46" spans="1:35" ht="27" customHeight="1">
      <c r="A46" s="762" t="s">
        <v>348</v>
      </c>
      <c r="B46" s="762"/>
      <c r="C46" s="763"/>
      <c r="D46" s="441">
        <v>0.1</v>
      </c>
      <c r="E46" s="441">
        <v>0</v>
      </c>
      <c r="F46" s="441">
        <v>0</v>
      </c>
      <c r="G46" s="441">
        <v>-3.2</v>
      </c>
      <c r="H46" s="441">
        <v>-1.2</v>
      </c>
      <c r="I46" s="441">
        <v>2.2</v>
      </c>
      <c r="J46" s="441">
        <v>-0.4</v>
      </c>
      <c r="K46" s="441">
        <v>0.1</v>
      </c>
      <c r="L46" s="441">
        <v>1.4</v>
      </c>
      <c r="M46" s="441">
        <v>1.1</v>
      </c>
      <c r="N46" s="441">
        <v>0.4</v>
      </c>
      <c r="O46" s="441">
        <v>-1.6</v>
      </c>
      <c r="P46" s="441">
        <v>-0.3</v>
      </c>
      <c r="Q46" s="441">
        <v>0.3</v>
      </c>
      <c r="R46" s="441">
        <v>0.6</v>
      </c>
      <c r="S46" s="441">
        <v>0.1</v>
      </c>
      <c r="T46" s="377"/>
      <c r="U46" s="377"/>
      <c r="V46" s="377"/>
      <c r="W46" s="377"/>
      <c r="X46" s="377"/>
      <c r="Y46" s="377"/>
      <c r="Z46" s="377"/>
      <c r="AA46" s="377"/>
      <c r="AB46" s="377"/>
      <c r="AC46" s="377"/>
      <c r="AD46" s="377"/>
      <c r="AE46" s="377"/>
      <c r="AF46" s="377"/>
      <c r="AG46" s="377"/>
      <c r="AH46" s="377"/>
      <c r="AI46" s="377"/>
    </row>
    <row r="47" spans="1:35" ht="27" customHeight="1">
      <c r="A47" s="377"/>
      <c r="B47" s="377"/>
      <c r="C47" s="377"/>
      <c r="D47" s="375"/>
      <c r="E47" s="375"/>
      <c r="F47" s="375"/>
      <c r="G47" s="375"/>
      <c r="H47" s="375"/>
      <c r="I47" s="375"/>
      <c r="J47" s="375"/>
      <c r="K47" s="375"/>
      <c r="L47" s="375"/>
      <c r="M47" s="375"/>
      <c r="N47" s="375"/>
      <c r="O47" s="375"/>
      <c r="P47" s="375"/>
      <c r="Q47" s="375"/>
      <c r="R47" s="375"/>
      <c r="S47" s="375"/>
      <c r="T47" s="377"/>
      <c r="U47" s="377"/>
      <c r="V47" s="377"/>
      <c r="W47" s="377"/>
      <c r="X47" s="377"/>
      <c r="Y47" s="377"/>
      <c r="Z47" s="377"/>
      <c r="AA47" s="377"/>
      <c r="AB47" s="377"/>
      <c r="AC47" s="377"/>
      <c r="AD47" s="377"/>
      <c r="AE47" s="377"/>
      <c r="AF47" s="377"/>
      <c r="AG47" s="377"/>
      <c r="AH47" s="377"/>
      <c r="AI47" s="377"/>
    </row>
    <row r="48" spans="1:19" ht="17.25">
      <c r="A48" s="395" t="s">
        <v>176</v>
      </c>
      <c r="B48" s="380"/>
      <c r="C48" s="380"/>
      <c r="D48" s="378"/>
      <c r="E48" s="378"/>
      <c r="F48" s="378"/>
      <c r="G48" s="378"/>
      <c r="H48" s="777"/>
      <c r="I48" s="777"/>
      <c r="J48" s="777"/>
      <c r="K48" s="777"/>
      <c r="L48" s="777"/>
      <c r="M48" s="777"/>
      <c r="N48" s="777"/>
      <c r="O48" s="777"/>
      <c r="P48" s="378"/>
      <c r="Q48" s="378"/>
      <c r="R48" s="378"/>
      <c r="S48" s="384" t="s">
        <v>544</v>
      </c>
    </row>
    <row r="49" spans="1:19" ht="13.5">
      <c r="A49" s="765" t="s">
        <v>504</v>
      </c>
      <c r="B49" s="765"/>
      <c r="C49" s="766"/>
      <c r="D49" s="368" t="s">
        <v>619</v>
      </c>
      <c r="E49" s="368" t="s">
        <v>620</v>
      </c>
      <c r="F49" s="368" t="s">
        <v>621</v>
      </c>
      <c r="G49" s="368" t="s">
        <v>622</v>
      </c>
      <c r="H49" s="368" t="s">
        <v>623</v>
      </c>
      <c r="I49" s="368" t="s">
        <v>624</v>
      </c>
      <c r="J49" s="368" t="s">
        <v>625</v>
      </c>
      <c r="K49" s="368" t="s">
        <v>626</v>
      </c>
      <c r="L49" s="368" t="s">
        <v>627</v>
      </c>
      <c r="M49" s="368" t="s">
        <v>628</v>
      </c>
      <c r="N49" s="368" t="s">
        <v>611</v>
      </c>
      <c r="O49" s="368" t="s">
        <v>629</v>
      </c>
      <c r="P49" s="368" t="s">
        <v>630</v>
      </c>
      <c r="Q49" s="368" t="s">
        <v>631</v>
      </c>
      <c r="R49" s="368" t="s">
        <v>632</v>
      </c>
      <c r="S49" s="368" t="s">
        <v>633</v>
      </c>
    </row>
    <row r="50" spans="1:19" ht="13.5">
      <c r="A50" s="767"/>
      <c r="B50" s="767"/>
      <c r="C50" s="768"/>
      <c r="D50" s="369" t="s">
        <v>519</v>
      </c>
      <c r="E50" s="369"/>
      <c r="F50" s="369"/>
      <c r="G50" s="369" t="s">
        <v>617</v>
      </c>
      <c r="H50" s="369" t="s">
        <v>520</v>
      </c>
      <c r="I50" s="369" t="s">
        <v>521</v>
      </c>
      <c r="J50" s="369" t="s">
        <v>522</v>
      </c>
      <c r="K50" s="369" t="s">
        <v>523</v>
      </c>
      <c r="L50" s="370" t="s">
        <v>524</v>
      </c>
      <c r="M50" s="371" t="s">
        <v>525</v>
      </c>
      <c r="N50" s="370" t="s">
        <v>686</v>
      </c>
      <c r="O50" s="370" t="s">
        <v>526</v>
      </c>
      <c r="P50" s="370" t="s">
        <v>527</v>
      </c>
      <c r="Q50" s="370" t="s">
        <v>528</v>
      </c>
      <c r="R50" s="370" t="s">
        <v>529</v>
      </c>
      <c r="S50" s="514" t="s">
        <v>55</v>
      </c>
    </row>
    <row r="51" spans="1:19" ht="18" customHeight="1">
      <c r="A51" s="769"/>
      <c r="B51" s="769"/>
      <c r="C51" s="770"/>
      <c r="D51" s="372" t="s">
        <v>530</v>
      </c>
      <c r="E51" s="372" t="s">
        <v>346</v>
      </c>
      <c r="F51" s="372" t="s">
        <v>347</v>
      </c>
      <c r="G51" s="372" t="s">
        <v>618</v>
      </c>
      <c r="H51" s="372" t="s">
        <v>531</v>
      </c>
      <c r="I51" s="372" t="s">
        <v>532</v>
      </c>
      <c r="J51" s="372" t="s">
        <v>533</v>
      </c>
      <c r="K51" s="372" t="s">
        <v>534</v>
      </c>
      <c r="L51" s="373" t="s">
        <v>535</v>
      </c>
      <c r="M51" s="374" t="s">
        <v>536</v>
      </c>
      <c r="N51" s="373" t="s">
        <v>687</v>
      </c>
      <c r="O51" s="373" t="s">
        <v>537</v>
      </c>
      <c r="P51" s="374" t="s">
        <v>538</v>
      </c>
      <c r="Q51" s="374" t="s">
        <v>539</v>
      </c>
      <c r="R51" s="373" t="s">
        <v>677</v>
      </c>
      <c r="S51" s="373" t="s">
        <v>56</v>
      </c>
    </row>
    <row r="52" spans="1:19" ht="15.75" customHeight="1">
      <c r="A52" s="400"/>
      <c r="B52" s="400"/>
      <c r="C52" s="400"/>
      <c r="D52" s="771" t="s">
        <v>600</v>
      </c>
      <c r="E52" s="771"/>
      <c r="F52" s="771"/>
      <c r="G52" s="771"/>
      <c r="H52" s="771"/>
      <c r="I52" s="771"/>
      <c r="J52" s="771"/>
      <c r="K52" s="771"/>
      <c r="L52" s="771"/>
      <c r="M52" s="771"/>
      <c r="N52" s="771"/>
      <c r="O52" s="771"/>
      <c r="P52" s="771"/>
      <c r="Q52" s="771"/>
      <c r="R52" s="771"/>
      <c r="S52" s="400"/>
    </row>
    <row r="53" spans="1:19" ht="13.5" customHeight="1">
      <c r="A53" s="419" t="s">
        <v>540</v>
      </c>
      <c r="B53" s="419" t="s">
        <v>667</v>
      </c>
      <c r="C53" s="420" t="s">
        <v>541</v>
      </c>
      <c r="D53" s="421">
        <v>102.3</v>
      </c>
      <c r="E53" s="422">
        <v>109.5</v>
      </c>
      <c r="F53" s="422">
        <v>118</v>
      </c>
      <c r="G53" s="422">
        <v>105.7</v>
      </c>
      <c r="H53" s="422">
        <v>103.1</v>
      </c>
      <c r="I53" s="422">
        <v>96.6</v>
      </c>
      <c r="J53" s="422">
        <v>97.4</v>
      </c>
      <c r="K53" s="422">
        <v>92.6</v>
      </c>
      <c r="L53" s="423" t="s">
        <v>672</v>
      </c>
      <c r="M53" s="423" t="s">
        <v>672</v>
      </c>
      <c r="N53" s="423" t="s">
        <v>672</v>
      </c>
      <c r="O53" s="423" t="s">
        <v>672</v>
      </c>
      <c r="P53" s="422">
        <v>95.1</v>
      </c>
      <c r="Q53" s="422">
        <v>84.2</v>
      </c>
      <c r="R53" s="422">
        <v>204.8</v>
      </c>
      <c r="S53" s="423" t="s">
        <v>672</v>
      </c>
    </row>
    <row r="54" spans="1:19" ht="13.5" customHeight="1">
      <c r="A54" s="424"/>
      <c r="B54" s="424" t="s">
        <v>668</v>
      </c>
      <c r="C54" s="425"/>
      <c r="D54" s="426">
        <v>101.7</v>
      </c>
      <c r="E54" s="427">
        <v>102.6</v>
      </c>
      <c r="F54" s="427">
        <v>108.9</v>
      </c>
      <c r="G54" s="427">
        <v>101.6</v>
      </c>
      <c r="H54" s="427">
        <v>108.7</v>
      </c>
      <c r="I54" s="427">
        <v>100.1</v>
      </c>
      <c r="J54" s="427">
        <v>100</v>
      </c>
      <c r="K54" s="427">
        <v>95.1</v>
      </c>
      <c r="L54" s="428" t="s">
        <v>672</v>
      </c>
      <c r="M54" s="428" t="s">
        <v>672</v>
      </c>
      <c r="N54" s="428" t="s">
        <v>672</v>
      </c>
      <c r="O54" s="428" t="s">
        <v>672</v>
      </c>
      <c r="P54" s="427">
        <v>98.9</v>
      </c>
      <c r="Q54" s="427">
        <v>90.5</v>
      </c>
      <c r="R54" s="427">
        <v>168.5</v>
      </c>
      <c r="S54" s="428" t="s">
        <v>672</v>
      </c>
    </row>
    <row r="55" spans="1:19" ht="13.5" customHeight="1">
      <c r="A55" s="424"/>
      <c r="B55" s="424" t="s">
        <v>669</v>
      </c>
      <c r="C55" s="425"/>
      <c r="D55" s="426">
        <v>100</v>
      </c>
      <c r="E55" s="427">
        <v>96.9</v>
      </c>
      <c r="F55" s="427">
        <v>101.1</v>
      </c>
      <c r="G55" s="427">
        <v>98.2</v>
      </c>
      <c r="H55" s="427">
        <v>110.4</v>
      </c>
      <c r="I55" s="427">
        <v>98.6</v>
      </c>
      <c r="J55" s="427">
        <v>103.1</v>
      </c>
      <c r="K55" s="427">
        <v>95.4</v>
      </c>
      <c r="L55" s="428" t="s">
        <v>672</v>
      </c>
      <c r="M55" s="428" t="s">
        <v>672</v>
      </c>
      <c r="N55" s="428" t="s">
        <v>672</v>
      </c>
      <c r="O55" s="428" t="s">
        <v>672</v>
      </c>
      <c r="P55" s="427">
        <v>101.4</v>
      </c>
      <c r="Q55" s="427">
        <v>97.3</v>
      </c>
      <c r="R55" s="427">
        <v>107.6</v>
      </c>
      <c r="S55" s="428" t="s">
        <v>672</v>
      </c>
    </row>
    <row r="56" spans="1:19" ht="13.5" customHeight="1">
      <c r="A56" s="424"/>
      <c r="B56" s="424" t="s">
        <v>670</v>
      </c>
      <c r="C56" s="425"/>
      <c r="D56" s="426">
        <v>100</v>
      </c>
      <c r="E56" s="427">
        <v>100</v>
      </c>
      <c r="F56" s="427">
        <v>100</v>
      </c>
      <c r="G56" s="427">
        <v>100</v>
      </c>
      <c r="H56" s="427">
        <v>100</v>
      </c>
      <c r="I56" s="427">
        <v>100</v>
      </c>
      <c r="J56" s="427">
        <v>100</v>
      </c>
      <c r="K56" s="427">
        <v>100</v>
      </c>
      <c r="L56" s="428">
        <v>100</v>
      </c>
      <c r="M56" s="428">
        <v>100</v>
      </c>
      <c r="N56" s="428">
        <v>100</v>
      </c>
      <c r="O56" s="428">
        <v>100</v>
      </c>
      <c r="P56" s="427">
        <v>100</v>
      </c>
      <c r="Q56" s="427">
        <v>100</v>
      </c>
      <c r="R56" s="427">
        <v>100</v>
      </c>
      <c r="S56" s="428">
        <v>100</v>
      </c>
    </row>
    <row r="57" spans="1:19" ht="13.5" customHeight="1">
      <c r="A57" s="424"/>
      <c r="B57" s="424" t="s">
        <v>671</v>
      </c>
      <c r="C57" s="425"/>
      <c r="D57" s="429">
        <v>101.3</v>
      </c>
      <c r="E57" s="430">
        <v>98.4</v>
      </c>
      <c r="F57" s="430">
        <v>99.9</v>
      </c>
      <c r="G57" s="430">
        <v>103.2</v>
      </c>
      <c r="H57" s="430">
        <v>100.3</v>
      </c>
      <c r="I57" s="430">
        <v>101.6</v>
      </c>
      <c r="J57" s="430">
        <v>100.5</v>
      </c>
      <c r="K57" s="430">
        <v>104.6</v>
      </c>
      <c r="L57" s="430">
        <v>96.8</v>
      </c>
      <c r="M57" s="430">
        <v>101.4</v>
      </c>
      <c r="N57" s="430">
        <v>101.2</v>
      </c>
      <c r="O57" s="430">
        <v>92.9</v>
      </c>
      <c r="P57" s="430">
        <v>98.4</v>
      </c>
      <c r="Q57" s="430">
        <v>114.3</v>
      </c>
      <c r="R57" s="430">
        <v>97.4</v>
      </c>
      <c r="S57" s="430">
        <v>97.9</v>
      </c>
    </row>
    <row r="58" spans="1:19" ht="13.5" customHeight="1">
      <c r="A58" s="424"/>
      <c r="B58" s="437" t="s">
        <v>708</v>
      </c>
      <c r="C58" s="438"/>
      <c r="D58" s="439">
        <v>102.2</v>
      </c>
      <c r="E58" s="440">
        <v>96.5</v>
      </c>
      <c r="F58" s="440">
        <v>101.1</v>
      </c>
      <c r="G58" s="440">
        <v>100.4</v>
      </c>
      <c r="H58" s="440">
        <v>94.7</v>
      </c>
      <c r="I58" s="440">
        <v>101.9</v>
      </c>
      <c r="J58" s="440">
        <v>102.3</v>
      </c>
      <c r="K58" s="440">
        <v>107.2</v>
      </c>
      <c r="L58" s="440">
        <v>99</v>
      </c>
      <c r="M58" s="440">
        <v>98.7</v>
      </c>
      <c r="N58" s="440">
        <v>101.7</v>
      </c>
      <c r="O58" s="440">
        <v>86.9</v>
      </c>
      <c r="P58" s="440">
        <v>98.9</v>
      </c>
      <c r="Q58" s="440">
        <v>120</v>
      </c>
      <c r="R58" s="440">
        <v>106.2</v>
      </c>
      <c r="S58" s="440">
        <v>94.1</v>
      </c>
    </row>
    <row r="59" spans="1:19" ht="13.5" customHeight="1">
      <c r="A59" s="419" t="s">
        <v>542</v>
      </c>
      <c r="B59" s="419" t="s">
        <v>598</v>
      </c>
      <c r="C59" s="431" t="s">
        <v>543</v>
      </c>
      <c r="D59" s="429">
        <v>102.1</v>
      </c>
      <c r="E59" s="430">
        <v>96.3</v>
      </c>
      <c r="F59" s="430">
        <v>100.2</v>
      </c>
      <c r="G59" s="430">
        <v>98</v>
      </c>
      <c r="H59" s="430">
        <v>93.1</v>
      </c>
      <c r="I59" s="430">
        <v>105</v>
      </c>
      <c r="J59" s="430">
        <v>102.5</v>
      </c>
      <c r="K59" s="430">
        <v>106.4</v>
      </c>
      <c r="L59" s="430">
        <v>98.8</v>
      </c>
      <c r="M59" s="430">
        <v>98.3</v>
      </c>
      <c r="N59" s="430">
        <v>107</v>
      </c>
      <c r="O59" s="430">
        <v>84.7</v>
      </c>
      <c r="P59" s="430">
        <v>96.8</v>
      </c>
      <c r="Q59" s="430">
        <v>120.3</v>
      </c>
      <c r="R59" s="430">
        <v>106.4</v>
      </c>
      <c r="S59" s="430">
        <v>93</v>
      </c>
    </row>
    <row r="60" spans="1:19" ht="13.5" customHeight="1">
      <c r="A60" s="424" t="s">
        <v>674</v>
      </c>
      <c r="B60" s="424" t="s">
        <v>557</v>
      </c>
      <c r="C60" s="425" t="s">
        <v>543</v>
      </c>
      <c r="D60" s="429">
        <v>101.6</v>
      </c>
      <c r="E60" s="430">
        <v>96.1</v>
      </c>
      <c r="F60" s="430">
        <v>99.9</v>
      </c>
      <c r="G60" s="430">
        <v>97.8</v>
      </c>
      <c r="H60" s="430">
        <v>90.4</v>
      </c>
      <c r="I60" s="430">
        <v>101.9</v>
      </c>
      <c r="J60" s="430">
        <v>101.3</v>
      </c>
      <c r="K60" s="430">
        <v>106.2</v>
      </c>
      <c r="L60" s="430">
        <v>97.8</v>
      </c>
      <c r="M60" s="430">
        <v>98.9</v>
      </c>
      <c r="N60" s="430">
        <v>105.3</v>
      </c>
      <c r="O60" s="430">
        <v>84</v>
      </c>
      <c r="P60" s="430">
        <v>96.7</v>
      </c>
      <c r="Q60" s="430">
        <v>120.9</v>
      </c>
      <c r="R60" s="430">
        <v>106.1</v>
      </c>
      <c r="S60" s="430">
        <v>93.3</v>
      </c>
    </row>
    <row r="61" spans="1:19" ht="13.5" customHeight="1">
      <c r="A61" s="424" t="s">
        <v>503</v>
      </c>
      <c r="B61" s="424" t="s">
        <v>545</v>
      </c>
      <c r="C61" s="425" t="s">
        <v>503</v>
      </c>
      <c r="D61" s="429">
        <v>101.2</v>
      </c>
      <c r="E61" s="430">
        <v>96.2</v>
      </c>
      <c r="F61" s="430">
        <v>99.5</v>
      </c>
      <c r="G61" s="430">
        <v>97.1</v>
      </c>
      <c r="H61" s="430">
        <v>90.3</v>
      </c>
      <c r="I61" s="430">
        <v>100.5</v>
      </c>
      <c r="J61" s="430">
        <v>102</v>
      </c>
      <c r="K61" s="430">
        <v>106</v>
      </c>
      <c r="L61" s="430">
        <v>96.1</v>
      </c>
      <c r="M61" s="430">
        <v>99.4</v>
      </c>
      <c r="N61" s="430">
        <v>103.2</v>
      </c>
      <c r="O61" s="430">
        <v>83.3</v>
      </c>
      <c r="P61" s="430">
        <v>95.2</v>
      </c>
      <c r="Q61" s="430">
        <v>121.1</v>
      </c>
      <c r="R61" s="430">
        <v>105.8</v>
      </c>
      <c r="S61" s="430">
        <v>93.5</v>
      </c>
    </row>
    <row r="62" spans="1:19" ht="13.5" customHeight="1">
      <c r="A62" s="424" t="s">
        <v>503</v>
      </c>
      <c r="B62" s="424" t="s">
        <v>546</v>
      </c>
      <c r="C62" s="425" t="s">
        <v>503</v>
      </c>
      <c r="D62" s="429">
        <v>100.6</v>
      </c>
      <c r="E62" s="430">
        <v>96</v>
      </c>
      <c r="F62" s="430">
        <v>99.3</v>
      </c>
      <c r="G62" s="430">
        <v>96.9</v>
      </c>
      <c r="H62" s="430">
        <v>89.6</v>
      </c>
      <c r="I62" s="430">
        <v>100.6</v>
      </c>
      <c r="J62" s="430">
        <v>100.4</v>
      </c>
      <c r="K62" s="430">
        <v>106.2</v>
      </c>
      <c r="L62" s="430">
        <v>96.9</v>
      </c>
      <c r="M62" s="430">
        <v>98.2</v>
      </c>
      <c r="N62" s="430">
        <v>103.3</v>
      </c>
      <c r="O62" s="430">
        <v>82.9</v>
      </c>
      <c r="P62" s="430">
        <v>94.4</v>
      </c>
      <c r="Q62" s="430">
        <v>120.2</v>
      </c>
      <c r="R62" s="430">
        <v>103.3</v>
      </c>
      <c r="S62" s="430">
        <v>92</v>
      </c>
    </row>
    <row r="63" spans="1:19" ht="13.5" customHeight="1">
      <c r="A63" s="424" t="s">
        <v>503</v>
      </c>
      <c r="B63" s="424" t="s">
        <v>547</v>
      </c>
      <c r="C63" s="425" t="s">
        <v>503</v>
      </c>
      <c r="D63" s="429">
        <v>101.7</v>
      </c>
      <c r="E63" s="430">
        <v>98.6</v>
      </c>
      <c r="F63" s="430">
        <v>100.1</v>
      </c>
      <c r="G63" s="430">
        <v>96.6</v>
      </c>
      <c r="H63" s="430">
        <v>90.6</v>
      </c>
      <c r="I63" s="430">
        <v>102.5</v>
      </c>
      <c r="J63" s="430">
        <v>101.9</v>
      </c>
      <c r="K63" s="430">
        <v>106.4</v>
      </c>
      <c r="L63" s="430">
        <v>100.5</v>
      </c>
      <c r="M63" s="430">
        <v>99.4</v>
      </c>
      <c r="N63" s="430">
        <v>101.6</v>
      </c>
      <c r="O63" s="430">
        <v>82.4</v>
      </c>
      <c r="P63" s="430">
        <v>97.8</v>
      </c>
      <c r="Q63" s="430">
        <v>122.2</v>
      </c>
      <c r="R63" s="430">
        <v>105.8</v>
      </c>
      <c r="S63" s="430">
        <v>92.7</v>
      </c>
    </row>
    <row r="64" spans="1:19" ht="13.5" customHeight="1">
      <c r="A64" s="424" t="s">
        <v>503</v>
      </c>
      <c r="B64" s="424" t="s">
        <v>548</v>
      </c>
      <c r="C64" s="425" t="s">
        <v>503</v>
      </c>
      <c r="D64" s="429">
        <v>101.6</v>
      </c>
      <c r="E64" s="430">
        <v>98.5</v>
      </c>
      <c r="F64" s="430">
        <v>99.8</v>
      </c>
      <c r="G64" s="430">
        <v>96.5</v>
      </c>
      <c r="H64" s="430">
        <v>90.4</v>
      </c>
      <c r="I64" s="430">
        <v>102.9</v>
      </c>
      <c r="J64" s="430">
        <v>103.1</v>
      </c>
      <c r="K64" s="430">
        <v>106.3</v>
      </c>
      <c r="L64" s="430">
        <v>102.4</v>
      </c>
      <c r="M64" s="430">
        <v>99.1</v>
      </c>
      <c r="N64" s="430">
        <v>101.6</v>
      </c>
      <c r="O64" s="430">
        <v>80.3</v>
      </c>
      <c r="P64" s="430">
        <v>97.7</v>
      </c>
      <c r="Q64" s="430">
        <v>122.3</v>
      </c>
      <c r="R64" s="430">
        <v>105.1</v>
      </c>
      <c r="S64" s="430">
        <v>91.8</v>
      </c>
    </row>
    <row r="65" spans="1:19" ht="13.5" customHeight="1">
      <c r="A65" s="424" t="s">
        <v>503</v>
      </c>
      <c r="B65" s="424" t="s">
        <v>549</v>
      </c>
      <c r="C65" s="425" t="s">
        <v>503</v>
      </c>
      <c r="D65" s="429">
        <v>101.7</v>
      </c>
      <c r="E65" s="430">
        <v>97.9</v>
      </c>
      <c r="F65" s="430">
        <v>99.7</v>
      </c>
      <c r="G65" s="430">
        <v>97</v>
      </c>
      <c r="H65" s="430">
        <v>90.5</v>
      </c>
      <c r="I65" s="430">
        <v>103.5</v>
      </c>
      <c r="J65" s="430">
        <v>102.3</v>
      </c>
      <c r="K65" s="430">
        <v>106.2</v>
      </c>
      <c r="L65" s="430">
        <v>99.1</v>
      </c>
      <c r="M65" s="430">
        <v>100.2</v>
      </c>
      <c r="N65" s="430">
        <v>103.4</v>
      </c>
      <c r="O65" s="430">
        <v>80</v>
      </c>
      <c r="P65" s="430">
        <v>97.6</v>
      </c>
      <c r="Q65" s="430">
        <v>121.5</v>
      </c>
      <c r="R65" s="430">
        <v>104.9</v>
      </c>
      <c r="S65" s="430">
        <v>93.6</v>
      </c>
    </row>
    <row r="66" spans="1:19" ht="13.5" customHeight="1">
      <c r="A66" s="424" t="s">
        <v>503</v>
      </c>
      <c r="B66" s="424" t="s">
        <v>550</v>
      </c>
      <c r="C66" s="425" t="s">
        <v>503</v>
      </c>
      <c r="D66" s="429">
        <v>102</v>
      </c>
      <c r="E66" s="430">
        <v>97.4</v>
      </c>
      <c r="F66" s="430">
        <v>100.7</v>
      </c>
      <c r="G66" s="430">
        <v>91.1</v>
      </c>
      <c r="H66" s="430">
        <v>89.1</v>
      </c>
      <c r="I66" s="430">
        <v>102.3</v>
      </c>
      <c r="J66" s="430">
        <v>102.2</v>
      </c>
      <c r="K66" s="430">
        <v>106.1</v>
      </c>
      <c r="L66" s="430">
        <v>99.2</v>
      </c>
      <c r="M66" s="430">
        <v>100.2</v>
      </c>
      <c r="N66" s="430">
        <v>104</v>
      </c>
      <c r="O66" s="430">
        <v>81</v>
      </c>
      <c r="P66" s="430">
        <v>96.9</v>
      </c>
      <c r="Q66" s="430">
        <v>121.7</v>
      </c>
      <c r="R66" s="430">
        <v>104.8</v>
      </c>
      <c r="S66" s="430">
        <v>94.4</v>
      </c>
    </row>
    <row r="67" spans="1:19" ht="13.5" customHeight="1">
      <c r="A67" s="424" t="s">
        <v>503</v>
      </c>
      <c r="B67" s="424" t="s">
        <v>551</v>
      </c>
      <c r="C67" s="425" t="s">
        <v>503</v>
      </c>
      <c r="D67" s="429">
        <v>101.7</v>
      </c>
      <c r="E67" s="430">
        <v>97.2</v>
      </c>
      <c r="F67" s="430">
        <v>100.5</v>
      </c>
      <c r="G67" s="430">
        <v>90.8</v>
      </c>
      <c r="H67" s="430">
        <v>89.5</v>
      </c>
      <c r="I67" s="430">
        <v>101.9</v>
      </c>
      <c r="J67" s="430">
        <v>101.3</v>
      </c>
      <c r="K67" s="430">
        <v>105.7</v>
      </c>
      <c r="L67" s="430">
        <v>100.4</v>
      </c>
      <c r="M67" s="430">
        <v>100.6</v>
      </c>
      <c r="N67" s="430">
        <v>104.9</v>
      </c>
      <c r="O67" s="430">
        <v>79.7</v>
      </c>
      <c r="P67" s="430">
        <v>96</v>
      </c>
      <c r="Q67" s="430">
        <v>121.6</v>
      </c>
      <c r="R67" s="430">
        <v>104.9</v>
      </c>
      <c r="S67" s="430">
        <v>93.3</v>
      </c>
    </row>
    <row r="68" spans="1:19" ht="13.5" customHeight="1">
      <c r="A68" s="424" t="s">
        <v>503</v>
      </c>
      <c r="B68" s="424" t="s">
        <v>552</v>
      </c>
      <c r="C68" s="425" t="s">
        <v>503</v>
      </c>
      <c r="D68" s="429">
        <v>101</v>
      </c>
      <c r="E68" s="430">
        <v>97.3</v>
      </c>
      <c r="F68" s="430">
        <v>99.2</v>
      </c>
      <c r="G68" s="430">
        <v>90.8</v>
      </c>
      <c r="H68" s="430">
        <v>89.3</v>
      </c>
      <c r="I68" s="430">
        <v>101.3</v>
      </c>
      <c r="J68" s="430">
        <v>101.5</v>
      </c>
      <c r="K68" s="430">
        <v>105.8</v>
      </c>
      <c r="L68" s="430">
        <v>99.1</v>
      </c>
      <c r="M68" s="430">
        <v>101</v>
      </c>
      <c r="N68" s="430">
        <v>103.6</v>
      </c>
      <c r="O68" s="430">
        <v>79.1</v>
      </c>
      <c r="P68" s="430">
        <v>96.1</v>
      </c>
      <c r="Q68" s="430">
        <v>121.5</v>
      </c>
      <c r="R68" s="430">
        <v>104.9</v>
      </c>
      <c r="S68" s="430">
        <v>92.8</v>
      </c>
    </row>
    <row r="69" spans="1:19" ht="13.5" customHeight="1">
      <c r="A69" s="424" t="s">
        <v>503</v>
      </c>
      <c r="B69" s="424" t="s">
        <v>518</v>
      </c>
      <c r="C69" s="425" t="s">
        <v>503</v>
      </c>
      <c r="D69" s="429">
        <v>100.8</v>
      </c>
      <c r="E69" s="430">
        <v>97.7</v>
      </c>
      <c r="F69" s="430">
        <v>98.6</v>
      </c>
      <c r="G69" s="430">
        <v>89.6</v>
      </c>
      <c r="H69" s="430">
        <v>88.7</v>
      </c>
      <c r="I69" s="430">
        <v>101.2</v>
      </c>
      <c r="J69" s="430">
        <v>100.8</v>
      </c>
      <c r="K69" s="430">
        <v>106.8</v>
      </c>
      <c r="L69" s="430">
        <v>99.3</v>
      </c>
      <c r="M69" s="430">
        <v>101.7</v>
      </c>
      <c r="N69" s="430">
        <v>104</v>
      </c>
      <c r="O69" s="430">
        <v>80</v>
      </c>
      <c r="P69" s="430">
        <v>96.2</v>
      </c>
      <c r="Q69" s="430">
        <v>121.4</v>
      </c>
      <c r="R69" s="430">
        <v>105.3</v>
      </c>
      <c r="S69" s="430">
        <v>92.3</v>
      </c>
    </row>
    <row r="70" spans="1:46" ht="13.5" customHeight="1">
      <c r="A70" s="424" t="s">
        <v>503</v>
      </c>
      <c r="B70" s="424" t="s">
        <v>553</v>
      </c>
      <c r="C70" s="425" t="s">
        <v>503</v>
      </c>
      <c r="D70" s="429">
        <v>100.8</v>
      </c>
      <c r="E70" s="430">
        <v>97.7</v>
      </c>
      <c r="F70" s="430">
        <v>98.7</v>
      </c>
      <c r="G70" s="430">
        <v>89.6</v>
      </c>
      <c r="H70" s="430">
        <v>88.9</v>
      </c>
      <c r="I70" s="430">
        <v>101.1</v>
      </c>
      <c r="J70" s="430">
        <v>101.5</v>
      </c>
      <c r="K70" s="430">
        <v>106.6</v>
      </c>
      <c r="L70" s="430">
        <v>96.4</v>
      </c>
      <c r="M70" s="430">
        <v>102.4</v>
      </c>
      <c r="N70" s="430">
        <v>105.6</v>
      </c>
      <c r="O70" s="430">
        <v>78.4</v>
      </c>
      <c r="P70" s="430">
        <v>95.3</v>
      </c>
      <c r="Q70" s="430">
        <v>121</v>
      </c>
      <c r="R70" s="430">
        <v>104.4</v>
      </c>
      <c r="S70" s="430">
        <v>92.7</v>
      </c>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row>
    <row r="71" spans="1:46" ht="13.5" customHeight="1">
      <c r="A71" s="432" t="s">
        <v>690</v>
      </c>
      <c r="B71" s="433" t="s">
        <v>813</v>
      </c>
      <c r="C71" s="434" t="s">
        <v>706</v>
      </c>
      <c r="D71" s="435">
        <v>101</v>
      </c>
      <c r="E71" s="436">
        <v>97.3</v>
      </c>
      <c r="F71" s="436">
        <v>98.6</v>
      </c>
      <c r="G71" s="436">
        <v>89.6</v>
      </c>
      <c r="H71" s="436">
        <v>88</v>
      </c>
      <c r="I71" s="436">
        <v>104.5</v>
      </c>
      <c r="J71" s="436">
        <v>99.9</v>
      </c>
      <c r="K71" s="436">
        <v>106.4</v>
      </c>
      <c r="L71" s="436">
        <v>99.7</v>
      </c>
      <c r="M71" s="436">
        <v>104.8</v>
      </c>
      <c r="N71" s="436">
        <v>106.1</v>
      </c>
      <c r="O71" s="436">
        <v>78.3</v>
      </c>
      <c r="P71" s="436">
        <v>94.9</v>
      </c>
      <c r="Q71" s="436">
        <v>121.1</v>
      </c>
      <c r="R71" s="436">
        <v>104.4</v>
      </c>
      <c r="S71" s="436">
        <v>93.6</v>
      </c>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row>
    <row r="72" spans="1:19" ht="17.25" customHeight="1">
      <c r="A72" s="400"/>
      <c r="B72" s="400"/>
      <c r="C72" s="400"/>
      <c r="D72" s="772" t="s">
        <v>599</v>
      </c>
      <c r="E72" s="772"/>
      <c r="F72" s="772"/>
      <c r="G72" s="772"/>
      <c r="H72" s="772"/>
      <c r="I72" s="772"/>
      <c r="J72" s="772"/>
      <c r="K72" s="772"/>
      <c r="L72" s="772"/>
      <c r="M72" s="772"/>
      <c r="N72" s="772"/>
      <c r="O72" s="772"/>
      <c r="P72" s="772"/>
      <c r="Q72" s="772"/>
      <c r="R72" s="772"/>
      <c r="S72" s="772"/>
    </row>
    <row r="73" spans="1:19" ht="13.5" customHeight="1">
      <c r="A73" s="419" t="s">
        <v>540</v>
      </c>
      <c r="B73" s="419" t="s">
        <v>667</v>
      </c>
      <c r="C73" s="420" t="s">
        <v>541</v>
      </c>
      <c r="D73" s="421">
        <v>3.8</v>
      </c>
      <c r="E73" s="422">
        <v>-6.3</v>
      </c>
      <c r="F73" s="422">
        <v>2.6</v>
      </c>
      <c r="G73" s="422">
        <v>1.2</v>
      </c>
      <c r="H73" s="422">
        <v>-1.4</v>
      </c>
      <c r="I73" s="422">
        <v>8.1</v>
      </c>
      <c r="J73" s="422">
        <v>2.1</v>
      </c>
      <c r="K73" s="422">
        <v>3</v>
      </c>
      <c r="L73" s="423" t="s">
        <v>672</v>
      </c>
      <c r="M73" s="423" t="s">
        <v>672</v>
      </c>
      <c r="N73" s="423" t="s">
        <v>672</v>
      </c>
      <c r="O73" s="423" t="s">
        <v>672</v>
      </c>
      <c r="P73" s="422">
        <v>5</v>
      </c>
      <c r="Q73" s="422">
        <v>8</v>
      </c>
      <c r="R73" s="422">
        <v>-5</v>
      </c>
      <c r="S73" s="423" t="s">
        <v>672</v>
      </c>
    </row>
    <row r="74" spans="1:19" ht="13.5" customHeight="1">
      <c r="A74" s="424"/>
      <c r="B74" s="424" t="s">
        <v>668</v>
      </c>
      <c r="C74" s="425"/>
      <c r="D74" s="426">
        <v>-0.5</v>
      </c>
      <c r="E74" s="427">
        <v>-6.2</v>
      </c>
      <c r="F74" s="427">
        <v>-7.8</v>
      </c>
      <c r="G74" s="427">
        <v>-3.8</v>
      </c>
      <c r="H74" s="427">
        <v>5.4</v>
      </c>
      <c r="I74" s="427">
        <v>3.7</v>
      </c>
      <c r="J74" s="427">
        <v>2.7</v>
      </c>
      <c r="K74" s="427">
        <v>2.7</v>
      </c>
      <c r="L74" s="428" t="s">
        <v>672</v>
      </c>
      <c r="M74" s="428" t="s">
        <v>672</v>
      </c>
      <c r="N74" s="428" t="s">
        <v>672</v>
      </c>
      <c r="O74" s="428" t="s">
        <v>672</v>
      </c>
      <c r="P74" s="427">
        <v>4.1</v>
      </c>
      <c r="Q74" s="427">
        <v>7.6</v>
      </c>
      <c r="R74" s="427">
        <v>-17.6</v>
      </c>
      <c r="S74" s="428" t="s">
        <v>672</v>
      </c>
    </row>
    <row r="75" spans="1:19" ht="13.5" customHeight="1">
      <c r="A75" s="424"/>
      <c r="B75" s="424" t="s">
        <v>669</v>
      </c>
      <c r="C75" s="425"/>
      <c r="D75" s="426">
        <v>-1.7</v>
      </c>
      <c r="E75" s="427">
        <v>-5.5</v>
      </c>
      <c r="F75" s="427">
        <v>-7.2</v>
      </c>
      <c r="G75" s="427">
        <v>-3.4</v>
      </c>
      <c r="H75" s="427">
        <v>1.6</v>
      </c>
      <c r="I75" s="427">
        <v>-1.5</v>
      </c>
      <c r="J75" s="427">
        <v>3.2</v>
      </c>
      <c r="K75" s="427">
        <v>0.4</v>
      </c>
      <c r="L75" s="428" t="s">
        <v>672</v>
      </c>
      <c r="M75" s="428" t="s">
        <v>672</v>
      </c>
      <c r="N75" s="428" t="s">
        <v>672</v>
      </c>
      <c r="O75" s="428" t="s">
        <v>672</v>
      </c>
      <c r="P75" s="427">
        <v>2.6</v>
      </c>
      <c r="Q75" s="427">
        <v>7.5</v>
      </c>
      <c r="R75" s="427">
        <v>-36.1</v>
      </c>
      <c r="S75" s="428" t="s">
        <v>672</v>
      </c>
    </row>
    <row r="76" spans="1:19" ht="13.5" customHeight="1">
      <c r="A76" s="424"/>
      <c r="B76" s="424" t="s">
        <v>670</v>
      </c>
      <c r="C76" s="425"/>
      <c r="D76" s="426">
        <v>0</v>
      </c>
      <c r="E76" s="427">
        <v>3.2</v>
      </c>
      <c r="F76" s="427">
        <v>-1</v>
      </c>
      <c r="G76" s="427">
        <v>1.9</v>
      </c>
      <c r="H76" s="427">
        <v>-9.4</v>
      </c>
      <c r="I76" s="427">
        <v>1.4</v>
      </c>
      <c r="J76" s="427">
        <v>-3.1</v>
      </c>
      <c r="K76" s="427">
        <v>4.7</v>
      </c>
      <c r="L76" s="428" t="s">
        <v>672</v>
      </c>
      <c r="M76" s="428" t="s">
        <v>672</v>
      </c>
      <c r="N76" s="428" t="s">
        <v>672</v>
      </c>
      <c r="O76" s="428" t="s">
        <v>672</v>
      </c>
      <c r="P76" s="427">
        <v>-1.4</v>
      </c>
      <c r="Q76" s="427">
        <v>2.7</v>
      </c>
      <c r="R76" s="427">
        <v>-7.1</v>
      </c>
      <c r="S76" s="428" t="s">
        <v>672</v>
      </c>
    </row>
    <row r="77" spans="1:19" ht="13.5" customHeight="1">
      <c r="A77" s="424"/>
      <c r="B77" s="424" t="s">
        <v>671</v>
      </c>
      <c r="C77" s="425"/>
      <c r="D77" s="426">
        <v>1.3</v>
      </c>
      <c r="E77" s="427">
        <v>-1.6</v>
      </c>
      <c r="F77" s="427">
        <v>-0.2</v>
      </c>
      <c r="G77" s="427">
        <v>3.2</v>
      </c>
      <c r="H77" s="427">
        <v>0.3</v>
      </c>
      <c r="I77" s="427">
        <v>1.6</v>
      </c>
      <c r="J77" s="427">
        <v>0.5</v>
      </c>
      <c r="K77" s="427">
        <v>4.6</v>
      </c>
      <c r="L77" s="428">
        <v>-3.2</v>
      </c>
      <c r="M77" s="428">
        <v>1.4</v>
      </c>
      <c r="N77" s="428">
        <v>1.2</v>
      </c>
      <c r="O77" s="428">
        <v>-7.1</v>
      </c>
      <c r="P77" s="427">
        <v>-1.5</v>
      </c>
      <c r="Q77" s="427">
        <v>14.2</v>
      </c>
      <c r="R77" s="427">
        <v>-2.6</v>
      </c>
      <c r="S77" s="428">
        <v>-2.1</v>
      </c>
    </row>
    <row r="78" spans="1:19" ht="13.5" customHeight="1">
      <c r="A78" s="424"/>
      <c r="B78" s="437" t="s">
        <v>708</v>
      </c>
      <c r="C78" s="438"/>
      <c r="D78" s="439">
        <v>0.9</v>
      </c>
      <c r="E78" s="440">
        <v>-1.9</v>
      </c>
      <c r="F78" s="440">
        <v>1.2</v>
      </c>
      <c r="G78" s="440">
        <v>-2.7</v>
      </c>
      <c r="H78" s="440">
        <v>-5.6</v>
      </c>
      <c r="I78" s="440">
        <v>0.3</v>
      </c>
      <c r="J78" s="440">
        <v>1.8</v>
      </c>
      <c r="K78" s="440">
        <v>2.5</v>
      </c>
      <c r="L78" s="440">
        <v>2.3</v>
      </c>
      <c r="M78" s="440">
        <v>-2.7</v>
      </c>
      <c r="N78" s="440">
        <v>0.5</v>
      </c>
      <c r="O78" s="440">
        <v>-6.5</v>
      </c>
      <c r="P78" s="440">
        <v>0.5</v>
      </c>
      <c r="Q78" s="440">
        <v>5</v>
      </c>
      <c r="R78" s="440">
        <v>9</v>
      </c>
      <c r="S78" s="440">
        <v>-3.9</v>
      </c>
    </row>
    <row r="79" spans="1:19" ht="13.5" customHeight="1">
      <c r="A79" s="419" t="s">
        <v>542</v>
      </c>
      <c r="B79" s="419" t="s">
        <v>598</v>
      </c>
      <c r="C79" s="431" t="s">
        <v>543</v>
      </c>
      <c r="D79" s="429">
        <v>0.1</v>
      </c>
      <c r="E79" s="430">
        <v>-0.8</v>
      </c>
      <c r="F79" s="430">
        <v>0.3</v>
      </c>
      <c r="G79" s="430">
        <v>-3.6</v>
      </c>
      <c r="H79" s="430">
        <v>-11.2</v>
      </c>
      <c r="I79" s="430">
        <v>3.9</v>
      </c>
      <c r="J79" s="430">
        <v>-0.3</v>
      </c>
      <c r="K79" s="430">
        <v>-1.3</v>
      </c>
      <c r="L79" s="430">
        <v>3.9</v>
      </c>
      <c r="M79" s="430">
        <v>-3.1</v>
      </c>
      <c r="N79" s="430">
        <v>7.1</v>
      </c>
      <c r="O79" s="430">
        <v>-5.8</v>
      </c>
      <c r="P79" s="430">
        <v>-2.2</v>
      </c>
      <c r="Q79" s="430">
        <v>1.7</v>
      </c>
      <c r="R79" s="430">
        <v>6.3</v>
      </c>
      <c r="S79" s="430">
        <v>-5.7</v>
      </c>
    </row>
    <row r="80" spans="1:19" ht="13.5" customHeight="1">
      <c r="A80" s="424" t="s">
        <v>674</v>
      </c>
      <c r="B80" s="424" t="s">
        <v>557</v>
      </c>
      <c r="C80" s="425" t="s">
        <v>543</v>
      </c>
      <c r="D80" s="429">
        <v>-0.8</v>
      </c>
      <c r="E80" s="430">
        <v>-1.3</v>
      </c>
      <c r="F80" s="430">
        <v>-1.4</v>
      </c>
      <c r="G80" s="430">
        <v>-4</v>
      </c>
      <c r="H80" s="430">
        <v>-4.2</v>
      </c>
      <c r="I80" s="430">
        <v>0</v>
      </c>
      <c r="J80" s="430">
        <v>-1.6</v>
      </c>
      <c r="K80" s="430">
        <v>-1.3</v>
      </c>
      <c r="L80" s="430">
        <v>2.8</v>
      </c>
      <c r="M80" s="430">
        <v>-2.9</v>
      </c>
      <c r="N80" s="430">
        <v>5.7</v>
      </c>
      <c r="O80" s="430">
        <v>-5.1</v>
      </c>
      <c r="P80" s="430">
        <v>-2.3</v>
      </c>
      <c r="Q80" s="430">
        <v>1.9</v>
      </c>
      <c r="R80" s="430">
        <v>1.1</v>
      </c>
      <c r="S80" s="430">
        <v>-2.9</v>
      </c>
    </row>
    <row r="81" spans="1:19" ht="13.5" customHeight="1">
      <c r="A81" s="424" t="s">
        <v>503</v>
      </c>
      <c r="B81" s="424" t="s">
        <v>545</v>
      </c>
      <c r="C81" s="425" t="s">
        <v>503</v>
      </c>
      <c r="D81" s="429">
        <v>-1.1</v>
      </c>
      <c r="E81" s="430">
        <v>-1.1</v>
      </c>
      <c r="F81" s="430">
        <v>-1.1</v>
      </c>
      <c r="G81" s="430">
        <v>-4.1</v>
      </c>
      <c r="H81" s="430">
        <v>-4.8</v>
      </c>
      <c r="I81" s="430">
        <v>-1.7</v>
      </c>
      <c r="J81" s="430">
        <v>-1.1</v>
      </c>
      <c r="K81" s="430">
        <v>-1.1</v>
      </c>
      <c r="L81" s="430">
        <v>0.4</v>
      </c>
      <c r="M81" s="430">
        <v>-2.3</v>
      </c>
      <c r="N81" s="430">
        <v>5.5</v>
      </c>
      <c r="O81" s="430">
        <v>-8.6</v>
      </c>
      <c r="P81" s="430">
        <v>-8.1</v>
      </c>
      <c r="Q81" s="430">
        <v>2.4</v>
      </c>
      <c r="R81" s="430">
        <v>0.9</v>
      </c>
      <c r="S81" s="430">
        <v>-2.1</v>
      </c>
    </row>
    <row r="82" spans="1:19" ht="13.5" customHeight="1">
      <c r="A82" s="424" t="s">
        <v>503</v>
      </c>
      <c r="B82" s="424" t="s">
        <v>546</v>
      </c>
      <c r="C82" s="425" t="s">
        <v>503</v>
      </c>
      <c r="D82" s="429">
        <v>-0.8</v>
      </c>
      <c r="E82" s="430">
        <v>-1.1</v>
      </c>
      <c r="F82" s="430">
        <v>-0.9</v>
      </c>
      <c r="G82" s="430">
        <v>-3.2</v>
      </c>
      <c r="H82" s="430">
        <v>-4.9</v>
      </c>
      <c r="I82" s="430">
        <v>-0.2</v>
      </c>
      <c r="J82" s="430">
        <v>-2.4</v>
      </c>
      <c r="K82" s="430">
        <v>-1.4</v>
      </c>
      <c r="L82" s="430">
        <v>-2</v>
      </c>
      <c r="M82" s="430">
        <v>1.7</v>
      </c>
      <c r="N82" s="430">
        <v>4.2</v>
      </c>
      <c r="O82" s="430">
        <v>-6.2</v>
      </c>
      <c r="P82" s="430">
        <v>-0.6</v>
      </c>
      <c r="Q82" s="430">
        <v>0.9</v>
      </c>
      <c r="R82" s="430">
        <v>-1.5</v>
      </c>
      <c r="S82" s="430">
        <v>-2.3</v>
      </c>
    </row>
    <row r="83" spans="1:19" ht="13.5" customHeight="1">
      <c r="A83" s="424" t="s">
        <v>503</v>
      </c>
      <c r="B83" s="424" t="s">
        <v>547</v>
      </c>
      <c r="C83" s="425" t="s">
        <v>503</v>
      </c>
      <c r="D83" s="429">
        <v>-0.9</v>
      </c>
      <c r="E83" s="430">
        <v>1.8</v>
      </c>
      <c r="F83" s="430">
        <v>-1.7</v>
      </c>
      <c r="G83" s="430">
        <v>-4.9</v>
      </c>
      <c r="H83" s="430">
        <v>-6.4</v>
      </c>
      <c r="I83" s="430">
        <v>1</v>
      </c>
      <c r="J83" s="430">
        <v>0.2</v>
      </c>
      <c r="K83" s="430">
        <v>-2</v>
      </c>
      <c r="L83" s="430">
        <v>-0.3</v>
      </c>
      <c r="M83" s="430">
        <v>1</v>
      </c>
      <c r="N83" s="430">
        <v>1</v>
      </c>
      <c r="O83" s="430">
        <v>-6.7</v>
      </c>
      <c r="P83" s="430">
        <v>-2</v>
      </c>
      <c r="Q83" s="430">
        <v>0.7</v>
      </c>
      <c r="R83" s="430">
        <v>-0.9</v>
      </c>
      <c r="S83" s="430">
        <v>-0.5</v>
      </c>
    </row>
    <row r="84" spans="1:19" ht="13.5" customHeight="1">
      <c r="A84" s="424" t="s">
        <v>503</v>
      </c>
      <c r="B84" s="424" t="s">
        <v>548</v>
      </c>
      <c r="C84" s="425" t="s">
        <v>503</v>
      </c>
      <c r="D84" s="429">
        <v>-1</v>
      </c>
      <c r="E84" s="430">
        <v>2.2</v>
      </c>
      <c r="F84" s="430">
        <v>-2.4</v>
      </c>
      <c r="G84" s="430">
        <v>-5.6</v>
      </c>
      <c r="H84" s="430">
        <v>-7.8</v>
      </c>
      <c r="I84" s="430">
        <v>2</v>
      </c>
      <c r="J84" s="430">
        <v>0.9</v>
      </c>
      <c r="K84" s="430">
        <v>-1.1</v>
      </c>
      <c r="L84" s="430">
        <v>1</v>
      </c>
      <c r="M84" s="430">
        <v>0.4</v>
      </c>
      <c r="N84" s="430">
        <v>2</v>
      </c>
      <c r="O84" s="430">
        <v>-8.1</v>
      </c>
      <c r="P84" s="430">
        <v>-2.3</v>
      </c>
      <c r="Q84" s="430">
        <v>1.6</v>
      </c>
      <c r="R84" s="430">
        <v>-1.8</v>
      </c>
      <c r="S84" s="430">
        <v>-1.2</v>
      </c>
    </row>
    <row r="85" spans="1:19" ht="13.5" customHeight="1">
      <c r="A85" s="424" t="s">
        <v>503</v>
      </c>
      <c r="B85" s="424" t="s">
        <v>549</v>
      </c>
      <c r="C85" s="425" t="s">
        <v>503</v>
      </c>
      <c r="D85" s="429">
        <v>-0.9</v>
      </c>
      <c r="E85" s="430">
        <v>1.6</v>
      </c>
      <c r="F85" s="430">
        <v>-2.5</v>
      </c>
      <c r="G85" s="430">
        <v>-4.7</v>
      </c>
      <c r="H85" s="430">
        <v>-7.1</v>
      </c>
      <c r="I85" s="430">
        <v>2.3</v>
      </c>
      <c r="J85" s="430">
        <v>-0.2</v>
      </c>
      <c r="K85" s="430">
        <v>-1.3</v>
      </c>
      <c r="L85" s="430">
        <v>-1.9</v>
      </c>
      <c r="M85" s="430">
        <v>1.7</v>
      </c>
      <c r="N85" s="430">
        <v>4.4</v>
      </c>
      <c r="O85" s="430">
        <v>-8.4</v>
      </c>
      <c r="P85" s="430">
        <v>-1.8</v>
      </c>
      <c r="Q85" s="430">
        <v>0.6</v>
      </c>
      <c r="R85" s="430">
        <v>-1.9</v>
      </c>
      <c r="S85" s="430">
        <v>-0.3</v>
      </c>
    </row>
    <row r="86" spans="1:19" ht="13.5" customHeight="1">
      <c r="A86" s="424" t="s">
        <v>503</v>
      </c>
      <c r="B86" s="424" t="s">
        <v>550</v>
      </c>
      <c r="C86" s="425" t="s">
        <v>503</v>
      </c>
      <c r="D86" s="429">
        <v>-0.6</v>
      </c>
      <c r="E86" s="430">
        <v>1.2</v>
      </c>
      <c r="F86" s="430">
        <v>-1.2</v>
      </c>
      <c r="G86" s="430">
        <v>-9.8</v>
      </c>
      <c r="H86" s="430">
        <v>-5.8</v>
      </c>
      <c r="I86" s="430">
        <v>0.8</v>
      </c>
      <c r="J86" s="430">
        <v>-0.5</v>
      </c>
      <c r="K86" s="430">
        <v>-1.4</v>
      </c>
      <c r="L86" s="430">
        <v>-0.7</v>
      </c>
      <c r="M86" s="430">
        <v>2.1</v>
      </c>
      <c r="N86" s="430">
        <v>4.3</v>
      </c>
      <c r="O86" s="430">
        <v>-7.1</v>
      </c>
      <c r="P86" s="430">
        <v>-2.5</v>
      </c>
      <c r="Q86" s="430">
        <v>0.7</v>
      </c>
      <c r="R86" s="430">
        <v>-1.9</v>
      </c>
      <c r="S86" s="430">
        <v>-0.8</v>
      </c>
    </row>
    <row r="87" spans="1:19" ht="13.5" customHeight="1">
      <c r="A87" s="424" t="s">
        <v>503</v>
      </c>
      <c r="B87" s="424" t="s">
        <v>551</v>
      </c>
      <c r="C87" s="425" t="s">
        <v>503</v>
      </c>
      <c r="D87" s="429">
        <v>-0.5</v>
      </c>
      <c r="E87" s="430">
        <v>1</v>
      </c>
      <c r="F87" s="430">
        <v>-0.8</v>
      </c>
      <c r="G87" s="430">
        <v>-9.4</v>
      </c>
      <c r="H87" s="430">
        <v>-4.4</v>
      </c>
      <c r="I87" s="430">
        <v>0.3</v>
      </c>
      <c r="J87" s="430">
        <v>-0.2</v>
      </c>
      <c r="K87" s="430">
        <v>-1.1</v>
      </c>
      <c r="L87" s="430">
        <v>-0.2</v>
      </c>
      <c r="M87" s="430">
        <v>3.2</v>
      </c>
      <c r="N87" s="430">
        <v>2.3</v>
      </c>
      <c r="O87" s="430">
        <v>-6.9</v>
      </c>
      <c r="P87" s="430">
        <v>-2.8</v>
      </c>
      <c r="Q87" s="430">
        <v>1.5</v>
      </c>
      <c r="R87" s="430">
        <v>-1.1</v>
      </c>
      <c r="S87" s="430">
        <v>-1.8</v>
      </c>
    </row>
    <row r="88" spans="1:19" ht="13.5" customHeight="1">
      <c r="A88" s="424" t="s">
        <v>503</v>
      </c>
      <c r="B88" s="424" t="s">
        <v>552</v>
      </c>
      <c r="C88" s="425" t="s">
        <v>503</v>
      </c>
      <c r="D88" s="429">
        <v>-1.1</v>
      </c>
      <c r="E88" s="430">
        <v>1.5</v>
      </c>
      <c r="F88" s="430">
        <v>-1.6</v>
      </c>
      <c r="G88" s="430">
        <v>-9.2</v>
      </c>
      <c r="H88" s="430">
        <v>-4.3</v>
      </c>
      <c r="I88" s="430">
        <v>-0.1</v>
      </c>
      <c r="J88" s="430">
        <v>-1.4</v>
      </c>
      <c r="K88" s="430">
        <v>-0.9</v>
      </c>
      <c r="L88" s="430">
        <v>-0.4</v>
      </c>
      <c r="M88" s="430">
        <v>3.1</v>
      </c>
      <c r="N88" s="430">
        <v>0.6</v>
      </c>
      <c r="O88" s="430">
        <v>-6.8</v>
      </c>
      <c r="P88" s="430">
        <v>-3.4</v>
      </c>
      <c r="Q88" s="430">
        <v>0.9</v>
      </c>
      <c r="R88" s="430">
        <v>-0.9</v>
      </c>
      <c r="S88" s="430">
        <v>-0.5</v>
      </c>
    </row>
    <row r="89" spans="1:19" ht="13.5" customHeight="1">
      <c r="A89" s="424" t="s">
        <v>503</v>
      </c>
      <c r="B89" s="424" t="s">
        <v>518</v>
      </c>
      <c r="C89" s="425" t="s">
        <v>503</v>
      </c>
      <c r="D89" s="429">
        <v>-0.9</v>
      </c>
      <c r="E89" s="430">
        <v>1.6</v>
      </c>
      <c r="F89" s="430">
        <v>-1.8</v>
      </c>
      <c r="G89" s="430">
        <v>-9.1</v>
      </c>
      <c r="H89" s="430">
        <v>-4.7</v>
      </c>
      <c r="I89" s="430">
        <v>-0.1</v>
      </c>
      <c r="J89" s="430">
        <v>0</v>
      </c>
      <c r="K89" s="430">
        <v>0.6</v>
      </c>
      <c r="L89" s="430">
        <v>0.9</v>
      </c>
      <c r="M89" s="430">
        <v>3.6</v>
      </c>
      <c r="N89" s="430">
        <v>-1</v>
      </c>
      <c r="O89" s="430">
        <v>-5.7</v>
      </c>
      <c r="P89" s="430">
        <v>-3.3</v>
      </c>
      <c r="Q89" s="430">
        <v>1.2</v>
      </c>
      <c r="R89" s="430">
        <v>-1.8</v>
      </c>
      <c r="S89" s="430">
        <v>-1.1</v>
      </c>
    </row>
    <row r="90" spans="1:19" ht="13.5" customHeight="1">
      <c r="A90" s="424" t="s">
        <v>503</v>
      </c>
      <c r="B90" s="424" t="s">
        <v>553</v>
      </c>
      <c r="C90" s="425" t="s">
        <v>503</v>
      </c>
      <c r="D90" s="429">
        <v>-1.1</v>
      </c>
      <c r="E90" s="430">
        <v>2</v>
      </c>
      <c r="F90" s="430">
        <v>-1.5</v>
      </c>
      <c r="G90" s="430">
        <v>-8.6</v>
      </c>
      <c r="H90" s="430">
        <v>-4.5</v>
      </c>
      <c r="I90" s="430">
        <v>-1.7</v>
      </c>
      <c r="J90" s="430">
        <v>-0.9</v>
      </c>
      <c r="K90" s="430">
        <v>0.4</v>
      </c>
      <c r="L90" s="430">
        <v>-1.5</v>
      </c>
      <c r="M90" s="430">
        <v>3.6</v>
      </c>
      <c r="N90" s="430">
        <v>-1.1</v>
      </c>
      <c r="O90" s="430">
        <v>-6.9</v>
      </c>
      <c r="P90" s="430">
        <v>-1.2</v>
      </c>
      <c r="Q90" s="430">
        <v>0.9</v>
      </c>
      <c r="R90" s="430">
        <v>-1.9</v>
      </c>
      <c r="S90" s="430">
        <v>-0.4</v>
      </c>
    </row>
    <row r="91" spans="1:19" ht="13.5" customHeight="1">
      <c r="A91" s="432" t="s">
        <v>690</v>
      </c>
      <c r="B91" s="433" t="s">
        <v>813</v>
      </c>
      <c r="C91" s="434" t="s">
        <v>694</v>
      </c>
      <c r="D91" s="435">
        <v>-1.1</v>
      </c>
      <c r="E91" s="436">
        <v>1</v>
      </c>
      <c r="F91" s="436">
        <v>-1.6</v>
      </c>
      <c r="G91" s="436">
        <v>-8.6</v>
      </c>
      <c r="H91" s="436">
        <v>-5.5</v>
      </c>
      <c r="I91" s="436">
        <v>-0.5</v>
      </c>
      <c r="J91" s="436">
        <v>-2.5</v>
      </c>
      <c r="K91" s="436">
        <v>0</v>
      </c>
      <c r="L91" s="436">
        <v>0.9</v>
      </c>
      <c r="M91" s="436">
        <v>6.6</v>
      </c>
      <c r="N91" s="436">
        <v>-0.8</v>
      </c>
      <c r="O91" s="436">
        <v>-7.6</v>
      </c>
      <c r="P91" s="436">
        <v>-2</v>
      </c>
      <c r="Q91" s="436">
        <v>0.7</v>
      </c>
      <c r="R91" s="436">
        <v>-1.9</v>
      </c>
      <c r="S91" s="436">
        <v>0.6</v>
      </c>
    </row>
    <row r="92" spans="1:35" ht="27" customHeight="1">
      <c r="A92" s="762" t="s">
        <v>348</v>
      </c>
      <c r="B92" s="762"/>
      <c r="C92" s="763"/>
      <c r="D92" s="442">
        <v>0.2</v>
      </c>
      <c r="E92" s="441">
        <v>-0.4</v>
      </c>
      <c r="F92" s="441">
        <v>-0.1</v>
      </c>
      <c r="G92" s="441">
        <v>0</v>
      </c>
      <c r="H92" s="441">
        <v>-1</v>
      </c>
      <c r="I92" s="441">
        <v>3.4</v>
      </c>
      <c r="J92" s="441">
        <v>-1.6</v>
      </c>
      <c r="K92" s="441">
        <v>-0.2</v>
      </c>
      <c r="L92" s="441">
        <v>3.4</v>
      </c>
      <c r="M92" s="441">
        <v>2.3</v>
      </c>
      <c r="N92" s="441">
        <v>0.5</v>
      </c>
      <c r="O92" s="441">
        <v>-0.1</v>
      </c>
      <c r="P92" s="441">
        <v>-0.4</v>
      </c>
      <c r="Q92" s="441">
        <v>0.1</v>
      </c>
      <c r="R92" s="441">
        <v>0</v>
      </c>
      <c r="S92" s="441">
        <v>1</v>
      </c>
      <c r="T92" s="377"/>
      <c r="U92" s="377"/>
      <c r="V92" s="377"/>
      <c r="W92" s="377"/>
      <c r="X92" s="377"/>
      <c r="Y92" s="377"/>
      <c r="Z92" s="377"/>
      <c r="AA92" s="377"/>
      <c r="AB92" s="377"/>
      <c r="AC92" s="377"/>
      <c r="AD92" s="377"/>
      <c r="AE92" s="377"/>
      <c r="AF92" s="377"/>
      <c r="AG92" s="377"/>
      <c r="AH92" s="377"/>
      <c r="AI92" s="377"/>
    </row>
    <row r="93" spans="1:36" s="378" customFormat="1" ht="27" customHeight="1">
      <c r="A93" s="381"/>
      <c r="B93" s="381"/>
      <c r="C93" s="381"/>
      <c r="D93" s="382"/>
      <c r="E93" s="382"/>
      <c r="F93" s="382"/>
      <c r="G93" s="382"/>
      <c r="H93" s="382"/>
      <c r="I93" s="382"/>
      <c r="J93" s="382"/>
      <c r="K93" s="382"/>
      <c r="L93" s="382"/>
      <c r="M93" s="382"/>
      <c r="N93" s="382"/>
      <c r="O93" s="382"/>
      <c r="P93" s="382"/>
      <c r="Q93" s="382"/>
      <c r="R93" s="382"/>
      <c r="S93" s="382"/>
      <c r="T93" s="365"/>
      <c r="U93" s="365"/>
      <c r="V93" s="365"/>
      <c r="W93" s="365"/>
      <c r="X93" s="365"/>
      <c r="Y93" s="365"/>
      <c r="Z93" s="365"/>
      <c r="AA93" s="365"/>
      <c r="AB93" s="365"/>
      <c r="AC93" s="365"/>
      <c r="AD93" s="365"/>
      <c r="AE93" s="365"/>
      <c r="AF93" s="365"/>
      <c r="AG93" s="365"/>
      <c r="AH93" s="365"/>
      <c r="AI93" s="365"/>
      <c r="AJ93" s="365"/>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Ｐゴシック,標準"&amp;12- 14 -</oddFooter>
  </headerFooter>
  <rowBreaks count="1" manualBreakCount="1">
    <brk id="92" max="255" man="1"/>
  </rowBreaks>
</worksheet>
</file>

<file path=xl/worksheets/sheet17.xml><?xml version="1.0" encoding="utf-8"?>
<worksheet xmlns="http://schemas.openxmlformats.org/spreadsheetml/2006/main" xmlns:r="http://schemas.openxmlformats.org/officeDocument/2006/relationships">
  <sheetPr codeName="Sheet35">
    <tabColor indexed="14"/>
    <pageSetUpPr fitToPage="1"/>
  </sheetPr>
  <dimension ref="A1:BO40"/>
  <sheetViews>
    <sheetView zoomScaleSheetLayoutView="85" workbookViewId="0" topLeftCell="A1">
      <selection activeCell="A1" sqref="A1"/>
    </sheetView>
  </sheetViews>
  <sheetFormatPr defaultColWidth="8.796875" defaultRowHeight="14.25"/>
  <cols>
    <col min="1" max="1" width="9.09765625" style="121" customWidth="1"/>
    <col min="2" max="2" width="5.19921875" style="121" customWidth="1"/>
    <col min="3" max="3" width="3.09765625" style="121" customWidth="1"/>
    <col min="4" max="4" width="2.69921875" style="121" customWidth="1"/>
    <col min="5" max="18" width="9.69921875" style="121" customWidth="1"/>
    <col min="19" max="19" width="7.5" style="121" customWidth="1"/>
    <col min="20" max="16384" width="9" style="121" customWidth="1"/>
  </cols>
  <sheetData>
    <row r="1" spans="8:14" ht="9" customHeight="1">
      <c r="H1" s="122"/>
      <c r="I1" s="122"/>
      <c r="J1" s="122"/>
      <c r="K1" s="122"/>
      <c r="L1" s="122"/>
      <c r="M1" s="122"/>
      <c r="N1" s="123"/>
    </row>
    <row r="2" spans="2:17" ht="22.5" customHeight="1">
      <c r="B2" s="124"/>
      <c r="C2" s="124"/>
      <c r="D2" s="124"/>
      <c r="G2" s="125"/>
      <c r="H2" s="122"/>
      <c r="I2" s="580" t="s">
        <v>798</v>
      </c>
      <c r="J2" s="126"/>
      <c r="K2" s="126"/>
      <c r="L2" s="126"/>
      <c r="M2" s="122"/>
      <c r="N2" s="122"/>
      <c r="Q2" s="127"/>
    </row>
    <row r="3" spans="2:18" ht="13.5">
      <c r="B3" s="128" t="s">
        <v>192</v>
      </c>
      <c r="C3" s="128"/>
      <c r="D3" s="128"/>
      <c r="E3" s="129"/>
      <c r="F3" s="129"/>
      <c r="Q3" s="391" t="s">
        <v>554</v>
      </c>
      <c r="R3" s="130"/>
    </row>
    <row r="4" spans="2:18" ht="13.5">
      <c r="B4" s="782" t="s">
        <v>360</v>
      </c>
      <c r="C4" s="783"/>
      <c r="D4" s="784"/>
      <c r="E4" s="314" t="s">
        <v>349</v>
      </c>
      <c r="F4" s="315"/>
      <c r="G4" s="314" t="s">
        <v>493</v>
      </c>
      <c r="H4" s="316"/>
      <c r="I4" s="314" t="s">
        <v>350</v>
      </c>
      <c r="J4" s="315"/>
      <c r="K4" s="317" t="s">
        <v>351</v>
      </c>
      <c r="L4" s="316"/>
      <c r="M4" s="778" t="s">
        <v>352</v>
      </c>
      <c r="N4" s="779"/>
      <c r="O4" s="318" t="s">
        <v>353</v>
      </c>
      <c r="P4" s="315"/>
      <c r="Q4" s="314" t="s">
        <v>354</v>
      </c>
      <c r="R4" s="316"/>
    </row>
    <row r="5" spans="2:18" ht="13.5">
      <c r="B5" s="785"/>
      <c r="C5" s="786"/>
      <c r="D5" s="787"/>
      <c r="E5" s="319" t="s">
        <v>355</v>
      </c>
      <c r="F5" s="320" t="s">
        <v>361</v>
      </c>
      <c r="G5" s="319" t="s">
        <v>355</v>
      </c>
      <c r="H5" s="320" t="s">
        <v>361</v>
      </c>
      <c r="I5" s="319" t="s">
        <v>355</v>
      </c>
      <c r="J5" s="320" t="s">
        <v>361</v>
      </c>
      <c r="K5" s="319" t="s">
        <v>355</v>
      </c>
      <c r="L5" s="320" t="s">
        <v>361</v>
      </c>
      <c r="M5" s="319" t="s">
        <v>355</v>
      </c>
      <c r="N5" s="320" t="s">
        <v>361</v>
      </c>
      <c r="O5" s="321" t="s">
        <v>362</v>
      </c>
      <c r="P5" s="320" t="s">
        <v>356</v>
      </c>
      <c r="Q5" s="321" t="s">
        <v>362</v>
      </c>
      <c r="R5" s="320" t="s">
        <v>356</v>
      </c>
    </row>
    <row r="6" spans="2:18" s="136" customFormat="1" ht="9.75">
      <c r="B6" s="385"/>
      <c r="C6" s="386"/>
      <c r="D6" s="387"/>
      <c r="E6" s="131"/>
      <c r="F6" s="132" t="s">
        <v>363</v>
      </c>
      <c r="G6" s="133"/>
      <c r="H6" s="132" t="s">
        <v>363</v>
      </c>
      <c r="I6" s="131"/>
      <c r="J6" s="132" t="s">
        <v>363</v>
      </c>
      <c r="K6" s="133"/>
      <c r="L6" s="132" t="s">
        <v>363</v>
      </c>
      <c r="M6" s="131"/>
      <c r="N6" s="132" t="s">
        <v>363</v>
      </c>
      <c r="O6" s="134" t="s">
        <v>363</v>
      </c>
      <c r="P6" s="132" t="s">
        <v>364</v>
      </c>
      <c r="Q6" s="135" t="s">
        <v>363</v>
      </c>
      <c r="R6" s="132" t="s">
        <v>364</v>
      </c>
    </row>
    <row r="7" spans="2:19" s="123" customFormat="1" ht="13.5">
      <c r="B7" s="444" t="s">
        <v>674</v>
      </c>
      <c r="C7" s="445" t="s">
        <v>557</v>
      </c>
      <c r="D7" s="446" t="s">
        <v>543</v>
      </c>
      <c r="E7" s="447">
        <v>103</v>
      </c>
      <c r="F7" s="448">
        <v>6.404958677685954</v>
      </c>
      <c r="G7" s="449">
        <v>98.3</v>
      </c>
      <c r="H7" s="448">
        <v>0.3061224489795889</v>
      </c>
      <c r="I7" s="447">
        <v>97.1</v>
      </c>
      <c r="J7" s="448">
        <v>-0.308008213552373</v>
      </c>
      <c r="K7" s="449">
        <v>93</v>
      </c>
      <c r="L7" s="448">
        <v>-0.53475935828877</v>
      </c>
      <c r="M7" s="450">
        <v>101.8</v>
      </c>
      <c r="N7" s="448">
        <v>0.09832841691248212</v>
      </c>
      <c r="O7" s="451">
        <v>1.64</v>
      </c>
      <c r="P7" s="452">
        <v>-0.19</v>
      </c>
      <c r="Q7" s="453">
        <v>1.82</v>
      </c>
      <c r="R7" s="452">
        <v>0.31</v>
      </c>
      <c r="S7" s="122"/>
    </row>
    <row r="8" spans="2:19" s="123" customFormat="1" ht="13.5">
      <c r="B8" s="454" t="s">
        <v>503</v>
      </c>
      <c r="C8" s="445" t="s">
        <v>545</v>
      </c>
      <c r="D8" s="455" t="s">
        <v>503</v>
      </c>
      <c r="E8" s="447">
        <v>99.1</v>
      </c>
      <c r="F8" s="448">
        <v>-3.786407766990297</v>
      </c>
      <c r="G8" s="449">
        <v>98.4</v>
      </c>
      <c r="H8" s="448">
        <v>0.10172939979654987</v>
      </c>
      <c r="I8" s="447">
        <v>97.4</v>
      </c>
      <c r="J8" s="448">
        <v>0.30895983522143294</v>
      </c>
      <c r="K8" s="449">
        <v>94.6</v>
      </c>
      <c r="L8" s="448">
        <v>1.7204301075268755</v>
      </c>
      <c r="M8" s="450">
        <v>101.9</v>
      </c>
      <c r="N8" s="448">
        <v>0.09823182711199267</v>
      </c>
      <c r="O8" s="451">
        <v>1.3</v>
      </c>
      <c r="P8" s="452">
        <v>-0.34</v>
      </c>
      <c r="Q8" s="453">
        <v>1.55</v>
      </c>
      <c r="R8" s="452">
        <v>-0.27</v>
      </c>
      <c r="S8" s="122"/>
    </row>
    <row r="9" spans="2:19" s="123" customFormat="1" ht="13.5">
      <c r="B9" s="454" t="s">
        <v>503</v>
      </c>
      <c r="C9" s="445" t="s">
        <v>546</v>
      </c>
      <c r="D9" s="455" t="s">
        <v>503</v>
      </c>
      <c r="E9" s="447">
        <v>98.7</v>
      </c>
      <c r="F9" s="448">
        <v>-0.4036326942482255</v>
      </c>
      <c r="G9" s="449">
        <v>99.4</v>
      </c>
      <c r="H9" s="448">
        <v>1.0162601626016259</v>
      </c>
      <c r="I9" s="447">
        <v>96.7</v>
      </c>
      <c r="J9" s="448">
        <v>-0.7186858316221795</v>
      </c>
      <c r="K9" s="449">
        <v>95.7</v>
      </c>
      <c r="L9" s="448">
        <v>1.1627906976744276</v>
      </c>
      <c r="M9" s="450">
        <v>101.7</v>
      </c>
      <c r="N9" s="448">
        <v>-0.1962708537782167</v>
      </c>
      <c r="O9" s="451">
        <v>1.78</v>
      </c>
      <c r="P9" s="452">
        <v>0.48</v>
      </c>
      <c r="Q9" s="453">
        <v>1.69</v>
      </c>
      <c r="R9" s="452">
        <v>0.14</v>
      </c>
      <c r="S9" s="122"/>
    </row>
    <row r="10" spans="2:19" s="123" customFormat="1" ht="13.5">
      <c r="B10" s="454" t="s">
        <v>503</v>
      </c>
      <c r="C10" s="445" t="s">
        <v>547</v>
      </c>
      <c r="D10" s="455" t="s">
        <v>503</v>
      </c>
      <c r="E10" s="447">
        <v>100.9</v>
      </c>
      <c r="F10" s="448">
        <v>2.2289766970618063</v>
      </c>
      <c r="G10" s="449">
        <v>100.3</v>
      </c>
      <c r="H10" s="448">
        <v>0.905432595573432</v>
      </c>
      <c r="I10" s="447">
        <v>98.3</v>
      </c>
      <c r="J10" s="448">
        <v>1.6546018614270883</v>
      </c>
      <c r="K10" s="449">
        <v>99.1</v>
      </c>
      <c r="L10" s="448">
        <v>3.5527690700104406</v>
      </c>
      <c r="M10" s="450">
        <v>101.2</v>
      </c>
      <c r="N10" s="448">
        <v>-0.4916420845624385</v>
      </c>
      <c r="O10" s="451">
        <v>1.56</v>
      </c>
      <c r="P10" s="452">
        <v>-0.22</v>
      </c>
      <c r="Q10" s="453">
        <v>1.77</v>
      </c>
      <c r="R10" s="452">
        <v>0.08000000000000007</v>
      </c>
      <c r="S10" s="122"/>
    </row>
    <row r="11" spans="2:19" s="123" customFormat="1" ht="13.5">
      <c r="B11" s="454" t="s">
        <v>503</v>
      </c>
      <c r="C11" s="445" t="s">
        <v>548</v>
      </c>
      <c r="D11" s="455" t="s">
        <v>503</v>
      </c>
      <c r="E11" s="447">
        <v>99.7</v>
      </c>
      <c r="F11" s="448">
        <v>-1.189296333002976</v>
      </c>
      <c r="G11" s="449">
        <v>100</v>
      </c>
      <c r="H11" s="448">
        <v>-0.29910269192422445</v>
      </c>
      <c r="I11" s="447">
        <v>101.1</v>
      </c>
      <c r="J11" s="448">
        <v>2.848423194303151</v>
      </c>
      <c r="K11" s="449">
        <v>94.7</v>
      </c>
      <c r="L11" s="448">
        <v>-4.439959636730567</v>
      </c>
      <c r="M11" s="450">
        <v>101.4</v>
      </c>
      <c r="N11" s="448">
        <v>0.19762845849802652</v>
      </c>
      <c r="O11" s="451">
        <v>1.93</v>
      </c>
      <c r="P11" s="452">
        <v>0.37</v>
      </c>
      <c r="Q11" s="453">
        <v>1.83</v>
      </c>
      <c r="R11" s="452">
        <v>0.06000000000000005</v>
      </c>
      <c r="S11" s="122"/>
    </row>
    <row r="12" spans="2:19" s="123" customFormat="1" ht="13.5">
      <c r="B12" s="456" t="s">
        <v>503</v>
      </c>
      <c r="C12" s="445" t="s">
        <v>549</v>
      </c>
      <c r="D12" s="457" t="s">
        <v>503</v>
      </c>
      <c r="E12" s="447">
        <v>101.1</v>
      </c>
      <c r="F12" s="448">
        <v>1.4042126379137325</v>
      </c>
      <c r="G12" s="449">
        <v>99.8</v>
      </c>
      <c r="H12" s="448">
        <v>-0.20000000000000281</v>
      </c>
      <c r="I12" s="447">
        <v>98.7</v>
      </c>
      <c r="J12" s="448">
        <v>-2.373887240356075</v>
      </c>
      <c r="K12" s="447">
        <v>96.4</v>
      </c>
      <c r="L12" s="448">
        <v>1.795142555438229</v>
      </c>
      <c r="M12" s="450">
        <v>101.4</v>
      </c>
      <c r="N12" s="448">
        <v>0</v>
      </c>
      <c r="O12" s="451">
        <v>1.77</v>
      </c>
      <c r="P12" s="452">
        <v>-0.16</v>
      </c>
      <c r="Q12" s="453">
        <v>1.71</v>
      </c>
      <c r="R12" s="452">
        <v>-0.12</v>
      </c>
      <c r="S12" s="122"/>
    </row>
    <row r="13" spans="2:19" s="123" customFormat="1" ht="13.5">
      <c r="B13" s="456" t="s">
        <v>503</v>
      </c>
      <c r="C13" s="445" t="s">
        <v>550</v>
      </c>
      <c r="D13" s="457" t="s">
        <v>503</v>
      </c>
      <c r="E13" s="447">
        <v>101.8</v>
      </c>
      <c r="F13" s="448">
        <v>0.6923837784371938</v>
      </c>
      <c r="G13" s="449">
        <v>99.4</v>
      </c>
      <c r="H13" s="448">
        <v>-0.4008016032064043</v>
      </c>
      <c r="I13" s="447">
        <v>99.3</v>
      </c>
      <c r="J13" s="448">
        <v>0.6079027355623042</v>
      </c>
      <c r="K13" s="449">
        <v>97.4</v>
      </c>
      <c r="L13" s="448">
        <v>1.0373443983402488</v>
      </c>
      <c r="M13" s="450">
        <v>101.5</v>
      </c>
      <c r="N13" s="448">
        <v>0.09861932938855454</v>
      </c>
      <c r="O13" s="451">
        <v>1.92</v>
      </c>
      <c r="P13" s="452">
        <v>0.15</v>
      </c>
      <c r="Q13" s="453">
        <v>1.75</v>
      </c>
      <c r="R13" s="452">
        <v>0.04</v>
      </c>
      <c r="S13" s="122"/>
    </row>
    <row r="14" spans="2:19" s="123" customFormat="1" ht="13.5">
      <c r="B14" s="456" t="s">
        <v>503</v>
      </c>
      <c r="C14" s="445" t="s">
        <v>551</v>
      </c>
      <c r="D14" s="457" t="s">
        <v>503</v>
      </c>
      <c r="E14" s="447">
        <v>101</v>
      </c>
      <c r="F14" s="448">
        <v>-0.7858546168958714</v>
      </c>
      <c r="G14" s="449">
        <v>99.8</v>
      </c>
      <c r="H14" s="448">
        <v>0.40241448692152054</v>
      </c>
      <c r="I14" s="447">
        <v>98</v>
      </c>
      <c r="J14" s="448">
        <v>-1.3091641490433004</v>
      </c>
      <c r="K14" s="449">
        <v>98.9</v>
      </c>
      <c r="L14" s="448">
        <v>1.5400410677618068</v>
      </c>
      <c r="M14" s="450">
        <v>101.5</v>
      </c>
      <c r="N14" s="448">
        <v>0</v>
      </c>
      <c r="O14" s="451">
        <v>1.21</v>
      </c>
      <c r="P14" s="452">
        <v>-0.71</v>
      </c>
      <c r="Q14" s="453">
        <v>1.4</v>
      </c>
      <c r="R14" s="452">
        <v>-0.35</v>
      </c>
      <c r="S14" s="122"/>
    </row>
    <row r="15" spans="2:19" s="123" customFormat="1" ht="13.5">
      <c r="B15" s="456" t="s">
        <v>503</v>
      </c>
      <c r="C15" s="445" t="s">
        <v>552</v>
      </c>
      <c r="D15" s="457" t="s">
        <v>503</v>
      </c>
      <c r="E15" s="447">
        <v>99.3</v>
      </c>
      <c r="F15" s="448">
        <v>-1.683168316831686</v>
      </c>
      <c r="G15" s="449">
        <v>99</v>
      </c>
      <c r="H15" s="448">
        <v>-0.8016032064128228</v>
      </c>
      <c r="I15" s="447">
        <v>97.7</v>
      </c>
      <c r="J15" s="448">
        <v>-0.3061224489795889</v>
      </c>
      <c r="K15" s="449">
        <v>95.1</v>
      </c>
      <c r="L15" s="448">
        <v>-3.842264914054612</v>
      </c>
      <c r="M15" s="450">
        <v>100.9</v>
      </c>
      <c r="N15" s="448">
        <v>-0.5911330049261028</v>
      </c>
      <c r="O15" s="451">
        <v>1.54</v>
      </c>
      <c r="P15" s="452">
        <v>0.33</v>
      </c>
      <c r="Q15" s="453">
        <v>2.19</v>
      </c>
      <c r="R15" s="452">
        <v>0.79</v>
      </c>
      <c r="S15" s="122"/>
    </row>
    <row r="16" spans="2:18" ht="13.5" customHeight="1">
      <c r="B16" s="456" t="s">
        <v>503</v>
      </c>
      <c r="C16" s="445" t="s">
        <v>518</v>
      </c>
      <c r="D16" s="457" t="s">
        <v>503</v>
      </c>
      <c r="E16" s="450">
        <v>100.7</v>
      </c>
      <c r="F16" s="458">
        <v>1.4098690835851013</v>
      </c>
      <c r="G16" s="459">
        <v>99.9</v>
      </c>
      <c r="H16" s="458">
        <v>0.9090909090909147</v>
      </c>
      <c r="I16" s="450">
        <v>100.3</v>
      </c>
      <c r="J16" s="458">
        <v>2.66120777891504</v>
      </c>
      <c r="K16" s="459">
        <v>99.4</v>
      </c>
      <c r="L16" s="458">
        <v>4.521556256572041</v>
      </c>
      <c r="M16" s="450">
        <v>100.9</v>
      </c>
      <c r="N16" s="458">
        <v>0</v>
      </c>
      <c r="O16" s="460">
        <v>1.26</v>
      </c>
      <c r="P16" s="461">
        <v>-0.28</v>
      </c>
      <c r="Q16" s="462">
        <v>1.45</v>
      </c>
      <c r="R16" s="461">
        <v>-0.74</v>
      </c>
    </row>
    <row r="17" spans="1:67" ht="13.5" customHeight="1">
      <c r="A17" s="137"/>
      <c r="B17" s="463" t="s">
        <v>503</v>
      </c>
      <c r="C17" s="445" t="s">
        <v>553</v>
      </c>
      <c r="D17" s="464" t="s">
        <v>503</v>
      </c>
      <c r="E17" s="465">
        <v>101.5</v>
      </c>
      <c r="F17" s="466">
        <v>0.794438927507445</v>
      </c>
      <c r="G17" s="467">
        <v>99.5</v>
      </c>
      <c r="H17" s="466">
        <v>-0.40040040040040603</v>
      </c>
      <c r="I17" s="465">
        <v>100.4</v>
      </c>
      <c r="J17" s="466">
        <v>0.09970089730808429</v>
      </c>
      <c r="K17" s="467">
        <v>104</v>
      </c>
      <c r="L17" s="466">
        <v>4.62776659959758</v>
      </c>
      <c r="M17" s="465">
        <v>100.7</v>
      </c>
      <c r="N17" s="466">
        <v>-0.19821605550049837</v>
      </c>
      <c r="O17" s="468">
        <v>1.77</v>
      </c>
      <c r="P17" s="469">
        <v>0.51</v>
      </c>
      <c r="Q17" s="470">
        <v>1.48</v>
      </c>
      <c r="R17" s="469">
        <v>0.03</v>
      </c>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row>
    <row r="18" spans="1:19" s="139" customFormat="1" ht="13.5" customHeight="1">
      <c r="A18" s="138"/>
      <c r="B18" s="471" t="s">
        <v>690</v>
      </c>
      <c r="C18" s="472" t="s">
        <v>813</v>
      </c>
      <c r="D18" s="473" t="s">
        <v>716</v>
      </c>
      <c r="E18" s="474">
        <v>96.5</v>
      </c>
      <c r="F18" s="475">
        <v>-4.926108374384237</v>
      </c>
      <c r="G18" s="476">
        <v>99.6</v>
      </c>
      <c r="H18" s="475">
        <v>0.10050251256280836</v>
      </c>
      <c r="I18" s="474">
        <v>99.5</v>
      </c>
      <c r="J18" s="475">
        <v>-0.8964143426294877</v>
      </c>
      <c r="K18" s="476">
        <v>106.2</v>
      </c>
      <c r="L18" s="475">
        <v>2.115384615384618</v>
      </c>
      <c r="M18" s="474">
        <v>100.8</v>
      </c>
      <c r="N18" s="475">
        <v>0.09930486593842534</v>
      </c>
      <c r="O18" s="477">
        <v>1.93</v>
      </c>
      <c r="P18" s="478">
        <v>0.16</v>
      </c>
      <c r="Q18" s="479">
        <v>1.61</v>
      </c>
      <c r="R18" s="478">
        <v>0.13</v>
      </c>
      <c r="S18" s="635"/>
    </row>
    <row r="19" spans="1:18" ht="13.5" customHeight="1">
      <c r="A19" s="137" t="s">
        <v>494</v>
      </c>
      <c r="B19" s="123"/>
      <c r="C19" s="123"/>
      <c r="D19" s="123"/>
      <c r="E19" s="122"/>
      <c r="F19" s="122"/>
      <c r="G19" s="122"/>
      <c r="H19" s="122"/>
      <c r="I19" s="122"/>
      <c r="J19" s="122"/>
      <c r="K19" s="122"/>
      <c r="L19" s="122"/>
      <c r="M19" s="122"/>
      <c r="N19" s="122"/>
      <c r="O19" s="122"/>
      <c r="P19" s="122"/>
      <c r="Q19" s="122"/>
      <c r="R19" s="122"/>
    </row>
    <row r="20" spans="1:18" ht="13.5" customHeight="1">
      <c r="A20" s="140"/>
      <c r="B20" s="141" t="s">
        <v>202</v>
      </c>
      <c r="C20" s="141"/>
      <c r="D20" s="141"/>
      <c r="E20" s="142"/>
      <c r="F20" s="143"/>
      <c r="G20" s="144"/>
      <c r="H20" s="142"/>
      <c r="I20" s="142"/>
      <c r="K20" s="142"/>
      <c r="M20" s="142"/>
      <c r="N20" s="143"/>
      <c r="O20" s="145"/>
      <c r="P20" s="145"/>
      <c r="Q20" s="391" t="s">
        <v>554</v>
      </c>
      <c r="R20" s="146"/>
    </row>
    <row r="21" spans="1:18" ht="13.5" customHeight="1">
      <c r="A21" s="137"/>
      <c r="B21" s="782" t="s">
        <v>360</v>
      </c>
      <c r="C21" s="783"/>
      <c r="D21" s="784"/>
      <c r="E21" s="780" t="s">
        <v>349</v>
      </c>
      <c r="F21" s="781"/>
      <c r="G21" s="322" t="s">
        <v>357</v>
      </c>
      <c r="H21" s="323"/>
      <c r="I21" s="322" t="s">
        <v>350</v>
      </c>
      <c r="J21" s="324"/>
      <c r="K21" s="325" t="s">
        <v>351</v>
      </c>
      <c r="L21" s="323"/>
      <c r="M21" s="778" t="s">
        <v>352</v>
      </c>
      <c r="N21" s="779"/>
      <c r="O21" s="318" t="s">
        <v>353</v>
      </c>
      <c r="P21" s="315"/>
      <c r="Q21" s="314" t="s">
        <v>354</v>
      </c>
      <c r="R21" s="316"/>
    </row>
    <row r="22" spans="1:18" ht="13.5">
      <c r="A22" s="137" t="s">
        <v>494</v>
      </c>
      <c r="B22" s="785"/>
      <c r="C22" s="786"/>
      <c r="D22" s="787"/>
      <c r="E22" s="319" t="s">
        <v>355</v>
      </c>
      <c r="F22" s="320" t="s">
        <v>361</v>
      </c>
      <c r="G22" s="319" t="s">
        <v>355</v>
      </c>
      <c r="H22" s="320" t="s">
        <v>361</v>
      </c>
      <c r="I22" s="319" t="s">
        <v>355</v>
      </c>
      <c r="J22" s="320" t="s">
        <v>361</v>
      </c>
      <c r="K22" s="319" t="s">
        <v>355</v>
      </c>
      <c r="L22" s="320" t="s">
        <v>361</v>
      </c>
      <c r="M22" s="319" t="s">
        <v>355</v>
      </c>
      <c r="N22" s="320" t="s">
        <v>361</v>
      </c>
      <c r="O22" s="321" t="s">
        <v>362</v>
      </c>
      <c r="P22" s="320" t="s">
        <v>356</v>
      </c>
      <c r="Q22" s="321" t="s">
        <v>362</v>
      </c>
      <c r="R22" s="320" t="s">
        <v>356</v>
      </c>
    </row>
    <row r="23" spans="2:18" s="136" customFormat="1" ht="9.75">
      <c r="B23" s="385"/>
      <c r="C23" s="386"/>
      <c r="D23" s="387"/>
      <c r="E23" s="131"/>
      <c r="F23" s="132" t="s">
        <v>363</v>
      </c>
      <c r="G23" s="133"/>
      <c r="H23" s="132" t="s">
        <v>363</v>
      </c>
      <c r="I23" s="131"/>
      <c r="J23" s="132" t="s">
        <v>363</v>
      </c>
      <c r="K23" s="133"/>
      <c r="L23" s="132" t="s">
        <v>363</v>
      </c>
      <c r="M23" s="131"/>
      <c r="N23" s="132" t="s">
        <v>363</v>
      </c>
      <c r="O23" s="134" t="s">
        <v>363</v>
      </c>
      <c r="P23" s="132" t="s">
        <v>364</v>
      </c>
      <c r="Q23" s="135" t="s">
        <v>363</v>
      </c>
      <c r="R23" s="132" t="s">
        <v>364</v>
      </c>
    </row>
    <row r="24" spans="1:19" ht="13.5">
      <c r="A24" s="147"/>
      <c r="B24" s="444" t="s">
        <v>674</v>
      </c>
      <c r="C24" s="445" t="s">
        <v>557</v>
      </c>
      <c r="D24" s="446" t="s">
        <v>543</v>
      </c>
      <c r="E24" s="447">
        <v>111.6</v>
      </c>
      <c r="F24" s="448">
        <v>10.495049504950488</v>
      </c>
      <c r="G24" s="447">
        <v>104.1</v>
      </c>
      <c r="H24" s="448">
        <v>2.967359050445104</v>
      </c>
      <c r="I24" s="447">
        <v>99.3</v>
      </c>
      <c r="J24" s="448">
        <v>2.688728024819022</v>
      </c>
      <c r="K24" s="447">
        <v>100.6</v>
      </c>
      <c r="L24" s="448">
        <v>7.478632478632479</v>
      </c>
      <c r="M24" s="447">
        <v>100</v>
      </c>
      <c r="N24" s="448">
        <v>0.5025125628140703</v>
      </c>
      <c r="O24" s="451">
        <v>1.07</v>
      </c>
      <c r="P24" s="452">
        <v>0.05</v>
      </c>
      <c r="Q24" s="451">
        <v>1.08</v>
      </c>
      <c r="R24" s="452">
        <v>0.14</v>
      </c>
      <c r="S24" s="123"/>
    </row>
    <row r="25" spans="2:18" ht="13.5">
      <c r="B25" s="454" t="s">
        <v>503</v>
      </c>
      <c r="C25" s="445" t="s">
        <v>545</v>
      </c>
      <c r="D25" s="455" t="s">
        <v>503</v>
      </c>
      <c r="E25" s="447">
        <v>104.2</v>
      </c>
      <c r="F25" s="448">
        <v>-6.63082437275985</v>
      </c>
      <c r="G25" s="447">
        <v>102.8</v>
      </c>
      <c r="H25" s="448">
        <v>-1.2487992315081626</v>
      </c>
      <c r="I25" s="447">
        <v>99.1</v>
      </c>
      <c r="J25" s="448">
        <v>-0.20140986908358796</v>
      </c>
      <c r="K25" s="447">
        <v>98.5</v>
      </c>
      <c r="L25" s="448">
        <v>-2.0874751491053622</v>
      </c>
      <c r="M25" s="447">
        <v>100.1</v>
      </c>
      <c r="N25" s="448">
        <v>0.09999999999999432</v>
      </c>
      <c r="O25" s="451">
        <v>1.01</v>
      </c>
      <c r="P25" s="452">
        <v>-0.06000000000000005</v>
      </c>
      <c r="Q25" s="451">
        <v>1.08</v>
      </c>
      <c r="R25" s="452">
        <v>0</v>
      </c>
    </row>
    <row r="26" spans="1:18" ht="13.5">
      <c r="A26" s="123"/>
      <c r="B26" s="454" t="s">
        <v>503</v>
      </c>
      <c r="C26" s="445" t="s">
        <v>546</v>
      </c>
      <c r="D26" s="455" t="s">
        <v>503</v>
      </c>
      <c r="E26" s="447">
        <v>104.1</v>
      </c>
      <c r="F26" s="448">
        <v>-0.09596928982726347</v>
      </c>
      <c r="G26" s="447">
        <v>104.5</v>
      </c>
      <c r="H26" s="448">
        <v>1.6536964980544775</v>
      </c>
      <c r="I26" s="447">
        <v>97.5</v>
      </c>
      <c r="J26" s="448">
        <v>-1.614530776992931</v>
      </c>
      <c r="K26" s="447">
        <v>100.2</v>
      </c>
      <c r="L26" s="448">
        <v>1.7258883248730994</v>
      </c>
      <c r="M26" s="447">
        <v>100.2</v>
      </c>
      <c r="N26" s="448">
        <v>0.09990009990010842</v>
      </c>
      <c r="O26" s="451">
        <v>1.05</v>
      </c>
      <c r="P26" s="452">
        <v>0.04</v>
      </c>
      <c r="Q26" s="451">
        <v>1.14</v>
      </c>
      <c r="R26" s="452">
        <v>0.05999999999999983</v>
      </c>
    </row>
    <row r="27" spans="1:18" ht="13.5">
      <c r="A27" s="123"/>
      <c r="B27" s="454" t="s">
        <v>503</v>
      </c>
      <c r="C27" s="445" t="s">
        <v>547</v>
      </c>
      <c r="D27" s="455" t="s">
        <v>503</v>
      </c>
      <c r="E27" s="447">
        <v>105.8</v>
      </c>
      <c r="F27" s="448">
        <v>1.6330451488952957</v>
      </c>
      <c r="G27" s="447">
        <v>103.4</v>
      </c>
      <c r="H27" s="448">
        <v>-1.052631578947363</v>
      </c>
      <c r="I27" s="447">
        <v>100.8</v>
      </c>
      <c r="J27" s="448">
        <v>3.384615384615382</v>
      </c>
      <c r="K27" s="447">
        <v>109</v>
      </c>
      <c r="L27" s="448">
        <v>8.782435129740517</v>
      </c>
      <c r="M27" s="447">
        <v>99.7</v>
      </c>
      <c r="N27" s="448">
        <v>-0.499001996007984</v>
      </c>
      <c r="O27" s="451">
        <v>1.15</v>
      </c>
      <c r="P27" s="452">
        <v>0.09999999999999987</v>
      </c>
      <c r="Q27" s="451">
        <v>1.3</v>
      </c>
      <c r="R27" s="452">
        <v>0.16</v>
      </c>
    </row>
    <row r="28" spans="2:18" ht="13.5">
      <c r="B28" s="454" t="s">
        <v>503</v>
      </c>
      <c r="C28" s="445" t="s">
        <v>548</v>
      </c>
      <c r="D28" s="455" t="s">
        <v>503</v>
      </c>
      <c r="E28" s="447">
        <v>103.3</v>
      </c>
      <c r="F28" s="448">
        <v>-2.3629489603024574</v>
      </c>
      <c r="G28" s="447">
        <v>103</v>
      </c>
      <c r="H28" s="448">
        <v>-0.3868471953578391</v>
      </c>
      <c r="I28" s="447">
        <v>103.5</v>
      </c>
      <c r="J28" s="448">
        <v>2.6785714285714315</v>
      </c>
      <c r="K28" s="447">
        <v>100.4</v>
      </c>
      <c r="L28" s="448">
        <v>-7.889908256880728</v>
      </c>
      <c r="M28" s="447">
        <v>99.5</v>
      </c>
      <c r="N28" s="448">
        <v>-0.2006018054162516</v>
      </c>
      <c r="O28" s="451">
        <v>1.33</v>
      </c>
      <c r="P28" s="452">
        <v>0.18</v>
      </c>
      <c r="Q28" s="451">
        <v>1.51</v>
      </c>
      <c r="R28" s="452">
        <v>0.21</v>
      </c>
    </row>
    <row r="29" spans="2:18" ht="13.5">
      <c r="B29" s="456" t="s">
        <v>503</v>
      </c>
      <c r="C29" s="445" t="s">
        <v>549</v>
      </c>
      <c r="D29" s="457" t="s">
        <v>503</v>
      </c>
      <c r="E29" s="447">
        <v>108.6</v>
      </c>
      <c r="F29" s="448">
        <v>5.130687318489833</v>
      </c>
      <c r="G29" s="447">
        <v>103.4</v>
      </c>
      <c r="H29" s="448">
        <v>0.38834951456311234</v>
      </c>
      <c r="I29" s="447">
        <v>99.9</v>
      </c>
      <c r="J29" s="448">
        <v>-3.478260869565212</v>
      </c>
      <c r="K29" s="447">
        <v>103.8</v>
      </c>
      <c r="L29" s="448">
        <v>3.386454183266924</v>
      </c>
      <c r="M29" s="447">
        <v>99</v>
      </c>
      <c r="N29" s="448">
        <v>-0.5025125628140703</v>
      </c>
      <c r="O29" s="451">
        <v>1.12</v>
      </c>
      <c r="P29" s="452">
        <v>-0.21</v>
      </c>
      <c r="Q29" s="451">
        <v>1.34</v>
      </c>
      <c r="R29" s="452">
        <v>-0.17</v>
      </c>
    </row>
    <row r="30" spans="2:18" ht="13.5">
      <c r="B30" s="456" t="s">
        <v>503</v>
      </c>
      <c r="C30" s="445" t="s">
        <v>550</v>
      </c>
      <c r="D30" s="457" t="s">
        <v>503</v>
      </c>
      <c r="E30" s="447">
        <v>105.2</v>
      </c>
      <c r="F30" s="448">
        <v>-3.130755064456714</v>
      </c>
      <c r="G30" s="447">
        <v>102.2</v>
      </c>
      <c r="H30" s="448">
        <v>-1.1605415860735036</v>
      </c>
      <c r="I30" s="447">
        <v>100.8</v>
      </c>
      <c r="J30" s="448">
        <v>0.9009009009008924</v>
      </c>
      <c r="K30" s="447">
        <v>102.2</v>
      </c>
      <c r="L30" s="448">
        <v>-1.5414258188824608</v>
      </c>
      <c r="M30" s="447">
        <v>100.1</v>
      </c>
      <c r="N30" s="448">
        <v>1.1111111111111054</v>
      </c>
      <c r="O30" s="451">
        <v>2.25</v>
      </c>
      <c r="P30" s="452">
        <v>1.13</v>
      </c>
      <c r="Q30" s="451">
        <v>1.12</v>
      </c>
      <c r="R30" s="452">
        <v>-0.22</v>
      </c>
    </row>
    <row r="31" spans="2:18" ht="13.5">
      <c r="B31" s="456" t="s">
        <v>503</v>
      </c>
      <c r="C31" s="445" t="s">
        <v>551</v>
      </c>
      <c r="D31" s="457" t="s">
        <v>503</v>
      </c>
      <c r="E31" s="447">
        <v>106</v>
      </c>
      <c r="F31" s="448">
        <v>0.7604562737642558</v>
      </c>
      <c r="G31" s="447">
        <v>102.3</v>
      </c>
      <c r="H31" s="448">
        <v>0.09784735812132517</v>
      </c>
      <c r="I31" s="447">
        <v>97.9</v>
      </c>
      <c r="J31" s="448">
        <v>-2.8769841269841185</v>
      </c>
      <c r="K31" s="447">
        <v>96.8</v>
      </c>
      <c r="L31" s="448">
        <v>-5.283757338551864</v>
      </c>
      <c r="M31" s="447">
        <v>100.3</v>
      </c>
      <c r="N31" s="448">
        <v>0.19980019980020267</v>
      </c>
      <c r="O31" s="451">
        <v>0.87</v>
      </c>
      <c r="P31" s="452">
        <v>-1.38</v>
      </c>
      <c r="Q31" s="451">
        <v>1.06</v>
      </c>
      <c r="R31" s="452">
        <v>-0.06000000000000005</v>
      </c>
    </row>
    <row r="32" spans="2:18" ht="13.5">
      <c r="B32" s="456" t="s">
        <v>503</v>
      </c>
      <c r="C32" s="445" t="s">
        <v>552</v>
      </c>
      <c r="D32" s="457" t="s">
        <v>503</v>
      </c>
      <c r="E32" s="447">
        <v>103.9</v>
      </c>
      <c r="F32" s="448">
        <v>-1.9811320754716928</v>
      </c>
      <c r="G32" s="447">
        <v>102.6</v>
      </c>
      <c r="H32" s="448">
        <v>0.2932551319648066</v>
      </c>
      <c r="I32" s="447">
        <v>98.3</v>
      </c>
      <c r="J32" s="448">
        <v>0.408580183861074</v>
      </c>
      <c r="K32" s="447">
        <v>102.2</v>
      </c>
      <c r="L32" s="448">
        <v>5.5785123966942205</v>
      </c>
      <c r="M32" s="447">
        <v>99.1</v>
      </c>
      <c r="N32" s="448">
        <v>-1.196410767696912</v>
      </c>
      <c r="O32" s="451">
        <v>0.99</v>
      </c>
      <c r="P32" s="452">
        <v>0.12</v>
      </c>
      <c r="Q32" s="451">
        <v>2.32</v>
      </c>
      <c r="R32" s="452">
        <v>1.26</v>
      </c>
    </row>
    <row r="33" spans="2:18" ht="13.5">
      <c r="B33" s="456" t="s">
        <v>503</v>
      </c>
      <c r="C33" s="445" t="s">
        <v>518</v>
      </c>
      <c r="D33" s="457" t="s">
        <v>503</v>
      </c>
      <c r="E33" s="450">
        <v>105</v>
      </c>
      <c r="F33" s="458">
        <v>1.0587102983638057</v>
      </c>
      <c r="G33" s="450">
        <v>102.8</v>
      </c>
      <c r="H33" s="458">
        <v>0.1949317738791451</v>
      </c>
      <c r="I33" s="450">
        <v>102.1</v>
      </c>
      <c r="J33" s="458">
        <v>3.8657171922685625</v>
      </c>
      <c r="K33" s="450">
        <v>109.1</v>
      </c>
      <c r="L33" s="458">
        <v>6.751467710371811</v>
      </c>
      <c r="M33" s="450">
        <v>98.9</v>
      </c>
      <c r="N33" s="458">
        <v>-0.2018163471241056</v>
      </c>
      <c r="O33" s="460">
        <v>0.98</v>
      </c>
      <c r="P33" s="461">
        <v>-0.01</v>
      </c>
      <c r="Q33" s="460">
        <v>1.52</v>
      </c>
      <c r="R33" s="461">
        <v>-0.8</v>
      </c>
    </row>
    <row r="34" spans="2:19" ht="13.5">
      <c r="B34" s="463" t="s">
        <v>503</v>
      </c>
      <c r="C34" s="445" t="s">
        <v>553</v>
      </c>
      <c r="D34" s="464" t="s">
        <v>503</v>
      </c>
      <c r="E34" s="465">
        <v>101.3</v>
      </c>
      <c r="F34" s="466">
        <v>-3.5238095238095264</v>
      </c>
      <c r="G34" s="465">
        <v>102.8</v>
      </c>
      <c r="H34" s="466">
        <v>0</v>
      </c>
      <c r="I34" s="465">
        <v>101.1</v>
      </c>
      <c r="J34" s="466">
        <v>-0.9794319294809012</v>
      </c>
      <c r="K34" s="465">
        <v>112.9</v>
      </c>
      <c r="L34" s="466">
        <v>3.4830430797433656</v>
      </c>
      <c r="M34" s="465">
        <v>98.8</v>
      </c>
      <c r="N34" s="466">
        <v>-0.10111223458039284</v>
      </c>
      <c r="O34" s="468">
        <v>1.18</v>
      </c>
      <c r="P34" s="469">
        <v>0.2</v>
      </c>
      <c r="Q34" s="468">
        <v>0.94</v>
      </c>
      <c r="R34" s="469">
        <v>-0.58</v>
      </c>
      <c r="S34" s="123"/>
    </row>
    <row r="35" spans="2:18" s="139" customFormat="1" ht="13.5">
      <c r="B35" s="480" t="s">
        <v>706</v>
      </c>
      <c r="C35" s="472" t="s">
        <v>813</v>
      </c>
      <c r="D35" s="473" t="s">
        <v>706</v>
      </c>
      <c r="E35" s="481">
        <v>105.6</v>
      </c>
      <c r="F35" s="482">
        <v>4.244817374136226</v>
      </c>
      <c r="G35" s="481">
        <v>102.9</v>
      </c>
      <c r="H35" s="482">
        <v>0.09727626459144799</v>
      </c>
      <c r="I35" s="481">
        <v>100.8</v>
      </c>
      <c r="J35" s="482">
        <v>-0.2967359050445076</v>
      </c>
      <c r="K35" s="481">
        <v>115.7</v>
      </c>
      <c r="L35" s="482">
        <v>2.480070859167402</v>
      </c>
      <c r="M35" s="481">
        <v>98.9</v>
      </c>
      <c r="N35" s="482">
        <v>0.10121457489879405</v>
      </c>
      <c r="O35" s="483">
        <v>1.08</v>
      </c>
      <c r="P35" s="484">
        <v>-0.09999999999999987</v>
      </c>
      <c r="Q35" s="483">
        <v>1.21</v>
      </c>
      <c r="R35" s="484">
        <v>0.27</v>
      </c>
    </row>
    <row r="36" spans="2:18" ht="13.5">
      <c r="B36" s="123"/>
      <c r="C36" s="123"/>
      <c r="D36" s="123"/>
      <c r="E36" s="122"/>
      <c r="F36" s="122"/>
      <c r="G36" s="122"/>
      <c r="H36" s="122"/>
      <c r="I36" s="122"/>
      <c r="J36" s="122"/>
      <c r="K36" s="122"/>
      <c r="L36" s="122"/>
      <c r="M36" s="122"/>
      <c r="N36" s="122"/>
      <c r="O36" s="122"/>
      <c r="P36" s="122"/>
      <c r="Q36" s="122"/>
      <c r="R36" s="122"/>
    </row>
    <row r="37" spans="2:6" ht="13.5">
      <c r="B37" s="148" t="s">
        <v>355</v>
      </c>
      <c r="C37" s="148"/>
      <c r="D37" s="148"/>
      <c r="F37" s="149" t="s">
        <v>358</v>
      </c>
    </row>
    <row r="38" ht="13.5">
      <c r="F38" s="149" t="s">
        <v>359</v>
      </c>
    </row>
    <row r="39" ht="13.5">
      <c r="F39" s="149" t="s">
        <v>495</v>
      </c>
    </row>
    <row r="40" ht="13.5">
      <c r="F40" s="150"/>
    </row>
  </sheetData>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8.xml><?xml version="1.0" encoding="utf-8"?>
<worksheet xmlns="http://schemas.openxmlformats.org/spreadsheetml/2006/main" xmlns:r="http://schemas.openxmlformats.org/officeDocument/2006/relationships">
  <sheetPr codeName="Sheet18">
    <tabColor indexed="53"/>
  </sheetPr>
  <dimension ref="B1:N103"/>
  <sheetViews>
    <sheetView zoomScale="75" zoomScaleNormal="75" zoomScaleSheetLayoutView="85" workbookViewId="0" topLeftCell="A1">
      <selection activeCell="A1" sqref="A1"/>
    </sheetView>
  </sheetViews>
  <sheetFormatPr defaultColWidth="8.796875" defaultRowHeight="14.25"/>
  <cols>
    <col min="1" max="1" width="10.69921875" style="155" customWidth="1"/>
    <col min="2" max="2" width="3" style="155" customWidth="1"/>
    <col min="3" max="3" width="39.09765625" style="157" customWidth="1"/>
    <col min="4" max="14" width="12.59765625" style="155" customWidth="1"/>
    <col min="15" max="16384" width="9" style="155" customWidth="1"/>
  </cols>
  <sheetData>
    <row r="1" ht="23.25" customHeight="1">
      <c r="B1" s="575" t="s">
        <v>749</v>
      </c>
    </row>
    <row r="2" ht="23.25" customHeight="1">
      <c r="D2" s="582" t="s">
        <v>799</v>
      </c>
    </row>
    <row r="3" spans="2:14" ht="18" customHeight="1">
      <c r="B3" s="156"/>
      <c r="C3" s="158" t="s">
        <v>502</v>
      </c>
      <c r="D3" s="158"/>
      <c r="E3" s="156"/>
      <c r="F3" s="156"/>
      <c r="G3" s="156"/>
      <c r="H3" s="156"/>
      <c r="I3" s="156"/>
      <c r="J3" s="156"/>
      <c r="K3" s="156"/>
      <c r="L3" s="156"/>
      <c r="M3" s="156"/>
      <c r="N3" s="159" t="s">
        <v>414</v>
      </c>
    </row>
    <row r="4" spans="2:14" s="160" customFormat="1" ht="18" customHeight="1">
      <c r="B4" s="805" t="s">
        <v>746</v>
      </c>
      <c r="C4" s="806"/>
      <c r="D4" s="798" t="s">
        <v>415</v>
      </c>
      <c r="E4" s="799"/>
      <c r="F4" s="800"/>
      <c r="G4" s="798" t="s">
        <v>416</v>
      </c>
      <c r="H4" s="799"/>
      <c r="I4" s="800"/>
      <c r="J4" s="796" t="s">
        <v>150</v>
      </c>
      <c r="K4" s="796" t="s">
        <v>417</v>
      </c>
      <c r="L4" s="798" t="s">
        <v>418</v>
      </c>
      <c r="M4" s="799"/>
      <c r="N4" s="800"/>
    </row>
    <row r="5" spans="2:14" s="160" customFormat="1" ht="18" customHeight="1" thickBot="1">
      <c r="B5" s="807"/>
      <c r="C5" s="808"/>
      <c r="D5" s="163" t="s">
        <v>419</v>
      </c>
      <c r="E5" s="161" t="s">
        <v>420</v>
      </c>
      <c r="F5" s="161" t="s">
        <v>421</v>
      </c>
      <c r="G5" s="163" t="s">
        <v>419</v>
      </c>
      <c r="H5" s="161" t="s">
        <v>420</v>
      </c>
      <c r="I5" s="161" t="s">
        <v>421</v>
      </c>
      <c r="J5" s="797"/>
      <c r="K5" s="797"/>
      <c r="L5" s="161" t="s">
        <v>419</v>
      </c>
      <c r="M5" s="163" t="s">
        <v>420</v>
      </c>
      <c r="N5" s="162" t="s">
        <v>421</v>
      </c>
    </row>
    <row r="6" spans="2:14" ht="16.5" customHeight="1" thickTop="1">
      <c r="B6" s="803" t="s">
        <v>192</v>
      </c>
      <c r="C6" s="804"/>
      <c r="D6" s="583">
        <v>532308</v>
      </c>
      <c r="E6" s="164">
        <v>698794</v>
      </c>
      <c r="F6" s="164">
        <v>311981</v>
      </c>
      <c r="G6" s="164">
        <v>258186</v>
      </c>
      <c r="H6" s="164">
        <v>325603</v>
      </c>
      <c r="I6" s="164">
        <v>168966</v>
      </c>
      <c r="J6" s="164">
        <v>235004</v>
      </c>
      <c r="K6" s="164">
        <v>23182</v>
      </c>
      <c r="L6" s="164">
        <v>274122</v>
      </c>
      <c r="M6" s="164">
        <v>373191</v>
      </c>
      <c r="N6" s="164">
        <v>143015</v>
      </c>
    </row>
    <row r="7" spans="2:14" ht="16.5" customHeight="1">
      <c r="B7" s="801" t="s">
        <v>379</v>
      </c>
      <c r="C7" s="802"/>
      <c r="D7" s="584" t="s">
        <v>818</v>
      </c>
      <c r="E7" s="166" t="s">
        <v>818</v>
      </c>
      <c r="F7" s="166" t="s">
        <v>818</v>
      </c>
      <c r="G7" s="166" t="s">
        <v>818</v>
      </c>
      <c r="H7" s="166" t="s">
        <v>818</v>
      </c>
      <c r="I7" s="166" t="s">
        <v>818</v>
      </c>
      <c r="J7" s="166" t="s">
        <v>818</v>
      </c>
      <c r="K7" s="166" t="s">
        <v>818</v>
      </c>
      <c r="L7" s="166" t="s">
        <v>818</v>
      </c>
      <c r="M7" s="166" t="s">
        <v>818</v>
      </c>
      <c r="N7" s="166" t="s">
        <v>818</v>
      </c>
    </row>
    <row r="8" spans="2:14" ht="16.5" customHeight="1">
      <c r="B8" s="790" t="s">
        <v>200</v>
      </c>
      <c r="C8" s="791"/>
      <c r="D8" s="585">
        <v>701131</v>
      </c>
      <c r="E8" s="168">
        <v>770351</v>
      </c>
      <c r="F8" s="168">
        <v>376565</v>
      </c>
      <c r="G8" s="168">
        <v>353514</v>
      </c>
      <c r="H8" s="168">
        <v>383252</v>
      </c>
      <c r="I8" s="168">
        <v>214078</v>
      </c>
      <c r="J8" s="168">
        <v>325071</v>
      </c>
      <c r="K8" s="168">
        <v>28443</v>
      </c>
      <c r="L8" s="168">
        <v>347617</v>
      </c>
      <c r="M8" s="168">
        <v>387099</v>
      </c>
      <c r="N8" s="168">
        <v>162487</v>
      </c>
    </row>
    <row r="9" spans="2:14" ht="16.5" customHeight="1">
      <c r="B9" s="790" t="s">
        <v>202</v>
      </c>
      <c r="C9" s="791"/>
      <c r="D9" s="585">
        <v>692567</v>
      </c>
      <c r="E9" s="168">
        <v>819858</v>
      </c>
      <c r="F9" s="168">
        <v>360006</v>
      </c>
      <c r="G9" s="168">
        <v>305907</v>
      </c>
      <c r="H9" s="168">
        <v>352129</v>
      </c>
      <c r="I9" s="168">
        <v>185147</v>
      </c>
      <c r="J9" s="168">
        <v>270540</v>
      </c>
      <c r="K9" s="168">
        <v>35367</v>
      </c>
      <c r="L9" s="168">
        <v>386660</v>
      </c>
      <c r="M9" s="168">
        <v>467729</v>
      </c>
      <c r="N9" s="168">
        <v>174859</v>
      </c>
    </row>
    <row r="10" spans="2:14" ht="16.5" customHeight="1">
      <c r="B10" s="790" t="s">
        <v>204</v>
      </c>
      <c r="C10" s="791"/>
      <c r="D10" s="585">
        <v>975815</v>
      </c>
      <c r="E10" s="168">
        <v>1047834</v>
      </c>
      <c r="F10" s="168">
        <v>458402</v>
      </c>
      <c r="G10" s="168">
        <v>475628</v>
      </c>
      <c r="H10" s="168">
        <v>499238</v>
      </c>
      <c r="I10" s="168">
        <v>306004</v>
      </c>
      <c r="J10" s="168">
        <v>411994</v>
      </c>
      <c r="K10" s="168">
        <v>63634</v>
      </c>
      <c r="L10" s="168">
        <v>500187</v>
      </c>
      <c r="M10" s="168">
        <v>548596</v>
      </c>
      <c r="N10" s="168">
        <v>152398</v>
      </c>
    </row>
    <row r="11" spans="2:14" ht="16.5" customHeight="1">
      <c r="B11" s="790" t="s">
        <v>207</v>
      </c>
      <c r="C11" s="791"/>
      <c r="D11" s="585">
        <v>572828</v>
      </c>
      <c r="E11" s="168">
        <v>694428</v>
      </c>
      <c r="F11" s="168">
        <v>399980</v>
      </c>
      <c r="G11" s="168">
        <v>291208</v>
      </c>
      <c r="H11" s="168">
        <v>339826</v>
      </c>
      <c r="I11" s="168">
        <v>222099</v>
      </c>
      <c r="J11" s="168">
        <v>258113</v>
      </c>
      <c r="K11" s="168">
        <v>33095</v>
      </c>
      <c r="L11" s="168">
        <v>281620</v>
      </c>
      <c r="M11" s="168">
        <v>354602</v>
      </c>
      <c r="N11" s="168">
        <v>177881</v>
      </c>
    </row>
    <row r="12" spans="2:14" ht="16.5" customHeight="1">
      <c r="B12" s="790" t="s">
        <v>380</v>
      </c>
      <c r="C12" s="791"/>
      <c r="D12" s="585">
        <v>480763</v>
      </c>
      <c r="E12" s="168">
        <v>533344</v>
      </c>
      <c r="F12" s="168">
        <v>275697</v>
      </c>
      <c r="G12" s="168">
        <v>282271</v>
      </c>
      <c r="H12" s="168">
        <v>314497</v>
      </c>
      <c r="I12" s="168">
        <v>156588</v>
      </c>
      <c r="J12" s="168">
        <v>246195</v>
      </c>
      <c r="K12" s="168">
        <v>36076</v>
      </c>
      <c r="L12" s="168">
        <v>198492</v>
      </c>
      <c r="M12" s="168">
        <v>218847</v>
      </c>
      <c r="N12" s="168">
        <v>119109</v>
      </c>
    </row>
    <row r="13" spans="2:14" ht="16.5" customHeight="1">
      <c r="B13" s="790" t="s">
        <v>381</v>
      </c>
      <c r="C13" s="791"/>
      <c r="D13" s="585">
        <v>394668</v>
      </c>
      <c r="E13" s="168">
        <v>604556</v>
      </c>
      <c r="F13" s="168">
        <v>210231</v>
      </c>
      <c r="G13" s="168">
        <v>207806</v>
      </c>
      <c r="H13" s="168">
        <v>291737</v>
      </c>
      <c r="I13" s="168">
        <v>134053</v>
      </c>
      <c r="J13" s="168">
        <v>196823</v>
      </c>
      <c r="K13" s="168">
        <v>10983</v>
      </c>
      <c r="L13" s="168">
        <v>186862</v>
      </c>
      <c r="M13" s="168">
        <v>312819</v>
      </c>
      <c r="N13" s="168">
        <v>76178</v>
      </c>
    </row>
    <row r="14" spans="2:14" ht="16.5" customHeight="1">
      <c r="B14" s="790" t="s">
        <v>382</v>
      </c>
      <c r="C14" s="791"/>
      <c r="D14" s="585">
        <v>1151397</v>
      </c>
      <c r="E14" s="168">
        <v>1566320</v>
      </c>
      <c r="F14" s="168">
        <v>676076</v>
      </c>
      <c r="G14" s="168">
        <v>396775</v>
      </c>
      <c r="H14" s="168">
        <v>508158</v>
      </c>
      <c r="I14" s="168">
        <v>269180</v>
      </c>
      <c r="J14" s="168">
        <v>365536</v>
      </c>
      <c r="K14" s="168">
        <v>31239</v>
      </c>
      <c r="L14" s="168">
        <v>754622</v>
      </c>
      <c r="M14" s="168">
        <v>1058162</v>
      </c>
      <c r="N14" s="168">
        <v>406896</v>
      </c>
    </row>
    <row r="15" spans="2:14" ht="16.5" customHeight="1">
      <c r="B15" s="790" t="s">
        <v>383</v>
      </c>
      <c r="C15" s="791"/>
      <c r="D15" s="585">
        <v>562493</v>
      </c>
      <c r="E15" s="168">
        <v>681748</v>
      </c>
      <c r="F15" s="168">
        <v>325384</v>
      </c>
      <c r="G15" s="168">
        <v>265143</v>
      </c>
      <c r="H15" s="168">
        <v>313956</v>
      </c>
      <c r="I15" s="168">
        <v>168091</v>
      </c>
      <c r="J15" s="168">
        <v>242598</v>
      </c>
      <c r="K15" s="168">
        <v>22545</v>
      </c>
      <c r="L15" s="168">
        <v>297350</v>
      </c>
      <c r="M15" s="168">
        <v>367792</v>
      </c>
      <c r="N15" s="168">
        <v>157293</v>
      </c>
    </row>
    <row r="16" spans="2:14" ht="16.5" customHeight="1">
      <c r="B16" s="790" t="s">
        <v>384</v>
      </c>
      <c r="C16" s="791"/>
      <c r="D16" s="585">
        <v>748926</v>
      </c>
      <c r="E16" s="168">
        <v>848073</v>
      </c>
      <c r="F16" s="168">
        <v>439517</v>
      </c>
      <c r="G16" s="168">
        <v>357044</v>
      </c>
      <c r="H16" s="168">
        <v>399297</v>
      </c>
      <c r="I16" s="168">
        <v>225185</v>
      </c>
      <c r="J16" s="168">
        <v>308050</v>
      </c>
      <c r="K16" s="168">
        <v>48994</v>
      </c>
      <c r="L16" s="168">
        <v>391882</v>
      </c>
      <c r="M16" s="168">
        <v>448776</v>
      </c>
      <c r="N16" s="168">
        <v>214332</v>
      </c>
    </row>
    <row r="17" spans="2:14" ht="16.5" customHeight="1">
      <c r="B17" s="790" t="s">
        <v>385</v>
      </c>
      <c r="C17" s="791"/>
      <c r="D17" s="585">
        <v>129858</v>
      </c>
      <c r="E17" s="168">
        <v>196205</v>
      </c>
      <c r="F17" s="168">
        <v>91955</v>
      </c>
      <c r="G17" s="168">
        <v>111366</v>
      </c>
      <c r="H17" s="168">
        <v>157841</v>
      </c>
      <c r="I17" s="168">
        <v>84816</v>
      </c>
      <c r="J17" s="168">
        <v>105401</v>
      </c>
      <c r="K17" s="168">
        <v>5965</v>
      </c>
      <c r="L17" s="168">
        <v>18492</v>
      </c>
      <c r="M17" s="168">
        <v>38364</v>
      </c>
      <c r="N17" s="168">
        <v>7139</v>
      </c>
    </row>
    <row r="18" spans="2:14" ht="16.5" customHeight="1">
      <c r="B18" s="790" t="s">
        <v>386</v>
      </c>
      <c r="C18" s="791"/>
      <c r="D18" s="585">
        <v>272764</v>
      </c>
      <c r="E18" s="168">
        <v>403407</v>
      </c>
      <c r="F18" s="168">
        <v>172385</v>
      </c>
      <c r="G18" s="168">
        <v>195819</v>
      </c>
      <c r="H18" s="168">
        <v>275599</v>
      </c>
      <c r="I18" s="168">
        <v>134521</v>
      </c>
      <c r="J18" s="168">
        <v>186745</v>
      </c>
      <c r="K18" s="168">
        <v>9074</v>
      </c>
      <c r="L18" s="168">
        <v>76945</v>
      </c>
      <c r="M18" s="168">
        <v>127808</v>
      </c>
      <c r="N18" s="168">
        <v>37864</v>
      </c>
    </row>
    <row r="19" spans="2:14" ht="16.5" customHeight="1">
      <c r="B19" s="790" t="s">
        <v>387</v>
      </c>
      <c r="C19" s="791"/>
      <c r="D19" s="585">
        <v>726827</v>
      </c>
      <c r="E19" s="168">
        <v>847332</v>
      </c>
      <c r="F19" s="168">
        <v>598735</v>
      </c>
      <c r="G19" s="168">
        <v>272161</v>
      </c>
      <c r="H19" s="168">
        <v>314077</v>
      </c>
      <c r="I19" s="168">
        <v>227605</v>
      </c>
      <c r="J19" s="168">
        <v>268288</v>
      </c>
      <c r="K19" s="168">
        <v>3873</v>
      </c>
      <c r="L19" s="168">
        <v>454666</v>
      </c>
      <c r="M19" s="168">
        <v>533255</v>
      </c>
      <c r="N19" s="168">
        <v>371130</v>
      </c>
    </row>
    <row r="20" spans="2:14" ht="16.5" customHeight="1">
      <c r="B20" s="790" t="s">
        <v>388</v>
      </c>
      <c r="C20" s="791"/>
      <c r="D20" s="585">
        <v>447209</v>
      </c>
      <c r="E20" s="168">
        <v>594523</v>
      </c>
      <c r="F20" s="168">
        <v>403387</v>
      </c>
      <c r="G20" s="168">
        <v>239643</v>
      </c>
      <c r="H20" s="168">
        <v>330807</v>
      </c>
      <c r="I20" s="168">
        <v>212524</v>
      </c>
      <c r="J20" s="168">
        <v>222650</v>
      </c>
      <c r="K20" s="168">
        <v>16993</v>
      </c>
      <c r="L20" s="168">
        <v>207566</v>
      </c>
      <c r="M20" s="168">
        <v>263716</v>
      </c>
      <c r="N20" s="168">
        <v>190863</v>
      </c>
    </row>
    <row r="21" spans="2:14" ht="16.5" customHeight="1">
      <c r="B21" s="790" t="s">
        <v>234</v>
      </c>
      <c r="C21" s="791"/>
      <c r="D21" s="585">
        <v>786239</v>
      </c>
      <c r="E21" s="168">
        <v>964286</v>
      </c>
      <c r="F21" s="168">
        <v>543325</v>
      </c>
      <c r="G21" s="168">
        <v>290533</v>
      </c>
      <c r="H21" s="168">
        <v>348604</v>
      </c>
      <c r="I21" s="168">
        <v>211304</v>
      </c>
      <c r="J21" s="168">
        <v>277282</v>
      </c>
      <c r="K21" s="168">
        <v>13251</v>
      </c>
      <c r="L21" s="168">
        <v>495706</v>
      </c>
      <c r="M21" s="168">
        <v>615682</v>
      </c>
      <c r="N21" s="168">
        <v>332021</v>
      </c>
    </row>
    <row r="22" spans="2:14" ht="16.5" customHeight="1">
      <c r="B22" s="788" t="s">
        <v>389</v>
      </c>
      <c r="C22" s="789"/>
      <c r="D22" s="585">
        <v>305713</v>
      </c>
      <c r="E22" s="168">
        <v>383620</v>
      </c>
      <c r="F22" s="168">
        <v>193713</v>
      </c>
      <c r="G22" s="168">
        <v>188453</v>
      </c>
      <c r="H22" s="168">
        <v>227237</v>
      </c>
      <c r="I22" s="168">
        <v>132696</v>
      </c>
      <c r="J22" s="168">
        <v>170806</v>
      </c>
      <c r="K22" s="168">
        <v>17647</v>
      </c>
      <c r="L22" s="168">
        <v>117260</v>
      </c>
      <c r="M22" s="168">
        <v>156383</v>
      </c>
      <c r="N22" s="168">
        <v>61017</v>
      </c>
    </row>
    <row r="23" spans="2:14" ht="16.5" customHeight="1">
      <c r="B23" s="165"/>
      <c r="C23" s="596" t="s">
        <v>390</v>
      </c>
      <c r="D23" s="590">
        <v>433660</v>
      </c>
      <c r="E23" s="169">
        <v>625196</v>
      </c>
      <c r="F23" s="169">
        <v>231390</v>
      </c>
      <c r="G23" s="169">
        <v>227477</v>
      </c>
      <c r="H23" s="169">
        <v>296750</v>
      </c>
      <c r="I23" s="169">
        <v>154322</v>
      </c>
      <c r="J23" s="169">
        <v>198449</v>
      </c>
      <c r="K23" s="169">
        <v>29028</v>
      </c>
      <c r="L23" s="169">
        <v>206183</v>
      </c>
      <c r="M23" s="169">
        <v>328446</v>
      </c>
      <c r="N23" s="169">
        <v>77068</v>
      </c>
    </row>
    <row r="24" spans="2:14" ht="16.5" customHeight="1">
      <c r="B24" s="170"/>
      <c r="C24" s="594" t="s">
        <v>242</v>
      </c>
      <c r="D24" s="591">
        <v>464517</v>
      </c>
      <c r="E24" s="171">
        <v>667909</v>
      </c>
      <c r="F24" s="171">
        <v>220373</v>
      </c>
      <c r="G24" s="171">
        <v>240218</v>
      </c>
      <c r="H24" s="171">
        <v>316234</v>
      </c>
      <c r="I24" s="171">
        <v>148971</v>
      </c>
      <c r="J24" s="171">
        <v>226833</v>
      </c>
      <c r="K24" s="171">
        <v>13385</v>
      </c>
      <c r="L24" s="171">
        <v>224299</v>
      </c>
      <c r="M24" s="171">
        <v>351675</v>
      </c>
      <c r="N24" s="171">
        <v>71402</v>
      </c>
    </row>
    <row r="25" spans="2:14" ht="16.5" customHeight="1">
      <c r="B25" s="172"/>
      <c r="C25" s="597" t="s">
        <v>391</v>
      </c>
      <c r="D25" s="587">
        <v>458804</v>
      </c>
      <c r="E25" s="173">
        <v>543355</v>
      </c>
      <c r="F25" s="173">
        <v>224610</v>
      </c>
      <c r="G25" s="173">
        <v>263870</v>
      </c>
      <c r="H25" s="173">
        <v>305360</v>
      </c>
      <c r="I25" s="173">
        <v>148949</v>
      </c>
      <c r="J25" s="173">
        <v>246170</v>
      </c>
      <c r="K25" s="173">
        <v>17700</v>
      </c>
      <c r="L25" s="173">
        <v>194934</v>
      </c>
      <c r="M25" s="173">
        <v>237995</v>
      </c>
      <c r="N25" s="173">
        <v>75661</v>
      </c>
    </row>
    <row r="26" spans="2:14" ht="16.5" customHeight="1">
      <c r="B26" s="167"/>
      <c r="C26" s="598" t="s">
        <v>392</v>
      </c>
      <c r="D26" s="585">
        <v>441826</v>
      </c>
      <c r="E26" s="168">
        <v>478421</v>
      </c>
      <c r="F26" s="168">
        <v>304561</v>
      </c>
      <c r="G26" s="168">
        <v>253144</v>
      </c>
      <c r="H26" s="168">
        <v>277272</v>
      </c>
      <c r="I26" s="168">
        <v>162644</v>
      </c>
      <c r="J26" s="168">
        <v>224468</v>
      </c>
      <c r="K26" s="168">
        <v>28676</v>
      </c>
      <c r="L26" s="168">
        <v>188682</v>
      </c>
      <c r="M26" s="168">
        <v>201149</v>
      </c>
      <c r="N26" s="168">
        <v>141917</v>
      </c>
    </row>
    <row r="27" spans="2:14" ht="16.5" customHeight="1">
      <c r="B27" s="167"/>
      <c r="C27" s="598" t="s">
        <v>393</v>
      </c>
      <c r="D27" s="585">
        <v>427749</v>
      </c>
      <c r="E27" s="168">
        <v>508170</v>
      </c>
      <c r="F27" s="168">
        <v>267788</v>
      </c>
      <c r="G27" s="168">
        <v>262237</v>
      </c>
      <c r="H27" s="168">
        <v>306598</v>
      </c>
      <c r="I27" s="168">
        <v>174002</v>
      </c>
      <c r="J27" s="168">
        <v>227772</v>
      </c>
      <c r="K27" s="168">
        <v>34465</v>
      </c>
      <c r="L27" s="168">
        <v>165512</v>
      </c>
      <c r="M27" s="168">
        <v>201572</v>
      </c>
      <c r="N27" s="168">
        <v>93786</v>
      </c>
    </row>
    <row r="28" spans="2:14" ht="16.5" customHeight="1">
      <c r="B28" s="167"/>
      <c r="C28" s="598" t="s">
        <v>254</v>
      </c>
      <c r="D28" s="585">
        <v>509028</v>
      </c>
      <c r="E28" s="168">
        <v>606445</v>
      </c>
      <c r="F28" s="168">
        <v>284876</v>
      </c>
      <c r="G28" s="168">
        <v>288269</v>
      </c>
      <c r="H28" s="168">
        <v>335024</v>
      </c>
      <c r="I28" s="168">
        <v>180688</v>
      </c>
      <c r="J28" s="168">
        <v>247880</v>
      </c>
      <c r="K28" s="168">
        <v>40389</v>
      </c>
      <c r="L28" s="168">
        <v>220759</v>
      </c>
      <c r="M28" s="168">
        <v>271421</v>
      </c>
      <c r="N28" s="168">
        <v>104188</v>
      </c>
    </row>
    <row r="29" spans="2:14" ht="16.5" customHeight="1">
      <c r="B29" s="167"/>
      <c r="C29" s="598" t="s">
        <v>394</v>
      </c>
      <c r="D29" s="585">
        <v>807713</v>
      </c>
      <c r="E29" s="168">
        <v>931535</v>
      </c>
      <c r="F29" s="168">
        <v>502665</v>
      </c>
      <c r="G29" s="168">
        <v>306896</v>
      </c>
      <c r="H29" s="168">
        <v>348738</v>
      </c>
      <c r="I29" s="168">
        <v>203814</v>
      </c>
      <c r="J29" s="168">
        <v>273340</v>
      </c>
      <c r="K29" s="168">
        <v>33556</v>
      </c>
      <c r="L29" s="168">
        <v>500817</v>
      </c>
      <c r="M29" s="168">
        <v>582797</v>
      </c>
      <c r="N29" s="168">
        <v>298851</v>
      </c>
    </row>
    <row r="30" spans="2:14" ht="16.5" customHeight="1">
      <c r="B30" s="167"/>
      <c r="C30" s="598" t="s">
        <v>395</v>
      </c>
      <c r="D30" s="585">
        <v>388171</v>
      </c>
      <c r="E30" s="168">
        <v>490715</v>
      </c>
      <c r="F30" s="168">
        <v>233150</v>
      </c>
      <c r="G30" s="168">
        <v>244390</v>
      </c>
      <c r="H30" s="168">
        <v>295996</v>
      </c>
      <c r="I30" s="168">
        <v>166375</v>
      </c>
      <c r="J30" s="168">
        <v>222226</v>
      </c>
      <c r="K30" s="168">
        <v>22164</v>
      </c>
      <c r="L30" s="168">
        <v>143781</v>
      </c>
      <c r="M30" s="168">
        <v>194719</v>
      </c>
      <c r="N30" s="168">
        <v>66775</v>
      </c>
    </row>
    <row r="31" spans="2:14" ht="16.5" customHeight="1">
      <c r="B31" s="167"/>
      <c r="C31" s="598" t="s">
        <v>396</v>
      </c>
      <c r="D31" s="585">
        <v>747262</v>
      </c>
      <c r="E31" s="168">
        <v>813295</v>
      </c>
      <c r="F31" s="168">
        <v>432512</v>
      </c>
      <c r="G31" s="168">
        <v>321475</v>
      </c>
      <c r="H31" s="168">
        <v>345507</v>
      </c>
      <c r="I31" s="168">
        <v>206924</v>
      </c>
      <c r="J31" s="168">
        <v>284248</v>
      </c>
      <c r="K31" s="168">
        <v>37227</v>
      </c>
      <c r="L31" s="168">
        <v>425787</v>
      </c>
      <c r="M31" s="168">
        <v>467788</v>
      </c>
      <c r="N31" s="168">
        <v>225588</v>
      </c>
    </row>
    <row r="32" spans="2:14" ht="16.5" customHeight="1">
      <c r="B32" s="167"/>
      <c r="C32" s="598" t="s">
        <v>397</v>
      </c>
      <c r="D32" s="585">
        <v>537283</v>
      </c>
      <c r="E32" s="168">
        <v>577642</v>
      </c>
      <c r="F32" s="168">
        <v>362964</v>
      </c>
      <c r="G32" s="168">
        <v>298292</v>
      </c>
      <c r="H32" s="168">
        <v>320748</v>
      </c>
      <c r="I32" s="168">
        <v>201297</v>
      </c>
      <c r="J32" s="168">
        <v>270279</v>
      </c>
      <c r="K32" s="168">
        <v>28013</v>
      </c>
      <c r="L32" s="168">
        <v>238991</v>
      </c>
      <c r="M32" s="168">
        <v>256894</v>
      </c>
      <c r="N32" s="168">
        <v>161667</v>
      </c>
    </row>
    <row r="33" spans="2:14" ht="16.5" customHeight="1">
      <c r="B33" s="167"/>
      <c r="C33" s="598" t="s">
        <v>268</v>
      </c>
      <c r="D33" s="585">
        <v>704545</v>
      </c>
      <c r="E33" s="168">
        <v>739655</v>
      </c>
      <c r="F33" s="168">
        <v>377735</v>
      </c>
      <c r="G33" s="168">
        <v>353431</v>
      </c>
      <c r="H33" s="168">
        <v>371214</v>
      </c>
      <c r="I33" s="168">
        <v>187900</v>
      </c>
      <c r="J33" s="168">
        <v>301236</v>
      </c>
      <c r="K33" s="168">
        <v>52195</v>
      </c>
      <c r="L33" s="168">
        <v>351114</v>
      </c>
      <c r="M33" s="168">
        <v>368441</v>
      </c>
      <c r="N33" s="168">
        <v>189835</v>
      </c>
    </row>
    <row r="34" spans="2:14" ht="16.5" customHeight="1">
      <c r="B34" s="167"/>
      <c r="C34" s="598" t="s">
        <v>271</v>
      </c>
      <c r="D34" s="585">
        <v>569386</v>
      </c>
      <c r="E34" s="168">
        <v>608694</v>
      </c>
      <c r="F34" s="168">
        <v>401985</v>
      </c>
      <c r="G34" s="168">
        <v>291858</v>
      </c>
      <c r="H34" s="168">
        <v>312446</v>
      </c>
      <c r="I34" s="168">
        <v>204182</v>
      </c>
      <c r="J34" s="168">
        <v>254141</v>
      </c>
      <c r="K34" s="168">
        <v>37717</v>
      </c>
      <c r="L34" s="168">
        <v>277528</v>
      </c>
      <c r="M34" s="168">
        <v>296248</v>
      </c>
      <c r="N34" s="168">
        <v>197803</v>
      </c>
    </row>
    <row r="35" spans="2:14" ht="16.5" customHeight="1">
      <c r="B35" s="167"/>
      <c r="C35" s="598" t="s">
        <v>274</v>
      </c>
      <c r="D35" s="585">
        <v>488895</v>
      </c>
      <c r="E35" s="168">
        <v>544310</v>
      </c>
      <c r="F35" s="168">
        <v>268287</v>
      </c>
      <c r="G35" s="168">
        <v>295466</v>
      </c>
      <c r="H35" s="168">
        <v>327038</v>
      </c>
      <c r="I35" s="168">
        <v>169777</v>
      </c>
      <c r="J35" s="168">
        <v>266651</v>
      </c>
      <c r="K35" s="168">
        <v>28815</v>
      </c>
      <c r="L35" s="168">
        <v>193429</v>
      </c>
      <c r="M35" s="168">
        <v>217272</v>
      </c>
      <c r="N35" s="168">
        <v>98510</v>
      </c>
    </row>
    <row r="36" spans="2:14" ht="16.5" customHeight="1">
      <c r="B36" s="167"/>
      <c r="C36" s="598" t="s">
        <v>398</v>
      </c>
      <c r="D36" s="585">
        <v>742970</v>
      </c>
      <c r="E36" s="168">
        <v>784292</v>
      </c>
      <c r="F36" s="168">
        <v>609229</v>
      </c>
      <c r="G36" s="168">
        <v>328141</v>
      </c>
      <c r="H36" s="168">
        <v>348013</v>
      </c>
      <c r="I36" s="168">
        <v>263824</v>
      </c>
      <c r="J36" s="168">
        <v>295016</v>
      </c>
      <c r="K36" s="168">
        <v>33125</v>
      </c>
      <c r="L36" s="168">
        <v>414829</v>
      </c>
      <c r="M36" s="168">
        <v>436279</v>
      </c>
      <c r="N36" s="168">
        <v>345405</v>
      </c>
    </row>
    <row r="37" spans="2:14" ht="16.5" customHeight="1">
      <c r="B37" s="167"/>
      <c r="C37" s="598" t="s">
        <v>399</v>
      </c>
      <c r="D37" s="585">
        <v>758168</v>
      </c>
      <c r="E37" s="168">
        <v>832874</v>
      </c>
      <c r="F37" s="168">
        <v>416650</v>
      </c>
      <c r="G37" s="168">
        <v>345814</v>
      </c>
      <c r="H37" s="168">
        <v>372242</v>
      </c>
      <c r="I37" s="168">
        <v>224995</v>
      </c>
      <c r="J37" s="168">
        <v>315192</v>
      </c>
      <c r="K37" s="168">
        <v>30622</v>
      </c>
      <c r="L37" s="168">
        <v>412354</v>
      </c>
      <c r="M37" s="168">
        <v>460632</v>
      </c>
      <c r="N37" s="168">
        <v>191655</v>
      </c>
    </row>
    <row r="38" spans="2:14" ht="16.5" customHeight="1">
      <c r="B38" s="167"/>
      <c r="C38" s="598" t="s">
        <v>400</v>
      </c>
      <c r="D38" s="585">
        <v>822283</v>
      </c>
      <c r="E38" s="168">
        <v>946125</v>
      </c>
      <c r="F38" s="168">
        <v>435703</v>
      </c>
      <c r="G38" s="168">
        <v>376521</v>
      </c>
      <c r="H38" s="168">
        <v>432291</v>
      </c>
      <c r="I38" s="168">
        <v>202431</v>
      </c>
      <c r="J38" s="168">
        <v>341254</v>
      </c>
      <c r="K38" s="168">
        <v>35267</v>
      </c>
      <c r="L38" s="168">
        <v>445762</v>
      </c>
      <c r="M38" s="168">
        <v>513834</v>
      </c>
      <c r="N38" s="168">
        <v>233272</v>
      </c>
    </row>
    <row r="39" spans="2:14" ht="16.5" customHeight="1">
      <c r="B39" s="167"/>
      <c r="C39" s="598" t="s">
        <v>401</v>
      </c>
      <c r="D39" s="585">
        <v>457732</v>
      </c>
      <c r="E39" s="168">
        <v>688497</v>
      </c>
      <c r="F39" s="168">
        <v>230561</v>
      </c>
      <c r="G39" s="168">
        <v>262052</v>
      </c>
      <c r="H39" s="168">
        <v>378274</v>
      </c>
      <c r="I39" s="168">
        <v>147640</v>
      </c>
      <c r="J39" s="168">
        <v>232916</v>
      </c>
      <c r="K39" s="168">
        <v>29136</v>
      </c>
      <c r="L39" s="168">
        <v>195680</v>
      </c>
      <c r="M39" s="168">
        <v>310223</v>
      </c>
      <c r="N39" s="168">
        <v>82921</v>
      </c>
    </row>
    <row r="40" spans="2:14" ht="16.5" customHeight="1">
      <c r="B40" s="167"/>
      <c r="C40" s="598" t="s">
        <v>402</v>
      </c>
      <c r="D40" s="585">
        <v>775158</v>
      </c>
      <c r="E40" s="168">
        <v>937187</v>
      </c>
      <c r="F40" s="168">
        <v>401210</v>
      </c>
      <c r="G40" s="168">
        <v>301525</v>
      </c>
      <c r="H40" s="168">
        <v>353829</v>
      </c>
      <c r="I40" s="168">
        <v>180812</v>
      </c>
      <c r="J40" s="168">
        <v>267280</v>
      </c>
      <c r="K40" s="168">
        <v>34245</v>
      </c>
      <c r="L40" s="168">
        <v>473633</v>
      </c>
      <c r="M40" s="168">
        <v>583358</v>
      </c>
      <c r="N40" s="168">
        <v>220398</v>
      </c>
    </row>
    <row r="41" spans="2:14" ht="16.5" customHeight="1">
      <c r="B41" s="167"/>
      <c r="C41" s="598" t="s">
        <v>403</v>
      </c>
      <c r="D41" s="585">
        <v>1121854</v>
      </c>
      <c r="E41" s="168">
        <v>1226090</v>
      </c>
      <c r="F41" s="168">
        <v>783647</v>
      </c>
      <c r="G41" s="168">
        <v>404663</v>
      </c>
      <c r="H41" s="168">
        <v>440197</v>
      </c>
      <c r="I41" s="168">
        <v>289369</v>
      </c>
      <c r="J41" s="168">
        <v>362417</v>
      </c>
      <c r="K41" s="168">
        <v>42246</v>
      </c>
      <c r="L41" s="168">
        <v>717191</v>
      </c>
      <c r="M41" s="168">
        <v>785893</v>
      </c>
      <c r="N41" s="168">
        <v>494278</v>
      </c>
    </row>
    <row r="42" spans="2:14" ht="16.5" customHeight="1">
      <c r="B42" s="167"/>
      <c r="C42" s="598" t="s">
        <v>404</v>
      </c>
      <c r="D42" s="585">
        <v>954252</v>
      </c>
      <c r="E42" s="168">
        <v>1017972</v>
      </c>
      <c r="F42" s="168">
        <v>580884</v>
      </c>
      <c r="G42" s="168">
        <v>359504</v>
      </c>
      <c r="H42" s="168">
        <v>381231</v>
      </c>
      <c r="I42" s="168">
        <v>232194</v>
      </c>
      <c r="J42" s="168">
        <v>309540</v>
      </c>
      <c r="K42" s="168">
        <v>49964</v>
      </c>
      <c r="L42" s="168">
        <v>594748</v>
      </c>
      <c r="M42" s="168">
        <v>636741</v>
      </c>
      <c r="N42" s="168">
        <v>348690</v>
      </c>
    </row>
    <row r="43" spans="2:14" ht="16.5" customHeight="1">
      <c r="B43" s="167"/>
      <c r="C43" s="598" t="s">
        <v>405</v>
      </c>
      <c r="D43" s="585">
        <v>711483</v>
      </c>
      <c r="E43" s="168">
        <v>883087</v>
      </c>
      <c r="F43" s="168">
        <v>383872</v>
      </c>
      <c r="G43" s="168">
        <v>301556</v>
      </c>
      <c r="H43" s="168">
        <v>364370</v>
      </c>
      <c r="I43" s="168">
        <v>181637</v>
      </c>
      <c r="J43" s="168">
        <v>274971</v>
      </c>
      <c r="K43" s="168">
        <v>26585</v>
      </c>
      <c r="L43" s="168">
        <v>409927</v>
      </c>
      <c r="M43" s="168">
        <v>518717</v>
      </c>
      <c r="N43" s="168">
        <v>202235</v>
      </c>
    </row>
    <row r="44" spans="2:14" ht="16.5" customHeight="1">
      <c r="B44" s="165"/>
      <c r="C44" s="596" t="s">
        <v>406</v>
      </c>
      <c r="D44" s="590">
        <v>690394</v>
      </c>
      <c r="E44" s="169">
        <v>815371</v>
      </c>
      <c r="F44" s="169">
        <v>412292</v>
      </c>
      <c r="G44" s="169">
        <v>302158</v>
      </c>
      <c r="H44" s="169">
        <v>354680</v>
      </c>
      <c r="I44" s="169">
        <v>185284</v>
      </c>
      <c r="J44" s="169">
        <v>282263</v>
      </c>
      <c r="K44" s="169">
        <v>19895</v>
      </c>
      <c r="L44" s="169">
        <v>388236</v>
      </c>
      <c r="M44" s="169">
        <v>460691</v>
      </c>
      <c r="N44" s="169">
        <v>227008</v>
      </c>
    </row>
    <row r="45" spans="2:14" ht="16.5" customHeight="1">
      <c r="B45" s="174"/>
      <c r="C45" s="595" t="s">
        <v>407</v>
      </c>
      <c r="D45" s="586">
        <v>271884</v>
      </c>
      <c r="E45" s="175">
        <v>443714</v>
      </c>
      <c r="F45" s="175">
        <v>168581</v>
      </c>
      <c r="G45" s="175">
        <v>168632</v>
      </c>
      <c r="H45" s="175">
        <v>243714</v>
      </c>
      <c r="I45" s="175">
        <v>123493</v>
      </c>
      <c r="J45" s="175">
        <v>161349</v>
      </c>
      <c r="K45" s="175">
        <v>7283</v>
      </c>
      <c r="L45" s="175">
        <v>103252</v>
      </c>
      <c r="M45" s="175">
        <v>200000</v>
      </c>
      <c r="N45" s="175">
        <v>45088</v>
      </c>
    </row>
    <row r="46" spans="2:14" ht="16.5" customHeight="1">
      <c r="B46" s="172"/>
      <c r="C46" s="597" t="s">
        <v>302</v>
      </c>
      <c r="D46" s="587">
        <v>204582</v>
      </c>
      <c r="E46" s="173">
        <v>288301</v>
      </c>
      <c r="F46" s="173">
        <v>133446</v>
      </c>
      <c r="G46" s="173">
        <v>178920</v>
      </c>
      <c r="H46" s="173">
        <v>248350</v>
      </c>
      <c r="I46" s="173">
        <v>119926</v>
      </c>
      <c r="J46" s="173">
        <v>164619</v>
      </c>
      <c r="K46" s="173">
        <v>14301</v>
      </c>
      <c r="L46" s="173">
        <v>25662</v>
      </c>
      <c r="M46" s="173">
        <v>39951</v>
      </c>
      <c r="N46" s="173">
        <v>13520</v>
      </c>
    </row>
    <row r="47" spans="2:14" ht="16.5" customHeight="1">
      <c r="B47" s="167"/>
      <c r="C47" s="598" t="s">
        <v>408</v>
      </c>
      <c r="D47" s="585">
        <v>107961</v>
      </c>
      <c r="E47" s="168">
        <v>159253</v>
      </c>
      <c r="F47" s="168">
        <v>82062</v>
      </c>
      <c r="G47" s="168">
        <v>91570</v>
      </c>
      <c r="H47" s="168">
        <v>121526</v>
      </c>
      <c r="I47" s="168">
        <v>76444</v>
      </c>
      <c r="J47" s="168">
        <v>88048</v>
      </c>
      <c r="K47" s="168">
        <v>3522</v>
      </c>
      <c r="L47" s="168">
        <v>16391</v>
      </c>
      <c r="M47" s="168">
        <v>37727</v>
      </c>
      <c r="N47" s="168">
        <v>5618</v>
      </c>
    </row>
    <row r="48" spans="2:14" ht="16.5" customHeight="1">
      <c r="B48" s="165"/>
      <c r="C48" s="596" t="s">
        <v>304</v>
      </c>
      <c r="D48" s="590">
        <v>569592</v>
      </c>
      <c r="E48" s="169">
        <v>812577</v>
      </c>
      <c r="F48" s="169">
        <v>509988</v>
      </c>
      <c r="G48" s="169">
        <v>300366</v>
      </c>
      <c r="H48" s="169">
        <v>479127</v>
      </c>
      <c r="I48" s="169">
        <v>256516</v>
      </c>
      <c r="J48" s="169">
        <v>270904</v>
      </c>
      <c r="K48" s="169">
        <v>29462</v>
      </c>
      <c r="L48" s="169">
        <v>269226</v>
      </c>
      <c r="M48" s="169">
        <v>333450</v>
      </c>
      <c r="N48" s="169">
        <v>253472</v>
      </c>
    </row>
    <row r="49" spans="2:14" ht="16.5" customHeight="1">
      <c r="B49" s="174"/>
      <c r="C49" s="595" t="s">
        <v>409</v>
      </c>
      <c r="D49" s="586">
        <v>354629</v>
      </c>
      <c r="E49" s="175">
        <v>466453</v>
      </c>
      <c r="F49" s="175">
        <v>316615</v>
      </c>
      <c r="G49" s="175">
        <v>193708</v>
      </c>
      <c r="H49" s="175">
        <v>243694</v>
      </c>
      <c r="I49" s="175">
        <v>176715</v>
      </c>
      <c r="J49" s="175">
        <v>186147</v>
      </c>
      <c r="K49" s="175">
        <v>7561</v>
      </c>
      <c r="L49" s="175">
        <v>160921</v>
      </c>
      <c r="M49" s="175">
        <v>222759</v>
      </c>
      <c r="N49" s="175">
        <v>139900</v>
      </c>
    </row>
    <row r="50" spans="2:14" ht="16.5" customHeight="1">
      <c r="B50" s="172"/>
      <c r="C50" s="597" t="s">
        <v>410</v>
      </c>
      <c r="D50" s="587">
        <v>220183</v>
      </c>
      <c r="E50" s="173">
        <v>254276</v>
      </c>
      <c r="F50" s="173">
        <v>171370</v>
      </c>
      <c r="G50" s="173">
        <v>171180</v>
      </c>
      <c r="H50" s="173">
        <v>191002</v>
      </c>
      <c r="I50" s="173">
        <v>142800</v>
      </c>
      <c r="J50" s="173">
        <v>146250</v>
      </c>
      <c r="K50" s="173">
        <v>24930</v>
      </c>
      <c r="L50" s="173">
        <v>49003</v>
      </c>
      <c r="M50" s="173">
        <v>63274</v>
      </c>
      <c r="N50" s="173">
        <v>28570</v>
      </c>
    </row>
    <row r="51" spans="2:14" ht="16.5" customHeight="1">
      <c r="B51" s="167"/>
      <c r="C51" s="598" t="s">
        <v>411</v>
      </c>
      <c r="D51" s="585">
        <v>259367</v>
      </c>
      <c r="E51" s="168">
        <v>344379</v>
      </c>
      <c r="F51" s="168">
        <v>167719</v>
      </c>
      <c r="G51" s="168">
        <v>163900</v>
      </c>
      <c r="H51" s="168">
        <v>207262</v>
      </c>
      <c r="I51" s="168">
        <v>117154</v>
      </c>
      <c r="J51" s="168">
        <v>149286</v>
      </c>
      <c r="K51" s="168">
        <v>14614</v>
      </c>
      <c r="L51" s="168">
        <v>95467</v>
      </c>
      <c r="M51" s="168">
        <v>137117</v>
      </c>
      <c r="N51" s="168">
        <v>50565</v>
      </c>
    </row>
    <row r="52" spans="2:14" ht="16.5" customHeight="1">
      <c r="B52" s="174"/>
      <c r="C52" s="595" t="s">
        <v>412</v>
      </c>
      <c r="D52" s="586">
        <v>496246</v>
      </c>
      <c r="E52" s="175">
        <v>544946</v>
      </c>
      <c r="F52" s="175">
        <v>347129</v>
      </c>
      <c r="G52" s="175">
        <v>261837</v>
      </c>
      <c r="H52" s="175">
        <v>286634</v>
      </c>
      <c r="I52" s="175">
        <v>185909</v>
      </c>
      <c r="J52" s="175">
        <v>244380</v>
      </c>
      <c r="K52" s="175">
        <v>17457</v>
      </c>
      <c r="L52" s="175">
        <v>234409</v>
      </c>
      <c r="M52" s="175">
        <v>258312</v>
      </c>
      <c r="N52" s="175">
        <v>161220</v>
      </c>
    </row>
    <row r="53" spans="2:14" ht="20.25" customHeight="1">
      <c r="B53" s="153"/>
      <c r="C53" s="154"/>
      <c r="D53" s="582" t="s">
        <v>801</v>
      </c>
      <c r="E53" s="153"/>
      <c r="F53" s="153"/>
      <c r="H53" s="153"/>
      <c r="I53" s="153"/>
      <c r="J53" s="153"/>
      <c r="K53" s="153"/>
      <c r="L53" s="153"/>
      <c r="M53" s="153"/>
      <c r="N53" s="153"/>
    </row>
    <row r="54" spans="2:14" ht="18" customHeight="1">
      <c r="B54" s="156"/>
      <c r="C54" s="158" t="s">
        <v>422</v>
      </c>
      <c r="D54" s="158"/>
      <c r="E54" s="156"/>
      <c r="F54" s="156"/>
      <c r="G54" s="156"/>
      <c r="H54" s="156"/>
      <c r="I54" s="156"/>
      <c r="J54" s="156"/>
      <c r="K54" s="156"/>
      <c r="L54" s="156"/>
      <c r="M54" s="156"/>
      <c r="N54" s="159" t="s">
        <v>563</v>
      </c>
    </row>
    <row r="55" spans="2:14" s="160" customFormat="1" ht="18" customHeight="1">
      <c r="B55" s="805" t="s">
        <v>746</v>
      </c>
      <c r="C55" s="806"/>
      <c r="D55" s="798" t="s">
        <v>349</v>
      </c>
      <c r="E55" s="799"/>
      <c r="F55" s="800"/>
      <c r="G55" s="798" t="s">
        <v>564</v>
      </c>
      <c r="H55" s="799"/>
      <c r="I55" s="800"/>
      <c r="J55" s="796" t="s">
        <v>565</v>
      </c>
      <c r="K55" s="796" t="s">
        <v>566</v>
      </c>
      <c r="L55" s="798" t="s">
        <v>567</v>
      </c>
      <c r="M55" s="799"/>
      <c r="N55" s="800"/>
    </row>
    <row r="56" spans="2:14" s="160" customFormat="1" ht="18" customHeight="1" thickBot="1">
      <c r="B56" s="807"/>
      <c r="C56" s="808"/>
      <c r="D56" s="163" t="s">
        <v>568</v>
      </c>
      <c r="E56" s="161" t="s">
        <v>569</v>
      </c>
      <c r="F56" s="161" t="s">
        <v>570</v>
      </c>
      <c r="G56" s="163" t="s">
        <v>568</v>
      </c>
      <c r="H56" s="161" t="s">
        <v>569</v>
      </c>
      <c r="I56" s="161" t="s">
        <v>570</v>
      </c>
      <c r="J56" s="797"/>
      <c r="K56" s="797"/>
      <c r="L56" s="161" t="s">
        <v>568</v>
      </c>
      <c r="M56" s="163" t="s">
        <v>569</v>
      </c>
      <c r="N56" s="162" t="s">
        <v>570</v>
      </c>
    </row>
    <row r="57" spans="2:14" ht="16.5" customHeight="1" thickTop="1">
      <c r="B57" s="792" t="s">
        <v>192</v>
      </c>
      <c r="C57" s="793"/>
      <c r="D57" s="583">
        <v>603870</v>
      </c>
      <c r="E57" s="164">
        <v>782334</v>
      </c>
      <c r="F57" s="164">
        <v>341094</v>
      </c>
      <c r="G57" s="164">
        <v>278005</v>
      </c>
      <c r="H57" s="164">
        <v>342663</v>
      </c>
      <c r="I57" s="164">
        <v>182801</v>
      </c>
      <c r="J57" s="164">
        <v>249742</v>
      </c>
      <c r="K57" s="164">
        <v>28263</v>
      </c>
      <c r="L57" s="164">
        <v>325865</v>
      </c>
      <c r="M57" s="164">
        <v>439671</v>
      </c>
      <c r="N57" s="164">
        <v>158293</v>
      </c>
    </row>
    <row r="58" spans="2:14" ht="16.5" customHeight="1">
      <c r="B58" s="794" t="s">
        <v>379</v>
      </c>
      <c r="C58" s="795"/>
      <c r="D58" s="584" t="s">
        <v>672</v>
      </c>
      <c r="E58" s="166" t="s">
        <v>672</v>
      </c>
      <c r="F58" s="166" t="s">
        <v>672</v>
      </c>
      <c r="G58" s="166" t="s">
        <v>672</v>
      </c>
      <c r="H58" s="166" t="s">
        <v>672</v>
      </c>
      <c r="I58" s="166" t="s">
        <v>672</v>
      </c>
      <c r="J58" s="166" t="s">
        <v>672</v>
      </c>
      <c r="K58" s="166" t="s">
        <v>672</v>
      </c>
      <c r="L58" s="166" t="s">
        <v>672</v>
      </c>
      <c r="M58" s="166" t="s">
        <v>672</v>
      </c>
      <c r="N58" s="166" t="s">
        <v>672</v>
      </c>
    </row>
    <row r="59" spans="2:14" ht="16.5" customHeight="1">
      <c r="B59" s="790" t="s">
        <v>200</v>
      </c>
      <c r="C59" s="791"/>
      <c r="D59" s="585">
        <v>1159501</v>
      </c>
      <c r="E59" s="168">
        <v>1212420</v>
      </c>
      <c r="F59" s="168">
        <v>709239</v>
      </c>
      <c r="G59" s="168">
        <v>422671</v>
      </c>
      <c r="H59" s="168">
        <v>440370</v>
      </c>
      <c r="I59" s="168">
        <v>272077</v>
      </c>
      <c r="J59" s="168">
        <v>388766</v>
      </c>
      <c r="K59" s="168">
        <v>33905</v>
      </c>
      <c r="L59" s="168">
        <v>736830</v>
      </c>
      <c r="M59" s="168">
        <v>772050</v>
      </c>
      <c r="N59" s="168">
        <v>437162</v>
      </c>
    </row>
    <row r="60" spans="2:14" ht="16.5" customHeight="1">
      <c r="B60" s="790" t="s">
        <v>202</v>
      </c>
      <c r="C60" s="791"/>
      <c r="D60" s="585">
        <v>781605</v>
      </c>
      <c r="E60" s="168">
        <v>896543</v>
      </c>
      <c r="F60" s="168">
        <v>423741</v>
      </c>
      <c r="G60" s="168">
        <v>324322</v>
      </c>
      <c r="H60" s="168">
        <v>364544</v>
      </c>
      <c r="I60" s="168">
        <v>199090</v>
      </c>
      <c r="J60" s="168">
        <v>283696</v>
      </c>
      <c r="K60" s="168">
        <v>40626</v>
      </c>
      <c r="L60" s="168">
        <v>457283</v>
      </c>
      <c r="M60" s="168">
        <v>531999</v>
      </c>
      <c r="N60" s="168">
        <v>224651</v>
      </c>
    </row>
    <row r="61" spans="2:14" ht="16.5" customHeight="1">
      <c r="B61" s="790" t="s">
        <v>204</v>
      </c>
      <c r="C61" s="791"/>
      <c r="D61" s="585">
        <v>743333</v>
      </c>
      <c r="E61" s="168">
        <v>803628</v>
      </c>
      <c r="F61" s="168">
        <v>458402</v>
      </c>
      <c r="G61" s="168">
        <v>442390</v>
      </c>
      <c r="H61" s="168">
        <v>471251</v>
      </c>
      <c r="I61" s="168">
        <v>306004</v>
      </c>
      <c r="J61" s="168">
        <v>387771</v>
      </c>
      <c r="K61" s="168">
        <v>54619</v>
      </c>
      <c r="L61" s="168">
        <v>300943</v>
      </c>
      <c r="M61" s="168">
        <v>332377</v>
      </c>
      <c r="N61" s="168">
        <v>152398</v>
      </c>
    </row>
    <row r="62" spans="2:14" ht="16.5" customHeight="1">
      <c r="B62" s="790" t="s">
        <v>207</v>
      </c>
      <c r="C62" s="791"/>
      <c r="D62" s="585">
        <v>659263</v>
      </c>
      <c r="E62" s="168">
        <v>807301</v>
      </c>
      <c r="F62" s="168">
        <v>415130</v>
      </c>
      <c r="G62" s="168">
        <v>298748</v>
      </c>
      <c r="H62" s="168">
        <v>357868</v>
      </c>
      <c r="I62" s="168">
        <v>201252</v>
      </c>
      <c r="J62" s="168">
        <v>268366</v>
      </c>
      <c r="K62" s="168">
        <v>30382</v>
      </c>
      <c r="L62" s="168">
        <v>360515</v>
      </c>
      <c r="M62" s="168">
        <v>449433</v>
      </c>
      <c r="N62" s="168">
        <v>213878</v>
      </c>
    </row>
    <row r="63" spans="2:14" ht="16.5" customHeight="1">
      <c r="B63" s="790" t="s">
        <v>380</v>
      </c>
      <c r="C63" s="791"/>
      <c r="D63" s="585">
        <v>487511</v>
      </c>
      <c r="E63" s="168">
        <v>530955</v>
      </c>
      <c r="F63" s="168">
        <v>301272</v>
      </c>
      <c r="G63" s="168">
        <v>278114</v>
      </c>
      <c r="H63" s="168">
        <v>304549</v>
      </c>
      <c r="I63" s="168">
        <v>164793</v>
      </c>
      <c r="J63" s="168">
        <v>243906</v>
      </c>
      <c r="K63" s="168">
        <v>34208</v>
      </c>
      <c r="L63" s="168">
        <v>209397</v>
      </c>
      <c r="M63" s="168">
        <v>226406</v>
      </c>
      <c r="N63" s="168">
        <v>136479</v>
      </c>
    </row>
    <row r="64" spans="2:14" ht="16.5" customHeight="1">
      <c r="B64" s="790" t="s">
        <v>381</v>
      </c>
      <c r="C64" s="791"/>
      <c r="D64" s="585">
        <v>428287</v>
      </c>
      <c r="E64" s="168">
        <v>753675</v>
      </c>
      <c r="F64" s="168">
        <v>218523</v>
      </c>
      <c r="G64" s="168">
        <v>208515</v>
      </c>
      <c r="H64" s="168">
        <v>321142</v>
      </c>
      <c r="I64" s="168">
        <v>135909</v>
      </c>
      <c r="J64" s="168">
        <v>195548</v>
      </c>
      <c r="K64" s="168">
        <v>12967</v>
      </c>
      <c r="L64" s="168">
        <v>219772</v>
      </c>
      <c r="M64" s="168">
        <v>432533</v>
      </c>
      <c r="N64" s="168">
        <v>82614</v>
      </c>
    </row>
    <row r="65" spans="2:14" ht="16.5" customHeight="1">
      <c r="B65" s="790" t="s">
        <v>382</v>
      </c>
      <c r="C65" s="791"/>
      <c r="D65" s="585">
        <v>1333831</v>
      </c>
      <c r="E65" s="168">
        <v>1873113</v>
      </c>
      <c r="F65" s="168">
        <v>748980</v>
      </c>
      <c r="G65" s="168">
        <v>435191</v>
      </c>
      <c r="H65" s="168">
        <v>579993</v>
      </c>
      <c r="I65" s="168">
        <v>278152</v>
      </c>
      <c r="J65" s="168">
        <v>396954</v>
      </c>
      <c r="K65" s="168">
        <v>38237</v>
      </c>
      <c r="L65" s="168">
        <v>898640</v>
      </c>
      <c r="M65" s="168">
        <v>1293120</v>
      </c>
      <c r="N65" s="168">
        <v>470828</v>
      </c>
    </row>
    <row r="66" spans="2:14" ht="16.5" customHeight="1">
      <c r="B66" s="790" t="s">
        <v>383</v>
      </c>
      <c r="C66" s="791"/>
      <c r="D66" s="585">
        <v>289501</v>
      </c>
      <c r="E66" s="168">
        <v>399238</v>
      </c>
      <c r="F66" s="168">
        <v>181577</v>
      </c>
      <c r="G66" s="168">
        <v>195826</v>
      </c>
      <c r="H66" s="168">
        <v>260617</v>
      </c>
      <c r="I66" s="168">
        <v>132106</v>
      </c>
      <c r="J66" s="168">
        <v>184812</v>
      </c>
      <c r="K66" s="168">
        <v>11014</v>
      </c>
      <c r="L66" s="168">
        <v>93675</v>
      </c>
      <c r="M66" s="168">
        <v>138621</v>
      </c>
      <c r="N66" s="168">
        <v>49471</v>
      </c>
    </row>
    <row r="67" spans="2:14" ht="16.5" customHeight="1">
      <c r="B67" s="790" t="s">
        <v>384</v>
      </c>
      <c r="C67" s="791"/>
      <c r="D67" s="585">
        <v>838108</v>
      </c>
      <c r="E67" s="168">
        <v>902212</v>
      </c>
      <c r="F67" s="168">
        <v>520404</v>
      </c>
      <c r="G67" s="168">
        <v>374803</v>
      </c>
      <c r="H67" s="168">
        <v>401632</v>
      </c>
      <c r="I67" s="168">
        <v>241837</v>
      </c>
      <c r="J67" s="168">
        <v>320615</v>
      </c>
      <c r="K67" s="168">
        <v>54188</v>
      </c>
      <c r="L67" s="168">
        <v>463305</v>
      </c>
      <c r="M67" s="168">
        <v>500580</v>
      </c>
      <c r="N67" s="168">
        <v>278567</v>
      </c>
    </row>
    <row r="68" spans="2:14" ht="16.5" customHeight="1">
      <c r="B68" s="790" t="s">
        <v>385</v>
      </c>
      <c r="C68" s="791"/>
      <c r="D68" s="585">
        <v>166681</v>
      </c>
      <c r="E68" s="168">
        <v>248110</v>
      </c>
      <c r="F68" s="168">
        <v>112423</v>
      </c>
      <c r="G68" s="168">
        <v>136352</v>
      </c>
      <c r="H68" s="168">
        <v>192264</v>
      </c>
      <c r="I68" s="168">
        <v>99096</v>
      </c>
      <c r="J68" s="168">
        <v>125792</v>
      </c>
      <c r="K68" s="168">
        <v>10560</v>
      </c>
      <c r="L68" s="168">
        <v>30329</v>
      </c>
      <c r="M68" s="168">
        <v>55846</v>
      </c>
      <c r="N68" s="168">
        <v>13327</v>
      </c>
    </row>
    <row r="69" spans="2:14" ht="16.5" customHeight="1">
      <c r="B69" s="790" t="s">
        <v>386</v>
      </c>
      <c r="C69" s="791"/>
      <c r="D69" s="585">
        <v>287452</v>
      </c>
      <c r="E69" s="168">
        <v>423615</v>
      </c>
      <c r="F69" s="168">
        <v>177291</v>
      </c>
      <c r="G69" s="168">
        <v>201147</v>
      </c>
      <c r="H69" s="168">
        <v>262170</v>
      </c>
      <c r="I69" s="168">
        <v>151777</v>
      </c>
      <c r="J69" s="168">
        <v>192210</v>
      </c>
      <c r="K69" s="168">
        <v>8937</v>
      </c>
      <c r="L69" s="168">
        <v>86305</v>
      </c>
      <c r="M69" s="168">
        <v>161445</v>
      </c>
      <c r="N69" s="168">
        <v>25514</v>
      </c>
    </row>
    <row r="70" spans="2:14" ht="16.5" customHeight="1">
      <c r="B70" s="790" t="s">
        <v>387</v>
      </c>
      <c r="C70" s="791"/>
      <c r="D70" s="585">
        <v>730850</v>
      </c>
      <c r="E70" s="168">
        <v>866434</v>
      </c>
      <c r="F70" s="168">
        <v>559022</v>
      </c>
      <c r="G70" s="168">
        <v>292238</v>
      </c>
      <c r="H70" s="168">
        <v>335730</v>
      </c>
      <c r="I70" s="168">
        <v>237120</v>
      </c>
      <c r="J70" s="168">
        <v>286186</v>
      </c>
      <c r="K70" s="168">
        <v>6052</v>
      </c>
      <c r="L70" s="168">
        <v>438612</v>
      </c>
      <c r="M70" s="168">
        <v>530704</v>
      </c>
      <c r="N70" s="168">
        <v>321902</v>
      </c>
    </row>
    <row r="71" spans="2:14" ht="16.5" customHeight="1">
      <c r="B71" s="790" t="s">
        <v>388</v>
      </c>
      <c r="C71" s="791"/>
      <c r="D71" s="585">
        <v>487621</v>
      </c>
      <c r="E71" s="168">
        <v>660190</v>
      </c>
      <c r="F71" s="168">
        <v>422591</v>
      </c>
      <c r="G71" s="168">
        <v>266399</v>
      </c>
      <c r="H71" s="168">
        <v>353146</v>
      </c>
      <c r="I71" s="168">
        <v>233710</v>
      </c>
      <c r="J71" s="168">
        <v>243900</v>
      </c>
      <c r="K71" s="168">
        <v>22499</v>
      </c>
      <c r="L71" s="168">
        <v>221222</v>
      </c>
      <c r="M71" s="168">
        <v>307044</v>
      </c>
      <c r="N71" s="168">
        <v>188881</v>
      </c>
    </row>
    <row r="72" spans="2:14" ht="16.5" customHeight="1">
      <c r="B72" s="790" t="s">
        <v>234</v>
      </c>
      <c r="C72" s="791"/>
      <c r="D72" s="585">
        <v>726814</v>
      </c>
      <c r="E72" s="168">
        <v>828581</v>
      </c>
      <c r="F72" s="168">
        <v>496494</v>
      </c>
      <c r="G72" s="168">
        <v>292972</v>
      </c>
      <c r="H72" s="168">
        <v>333343</v>
      </c>
      <c r="I72" s="168">
        <v>201603</v>
      </c>
      <c r="J72" s="168">
        <v>284381</v>
      </c>
      <c r="K72" s="168">
        <v>8591</v>
      </c>
      <c r="L72" s="168">
        <v>433842</v>
      </c>
      <c r="M72" s="168">
        <v>495238</v>
      </c>
      <c r="N72" s="168">
        <v>294891</v>
      </c>
    </row>
    <row r="73" spans="2:14" ht="16.5" customHeight="1">
      <c r="B73" s="788" t="s">
        <v>389</v>
      </c>
      <c r="C73" s="789"/>
      <c r="D73" s="586">
        <v>197180</v>
      </c>
      <c r="E73" s="175">
        <v>256679</v>
      </c>
      <c r="F73" s="175">
        <v>138648</v>
      </c>
      <c r="G73" s="175">
        <v>159101</v>
      </c>
      <c r="H73" s="175">
        <v>202986</v>
      </c>
      <c r="I73" s="175">
        <v>115928</v>
      </c>
      <c r="J73" s="175">
        <v>144701</v>
      </c>
      <c r="K73" s="175">
        <v>14400</v>
      </c>
      <c r="L73" s="175">
        <v>38079</v>
      </c>
      <c r="M73" s="175">
        <v>53693</v>
      </c>
      <c r="N73" s="175">
        <v>22720</v>
      </c>
    </row>
    <row r="74" spans="2:14" ht="16.5" customHeight="1">
      <c r="B74" s="172"/>
      <c r="C74" s="597" t="s">
        <v>390</v>
      </c>
      <c r="D74" s="587">
        <v>500659</v>
      </c>
      <c r="E74" s="173">
        <v>697626</v>
      </c>
      <c r="F74" s="173">
        <v>249585</v>
      </c>
      <c r="G74" s="173">
        <v>240982</v>
      </c>
      <c r="H74" s="173">
        <v>305490</v>
      </c>
      <c r="I74" s="173">
        <v>158753</v>
      </c>
      <c r="J74" s="173">
        <v>211485</v>
      </c>
      <c r="K74" s="173">
        <v>29497</v>
      </c>
      <c r="L74" s="173">
        <v>259677</v>
      </c>
      <c r="M74" s="173">
        <v>392136</v>
      </c>
      <c r="N74" s="173">
        <v>90832</v>
      </c>
    </row>
    <row r="75" spans="2:14" ht="16.5" customHeight="1">
      <c r="B75" s="170"/>
      <c r="C75" s="594" t="s">
        <v>242</v>
      </c>
      <c r="D75" s="588">
        <v>722087</v>
      </c>
      <c r="E75" s="171">
        <v>810392</v>
      </c>
      <c r="F75" s="171">
        <v>391495</v>
      </c>
      <c r="G75" s="171">
        <v>300541</v>
      </c>
      <c r="H75" s="171">
        <v>329270</v>
      </c>
      <c r="I75" s="171">
        <v>192988</v>
      </c>
      <c r="J75" s="171">
        <v>279858</v>
      </c>
      <c r="K75" s="171">
        <v>20683</v>
      </c>
      <c r="L75" s="171">
        <v>421546</v>
      </c>
      <c r="M75" s="171">
        <v>481122</v>
      </c>
      <c r="N75" s="171">
        <v>198507</v>
      </c>
    </row>
    <row r="76" spans="2:14" ht="16.5" customHeight="1">
      <c r="B76" s="172"/>
      <c r="C76" s="597" t="s">
        <v>391</v>
      </c>
      <c r="D76" s="589">
        <v>502413</v>
      </c>
      <c r="E76" s="330">
        <v>572145</v>
      </c>
      <c r="F76" s="330">
        <v>270022</v>
      </c>
      <c r="G76" s="330">
        <v>290036</v>
      </c>
      <c r="H76" s="330">
        <v>321681</v>
      </c>
      <c r="I76" s="330">
        <v>184574</v>
      </c>
      <c r="J76" s="330">
        <v>259016</v>
      </c>
      <c r="K76" s="330">
        <v>31020</v>
      </c>
      <c r="L76" s="330">
        <v>212377</v>
      </c>
      <c r="M76" s="330">
        <v>250464</v>
      </c>
      <c r="N76" s="330">
        <v>85448</v>
      </c>
    </row>
    <row r="77" spans="2:14" ht="16.5" customHeight="1">
      <c r="B77" s="167"/>
      <c r="C77" s="598" t="s">
        <v>392</v>
      </c>
      <c r="D77" s="585">
        <v>495715</v>
      </c>
      <c r="E77" s="168">
        <v>546555</v>
      </c>
      <c r="F77" s="168">
        <v>345881</v>
      </c>
      <c r="G77" s="168">
        <v>248371</v>
      </c>
      <c r="H77" s="168">
        <v>273196</v>
      </c>
      <c r="I77" s="168">
        <v>175206</v>
      </c>
      <c r="J77" s="168">
        <v>227850</v>
      </c>
      <c r="K77" s="168">
        <v>20521</v>
      </c>
      <c r="L77" s="168">
        <v>247344</v>
      </c>
      <c r="M77" s="168">
        <v>273359</v>
      </c>
      <c r="N77" s="168">
        <v>170675</v>
      </c>
    </row>
    <row r="78" spans="2:14" ht="16.5" customHeight="1">
      <c r="B78" s="167"/>
      <c r="C78" s="598" t="s">
        <v>393</v>
      </c>
      <c r="D78" s="585">
        <v>443463</v>
      </c>
      <c r="E78" s="168">
        <v>510452</v>
      </c>
      <c r="F78" s="168">
        <v>260933</v>
      </c>
      <c r="G78" s="168">
        <v>268894</v>
      </c>
      <c r="H78" s="168">
        <v>307385</v>
      </c>
      <c r="I78" s="168">
        <v>164014</v>
      </c>
      <c r="J78" s="168">
        <v>228473</v>
      </c>
      <c r="K78" s="168">
        <v>40421</v>
      </c>
      <c r="L78" s="168">
        <v>174569</v>
      </c>
      <c r="M78" s="168">
        <v>203067</v>
      </c>
      <c r="N78" s="168">
        <v>96919</v>
      </c>
    </row>
    <row r="79" spans="2:14" ht="16.5" customHeight="1">
      <c r="B79" s="167"/>
      <c r="C79" s="598" t="s">
        <v>254</v>
      </c>
      <c r="D79" s="585">
        <v>549863</v>
      </c>
      <c r="E79" s="168">
        <v>629564</v>
      </c>
      <c r="F79" s="168">
        <v>318489</v>
      </c>
      <c r="G79" s="168">
        <v>298216</v>
      </c>
      <c r="H79" s="168">
        <v>337620</v>
      </c>
      <c r="I79" s="168">
        <v>183825</v>
      </c>
      <c r="J79" s="168">
        <v>248963</v>
      </c>
      <c r="K79" s="168">
        <v>49253</v>
      </c>
      <c r="L79" s="168">
        <v>251647</v>
      </c>
      <c r="M79" s="168">
        <v>291944</v>
      </c>
      <c r="N79" s="168">
        <v>134664</v>
      </c>
    </row>
    <row r="80" spans="2:14" ht="16.5" customHeight="1">
      <c r="B80" s="167"/>
      <c r="C80" s="598" t="s">
        <v>394</v>
      </c>
      <c r="D80" s="585">
        <v>826169</v>
      </c>
      <c r="E80" s="168">
        <v>960633</v>
      </c>
      <c r="F80" s="168">
        <v>509002</v>
      </c>
      <c r="G80" s="168">
        <v>311320</v>
      </c>
      <c r="H80" s="168">
        <v>355645</v>
      </c>
      <c r="I80" s="168">
        <v>206768</v>
      </c>
      <c r="J80" s="168">
        <v>276066</v>
      </c>
      <c r="K80" s="168">
        <v>35254</v>
      </c>
      <c r="L80" s="168">
        <v>514849</v>
      </c>
      <c r="M80" s="168">
        <v>604988</v>
      </c>
      <c r="N80" s="168">
        <v>302234</v>
      </c>
    </row>
    <row r="81" spans="2:14" ht="16.5" customHeight="1">
      <c r="B81" s="167"/>
      <c r="C81" s="598" t="s">
        <v>395</v>
      </c>
      <c r="D81" s="585">
        <v>445257</v>
      </c>
      <c r="E81" s="168">
        <v>551592</v>
      </c>
      <c r="F81" s="168">
        <v>258291</v>
      </c>
      <c r="G81" s="168">
        <v>273917</v>
      </c>
      <c r="H81" s="168">
        <v>327486</v>
      </c>
      <c r="I81" s="168">
        <v>179729</v>
      </c>
      <c r="J81" s="168">
        <v>240082</v>
      </c>
      <c r="K81" s="168">
        <v>33835</v>
      </c>
      <c r="L81" s="168">
        <v>171340</v>
      </c>
      <c r="M81" s="168">
        <v>224106</v>
      </c>
      <c r="N81" s="168">
        <v>78562</v>
      </c>
    </row>
    <row r="82" spans="2:14" ht="16.5" customHeight="1">
      <c r="B82" s="167"/>
      <c r="C82" s="598" t="s">
        <v>396</v>
      </c>
      <c r="D82" s="585">
        <v>811886</v>
      </c>
      <c r="E82" s="168">
        <v>867756</v>
      </c>
      <c r="F82" s="168">
        <v>497238</v>
      </c>
      <c r="G82" s="168">
        <v>326270</v>
      </c>
      <c r="H82" s="168">
        <v>348683</v>
      </c>
      <c r="I82" s="168">
        <v>200046</v>
      </c>
      <c r="J82" s="168">
        <v>284748</v>
      </c>
      <c r="K82" s="168">
        <v>41522</v>
      </c>
      <c r="L82" s="168">
        <v>485616</v>
      </c>
      <c r="M82" s="168">
        <v>519073</v>
      </c>
      <c r="N82" s="168">
        <v>297192</v>
      </c>
    </row>
    <row r="83" spans="2:14" ht="16.5" customHeight="1">
      <c r="B83" s="167"/>
      <c r="C83" s="598" t="s">
        <v>397</v>
      </c>
      <c r="D83" s="585">
        <v>518423</v>
      </c>
      <c r="E83" s="168">
        <v>541580</v>
      </c>
      <c r="F83" s="168">
        <v>349261</v>
      </c>
      <c r="G83" s="168">
        <v>305730</v>
      </c>
      <c r="H83" s="168">
        <v>318591</v>
      </c>
      <c r="I83" s="168">
        <v>211781</v>
      </c>
      <c r="J83" s="168">
        <v>259431</v>
      </c>
      <c r="K83" s="168">
        <v>46299</v>
      </c>
      <c r="L83" s="168">
        <v>212693</v>
      </c>
      <c r="M83" s="168">
        <v>222989</v>
      </c>
      <c r="N83" s="168">
        <v>137480</v>
      </c>
    </row>
    <row r="84" spans="2:14" ht="16.5" customHeight="1">
      <c r="B84" s="167"/>
      <c r="C84" s="598" t="s">
        <v>268</v>
      </c>
      <c r="D84" s="585">
        <v>704545</v>
      </c>
      <c r="E84" s="168">
        <v>739655</v>
      </c>
      <c r="F84" s="168">
        <v>377735</v>
      </c>
      <c r="G84" s="168">
        <v>353431</v>
      </c>
      <c r="H84" s="168">
        <v>371214</v>
      </c>
      <c r="I84" s="168">
        <v>187900</v>
      </c>
      <c r="J84" s="168">
        <v>301236</v>
      </c>
      <c r="K84" s="168">
        <v>52195</v>
      </c>
      <c r="L84" s="168">
        <v>351114</v>
      </c>
      <c r="M84" s="168">
        <v>368441</v>
      </c>
      <c r="N84" s="168">
        <v>189835</v>
      </c>
    </row>
    <row r="85" spans="2:14" ht="16.5" customHeight="1">
      <c r="B85" s="167"/>
      <c r="C85" s="598" t="s">
        <v>271</v>
      </c>
      <c r="D85" s="585">
        <v>620200</v>
      </c>
      <c r="E85" s="168">
        <v>659896</v>
      </c>
      <c r="F85" s="168">
        <v>396808</v>
      </c>
      <c r="G85" s="168">
        <v>314071</v>
      </c>
      <c r="H85" s="168">
        <v>333202</v>
      </c>
      <c r="I85" s="168">
        <v>206408</v>
      </c>
      <c r="J85" s="168">
        <v>271625</v>
      </c>
      <c r="K85" s="168">
        <v>42446</v>
      </c>
      <c r="L85" s="168">
        <v>306129</v>
      </c>
      <c r="M85" s="168">
        <v>326694</v>
      </c>
      <c r="N85" s="168">
        <v>190400</v>
      </c>
    </row>
    <row r="86" spans="2:14" ht="16.5" customHeight="1">
      <c r="B86" s="167"/>
      <c r="C86" s="598" t="s">
        <v>274</v>
      </c>
      <c r="D86" s="585">
        <v>607741</v>
      </c>
      <c r="E86" s="168">
        <v>667551</v>
      </c>
      <c r="F86" s="168">
        <v>334955</v>
      </c>
      <c r="G86" s="168">
        <v>324201</v>
      </c>
      <c r="H86" s="168">
        <v>352913</v>
      </c>
      <c r="I86" s="168">
        <v>193246</v>
      </c>
      <c r="J86" s="168">
        <v>280496</v>
      </c>
      <c r="K86" s="168">
        <v>43705</v>
      </c>
      <c r="L86" s="168">
        <v>283540</v>
      </c>
      <c r="M86" s="168">
        <v>314638</v>
      </c>
      <c r="N86" s="168">
        <v>141709</v>
      </c>
    </row>
    <row r="87" spans="2:14" ht="16.5" customHeight="1">
      <c r="B87" s="167"/>
      <c r="C87" s="598" t="s">
        <v>398</v>
      </c>
      <c r="D87" s="585">
        <v>780072</v>
      </c>
      <c r="E87" s="168">
        <v>846190</v>
      </c>
      <c r="F87" s="168">
        <v>581052</v>
      </c>
      <c r="G87" s="168">
        <v>334738</v>
      </c>
      <c r="H87" s="168">
        <v>363074</v>
      </c>
      <c r="I87" s="168">
        <v>249446</v>
      </c>
      <c r="J87" s="168">
        <v>295901</v>
      </c>
      <c r="K87" s="168">
        <v>38837</v>
      </c>
      <c r="L87" s="168">
        <v>445334</v>
      </c>
      <c r="M87" s="168">
        <v>483116</v>
      </c>
      <c r="N87" s="168">
        <v>331606</v>
      </c>
    </row>
    <row r="88" spans="2:14" ht="16.5" customHeight="1">
      <c r="B88" s="167"/>
      <c r="C88" s="598" t="s">
        <v>399</v>
      </c>
      <c r="D88" s="585">
        <v>882796</v>
      </c>
      <c r="E88" s="168">
        <v>972099</v>
      </c>
      <c r="F88" s="168">
        <v>456093</v>
      </c>
      <c r="G88" s="168">
        <v>352019</v>
      </c>
      <c r="H88" s="168">
        <v>382779</v>
      </c>
      <c r="I88" s="168">
        <v>205043</v>
      </c>
      <c r="J88" s="168">
        <v>318446</v>
      </c>
      <c r="K88" s="168">
        <v>33573</v>
      </c>
      <c r="L88" s="168">
        <v>530777</v>
      </c>
      <c r="M88" s="168">
        <v>589320</v>
      </c>
      <c r="N88" s="168">
        <v>251050</v>
      </c>
    </row>
    <row r="89" spans="2:14" ht="16.5" customHeight="1">
      <c r="B89" s="167"/>
      <c r="C89" s="598" t="s">
        <v>400</v>
      </c>
      <c r="D89" s="585">
        <v>849871</v>
      </c>
      <c r="E89" s="168">
        <v>997137</v>
      </c>
      <c r="F89" s="168">
        <v>443030</v>
      </c>
      <c r="G89" s="168">
        <v>389706</v>
      </c>
      <c r="H89" s="168">
        <v>457536</v>
      </c>
      <c r="I89" s="168">
        <v>202318</v>
      </c>
      <c r="J89" s="168">
        <v>355947</v>
      </c>
      <c r="K89" s="168">
        <v>33759</v>
      </c>
      <c r="L89" s="168">
        <v>460165</v>
      </c>
      <c r="M89" s="168">
        <v>539601</v>
      </c>
      <c r="N89" s="168">
        <v>240712</v>
      </c>
    </row>
    <row r="90" spans="2:14" ht="16.5" customHeight="1">
      <c r="B90" s="167"/>
      <c r="C90" s="598" t="s">
        <v>401</v>
      </c>
      <c r="D90" s="585">
        <v>540698</v>
      </c>
      <c r="E90" s="168">
        <v>742667</v>
      </c>
      <c r="F90" s="168">
        <v>292684</v>
      </c>
      <c r="G90" s="168">
        <v>296753</v>
      </c>
      <c r="H90" s="168">
        <v>394581</v>
      </c>
      <c r="I90" s="168">
        <v>176622</v>
      </c>
      <c r="J90" s="168">
        <v>260431</v>
      </c>
      <c r="K90" s="168">
        <v>36322</v>
      </c>
      <c r="L90" s="168">
        <v>243945</v>
      </c>
      <c r="M90" s="168">
        <v>348086</v>
      </c>
      <c r="N90" s="168">
        <v>116062</v>
      </c>
    </row>
    <row r="91" spans="2:14" ht="16.5" customHeight="1">
      <c r="B91" s="167"/>
      <c r="C91" s="598" t="s">
        <v>402</v>
      </c>
      <c r="D91" s="585">
        <v>897517</v>
      </c>
      <c r="E91" s="168">
        <v>1007317</v>
      </c>
      <c r="F91" s="168">
        <v>551223</v>
      </c>
      <c r="G91" s="168">
        <v>332353</v>
      </c>
      <c r="H91" s="168">
        <v>367566</v>
      </c>
      <c r="I91" s="168">
        <v>221296</v>
      </c>
      <c r="J91" s="168">
        <v>292840</v>
      </c>
      <c r="K91" s="168">
        <v>39513</v>
      </c>
      <c r="L91" s="168">
        <v>565164</v>
      </c>
      <c r="M91" s="168">
        <v>639751</v>
      </c>
      <c r="N91" s="168">
        <v>329927</v>
      </c>
    </row>
    <row r="92" spans="2:14" ht="16.5" customHeight="1">
      <c r="B92" s="167"/>
      <c r="C92" s="598" t="s">
        <v>403</v>
      </c>
      <c r="D92" s="585">
        <v>1149910</v>
      </c>
      <c r="E92" s="168">
        <v>1257806</v>
      </c>
      <c r="F92" s="168">
        <v>802609</v>
      </c>
      <c r="G92" s="168">
        <v>410691</v>
      </c>
      <c r="H92" s="168">
        <v>446546</v>
      </c>
      <c r="I92" s="168">
        <v>295277</v>
      </c>
      <c r="J92" s="168">
        <v>367000</v>
      </c>
      <c r="K92" s="168">
        <v>43691</v>
      </c>
      <c r="L92" s="168">
        <v>739219</v>
      </c>
      <c r="M92" s="168">
        <v>811260</v>
      </c>
      <c r="N92" s="168">
        <v>507332</v>
      </c>
    </row>
    <row r="93" spans="2:14" ht="16.5" customHeight="1">
      <c r="B93" s="167"/>
      <c r="C93" s="598" t="s">
        <v>404</v>
      </c>
      <c r="D93" s="585">
        <v>981125</v>
      </c>
      <c r="E93" s="168">
        <v>1037940</v>
      </c>
      <c r="F93" s="168">
        <v>616322</v>
      </c>
      <c r="G93" s="168">
        <v>364622</v>
      </c>
      <c r="H93" s="168">
        <v>384692</v>
      </c>
      <c r="I93" s="168">
        <v>235754</v>
      </c>
      <c r="J93" s="168">
        <v>312189</v>
      </c>
      <c r="K93" s="168">
        <v>52433</v>
      </c>
      <c r="L93" s="168">
        <v>616503</v>
      </c>
      <c r="M93" s="168">
        <v>653248</v>
      </c>
      <c r="N93" s="168">
        <v>380568</v>
      </c>
    </row>
    <row r="94" spans="2:14" ht="16.5" customHeight="1">
      <c r="B94" s="167"/>
      <c r="C94" s="598" t="s">
        <v>405</v>
      </c>
      <c r="D94" s="585">
        <v>845563</v>
      </c>
      <c r="E94" s="168">
        <v>1033037</v>
      </c>
      <c r="F94" s="168">
        <v>473985</v>
      </c>
      <c r="G94" s="168">
        <v>323029</v>
      </c>
      <c r="H94" s="168">
        <v>380162</v>
      </c>
      <c r="I94" s="168">
        <v>209789</v>
      </c>
      <c r="J94" s="168">
        <v>290799</v>
      </c>
      <c r="K94" s="168">
        <v>32230</v>
      </c>
      <c r="L94" s="168">
        <v>522534</v>
      </c>
      <c r="M94" s="168">
        <v>652875</v>
      </c>
      <c r="N94" s="168">
        <v>264196</v>
      </c>
    </row>
    <row r="95" spans="2:14" ht="16.5" customHeight="1">
      <c r="B95" s="165"/>
      <c r="C95" s="596" t="s">
        <v>406</v>
      </c>
      <c r="D95" s="590">
        <v>945473</v>
      </c>
      <c r="E95" s="169">
        <v>1129802</v>
      </c>
      <c r="F95" s="169">
        <v>500596</v>
      </c>
      <c r="G95" s="169">
        <v>346847</v>
      </c>
      <c r="H95" s="169">
        <v>411455</v>
      </c>
      <c r="I95" s="169">
        <v>190915</v>
      </c>
      <c r="J95" s="169">
        <v>318559</v>
      </c>
      <c r="K95" s="169">
        <v>28288</v>
      </c>
      <c r="L95" s="169">
        <v>598626</v>
      </c>
      <c r="M95" s="169">
        <v>718347</v>
      </c>
      <c r="N95" s="169">
        <v>309681</v>
      </c>
    </row>
    <row r="96" spans="2:14" ht="16.5" customHeight="1">
      <c r="B96" s="174"/>
      <c r="C96" s="595" t="s">
        <v>407</v>
      </c>
      <c r="D96" s="586">
        <v>249142</v>
      </c>
      <c r="E96" s="175">
        <v>427986</v>
      </c>
      <c r="F96" s="175">
        <v>178611</v>
      </c>
      <c r="G96" s="175">
        <v>160599</v>
      </c>
      <c r="H96" s="175">
        <v>242940</v>
      </c>
      <c r="I96" s="175">
        <v>128126</v>
      </c>
      <c r="J96" s="175">
        <v>152939</v>
      </c>
      <c r="K96" s="175">
        <v>7660</v>
      </c>
      <c r="L96" s="175">
        <v>88543</v>
      </c>
      <c r="M96" s="175">
        <v>185046</v>
      </c>
      <c r="N96" s="175">
        <v>50485</v>
      </c>
    </row>
    <row r="97" spans="2:14" ht="16.5" customHeight="1">
      <c r="B97" s="172"/>
      <c r="C97" s="597" t="s">
        <v>302</v>
      </c>
      <c r="D97" s="587">
        <v>250911</v>
      </c>
      <c r="E97" s="173">
        <v>325233</v>
      </c>
      <c r="F97" s="173">
        <v>167970</v>
      </c>
      <c r="G97" s="173">
        <v>214128</v>
      </c>
      <c r="H97" s="173">
        <v>276101</v>
      </c>
      <c r="I97" s="173">
        <v>144968</v>
      </c>
      <c r="J97" s="173">
        <v>192887</v>
      </c>
      <c r="K97" s="173">
        <v>21241</v>
      </c>
      <c r="L97" s="173">
        <v>36783</v>
      </c>
      <c r="M97" s="173">
        <v>49132</v>
      </c>
      <c r="N97" s="173">
        <v>23002</v>
      </c>
    </row>
    <row r="98" spans="2:14" ht="16.5" customHeight="1">
      <c r="B98" s="167"/>
      <c r="C98" s="598" t="s">
        <v>408</v>
      </c>
      <c r="D98" s="585">
        <v>118220</v>
      </c>
      <c r="E98" s="168">
        <v>176437</v>
      </c>
      <c r="F98" s="168">
        <v>89996</v>
      </c>
      <c r="G98" s="168">
        <v>91604</v>
      </c>
      <c r="H98" s="168">
        <v>114352</v>
      </c>
      <c r="I98" s="168">
        <v>80576</v>
      </c>
      <c r="J98" s="168">
        <v>87189</v>
      </c>
      <c r="K98" s="168">
        <v>4415</v>
      </c>
      <c r="L98" s="168">
        <v>26616</v>
      </c>
      <c r="M98" s="168">
        <v>62085</v>
      </c>
      <c r="N98" s="168">
        <v>9420</v>
      </c>
    </row>
    <row r="99" spans="2:14" ht="16.5" customHeight="1">
      <c r="B99" s="165"/>
      <c r="C99" s="596" t="s">
        <v>304</v>
      </c>
      <c r="D99" s="590">
        <v>594647</v>
      </c>
      <c r="E99" s="169">
        <v>825139</v>
      </c>
      <c r="F99" s="169">
        <v>516058</v>
      </c>
      <c r="G99" s="169">
        <v>326806</v>
      </c>
      <c r="H99" s="169">
        <v>464573</v>
      </c>
      <c r="I99" s="169">
        <v>279833</v>
      </c>
      <c r="J99" s="169">
        <v>289780</v>
      </c>
      <c r="K99" s="169">
        <v>37026</v>
      </c>
      <c r="L99" s="169">
        <v>267841</v>
      </c>
      <c r="M99" s="169">
        <v>360566</v>
      </c>
      <c r="N99" s="169">
        <v>236225</v>
      </c>
    </row>
    <row r="100" spans="2:14" ht="16.5" customHeight="1">
      <c r="B100" s="174"/>
      <c r="C100" s="595" t="s">
        <v>409</v>
      </c>
      <c r="D100" s="586">
        <v>401260</v>
      </c>
      <c r="E100" s="175">
        <v>543237</v>
      </c>
      <c r="F100" s="175">
        <v>343447</v>
      </c>
      <c r="G100" s="175">
        <v>217656</v>
      </c>
      <c r="H100" s="175">
        <v>274141</v>
      </c>
      <c r="I100" s="175">
        <v>194655</v>
      </c>
      <c r="J100" s="175">
        <v>206879</v>
      </c>
      <c r="K100" s="175">
        <v>10777</v>
      </c>
      <c r="L100" s="175">
        <v>183604</v>
      </c>
      <c r="M100" s="175">
        <v>269096</v>
      </c>
      <c r="N100" s="175">
        <v>148792</v>
      </c>
    </row>
    <row r="101" spans="2:14" ht="16.5" customHeight="1">
      <c r="B101" s="172"/>
      <c r="C101" s="597" t="s">
        <v>410</v>
      </c>
      <c r="D101" s="587">
        <v>168235</v>
      </c>
      <c r="E101" s="173">
        <v>189167</v>
      </c>
      <c r="F101" s="173">
        <v>139971</v>
      </c>
      <c r="G101" s="173">
        <v>156411</v>
      </c>
      <c r="H101" s="173">
        <v>174641</v>
      </c>
      <c r="I101" s="173">
        <v>131796</v>
      </c>
      <c r="J101" s="173">
        <v>132740</v>
      </c>
      <c r="K101" s="173">
        <v>23671</v>
      </c>
      <c r="L101" s="173">
        <v>11824</v>
      </c>
      <c r="M101" s="173">
        <v>14526</v>
      </c>
      <c r="N101" s="173">
        <v>8175</v>
      </c>
    </row>
    <row r="102" spans="2:14" ht="16.5" customHeight="1">
      <c r="B102" s="167"/>
      <c r="C102" s="598" t="s">
        <v>411</v>
      </c>
      <c r="D102" s="585">
        <v>178656</v>
      </c>
      <c r="E102" s="168">
        <v>246577</v>
      </c>
      <c r="F102" s="168">
        <v>135844</v>
      </c>
      <c r="G102" s="168">
        <v>139671</v>
      </c>
      <c r="H102" s="168">
        <v>189460</v>
      </c>
      <c r="I102" s="168">
        <v>108288</v>
      </c>
      <c r="J102" s="168">
        <v>129851</v>
      </c>
      <c r="K102" s="168">
        <v>9820</v>
      </c>
      <c r="L102" s="168">
        <v>38985</v>
      </c>
      <c r="M102" s="168">
        <v>57117</v>
      </c>
      <c r="N102" s="168">
        <v>27556</v>
      </c>
    </row>
    <row r="103" spans="2:14" ht="16.5" customHeight="1">
      <c r="B103" s="174"/>
      <c r="C103" s="595" t="s">
        <v>412</v>
      </c>
      <c r="D103" s="586">
        <v>372335</v>
      </c>
      <c r="E103" s="175">
        <v>391499</v>
      </c>
      <c r="F103" s="175">
        <v>212887</v>
      </c>
      <c r="G103" s="175">
        <v>272187</v>
      </c>
      <c r="H103" s="175">
        <v>281574</v>
      </c>
      <c r="I103" s="175">
        <v>194087</v>
      </c>
      <c r="J103" s="175">
        <v>256415</v>
      </c>
      <c r="K103" s="175">
        <v>15772</v>
      </c>
      <c r="L103" s="175">
        <v>100148</v>
      </c>
      <c r="M103" s="175">
        <v>109925</v>
      </c>
      <c r="N103" s="175">
        <v>18800</v>
      </c>
    </row>
  </sheetData>
  <sheetProtection/>
  <mergeCells count="46">
    <mergeCell ref="D4:F4"/>
    <mergeCell ref="G4:I4"/>
    <mergeCell ref="B55:C56"/>
    <mergeCell ref="B4:C5"/>
    <mergeCell ref="B16:C16"/>
    <mergeCell ref="B17:C17"/>
    <mergeCell ref="B18:C18"/>
    <mergeCell ref="B19:C19"/>
    <mergeCell ref="B10:C10"/>
    <mergeCell ref="B11:C11"/>
    <mergeCell ref="B21:C21"/>
    <mergeCell ref="B22:C22"/>
    <mergeCell ref="L4:N4"/>
    <mergeCell ref="J4:J5"/>
    <mergeCell ref="K4:K5"/>
    <mergeCell ref="B12:C12"/>
    <mergeCell ref="B7:C7"/>
    <mergeCell ref="B6:C6"/>
    <mergeCell ref="B8:C8"/>
    <mergeCell ref="B9:C9"/>
    <mergeCell ref="B13:C13"/>
    <mergeCell ref="B14:C14"/>
    <mergeCell ref="B15:C15"/>
    <mergeCell ref="B20:C20"/>
    <mergeCell ref="K55:K56"/>
    <mergeCell ref="L55:N55"/>
    <mergeCell ref="D55:F55"/>
    <mergeCell ref="G55:I55"/>
    <mergeCell ref="J55:J56"/>
    <mergeCell ref="B57:C57"/>
    <mergeCell ref="B58:C58"/>
    <mergeCell ref="B59:C59"/>
    <mergeCell ref="B60:C60"/>
    <mergeCell ref="B61:C61"/>
    <mergeCell ref="B62:C62"/>
    <mergeCell ref="B63:C63"/>
    <mergeCell ref="B64:C64"/>
    <mergeCell ref="B65:C65"/>
    <mergeCell ref="B66:C66"/>
    <mergeCell ref="B67:C67"/>
    <mergeCell ref="B68:C68"/>
    <mergeCell ref="B73:C73"/>
    <mergeCell ref="B69:C69"/>
    <mergeCell ref="B70:C70"/>
    <mergeCell ref="B71:C71"/>
    <mergeCell ref="B72:C72"/>
  </mergeCells>
  <dataValidations count="1">
    <dataValidation type="whole" allowBlank="1" showInputMessage="1" showErrorMessage="1" errorTitle="入力エラー" error="入力した値に誤りがあります" sqref="D57:IV94 D6:IV52 C23:C52 C74:C94 B57:B94 A57:A78 A86:A94 A95:IV103 B6:B52 A33:A52 A6:A24">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codeName="Sheet19">
    <tabColor indexed="53"/>
  </sheetPr>
  <dimension ref="B1:O104"/>
  <sheetViews>
    <sheetView zoomScale="75" zoomScaleNormal="75" zoomScaleSheetLayoutView="85" workbookViewId="0" topLeftCell="A1">
      <selection activeCell="A1" sqref="A1"/>
    </sheetView>
  </sheetViews>
  <sheetFormatPr defaultColWidth="8.796875" defaultRowHeight="14.25"/>
  <cols>
    <col min="1" max="1" width="9" style="155" customWidth="1"/>
    <col min="2" max="2" width="3.5" style="155" customWidth="1"/>
    <col min="3" max="3" width="38.59765625" style="157" customWidth="1"/>
    <col min="4" max="15" width="12.8984375" style="155" customWidth="1"/>
    <col min="16" max="16384" width="9" style="155" customWidth="1"/>
  </cols>
  <sheetData>
    <row r="1" spans="2:15" ht="21.75" customHeight="1">
      <c r="B1" s="153"/>
      <c r="C1" s="154"/>
      <c r="D1" s="582" t="s">
        <v>800</v>
      </c>
      <c r="E1" s="153"/>
      <c r="F1" s="153"/>
      <c r="H1" s="153"/>
      <c r="I1" s="153"/>
      <c r="J1" s="153"/>
      <c r="K1" s="153"/>
      <c r="L1" s="153"/>
      <c r="M1" s="153"/>
      <c r="N1" s="153"/>
      <c r="O1" s="153"/>
    </row>
    <row r="2" spans="2:15" ht="18" customHeight="1">
      <c r="B2" s="156"/>
      <c r="C2" s="158" t="s">
        <v>413</v>
      </c>
      <c r="E2" s="156"/>
      <c r="F2" s="156"/>
      <c r="G2" s="156"/>
      <c r="H2" s="156"/>
      <c r="I2" s="156"/>
      <c r="J2" s="156"/>
      <c r="K2" s="156"/>
      <c r="L2" s="156"/>
      <c r="M2" s="156"/>
      <c r="N2" s="156"/>
      <c r="O2" s="156"/>
    </row>
    <row r="3" spans="2:15" s="160" customFormat="1" ht="18" customHeight="1">
      <c r="B3" s="805" t="s">
        <v>746</v>
      </c>
      <c r="C3" s="806"/>
      <c r="D3" s="814" t="s">
        <v>423</v>
      </c>
      <c r="E3" s="814"/>
      <c r="F3" s="814"/>
      <c r="G3" s="805" t="s">
        <v>424</v>
      </c>
      <c r="H3" s="811"/>
      <c r="I3" s="811"/>
      <c r="J3" s="805" t="s">
        <v>425</v>
      </c>
      <c r="K3" s="811"/>
      <c r="L3" s="811"/>
      <c r="M3" s="798" t="s">
        <v>366</v>
      </c>
      <c r="N3" s="812"/>
      <c r="O3" s="813"/>
    </row>
    <row r="4" spans="2:15" s="160" customFormat="1" ht="18" customHeight="1" thickBot="1">
      <c r="B4" s="807"/>
      <c r="C4" s="808"/>
      <c r="D4" s="162" t="s">
        <v>419</v>
      </c>
      <c r="E4" s="161" t="s">
        <v>420</v>
      </c>
      <c r="F4" s="161" t="s">
        <v>421</v>
      </c>
      <c r="G4" s="163" t="s">
        <v>419</v>
      </c>
      <c r="H4" s="161" t="s">
        <v>420</v>
      </c>
      <c r="I4" s="161" t="s">
        <v>421</v>
      </c>
      <c r="J4" s="163" t="s">
        <v>419</v>
      </c>
      <c r="K4" s="161" t="s">
        <v>420</v>
      </c>
      <c r="L4" s="161" t="s">
        <v>421</v>
      </c>
      <c r="M4" s="161" t="s">
        <v>419</v>
      </c>
      <c r="N4" s="163" t="s">
        <v>420</v>
      </c>
      <c r="O4" s="161" t="s">
        <v>421</v>
      </c>
    </row>
    <row r="5" spans="2:15" s="599" customFormat="1" ht="12" customHeight="1" thickTop="1">
      <c r="B5" s="603"/>
      <c r="C5" s="604"/>
      <c r="D5" s="605" t="s">
        <v>426</v>
      </c>
      <c r="E5" s="606" t="s">
        <v>426</v>
      </c>
      <c r="F5" s="606" t="s">
        <v>426</v>
      </c>
      <c r="G5" s="607" t="s">
        <v>427</v>
      </c>
      <c r="H5" s="607" t="s">
        <v>427</v>
      </c>
      <c r="I5" s="607" t="s">
        <v>427</v>
      </c>
      <c r="J5" s="607" t="s">
        <v>427</v>
      </c>
      <c r="K5" s="607" t="s">
        <v>427</v>
      </c>
      <c r="L5" s="607" t="s">
        <v>427</v>
      </c>
      <c r="M5" s="607" t="s">
        <v>427</v>
      </c>
      <c r="N5" s="607" t="s">
        <v>427</v>
      </c>
      <c r="O5" s="607" t="s">
        <v>427</v>
      </c>
    </row>
    <row r="6" spans="2:15" ht="16.5" customHeight="1">
      <c r="B6" s="809" t="s">
        <v>192</v>
      </c>
      <c r="C6" s="810"/>
      <c r="D6" s="180">
        <v>19.1</v>
      </c>
      <c r="E6" s="180">
        <v>19.9</v>
      </c>
      <c r="F6" s="180">
        <v>18.1</v>
      </c>
      <c r="G6" s="180">
        <v>148.7</v>
      </c>
      <c r="H6" s="180">
        <v>165.9</v>
      </c>
      <c r="I6" s="180">
        <v>126</v>
      </c>
      <c r="J6" s="180">
        <v>136.1</v>
      </c>
      <c r="K6" s="180">
        <v>148.5</v>
      </c>
      <c r="L6" s="180">
        <v>119.7</v>
      </c>
      <c r="M6" s="180">
        <v>12.6</v>
      </c>
      <c r="N6" s="180">
        <v>17.4</v>
      </c>
      <c r="O6" s="180">
        <v>6.3</v>
      </c>
    </row>
    <row r="7" spans="2:15" ht="16.5" customHeight="1">
      <c r="B7" s="794" t="s">
        <v>379</v>
      </c>
      <c r="C7" s="795"/>
      <c r="D7" s="181" t="s">
        <v>818</v>
      </c>
      <c r="E7" s="181" t="s">
        <v>818</v>
      </c>
      <c r="F7" s="181" t="s">
        <v>818</v>
      </c>
      <c r="G7" s="181" t="s">
        <v>818</v>
      </c>
      <c r="H7" s="181" t="s">
        <v>818</v>
      </c>
      <c r="I7" s="181" t="s">
        <v>818</v>
      </c>
      <c r="J7" s="181" t="s">
        <v>818</v>
      </c>
      <c r="K7" s="181" t="s">
        <v>818</v>
      </c>
      <c r="L7" s="181" t="s">
        <v>818</v>
      </c>
      <c r="M7" s="181" t="s">
        <v>818</v>
      </c>
      <c r="N7" s="181" t="s">
        <v>818</v>
      </c>
      <c r="O7" s="181" t="s">
        <v>818</v>
      </c>
    </row>
    <row r="8" spans="2:15" ht="16.5" customHeight="1">
      <c r="B8" s="790" t="s">
        <v>200</v>
      </c>
      <c r="C8" s="791"/>
      <c r="D8" s="182">
        <v>22.3</v>
      </c>
      <c r="E8" s="182">
        <v>22.9</v>
      </c>
      <c r="F8" s="182">
        <v>19.9</v>
      </c>
      <c r="G8" s="182">
        <v>182.1</v>
      </c>
      <c r="H8" s="182">
        <v>190.6</v>
      </c>
      <c r="I8" s="182">
        <v>142.4</v>
      </c>
      <c r="J8" s="182">
        <v>167.7</v>
      </c>
      <c r="K8" s="182">
        <v>174</v>
      </c>
      <c r="L8" s="182">
        <v>138.5</v>
      </c>
      <c r="M8" s="182">
        <v>14.4</v>
      </c>
      <c r="N8" s="182">
        <v>16.6</v>
      </c>
      <c r="O8" s="182">
        <v>3.9</v>
      </c>
    </row>
    <row r="9" spans="2:15" ht="16.5" customHeight="1">
      <c r="B9" s="790" t="s">
        <v>202</v>
      </c>
      <c r="C9" s="791"/>
      <c r="D9" s="182">
        <v>19.8</v>
      </c>
      <c r="E9" s="182">
        <v>20.1</v>
      </c>
      <c r="F9" s="182">
        <v>19.2</v>
      </c>
      <c r="G9" s="182">
        <v>167.2</v>
      </c>
      <c r="H9" s="182">
        <v>174.7</v>
      </c>
      <c r="I9" s="182">
        <v>147.7</v>
      </c>
      <c r="J9" s="182">
        <v>150</v>
      </c>
      <c r="K9" s="182">
        <v>154.3</v>
      </c>
      <c r="L9" s="182">
        <v>138.8</v>
      </c>
      <c r="M9" s="182">
        <v>17.2</v>
      </c>
      <c r="N9" s="182">
        <v>20.4</v>
      </c>
      <c r="O9" s="182">
        <v>8.9</v>
      </c>
    </row>
    <row r="10" spans="2:15" ht="16.5" customHeight="1">
      <c r="B10" s="790" t="s">
        <v>204</v>
      </c>
      <c r="C10" s="791"/>
      <c r="D10" s="182">
        <v>18</v>
      </c>
      <c r="E10" s="182">
        <v>18</v>
      </c>
      <c r="F10" s="182">
        <v>18</v>
      </c>
      <c r="G10" s="182">
        <v>149.8</v>
      </c>
      <c r="H10" s="182">
        <v>152</v>
      </c>
      <c r="I10" s="182">
        <v>133.8</v>
      </c>
      <c r="J10" s="182">
        <v>133.5</v>
      </c>
      <c r="K10" s="182">
        <v>134.3</v>
      </c>
      <c r="L10" s="182">
        <v>127.7</v>
      </c>
      <c r="M10" s="182">
        <v>16.3</v>
      </c>
      <c r="N10" s="182">
        <v>17.7</v>
      </c>
      <c r="O10" s="182">
        <v>6.1</v>
      </c>
    </row>
    <row r="11" spans="2:15" ht="16.5" customHeight="1">
      <c r="B11" s="790" t="s">
        <v>207</v>
      </c>
      <c r="C11" s="791"/>
      <c r="D11" s="182">
        <v>18.3</v>
      </c>
      <c r="E11" s="182">
        <v>18.2</v>
      </c>
      <c r="F11" s="182">
        <v>18.5</v>
      </c>
      <c r="G11" s="182">
        <v>158.4</v>
      </c>
      <c r="H11" s="182">
        <v>165.1</v>
      </c>
      <c r="I11" s="182">
        <v>148.9</v>
      </c>
      <c r="J11" s="182">
        <v>140</v>
      </c>
      <c r="K11" s="182">
        <v>142.7</v>
      </c>
      <c r="L11" s="182">
        <v>136.3</v>
      </c>
      <c r="M11" s="182">
        <v>18.4</v>
      </c>
      <c r="N11" s="182">
        <v>22.4</v>
      </c>
      <c r="O11" s="182">
        <v>12.6</v>
      </c>
    </row>
    <row r="12" spans="2:15" ht="16.5" customHeight="1">
      <c r="B12" s="790" t="s">
        <v>380</v>
      </c>
      <c r="C12" s="791"/>
      <c r="D12" s="182">
        <v>21</v>
      </c>
      <c r="E12" s="182">
        <v>21.3</v>
      </c>
      <c r="F12" s="182">
        <v>19.7</v>
      </c>
      <c r="G12" s="182">
        <v>177</v>
      </c>
      <c r="H12" s="182">
        <v>186.1</v>
      </c>
      <c r="I12" s="182">
        <v>141.3</v>
      </c>
      <c r="J12" s="182">
        <v>152.4</v>
      </c>
      <c r="K12" s="182">
        <v>157.9</v>
      </c>
      <c r="L12" s="182">
        <v>131</v>
      </c>
      <c r="M12" s="182">
        <v>24.6</v>
      </c>
      <c r="N12" s="182">
        <v>28.2</v>
      </c>
      <c r="O12" s="182">
        <v>10.3</v>
      </c>
    </row>
    <row r="13" spans="2:15" ht="16.5" customHeight="1">
      <c r="B13" s="790" t="s">
        <v>381</v>
      </c>
      <c r="C13" s="791"/>
      <c r="D13" s="182">
        <v>19.7</v>
      </c>
      <c r="E13" s="182">
        <v>20.5</v>
      </c>
      <c r="F13" s="182">
        <v>18.9</v>
      </c>
      <c r="G13" s="182">
        <v>138.9</v>
      </c>
      <c r="H13" s="182">
        <v>159.4</v>
      </c>
      <c r="I13" s="182">
        <v>120.9</v>
      </c>
      <c r="J13" s="182">
        <v>131.6</v>
      </c>
      <c r="K13" s="182">
        <v>148.8</v>
      </c>
      <c r="L13" s="182">
        <v>116.5</v>
      </c>
      <c r="M13" s="182">
        <v>7.3</v>
      </c>
      <c r="N13" s="182">
        <v>10.6</v>
      </c>
      <c r="O13" s="182">
        <v>4.4</v>
      </c>
    </row>
    <row r="14" spans="2:15" ht="16.5" customHeight="1">
      <c r="B14" s="790" t="s">
        <v>382</v>
      </c>
      <c r="C14" s="791"/>
      <c r="D14" s="182">
        <v>19.3</v>
      </c>
      <c r="E14" s="182">
        <v>19.6</v>
      </c>
      <c r="F14" s="182">
        <v>19</v>
      </c>
      <c r="G14" s="182">
        <v>157.1</v>
      </c>
      <c r="H14" s="182">
        <v>166.3</v>
      </c>
      <c r="I14" s="182">
        <v>146.5</v>
      </c>
      <c r="J14" s="182">
        <v>141.9</v>
      </c>
      <c r="K14" s="182">
        <v>146.8</v>
      </c>
      <c r="L14" s="182">
        <v>136.3</v>
      </c>
      <c r="M14" s="182">
        <v>15.2</v>
      </c>
      <c r="N14" s="182">
        <v>19.5</v>
      </c>
      <c r="O14" s="182">
        <v>10.2</v>
      </c>
    </row>
    <row r="15" spans="2:15" ht="16.5" customHeight="1">
      <c r="B15" s="790" t="s">
        <v>383</v>
      </c>
      <c r="C15" s="791"/>
      <c r="D15" s="182">
        <v>19.4</v>
      </c>
      <c r="E15" s="182">
        <v>20.1</v>
      </c>
      <c r="F15" s="182">
        <v>18.1</v>
      </c>
      <c r="G15" s="182">
        <v>158.2</v>
      </c>
      <c r="H15" s="182">
        <v>171.1</v>
      </c>
      <c r="I15" s="182">
        <v>132.5</v>
      </c>
      <c r="J15" s="182">
        <v>144.2</v>
      </c>
      <c r="K15" s="182">
        <v>153.5</v>
      </c>
      <c r="L15" s="182">
        <v>125.7</v>
      </c>
      <c r="M15" s="182">
        <v>14</v>
      </c>
      <c r="N15" s="182">
        <v>17.6</v>
      </c>
      <c r="O15" s="182">
        <v>6.8</v>
      </c>
    </row>
    <row r="16" spans="2:15" ht="16.5" customHeight="1">
      <c r="B16" s="790" t="s">
        <v>384</v>
      </c>
      <c r="C16" s="791"/>
      <c r="D16" s="182">
        <v>20.5</v>
      </c>
      <c r="E16" s="182">
        <v>20.5</v>
      </c>
      <c r="F16" s="182">
        <v>20.3</v>
      </c>
      <c r="G16" s="182">
        <v>182.6</v>
      </c>
      <c r="H16" s="182">
        <v>189.7</v>
      </c>
      <c r="I16" s="182">
        <v>160.6</v>
      </c>
      <c r="J16" s="182">
        <v>156.9</v>
      </c>
      <c r="K16" s="182">
        <v>159.9</v>
      </c>
      <c r="L16" s="182">
        <v>147.5</v>
      </c>
      <c r="M16" s="182">
        <v>25.7</v>
      </c>
      <c r="N16" s="182">
        <v>29.8</v>
      </c>
      <c r="O16" s="182">
        <v>13.1</v>
      </c>
    </row>
    <row r="17" spans="2:15" ht="16.5" customHeight="1">
      <c r="B17" s="790" t="s">
        <v>385</v>
      </c>
      <c r="C17" s="791"/>
      <c r="D17" s="182">
        <v>16.1</v>
      </c>
      <c r="E17" s="182">
        <v>16.8</v>
      </c>
      <c r="F17" s="182">
        <v>15.7</v>
      </c>
      <c r="G17" s="182">
        <v>101.1</v>
      </c>
      <c r="H17" s="182">
        <v>120.6</v>
      </c>
      <c r="I17" s="182">
        <v>90</v>
      </c>
      <c r="J17" s="182">
        <v>96</v>
      </c>
      <c r="K17" s="182">
        <v>112</v>
      </c>
      <c r="L17" s="182">
        <v>86.9</v>
      </c>
      <c r="M17" s="182">
        <v>5.1</v>
      </c>
      <c r="N17" s="182">
        <v>8.6</v>
      </c>
      <c r="O17" s="182">
        <v>3.1</v>
      </c>
    </row>
    <row r="18" spans="2:15" ht="16.5" customHeight="1">
      <c r="B18" s="790" t="s">
        <v>386</v>
      </c>
      <c r="C18" s="791"/>
      <c r="D18" s="182">
        <v>18.8</v>
      </c>
      <c r="E18" s="182">
        <v>21.3</v>
      </c>
      <c r="F18" s="182">
        <v>16.9</v>
      </c>
      <c r="G18" s="182">
        <v>131.4</v>
      </c>
      <c r="H18" s="182">
        <v>164.1</v>
      </c>
      <c r="I18" s="182">
        <v>106.2</v>
      </c>
      <c r="J18" s="182">
        <v>126.9</v>
      </c>
      <c r="K18" s="182">
        <v>156.9</v>
      </c>
      <c r="L18" s="182">
        <v>103.9</v>
      </c>
      <c r="M18" s="182">
        <v>4.5</v>
      </c>
      <c r="N18" s="182">
        <v>7.2</v>
      </c>
      <c r="O18" s="182">
        <v>2.3</v>
      </c>
    </row>
    <row r="19" spans="2:15" ht="16.5" customHeight="1">
      <c r="B19" s="790" t="s">
        <v>387</v>
      </c>
      <c r="C19" s="791"/>
      <c r="D19" s="182">
        <v>15.3</v>
      </c>
      <c r="E19" s="182">
        <v>15.8</v>
      </c>
      <c r="F19" s="182">
        <v>14.8</v>
      </c>
      <c r="G19" s="182">
        <v>114.2</v>
      </c>
      <c r="H19" s="182">
        <v>118.6</v>
      </c>
      <c r="I19" s="182">
        <v>109.5</v>
      </c>
      <c r="J19" s="182">
        <v>103.9</v>
      </c>
      <c r="K19" s="182">
        <v>107.8</v>
      </c>
      <c r="L19" s="182">
        <v>99.7</v>
      </c>
      <c r="M19" s="182">
        <v>10.3</v>
      </c>
      <c r="N19" s="182">
        <v>10.8</v>
      </c>
      <c r="O19" s="182">
        <v>9.8</v>
      </c>
    </row>
    <row r="20" spans="2:15" ht="16.5" customHeight="1">
      <c r="B20" s="790" t="s">
        <v>388</v>
      </c>
      <c r="C20" s="791"/>
      <c r="D20" s="182">
        <v>18.2</v>
      </c>
      <c r="E20" s="182">
        <v>18.5</v>
      </c>
      <c r="F20" s="182">
        <v>18.2</v>
      </c>
      <c r="G20" s="182">
        <v>132.9</v>
      </c>
      <c r="H20" s="182">
        <v>140.9</v>
      </c>
      <c r="I20" s="182">
        <v>130.6</v>
      </c>
      <c r="J20" s="182">
        <v>127.4</v>
      </c>
      <c r="K20" s="182">
        <v>134</v>
      </c>
      <c r="L20" s="182">
        <v>125.5</v>
      </c>
      <c r="M20" s="182">
        <v>5.5</v>
      </c>
      <c r="N20" s="182">
        <v>6.9</v>
      </c>
      <c r="O20" s="182">
        <v>5.1</v>
      </c>
    </row>
    <row r="21" spans="2:15" ht="16.5" customHeight="1">
      <c r="B21" s="790" t="s">
        <v>234</v>
      </c>
      <c r="C21" s="791"/>
      <c r="D21" s="182">
        <v>19.1</v>
      </c>
      <c r="E21" s="182">
        <v>19.3</v>
      </c>
      <c r="F21" s="182">
        <v>18.8</v>
      </c>
      <c r="G21" s="182">
        <v>152.2</v>
      </c>
      <c r="H21" s="182">
        <v>153.9</v>
      </c>
      <c r="I21" s="182">
        <v>149.9</v>
      </c>
      <c r="J21" s="182">
        <v>145.2</v>
      </c>
      <c r="K21" s="182">
        <v>146.9</v>
      </c>
      <c r="L21" s="182">
        <v>142.8</v>
      </c>
      <c r="M21" s="182">
        <v>7</v>
      </c>
      <c r="N21" s="182">
        <v>7</v>
      </c>
      <c r="O21" s="182">
        <v>7.1</v>
      </c>
    </row>
    <row r="22" spans="2:15" ht="16.5" customHeight="1">
      <c r="B22" s="788" t="s">
        <v>389</v>
      </c>
      <c r="C22" s="789"/>
      <c r="D22" s="182">
        <v>18.9</v>
      </c>
      <c r="E22" s="182">
        <v>19.4</v>
      </c>
      <c r="F22" s="182">
        <v>18.1</v>
      </c>
      <c r="G22" s="182">
        <v>139.6</v>
      </c>
      <c r="H22" s="182">
        <v>153.4</v>
      </c>
      <c r="I22" s="182">
        <v>119.7</v>
      </c>
      <c r="J22" s="182">
        <v>127.6</v>
      </c>
      <c r="K22" s="182">
        <v>138.2</v>
      </c>
      <c r="L22" s="182">
        <v>112.4</v>
      </c>
      <c r="M22" s="182">
        <v>12</v>
      </c>
      <c r="N22" s="182">
        <v>15.2</v>
      </c>
      <c r="O22" s="182">
        <v>7.3</v>
      </c>
    </row>
    <row r="23" spans="2:15" ht="16.5" customHeight="1">
      <c r="B23" s="165"/>
      <c r="C23" s="596" t="s">
        <v>390</v>
      </c>
      <c r="D23" s="183">
        <v>20.4</v>
      </c>
      <c r="E23" s="183">
        <v>21.7</v>
      </c>
      <c r="F23" s="183">
        <v>19.1</v>
      </c>
      <c r="G23" s="183">
        <v>166.9</v>
      </c>
      <c r="H23" s="183">
        <v>185.6</v>
      </c>
      <c r="I23" s="183">
        <v>147.1</v>
      </c>
      <c r="J23" s="183">
        <v>147.8</v>
      </c>
      <c r="K23" s="183">
        <v>159.8</v>
      </c>
      <c r="L23" s="183">
        <v>135</v>
      </c>
      <c r="M23" s="183">
        <v>19.1</v>
      </c>
      <c r="N23" s="183">
        <v>25.8</v>
      </c>
      <c r="O23" s="183">
        <v>12.1</v>
      </c>
    </row>
    <row r="24" spans="2:15" ht="16.5" customHeight="1">
      <c r="B24" s="170"/>
      <c r="C24" s="594" t="s">
        <v>242</v>
      </c>
      <c r="D24" s="184">
        <v>20.5</v>
      </c>
      <c r="E24" s="184">
        <v>20.9</v>
      </c>
      <c r="F24" s="184">
        <v>20.1</v>
      </c>
      <c r="G24" s="184">
        <v>162.4</v>
      </c>
      <c r="H24" s="184">
        <v>180.2</v>
      </c>
      <c r="I24" s="184">
        <v>141</v>
      </c>
      <c r="J24" s="184">
        <v>152.2</v>
      </c>
      <c r="K24" s="184">
        <v>164.6</v>
      </c>
      <c r="L24" s="184">
        <v>137.2</v>
      </c>
      <c r="M24" s="184">
        <v>10.2</v>
      </c>
      <c r="N24" s="184">
        <v>15.6</v>
      </c>
      <c r="O24" s="184">
        <v>3.8</v>
      </c>
    </row>
    <row r="25" spans="2:15" ht="16.5" customHeight="1">
      <c r="B25" s="172"/>
      <c r="C25" s="597" t="s">
        <v>391</v>
      </c>
      <c r="D25" s="180">
        <v>20.4</v>
      </c>
      <c r="E25" s="180">
        <v>21.3</v>
      </c>
      <c r="F25" s="180">
        <v>18.1</v>
      </c>
      <c r="G25" s="180">
        <v>167</v>
      </c>
      <c r="H25" s="180">
        <v>179.4</v>
      </c>
      <c r="I25" s="180">
        <v>132.7</v>
      </c>
      <c r="J25" s="180">
        <v>156.2</v>
      </c>
      <c r="K25" s="180">
        <v>166.7</v>
      </c>
      <c r="L25" s="180">
        <v>127</v>
      </c>
      <c r="M25" s="180">
        <v>10.8</v>
      </c>
      <c r="N25" s="180">
        <v>12.7</v>
      </c>
      <c r="O25" s="180">
        <v>5.7</v>
      </c>
    </row>
    <row r="26" spans="2:15" ht="16.5" customHeight="1">
      <c r="B26" s="167"/>
      <c r="C26" s="598" t="s">
        <v>392</v>
      </c>
      <c r="D26" s="182">
        <v>20.7</v>
      </c>
      <c r="E26" s="182">
        <v>21.1</v>
      </c>
      <c r="F26" s="182">
        <v>19.2</v>
      </c>
      <c r="G26" s="182">
        <v>175</v>
      </c>
      <c r="H26" s="182">
        <v>183.8</v>
      </c>
      <c r="I26" s="182">
        <v>141.7</v>
      </c>
      <c r="J26" s="182">
        <v>155.8</v>
      </c>
      <c r="K26" s="182">
        <v>161.2</v>
      </c>
      <c r="L26" s="182">
        <v>135.4</v>
      </c>
      <c r="M26" s="182">
        <v>19.2</v>
      </c>
      <c r="N26" s="182">
        <v>22.6</v>
      </c>
      <c r="O26" s="182">
        <v>6.3</v>
      </c>
    </row>
    <row r="27" spans="2:15" ht="16.5" customHeight="1">
      <c r="B27" s="167"/>
      <c r="C27" s="598" t="s">
        <v>393</v>
      </c>
      <c r="D27" s="182">
        <v>20.9</v>
      </c>
      <c r="E27" s="182">
        <v>21.4</v>
      </c>
      <c r="F27" s="182">
        <v>19.9</v>
      </c>
      <c r="G27" s="182">
        <v>165.2</v>
      </c>
      <c r="H27" s="182">
        <v>173.1</v>
      </c>
      <c r="I27" s="182">
        <v>149.4</v>
      </c>
      <c r="J27" s="182">
        <v>152.7</v>
      </c>
      <c r="K27" s="182">
        <v>157.7</v>
      </c>
      <c r="L27" s="182">
        <v>142.6</v>
      </c>
      <c r="M27" s="182">
        <v>12.5</v>
      </c>
      <c r="N27" s="182">
        <v>15.4</v>
      </c>
      <c r="O27" s="182">
        <v>6.8</v>
      </c>
    </row>
    <row r="28" spans="2:15" ht="16.5" customHeight="1">
      <c r="B28" s="167"/>
      <c r="C28" s="598" t="s">
        <v>254</v>
      </c>
      <c r="D28" s="182">
        <v>19.8</v>
      </c>
      <c r="E28" s="182">
        <v>19.8</v>
      </c>
      <c r="F28" s="182">
        <v>19.6</v>
      </c>
      <c r="G28" s="182">
        <v>177.3</v>
      </c>
      <c r="H28" s="182">
        <v>185.8</v>
      </c>
      <c r="I28" s="182">
        <v>157.9</v>
      </c>
      <c r="J28" s="182">
        <v>153.9</v>
      </c>
      <c r="K28" s="182">
        <v>157.3</v>
      </c>
      <c r="L28" s="182">
        <v>146.2</v>
      </c>
      <c r="M28" s="182">
        <v>23.4</v>
      </c>
      <c r="N28" s="182">
        <v>28.5</v>
      </c>
      <c r="O28" s="182">
        <v>11.7</v>
      </c>
    </row>
    <row r="29" spans="2:15" ht="16.5" customHeight="1">
      <c r="B29" s="167"/>
      <c r="C29" s="598" t="s">
        <v>394</v>
      </c>
      <c r="D29" s="182">
        <v>19.5</v>
      </c>
      <c r="E29" s="182">
        <v>20</v>
      </c>
      <c r="F29" s="182">
        <v>18.1</v>
      </c>
      <c r="G29" s="182">
        <v>156.5</v>
      </c>
      <c r="H29" s="182">
        <v>163.5</v>
      </c>
      <c r="I29" s="182">
        <v>139.2</v>
      </c>
      <c r="J29" s="182">
        <v>144</v>
      </c>
      <c r="K29" s="182">
        <v>148.9</v>
      </c>
      <c r="L29" s="182">
        <v>131.9</v>
      </c>
      <c r="M29" s="182">
        <v>12.5</v>
      </c>
      <c r="N29" s="182">
        <v>14.6</v>
      </c>
      <c r="O29" s="182">
        <v>7.3</v>
      </c>
    </row>
    <row r="30" spans="2:15" ht="16.5" customHeight="1">
      <c r="B30" s="167"/>
      <c r="C30" s="598" t="s">
        <v>395</v>
      </c>
      <c r="D30" s="182">
        <v>20.4</v>
      </c>
      <c r="E30" s="182">
        <v>20.8</v>
      </c>
      <c r="F30" s="182">
        <v>19.7</v>
      </c>
      <c r="G30" s="182">
        <v>168.8</v>
      </c>
      <c r="H30" s="182">
        <v>180.9</v>
      </c>
      <c r="I30" s="182">
        <v>150.5</v>
      </c>
      <c r="J30" s="182">
        <v>153.5</v>
      </c>
      <c r="K30" s="182">
        <v>161.5</v>
      </c>
      <c r="L30" s="182">
        <v>141.4</v>
      </c>
      <c r="M30" s="182">
        <v>15.3</v>
      </c>
      <c r="N30" s="182">
        <v>19.4</v>
      </c>
      <c r="O30" s="182">
        <v>9.1</v>
      </c>
    </row>
    <row r="31" spans="2:15" ht="16.5" customHeight="1">
      <c r="B31" s="167"/>
      <c r="C31" s="598" t="s">
        <v>396</v>
      </c>
      <c r="D31" s="182">
        <v>19.6</v>
      </c>
      <c r="E31" s="182">
        <v>19.5</v>
      </c>
      <c r="F31" s="182">
        <v>19.8</v>
      </c>
      <c r="G31" s="182">
        <v>166.5</v>
      </c>
      <c r="H31" s="182">
        <v>169.7</v>
      </c>
      <c r="I31" s="182">
        <v>151.5</v>
      </c>
      <c r="J31" s="182">
        <v>150.8</v>
      </c>
      <c r="K31" s="182">
        <v>151.6</v>
      </c>
      <c r="L31" s="182">
        <v>147</v>
      </c>
      <c r="M31" s="182">
        <v>15.7</v>
      </c>
      <c r="N31" s="182">
        <v>18.1</v>
      </c>
      <c r="O31" s="182">
        <v>4.5</v>
      </c>
    </row>
    <row r="32" spans="2:15" ht="16.5" customHeight="1">
      <c r="B32" s="167"/>
      <c r="C32" s="598" t="s">
        <v>397</v>
      </c>
      <c r="D32" s="182">
        <v>20.7</v>
      </c>
      <c r="E32" s="182">
        <v>20.6</v>
      </c>
      <c r="F32" s="182">
        <v>21.2</v>
      </c>
      <c r="G32" s="182">
        <v>176.3</v>
      </c>
      <c r="H32" s="182">
        <v>179.2</v>
      </c>
      <c r="I32" s="182">
        <v>164.1</v>
      </c>
      <c r="J32" s="182">
        <v>160.3</v>
      </c>
      <c r="K32" s="182">
        <v>160.9</v>
      </c>
      <c r="L32" s="182">
        <v>158</v>
      </c>
      <c r="M32" s="182">
        <v>16</v>
      </c>
      <c r="N32" s="182">
        <v>18.3</v>
      </c>
      <c r="O32" s="182">
        <v>6.1</v>
      </c>
    </row>
    <row r="33" spans="2:15" ht="16.5" customHeight="1">
      <c r="B33" s="167"/>
      <c r="C33" s="598" t="s">
        <v>268</v>
      </c>
      <c r="D33" s="182">
        <v>19.5</v>
      </c>
      <c r="E33" s="182">
        <v>19.6</v>
      </c>
      <c r="F33" s="182">
        <v>19</v>
      </c>
      <c r="G33" s="182">
        <v>177.6</v>
      </c>
      <c r="H33" s="182">
        <v>181.2</v>
      </c>
      <c r="I33" s="182">
        <v>144.3</v>
      </c>
      <c r="J33" s="182">
        <v>151.9</v>
      </c>
      <c r="K33" s="182">
        <v>153.8</v>
      </c>
      <c r="L33" s="182">
        <v>134.7</v>
      </c>
      <c r="M33" s="182">
        <v>25.7</v>
      </c>
      <c r="N33" s="182">
        <v>27.4</v>
      </c>
      <c r="O33" s="182">
        <v>9.6</v>
      </c>
    </row>
    <row r="34" spans="2:15" ht="16.5" customHeight="1">
      <c r="B34" s="167"/>
      <c r="C34" s="598" t="s">
        <v>271</v>
      </c>
      <c r="D34" s="182">
        <v>19.2</v>
      </c>
      <c r="E34" s="182">
        <v>19.3</v>
      </c>
      <c r="F34" s="182">
        <v>18.7</v>
      </c>
      <c r="G34" s="182">
        <v>160.3</v>
      </c>
      <c r="H34" s="182">
        <v>163.1</v>
      </c>
      <c r="I34" s="182">
        <v>148.1</v>
      </c>
      <c r="J34" s="182">
        <v>147.4</v>
      </c>
      <c r="K34" s="182">
        <v>148.6</v>
      </c>
      <c r="L34" s="182">
        <v>142.1</v>
      </c>
      <c r="M34" s="182">
        <v>12.9</v>
      </c>
      <c r="N34" s="182">
        <v>14.5</v>
      </c>
      <c r="O34" s="182">
        <v>6</v>
      </c>
    </row>
    <row r="35" spans="2:15" ht="16.5" customHeight="1">
      <c r="B35" s="167"/>
      <c r="C35" s="598" t="s">
        <v>274</v>
      </c>
      <c r="D35" s="182">
        <v>20.5</v>
      </c>
      <c r="E35" s="182">
        <v>20.6</v>
      </c>
      <c r="F35" s="182">
        <v>19.8</v>
      </c>
      <c r="G35" s="182">
        <v>167.4</v>
      </c>
      <c r="H35" s="182">
        <v>173</v>
      </c>
      <c r="I35" s="182">
        <v>145.2</v>
      </c>
      <c r="J35" s="182">
        <v>152.3</v>
      </c>
      <c r="K35" s="182">
        <v>155.2</v>
      </c>
      <c r="L35" s="182">
        <v>140.8</v>
      </c>
      <c r="M35" s="182">
        <v>15.1</v>
      </c>
      <c r="N35" s="182">
        <v>17.8</v>
      </c>
      <c r="O35" s="182">
        <v>4.4</v>
      </c>
    </row>
    <row r="36" spans="2:15" ht="16.5" customHeight="1">
      <c r="B36" s="167"/>
      <c r="C36" s="598" t="s">
        <v>398</v>
      </c>
      <c r="D36" s="182">
        <v>20.1</v>
      </c>
      <c r="E36" s="182">
        <v>20.2</v>
      </c>
      <c r="F36" s="182">
        <v>19.9</v>
      </c>
      <c r="G36" s="182">
        <v>175.4</v>
      </c>
      <c r="H36" s="182">
        <v>177.7</v>
      </c>
      <c r="I36" s="182">
        <v>168.2</v>
      </c>
      <c r="J36" s="182">
        <v>156.5</v>
      </c>
      <c r="K36" s="182">
        <v>157.3</v>
      </c>
      <c r="L36" s="182">
        <v>154</v>
      </c>
      <c r="M36" s="182">
        <v>18.9</v>
      </c>
      <c r="N36" s="182">
        <v>20.4</v>
      </c>
      <c r="O36" s="182">
        <v>14.2</v>
      </c>
    </row>
    <row r="37" spans="2:15" ht="16.5" customHeight="1">
      <c r="B37" s="167"/>
      <c r="C37" s="598" t="s">
        <v>399</v>
      </c>
      <c r="D37" s="182">
        <v>19.7</v>
      </c>
      <c r="E37" s="182">
        <v>19.9</v>
      </c>
      <c r="F37" s="182">
        <v>18.7</v>
      </c>
      <c r="G37" s="182">
        <v>170.6</v>
      </c>
      <c r="H37" s="182">
        <v>176.7</v>
      </c>
      <c r="I37" s="182">
        <v>142.7</v>
      </c>
      <c r="J37" s="182">
        <v>154.3</v>
      </c>
      <c r="K37" s="182">
        <v>157.5</v>
      </c>
      <c r="L37" s="182">
        <v>139.6</v>
      </c>
      <c r="M37" s="182">
        <v>16.3</v>
      </c>
      <c r="N37" s="182">
        <v>19.2</v>
      </c>
      <c r="O37" s="182">
        <v>3.1</v>
      </c>
    </row>
    <row r="38" spans="2:15" ht="16.5" customHeight="1">
      <c r="B38" s="167"/>
      <c r="C38" s="598" t="s">
        <v>400</v>
      </c>
      <c r="D38" s="182">
        <v>19.3</v>
      </c>
      <c r="E38" s="182">
        <v>19.3</v>
      </c>
      <c r="F38" s="182">
        <v>19.2</v>
      </c>
      <c r="G38" s="182">
        <v>161.5</v>
      </c>
      <c r="H38" s="182">
        <v>166.9</v>
      </c>
      <c r="I38" s="182">
        <v>144.6</v>
      </c>
      <c r="J38" s="182">
        <v>144.9</v>
      </c>
      <c r="K38" s="182">
        <v>146.7</v>
      </c>
      <c r="L38" s="182">
        <v>139.2</v>
      </c>
      <c r="M38" s="182">
        <v>16.6</v>
      </c>
      <c r="N38" s="182">
        <v>20.2</v>
      </c>
      <c r="O38" s="182">
        <v>5.4</v>
      </c>
    </row>
    <row r="39" spans="2:15" ht="16.5" customHeight="1">
      <c r="B39" s="167"/>
      <c r="C39" s="598" t="s">
        <v>401</v>
      </c>
      <c r="D39" s="182">
        <v>19</v>
      </c>
      <c r="E39" s="182">
        <v>19.5</v>
      </c>
      <c r="F39" s="182">
        <v>18.5</v>
      </c>
      <c r="G39" s="182">
        <v>154.4</v>
      </c>
      <c r="H39" s="182">
        <v>171</v>
      </c>
      <c r="I39" s="182">
        <v>138.2</v>
      </c>
      <c r="J39" s="182">
        <v>138.8</v>
      </c>
      <c r="K39" s="182">
        <v>148.6</v>
      </c>
      <c r="L39" s="182">
        <v>129.2</v>
      </c>
      <c r="M39" s="182">
        <v>15.6</v>
      </c>
      <c r="N39" s="182">
        <v>22.4</v>
      </c>
      <c r="O39" s="182">
        <v>9</v>
      </c>
    </row>
    <row r="40" spans="2:15" ht="16.5" customHeight="1">
      <c r="B40" s="167"/>
      <c r="C40" s="598" t="s">
        <v>402</v>
      </c>
      <c r="D40" s="182">
        <v>19.7</v>
      </c>
      <c r="E40" s="182">
        <v>19.7</v>
      </c>
      <c r="F40" s="182">
        <v>19.7</v>
      </c>
      <c r="G40" s="182">
        <v>163.6</v>
      </c>
      <c r="H40" s="182">
        <v>171</v>
      </c>
      <c r="I40" s="182">
        <v>146.8</v>
      </c>
      <c r="J40" s="182">
        <v>147.6</v>
      </c>
      <c r="K40" s="182">
        <v>150.9</v>
      </c>
      <c r="L40" s="182">
        <v>140.1</v>
      </c>
      <c r="M40" s="182">
        <v>16</v>
      </c>
      <c r="N40" s="182">
        <v>20.1</v>
      </c>
      <c r="O40" s="182">
        <v>6.7</v>
      </c>
    </row>
    <row r="41" spans="2:15" ht="16.5" customHeight="1">
      <c r="B41" s="167"/>
      <c r="C41" s="598" t="s">
        <v>403</v>
      </c>
      <c r="D41" s="182">
        <v>20</v>
      </c>
      <c r="E41" s="182">
        <v>20</v>
      </c>
      <c r="F41" s="182">
        <v>20.1</v>
      </c>
      <c r="G41" s="182">
        <v>173.5</v>
      </c>
      <c r="H41" s="182">
        <v>175.6</v>
      </c>
      <c r="I41" s="182">
        <v>166.6</v>
      </c>
      <c r="J41" s="182">
        <v>156.6</v>
      </c>
      <c r="K41" s="182">
        <v>157.1</v>
      </c>
      <c r="L41" s="182">
        <v>155</v>
      </c>
      <c r="M41" s="182">
        <v>16.9</v>
      </c>
      <c r="N41" s="182">
        <v>18.5</v>
      </c>
      <c r="O41" s="182">
        <v>11.6</v>
      </c>
    </row>
    <row r="42" spans="2:15" ht="16.5" customHeight="1">
      <c r="B42" s="167"/>
      <c r="C42" s="598" t="s">
        <v>404</v>
      </c>
      <c r="D42" s="182">
        <v>19.2</v>
      </c>
      <c r="E42" s="182">
        <v>19.3</v>
      </c>
      <c r="F42" s="182">
        <v>18.5</v>
      </c>
      <c r="G42" s="182">
        <v>170.5</v>
      </c>
      <c r="H42" s="182">
        <v>173.1</v>
      </c>
      <c r="I42" s="182">
        <v>155</v>
      </c>
      <c r="J42" s="182">
        <v>149.3</v>
      </c>
      <c r="K42" s="182">
        <v>150.3</v>
      </c>
      <c r="L42" s="182">
        <v>142.9</v>
      </c>
      <c r="M42" s="182">
        <v>21.2</v>
      </c>
      <c r="N42" s="182">
        <v>22.8</v>
      </c>
      <c r="O42" s="182">
        <v>12.1</v>
      </c>
    </row>
    <row r="43" spans="2:15" ht="16.5" customHeight="1">
      <c r="B43" s="167"/>
      <c r="C43" s="598" t="s">
        <v>405</v>
      </c>
      <c r="D43" s="182">
        <v>19.9</v>
      </c>
      <c r="E43" s="182">
        <v>20.5</v>
      </c>
      <c r="F43" s="182">
        <v>18.8</v>
      </c>
      <c r="G43" s="182">
        <v>161.5</v>
      </c>
      <c r="H43" s="182">
        <v>173.5</v>
      </c>
      <c r="I43" s="182">
        <v>138.8</v>
      </c>
      <c r="J43" s="182">
        <v>149.8</v>
      </c>
      <c r="K43" s="182">
        <v>159</v>
      </c>
      <c r="L43" s="182">
        <v>132.3</v>
      </c>
      <c r="M43" s="182">
        <v>11.7</v>
      </c>
      <c r="N43" s="182">
        <v>14.5</v>
      </c>
      <c r="O43" s="182">
        <v>6.5</v>
      </c>
    </row>
    <row r="44" spans="2:15" ht="16.5" customHeight="1">
      <c r="B44" s="165"/>
      <c r="C44" s="596" t="s">
        <v>406</v>
      </c>
      <c r="D44" s="183">
        <v>20.2</v>
      </c>
      <c r="E44" s="183">
        <v>20.8</v>
      </c>
      <c r="F44" s="183">
        <v>19</v>
      </c>
      <c r="G44" s="183">
        <v>157.8</v>
      </c>
      <c r="H44" s="183">
        <v>168.4</v>
      </c>
      <c r="I44" s="183">
        <v>134</v>
      </c>
      <c r="J44" s="183">
        <v>146.4</v>
      </c>
      <c r="K44" s="183">
        <v>155</v>
      </c>
      <c r="L44" s="183">
        <v>127.2</v>
      </c>
      <c r="M44" s="183">
        <v>11.4</v>
      </c>
      <c r="N44" s="183">
        <v>13.4</v>
      </c>
      <c r="O44" s="183">
        <v>6.8</v>
      </c>
    </row>
    <row r="45" spans="2:15" ht="16.5" customHeight="1">
      <c r="B45" s="174"/>
      <c r="C45" s="595" t="s">
        <v>407</v>
      </c>
      <c r="D45" s="185">
        <v>19.4</v>
      </c>
      <c r="E45" s="185">
        <v>20.3</v>
      </c>
      <c r="F45" s="185">
        <v>18.9</v>
      </c>
      <c r="G45" s="185">
        <v>131</v>
      </c>
      <c r="H45" s="185">
        <v>152.4</v>
      </c>
      <c r="I45" s="185">
        <v>118.1</v>
      </c>
      <c r="J45" s="185">
        <v>125.4</v>
      </c>
      <c r="K45" s="185">
        <v>144</v>
      </c>
      <c r="L45" s="185">
        <v>114.2</v>
      </c>
      <c r="M45" s="185">
        <v>5.6</v>
      </c>
      <c r="N45" s="185">
        <v>8.4</v>
      </c>
      <c r="O45" s="185">
        <v>3.9</v>
      </c>
    </row>
    <row r="46" spans="2:15" ht="16.5" customHeight="1">
      <c r="B46" s="172"/>
      <c r="C46" s="597" t="s">
        <v>302</v>
      </c>
      <c r="D46" s="180">
        <v>19.5</v>
      </c>
      <c r="E46" s="180">
        <v>20.6</v>
      </c>
      <c r="F46" s="180">
        <v>18.4</v>
      </c>
      <c r="G46" s="180">
        <v>145.7</v>
      </c>
      <c r="H46" s="180">
        <v>168.8</v>
      </c>
      <c r="I46" s="180">
        <v>126</v>
      </c>
      <c r="J46" s="180">
        <v>134.6</v>
      </c>
      <c r="K46" s="180">
        <v>153.1</v>
      </c>
      <c r="L46" s="180">
        <v>118.9</v>
      </c>
      <c r="M46" s="180">
        <v>11.1</v>
      </c>
      <c r="N46" s="180">
        <v>15.7</v>
      </c>
      <c r="O46" s="180">
        <v>7.1</v>
      </c>
    </row>
    <row r="47" spans="2:15" ht="16.5" customHeight="1">
      <c r="B47" s="167"/>
      <c r="C47" s="598" t="s">
        <v>408</v>
      </c>
      <c r="D47" s="182">
        <v>15.1</v>
      </c>
      <c r="E47" s="182">
        <v>15.3</v>
      </c>
      <c r="F47" s="182">
        <v>15</v>
      </c>
      <c r="G47" s="182">
        <v>88.1</v>
      </c>
      <c r="H47" s="182">
        <v>101.2</v>
      </c>
      <c r="I47" s="182">
        <v>81.5</v>
      </c>
      <c r="J47" s="182">
        <v>84.7</v>
      </c>
      <c r="K47" s="182">
        <v>95.5</v>
      </c>
      <c r="L47" s="182">
        <v>79.3</v>
      </c>
      <c r="M47" s="182">
        <v>3.4</v>
      </c>
      <c r="N47" s="182">
        <v>5.7</v>
      </c>
      <c r="O47" s="182">
        <v>2.2</v>
      </c>
    </row>
    <row r="48" spans="2:15" ht="16.5" customHeight="1">
      <c r="B48" s="165"/>
      <c r="C48" s="596" t="s">
        <v>304</v>
      </c>
      <c r="D48" s="183">
        <v>18.6</v>
      </c>
      <c r="E48" s="183">
        <v>17.8</v>
      </c>
      <c r="F48" s="183">
        <v>18.8</v>
      </c>
      <c r="G48" s="183">
        <v>139.9</v>
      </c>
      <c r="H48" s="183">
        <v>145.5</v>
      </c>
      <c r="I48" s="183">
        <v>138.7</v>
      </c>
      <c r="J48" s="183">
        <v>132.1</v>
      </c>
      <c r="K48" s="183">
        <v>134.5</v>
      </c>
      <c r="L48" s="183">
        <v>131.6</v>
      </c>
      <c r="M48" s="183">
        <v>7.8</v>
      </c>
      <c r="N48" s="183">
        <v>11</v>
      </c>
      <c r="O48" s="183">
        <v>7.1</v>
      </c>
    </row>
    <row r="49" spans="2:15" ht="16.5" customHeight="1">
      <c r="B49" s="174"/>
      <c r="C49" s="595" t="s">
        <v>409</v>
      </c>
      <c r="D49" s="185">
        <v>17.9</v>
      </c>
      <c r="E49" s="185">
        <v>18.9</v>
      </c>
      <c r="F49" s="185">
        <v>17.6</v>
      </c>
      <c r="G49" s="185">
        <v>127.6</v>
      </c>
      <c r="H49" s="185">
        <v>138.1</v>
      </c>
      <c r="I49" s="185">
        <v>124</v>
      </c>
      <c r="J49" s="185">
        <v>123.8</v>
      </c>
      <c r="K49" s="185">
        <v>133.6</v>
      </c>
      <c r="L49" s="185">
        <v>120.5</v>
      </c>
      <c r="M49" s="185">
        <v>3.8</v>
      </c>
      <c r="N49" s="185">
        <v>4.5</v>
      </c>
      <c r="O49" s="185">
        <v>3.5</v>
      </c>
    </row>
    <row r="50" spans="2:15" ht="16.5" customHeight="1">
      <c r="B50" s="172"/>
      <c r="C50" s="597" t="s">
        <v>410</v>
      </c>
      <c r="D50" s="180">
        <v>19.3</v>
      </c>
      <c r="E50" s="180">
        <v>19.6</v>
      </c>
      <c r="F50" s="180">
        <v>18.9</v>
      </c>
      <c r="G50" s="180">
        <v>145.9</v>
      </c>
      <c r="H50" s="180">
        <v>153.6</v>
      </c>
      <c r="I50" s="180">
        <v>134.7</v>
      </c>
      <c r="J50" s="180">
        <v>124.7</v>
      </c>
      <c r="K50" s="180">
        <v>126.7</v>
      </c>
      <c r="L50" s="180">
        <v>121.8</v>
      </c>
      <c r="M50" s="180">
        <v>21.2</v>
      </c>
      <c r="N50" s="180">
        <v>26.9</v>
      </c>
      <c r="O50" s="180">
        <v>12.9</v>
      </c>
    </row>
    <row r="51" spans="2:15" ht="16.5" customHeight="1">
      <c r="B51" s="167"/>
      <c r="C51" s="598" t="s">
        <v>411</v>
      </c>
      <c r="D51" s="182">
        <v>18.3</v>
      </c>
      <c r="E51" s="182">
        <v>18.9</v>
      </c>
      <c r="F51" s="182">
        <v>17.6</v>
      </c>
      <c r="G51" s="182">
        <v>128.5</v>
      </c>
      <c r="H51" s="182">
        <v>146.6</v>
      </c>
      <c r="I51" s="182">
        <v>108.9</v>
      </c>
      <c r="J51" s="182">
        <v>118.7</v>
      </c>
      <c r="K51" s="182">
        <v>133.4</v>
      </c>
      <c r="L51" s="182">
        <v>102.8</v>
      </c>
      <c r="M51" s="182">
        <v>9.8</v>
      </c>
      <c r="N51" s="182">
        <v>13.2</v>
      </c>
      <c r="O51" s="182">
        <v>6.1</v>
      </c>
    </row>
    <row r="52" spans="2:15" ht="16.5" customHeight="1">
      <c r="B52" s="174"/>
      <c r="C52" s="595" t="s">
        <v>412</v>
      </c>
      <c r="D52" s="185">
        <v>19.8</v>
      </c>
      <c r="E52" s="185">
        <v>20</v>
      </c>
      <c r="F52" s="185">
        <v>19.2</v>
      </c>
      <c r="G52" s="185">
        <v>158.9</v>
      </c>
      <c r="H52" s="185">
        <v>164.1</v>
      </c>
      <c r="I52" s="185">
        <v>142.8</v>
      </c>
      <c r="J52" s="185">
        <v>151</v>
      </c>
      <c r="K52" s="185">
        <v>154.7</v>
      </c>
      <c r="L52" s="185">
        <v>139.5</v>
      </c>
      <c r="M52" s="185">
        <v>7.9</v>
      </c>
      <c r="N52" s="185">
        <v>9.4</v>
      </c>
      <c r="O52" s="185">
        <v>3.3</v>
      </c>
    </row>
    <row r="53" spans="2:15" ht="21.75" customHeight="1">
      <c r="B53" s="153"/>
      <c r="C53" s="154"/>
      <c r="D53" s="582" t="s">
        <v>802</v>
      </c>
      <c r="E53" s="153"/>
      <c r="F53" s="153"/>
      <c r="H53" s="153"/>
      <c r="I53" s="153"/>
      <c r="J53" s="153"/>
      <c r="K53" s="153"/>
      <c r="L53" s="153"/>
      <c r="M53" s="153"/>
      <c r="N53" s="153"/>
      <c r="O53" s="153"/>
    </row>
    <row r="54" spans="2:15" ht="18" customHeight="1">
      <c r="B54" s="156"/>
      <c r="C54" s="158" t="s">
        <v>422</v>
      </c>
      <c r="E54" s="156"/>
      <c r="F54" s="156"/>
      <c r="G54" s="156"/>
      <c r="H54" s="156"/>
      <c r="I54" s="156"/>
      <c r="J54" s="156"/>
      <c r="K54" s="156"/>
      <c r="L54" s="156"/>
      <c r="M54" s="156"/>
      <c r="N54" s="156"/>
      <c r="O54" s="156"/>
    </row>
    <row r="55" spans="2:15" s="160" customFormat="1" ht="18" customHeight="1">
      <c r="B55" s="805" t="s">
        <v>746</v>
      </c>
      <c r="C55" s="806"/>
      <c r="D55" s="814" t="s">
        <v>571</v>
      </c>
      <c r="E55" s="814"/>
      <c r="F55" s="814"/>
      <c r="G55" s="805" t="s">
        <v>350</v>
      </c>
      <c r="H55" s="811"/>
      <c r="I55" s="811"/>
      <c r="J55" s="805" t="s">
        <v>572</v>
      </c>
      <c r="K55" s="811"/>
      <c r="L55" s="811"/>
      <c r="M55" s="798" t="s">
        <v>351</v>
      </c>
      <c r="N55" s="812"/>
      <c r="O55" s="813"/>
    </row>
    <row r="56" spans="2:15" s="160" customFormat="1" ht="18" customHeight="1" thickBot="1">
      <c r="B56" s="807"/>
      <c r="C56" s="808"/>
      <c r="D56" s="162" t="s">
        <v>568</v>
      </c>
      <c r="E56" s="161" t="s">
        <v>569</v>
      </c>
      <c r="F56" s="161" t="s">
        <v>570</v>
      </c>
      <c r="G56" s="163" t="s">
        <v>568</v>
      </c>
      <c r="H56" s="161" t="s">
        <v>569</v>
      </c>
      <c r="I56" s="161" t="s">
        <v>570</v>
      </c>
      <c r="J56" s="163" t="s">
        <v>568</v>
      </c>
      <c r="K56" s="161" t="s">
        <v>569</v>
      </c>
      <c r="L56" s="161" t="s">
        <v>570</v>
      </c>
      <c r="M56" s="161" t="s">
        <v>568</v>
      </c>
      <c r="N56" s="163" t="s">
        <v>569</v>
      </c>
      <c r="O56" s="162" t="s">
        <v>570</v>
      </c>
    </row>
    <row r="57" spans="2:15" s="599" customFormat="1" ht="12" customHeight="1" thickTop="1">
      <c r="B57" s="603"/>
      <c r="C57" s="604"/>
      <c r="D57" s="600" t="s">
        <v>558</v>
      </c>
      <c r="E57" s="601" t="s">
        <v>558</v>
      </c>
      <c r="F57" s="601" t="s">
        <v>558</v>
      </c>
      <c r="G57" s="602" t="s">
        <v>559</v>
      </c>
      <c r="H57" s="602" t="s">
        <v>559</v>
      </c>
      <c r="I57" s="602" t="s">
        <v>559</v>
      </c>
      <c r="J57" s="602" t="s">
        <v>559</v>
      </c>
      <c r="K57" s="602" t="s">
        <v>559</v>
      </c>
      <c r="L57" s="602" t="s">
        <v>559</v>
      </c>
      <c r="M57" s="602" t="s">
        <v>559</v>
      </c>
      <c r="N57" s="602" t="s">
        <v>559</v>
      </c>
      <c r="O57" s="602" t="s">
        <v>559</v>
      </c>
    </row>
    <row r="58" spans="2:15" ht="16.5" customHeight="1">
      <c r="B58" s="809" t="s">
        <v>192</v>
      </c>
      <c r="C58" s="810"/>
      <c r="D58" s="180">
        <v>19</v>
      </c>
      <c r="E58" s="180">
        <v>19.7</v>
      </c>
      <c r="F58" s="180">
        <v>18.1</v>
      </c>
      <c r="G58" s="180">
        <v>151.3</v>
      </c>
      <c r="H58" s="180">
        <v>165.8</v>
      </c>
      <c r="I58" s="180">
        <v>130.1</v>
      </c>
      <c r="J58" s="180">
        <v>137.1</v>
      </c>
      <c r="K58" s="180">
        <v>147.1</v>
      </c>
      <c r="L58" s="180">
        <v>122.4</v>
      </c>
      <c r="M58" s="180">
        <v>14.2</v>
      </c>
      <c r="N58" s="180">
        <v>18.7</v>
      </c>
      <c r="O58" s="180">
        <v>7.7</v>
      </c>
    </row>
    <row r="59" spans="2:15" ht="16.5" customHeight="1">
      <c r="B59" s="794" t="s">
        <v>379</v>
      </c>
      <c r="C59" s="795"/>
      <c r="D59" s="181" t="s">
        <v>672</v>
      </c>
      <c r="E59" s="181" t="s">
        <v>672</v>
      </c>
      <c r="F59" s="181" t="s">
        <v>672</v>
      </c>
      <c r="G59" s="181" t="s">
        <v>672</v>
      </c>
      <c r="H59" s="181" t="s">
        <v>672</v>
      </c>
      <c r="I59" s="181" t="s">
        <v>672</v>
      </c>
      <c r="J59" s="181" t="s">
        <v>672</v>
      </c>
      <c r="K59" s="181" t="s">
        <v>672</v>
      </c>
      <c r="L59" s="181" t="s">
        <v>672</v>
      </c>
      <c r="M59" s="181" t="s">
        <v>672</v>
      </c>
      <c r="N59" s="181" t="s">
        <v>672</v>
      </c>
      <c r="O59" s="181" t="s">
        <v>672</v>
      </c>
    </row>
    <row r="60" spans="2:15" ht="16.5" customHeight="1">
      <c r="B60" s="790" t="s">
        <v>200</v>
      </c>
      <c r="C60" s="791"/>
      <c r="D60" s="182">
        <v>22</v>
      </c>
      <c r="E60" s="182">
        <v>22.2</v>
      </c>
      <c r="F60" s="182">
        <v>20.1</v>
      </c>
      <c r="G60" s="182">
        <v>186.4</v>
      </c>
      <c r="H60" s="182">
        <v>188.6</v>
      </c>
      <c r="I60" s="182">
        <v>167.5</v>
      </c>
      <c r="J60" s="182">
        <v>169.1</v>
      </c>
      <c r="K60" s="182">
        <v>170.4</v>
      </c>
      <c r="L60" s="182">
        <v>158.4</v>
      </c>
      <c r="M60" s="182">
        <v>17.3</v>
      </c>
      <c r="N60" s="182">
        <v>18.2</v>
      </c>
      <c r="O60" s="182">
        <v>9.1</v>
      </c>
    </row>
    <row r="61" spans="2:15" ht="16.5" customHeight="1">
      <c r="B61" s="790" t="s">
        <v>202</v>
      </c>
      <c r="C61" s="791"/>
      <c r="D61" s="182">
        <v>19.5</v>
      </c>
      <c r="E61" s="182">
        <v>19.8</v>
      </c>
      <c r="F61" s="182">
        <v>18.6</v>
      </c>
      <c r="G61" s="182">
        <v>167.7</v>
      </c>
      <c r="H61" s="182">
        <v>174</v>
      </c>
      <c r="I61" s="182">
        <v>148.2</v>
      </c>
      <c r="J61" s="182">
        <v>149</v>
      </c>
      <c r="K61" s="182">
        <v>152.6</v>
      </c>
      <c r="L61" s="182">
        <v>137.9</v>
      </c>
      <c r="M61" s="182">
        <v>18.7</v>
      </c>
      <c r="N61" s="182">
        <v>21.4</v>
      </c>
      <c r="O61" s="182">
        <v>10.3</v>
      </c>
    </row>
    <row r="62" spans="2:15" ht="16.5" customHeight="1">
      <c r="B62" s="790" t="s">
        <v>204</v>
      </c>
      <c r="C62" s="791"/>
      <c r="D62" s="182">
        <v>18</v>
      </c>
      <c r="E62" s="182">
        <v>18.1</v>
      </c>
      <c r="F62" s="182">
        <v>18</v>
      </c>
      <c r="G62" s="182">
        <v>145.8</v>
      </c>
      <c r="H62" s="182">
        <v>148.3</v>
      </c>
      <c r="I62" s="182">
        <v>133.8</v>
      </c>
      <c r="J62" s="182">
        <v>134.4</v>
      </c>
      <c r="K62" s="182">
        <v>135.8</v>
      </c>
      <c r="L62" s="182">
        <v>127.7</v>
      </c>
      <c r="M62" s="182">
        <v>11.4</v>
      </c>
      <c r="N62" s="182">
        <v>12.5</v>
      </c>
      <c r="O62" s="182">
        <v>6.1</v>
      </c>
    </row>
    <row r="63" spans="2:15" ht="16.5" customHeight="1">
      <c r="B63" s="790" t="s">
        <v>207</v>
      </c>
      <c r="C63" s="791"/>
      <c r="D63" s="182">
        <v>18.1</v>
      </c>
      <c r="E63" s="182">
        <v>18.1</v>
      </c>
      <c r="F63" s="182">
        <v>18.1</v>
      </c>
      <c r="G63" s="182">
        <v>152.3</v>
      </c>
      <c r="H63" s="182">
        <v>162.2</v>
      </c>
      <c r="I63" s="182">
        <v>136</v>
      </c>
      <c r="J63" s="182">
        <v>136.7</v>
      </c>
      <c r="K63" s="182">
        <v>141.7</v>
      </c>
      <c r="L63" s="182">
        <v>128.6</v>
      </c>
      <c r="M63" s="182">
        <v>15.6</v>
      </c>
      <c r="N63" s="182">
        <v>20.5</v>
      </c>
      <c r="O63" s="182">
        <v>7.4</v>
      </c>
    </row>
    <row r="64" spans="2:15" ht="16.5" customHeight="1">
      <c r="B64" s="790" t="s">
        <v>380</v>
      </c>
      <c r="C64" s="791"/>
      <c r="D64" s="182">
        <v>20.8</v>
      </c>
      <c r="E64" s="182">
        <v>21</v>
      </c>
      <c r="F64" s="182">
        <v>19.9</v>
      </c>
      <c r="G64" s="182">
        <v>170.5</v>
      </c>
      <c r="H64" s="182">
        <v>176.5</v>
      </c>
      <c r="I64" s="182">
        <v>145</v>
      </c>
      <c r="J64" s="182">
        <v>147.8</v>
      </c>
      <c r="K64" s="182">
        <v>151.9</v>
      </c>
      <c r="L64" s="182">
        <v>130.4</v>
      </c>
      <c r="M64" s="182">
        <v>22.7</v>
      </c>
      <c r="N64" s="182">
        <v>24.6</v>
      </c>
      <c r="O64" s="182">
        <v>14.6</v>
      </c>
    </row>
    <row r="65" spans="2:15" ht="16.5" customHeight="1">
      <c r="B65" s="790" t="s">
        <v>381</v>
      </c>
      <c r="C65" s="791"/>
      <c r="D65" s="182">
        <v>19.7</v>
      </c>
      <c r="E65" s="182">
        <v>20.5</v>
      </c>
      <c r="F65" s="182">
        <v>19.2</v>
      </c>
      <c r="G65" s="182">
        <v>136.7</v>
      </c>
      <c r="H65" s="182">
        <v>159.6</v>
      </c>
      <c r="I65" s="182">
        <v>121.9</v>
      </c>
      <c r="J65" s="182">
        <v>128.6</v>
      </c>
      <c r="K65" s="182">
        <v>146.2</v>
      </c>
      <c r="L65" s="182">
        <v>117.2</v>
      </c>
      <c r="M65" s="182">
        <v>8.1</v>
      </c>
      <c r="N65" s="182">
        <v>13.4</v>
      </c>
      <c r="O65" s="182">
        <v>4.7</v>
      </c>
    </row>
    <row r="66" spans="2:15" ht="16.5" customHeight="1">
      <c r="B66" s="790" t="s">
        <v>382</v>
      </c>
      <c r="C66" s="791"/>
      <c r="D66" s="182">
        <v>19.3</v>
      </c>
      <c r="E66" s="182">
        <v>19.6</v>
      </c>
      <c r="F66" s="182">
        <v>19</v>
      </c>
      <c r="G66" s="182">
        <v>156.5</v>
      </c>
      <c r="H66" s="182">
        <v>166.1</v>
      </c>
      <c r="I66" s="182">
        <v>146.1</v>
      </c>
      <c r="J66" s="182">
        <v>141</v>
      </c>
      <c r="K66" s="182">
        <v>145.6</v>
      </c>
      <c r="L66" s="182">
        <v>136</v>
      </c>
      <c r="M66" s="182">
        <v>15.5</v>
      </c>
      <c r="N66" s="182">
        <v>20.5</v>
      </c>
      <c r="O66" s="182">
        <v>10.1</v>
      </c>
    </row>
    <row r="67" spans="2:15" ht="16.5" customHeight="1">
      <c r="B67" s="790" t="s">
        <v>383</v>
      </c>
      <c r="C67" s="791"/>
      <c r="D67" s="182">
        <v>17.8</v>
      </c>
      <c r="E67" s="182">
        <v>18.6</v>
      </c>
      <c r="F67" s="182">
        <v>17.1</v>
      </c>
      <c r="G67" s="182">
        <v>138.7</v>
      </c>
      <c r="H67" s="182">
        <v>155.5</v>
      </c>
      <c r="I67" s="182">
        <v>122.2</v>
      </c>
      <c r="J67" s="182">
        <v>129.2</v>
      </c>
      <c r="K67" s="182">
        <v>144.6</v>
      </c>
      <c r="L67" s="182">
        <v>114</v>
      </c>
      <c r="M67" s="182">
        <v>9.5</v>
      </c>
      <c r="N67" s="182">
        <v>10.9</v>
      </c>
      <c r="O67" s="182">
        <v>8.2</v>
      </c>
    </row>
    <row r="68" spans="2:15" ht="16.5" customHeight="1">
      <c r="B68" s="790" t="s">
        <v>384</v>
      </c>
      <c r="C68" s="791"/>
      <c r="D68" s="182">
        <v>19.6</v>
      </c>
      <c r="E68" s="182">
        <v>19.7</v>
      </c>
      <c r="F68" s="182">
        <v>19.2</v>
      </c>
      <c r="G68" s="182">
        <v>175.9</v>
      </c>
      <c r="H68" s="182">
        <v>180</v>
      </c>
      <c r="I68" s="182">
        <v>155.4</v>
      </c>
      <c r="J68" s="182">
        <v>153.9</v>
      </c>
      <c r="K68" s="182">
        <v>155.9</v>
      </c>
      <c r="L68" s="182">
        <v>144</v>
      </c>
      <c r="M68" s="182">
        <v>22</v>
      </c>
      <c r="N68" s="182">
        <v>24.1</v>
      </c>
      <c r="O68" s="182">
        <v>11.4</v>
      </c>
    </row>
    <row r="69" spans="2:15" ht="16.5" customHeight="1">
      <c r="B69" s="790" t="s">
        <v>385</v>
      </c>
      <c r="C69" s="791"/>
      <c r="D69" s="182">
        <v>17.5</v>
      </c>
      <c r="E69" s="182">
        <v>18.6</v>
      </c>
      <c r="F69" s="182">
        <v>16.8</v>
      </c>
      <c r="G69" s="182">
        <v>116.9</v>
      </c>
      <c r="H69" s="182">
        <v>138.5</v>
      </c>
      <c r="I69" s="182">
        <v>102.5</v>
      </c>
      <c r="J69" s="182">
        <v>107.8</v>
      </c>
      <c r="K69" s="182">
        <v>125.2</v>
      </c>
      <c r="L69" s="182">
        <v>96.2</v>
      </c>
      <c r="M69" s="182">
        <v>9.1</v>
      </c>
      <c r="N69" s="182">
        <v>13.3</v>
      </c>
      <c r="O69" s="182">
        <v>6.3</v>
      </c>
    </row>
    <row r="70" spans="2:15" ht="16.5" customHeight="1">
      <c r="B70" s="790" t="s">
        <v>386</v>
      </c>
      <c r="C70" s="791"/>
      <c r="D70" s="182">
        <v>19.4</v>
      </c>
      <c r="E70" s="182">
        <v>20.8</v>
      </c>
      <c r="F70" s="182">
        <v>18.4</v>
      </c>
      <c r="G70" s="182">
        <v>139.2</v>
      </c>
      <c r="H70" s="182">
        <v>156</v>
      </c>
      <c r="I70" s="182">
        <v>125.5</v>
      </c>
      <c r="J70" s="182">
        <v>134.8</v>
      </c>
      <c r="K70" s="182">
        <v>150.2</v>
      </c>
      <c r="L70" s="182">
        <v>122.3</v>
      </c>
      <c r="M70" s="182">
        <v>4.4</v>
      </c>
      <c r="N70" s="182">
        <v>5.8</v>
      </c>
      <c r="O70" s="182">
        <v>3.2</v>
      </c>
    </row>
    <row r="71" spans="2:15" ht="16.5" customHeight="1">
      <c r="B71" s="790" t="s">
        <v>387</v>
      </c>
      <c r="C71" s="791"/>
      <c r="D71" s="182">
        <v>15.2</v>
      </c>
      <c r="E71" s="182">
        <v>16</v>
      </c>
      <c r="F71" s="182">
        <v>14.1</v>
      </c>
      <c r="G71" s="182">
        <v>115.8</v>
      </c>
      <c r="H71" s="182">
        <v>123.6</v>
      </c>
      <c r="I71" s="182">
        <v>105.7</v>
      </c>
      <c r="J71" s="182">
        <v>103.8</v>
      </c>
      <c r="K71" s="182">
        <v>111.7</v>
      </c>
      <c r="L71" s="182">
        <v>93.6</v>
      </c>
      <c r="M71" s="182">
        <v>12</v>
      </c>
      <c r="N71" s="182">
        <v>11.9</v>
      </c>
      <c r="O71" s="182">
        <v>12.1</v>
      </c>
    </row>
    <row r="72" spans="2:15" ht="16.5" customHeight="1">
      <c r="B72" s="790" t="s">
        <v>388</v>
      </c>
      <c r="C72" s="791"/>
      <c r="D72" s="182">
        <v>18.2</v>
      </c>
      <c r="E72" s="182">
        <v>18.6</v>
      </c>
      <c r="F72" s="182">
        <v>18.1</v>
      </c>
      <c r="G72" s="182">
        <v>138.1</v>
      </c>
      <c r="H72" s="182">
        <v>146.6</v>
      </c>
      <c r="I72" s="182">
        <v>134.9</v>
      </c>
      <c r="J72" s="182">
        <v>131.5</v>
      </c>
      <c r="K72" s="182">
        <v>138.6</v>
      </c>
      <c r="L72" s="182">
        <v>128.9</v>
      </c>
      <c r="M72" s="182">
        <v>6.6</v>
      </c>
      <c r="N72" s="182">
        <v>8</v>
      </c>
      <c r="O72" s="182">
        <v>6</v>
      </c>
    </row>
    <row r="73" spans="2:15" ht="16.5" customHeight="1">
      <c r="B73" s="790" t="s">
        <v>234</v>
      </c>
      <c r="C73" s="791"/>
      <c r="D73" s="182">
        <v>19.3</v>
      </c>
      <c r="E73" s="182">
        <v>19.6</v>
      </c>
      <c r="F73" s="182">
        <v>18.6</v>
      </c>
      <c r="G73" s="182">
        <v>152.3</v>
      </c>
      <c r="H73" s="182">
        <v>156.6</v>
      </c>
      <c r="I73" s="182">
        <v>142.4</v>
      </c>
      <c r="J73" s="182">
        <v>146.8</v>
      </c>
      <c r="K73" s="182">
        <v>150.5</v>
      </c>
      <c r="L73" s="182">
        <v>138.3</v>
      </c>
      <c r="M73" s="182">
        <v>5.5</v>
      </c>
      <c r="N73" s="182">
        <v>6.1</v>
      </c>
      <c r="O73" s="182">
        <v>4.1</v>
      </c>
    </row>
    <row r="74" spans="2:15" ht="16.5" customHeight="1">
      <c r="B74" s="788" t="s">
        <v>389</v>
      </c>
      <c r="C74" s="789"/>
      <c r="D74" s="182">
        <v>18.5</v>
      </c>
      <c r="E74" s="182">
        <v>19.1</v>
      </c>
      <c r="F74" s="182">
        <v>17.9</v>
      </c>
      <c r="G74" s="182">
        <v>130.6</v>
      </c>
      <c r="H74" s="182">
        <v>147.6</v>
      </c>
      <c r="I74" s="182">
        <v>113.9</v>
      </c>
      <c r="J74" s="182">
        <v>119</v>
      </c>
      <c r="K74" s="182">
        <v>132.1</v>
      </c>
      <c r="L74" s="182">
        <v>106</v>
      </c>
      <c r="M74" s="182">
        <v>11.6</v>
      </c>
      <c r="N74" s="182">
        <v>15.5</v>
      </c>
      <c r="O74" s="182">
        <v>7.9</v>
      </c>
    </row>
    <row r="75" spans="2:15" ht="16.5" customHeight="1">
      <c r="B75" s="165"/>
      <c r="C75" s="596" t="s">
        <v>390</v>
      </c>
      <c r="D75" s="183">
        <v>19.7</v>
      </c>
      <c r="E75" s="183">
        <v>21.5</v>
      </c>
      <c r="F75" s="183">
        <v>17.5</v>
      </c>
      <c r="G75" s="183">
        <v>161.5</v>
      </c>
      <c r="H75" s="183">
        <v>181.9</v>
      </c>
      <c r="I75" s="183">
        <v>135.5</v>
      </c>
      <c r="J75" s="183">
        <v>143.7</v>
      </c>
      <c r="K75" s="183">
        <v>159.4</v>
      </c>
      <c r="L75" s="183">
        <v>123.7</v>
      </c>
      <c r="M75" s="183">
        <v>17.8</v>
      </c>
      <c r="N75" s="183">
        <v>22.5</v>
      </c>
      <c r="O75" s="183">
        <v>11.8</v>
      </c>
    </row>
    <row r="76" spans="2:15" ht="16.5" customHeight="1">
      <c r="B76" s="170"/>
      <c r="C76" s="594" t="s">
        <v>242</v>
      </c>
      <c r="D76" s="184">
        <v>20.2</v>
      </c>
      <c r="E76" s="184">
        <v>20.4</v>
      </c>
      <c r="F76" s="184">
        <v>19.6</v>
      </c>
      <c r="G76" s="184">
        <v>170.7</v>
      </c>
      <c r="H76" s="184">
        <v>174.1</v>
      </c>
      <c r="I76" s="184">
        <v>157.9</v>
      </c>
      <c r="J76" s="184">
        <v>155.9</v>
      </c>
      <c r="K76" s="184">
        <v>157.5</v>
      </c>
      <c r="L76" s="184">
        <v>149.8</v>
      </c>
      <c r="M76" s="184">
        <v>14.8</v>
      </c>
      <c r="N76" s="184">
        <v>16.6</v>
      </c>
      <c r="O76" s="184">
        <v>8.1</v>
      </c>
    </row>
    <row r="77" spans="2:15" ht="16.5" customHeight="1">
      <c r="B77" s="172"/>
      <c r="C77" s="597" t="s">
        <v>391</v>
      </c>
      <c r="D77" s="331">
        <v>20.3</v>
      </c>
      <c r="E77" s="331">
        <v>20.5</v>
      </c>
      <c r="F77" s="331">
        <v>19.9</v>
      </c>
      <c r="G77" s="331">
        <v>179</v>
      </c>
      <c r="H77" s="331">
        <v>183.2</v>
      </c>
      <c r="I77" s="331">
        <v>165</v>
      </c>
      <c r="J77" s="331">
        <v>160.3</v>
      </c>
      <c r="K77" s="331">
        <v>161</v>
      </c>
      <c r="L77" s="331">
        <v>158</v>
      </c>
      <c r="M77" s="331">
        <v>18.7</v>
      </c>
      <c r="N77" s="331">
        <v>22.2</v>
      </c>
      <c r="O77" s="331">
        <v>7</v>
      </c>
    </row>
    <row r="78" spans="2:15" ht="16.5" customHeight="1">
      <c r="B78" s="167"/>
      <c r="C78" s="598" t="s">
        <v>392</v>
      </c>
      <c r="D78" s="182">
        <v>20.3</v>
      </c>
      <c r="E78" s="182">
        <v>20.6</v>
      </c>
      <c r="F78" s="182">
        <v>19.4</v>
      </c>
      <c r="G78" s="182">
        <v>169.3</v>
      </c>
      <c r="H78" s="182">
        <v>177.3</v>
      </c>
      <c r="I78" s="182">
        <v>145.8</v>
      </c>
      <c r="J78" s="182">
        <v>156.3</v>
      </c>
      <c r="K78" s="182">
        <v>162.4</v>
      </c>
      <c r="L78" s="182">
        <v>138.4</v>
      </c>
      <c r="M78" s="182">
        <v>13</v>
      </c>
      <c r="N78" s="182">
        <v>14.9</v>
      </c>
      <c r="O78" s="182">
        <v>7.4</v>
      </c>
    </row>
    <row r="79" spans="2:15" ht="16.5" customHeight="1">
      <c r="B79" s="167"/>
      <c r="C79" s="598" t="s">
        <v>393</v>
      </c>
      <c r="D79" s="182">
        <v>20.8</v>
      </c>
      <c r="E79" s="182">
        <v>21.4</v>
      </c>
      <c r="F79" s="182">
        <v>19.2</v>
      </c>
      <c r="G79" s="182">
        <v>165.1</v>
      </c>
      <c r="H79" s="182">
        <v>174</v>
      </c>
      <c r="I79" s="182">
        <v>140.5</v>
      </c>
      <c r="J79" s="182">
        <v>151.1</v>
      </c>
      <c r="K79" s="182">
        <v>156.9</v>
      </c>
      <c r="L79" s="182">
        <v>135.1</v>
      </c>
      <c r="M79" s="182">
        <v>14</v>
      </c>
      <c r="N79" s="182">
        <v>17.1</v>
      </c>
      <c r="O79" s="182">
        <v>5.4</v>
      </c>
    </row>
    <row r="80" spans="2:15" ht="16.5" customHeight="1">
      <c r="B80" s="167"/>
      <c r="C80" s="598" t="s">
        <v>254</v>
      </c>
      <c r="D80" s="182">
        <v>19.6</v>
      </c>
      <c r="E80" s="182">
        <v>19.6</v>
      </c>
      <c r="F80" s="182">
        <v>19.3</v>
      </c>
      <c r="G80" s="182">
        <v>182</v>
      </c>
      <c r="H80" s="182">
        <v>189.1</v>
      </c>
      <c r="I80" s="182">
        <v>161.4</v>
      </c>
      <c r="J80" s="182">
        <v>153.9</v>
      </c>
      <c r="K80" s="182">
        <v>156.6</v>
      </c>
      <c r="L80" s="182">
        <v>146</v>
      </c>
      <c r="M80" s="182">
        <v>28.1</v>
      </c>
      <c r="N80" s="182">
        <v>32.5</v>
      </c>
      <c r="O80" s="182">
        <v>15.4</v>
      </c>
    </row>
    <row r="81" spans="2:15" ht="16.5" customHeight="1">
      <c r="B81" s="167"/>
      <c r="C81" s="598" t="s">
        <v>394</v>
      </c>
      <c r="D81" s="182">
        <v>19.3</v>
      </c>
      <c r="E81" s="182">
        <v>19.9</v>
      </c>
      <c r="F81" s="182">
        <v>18</v>
      </c>
      <c r="G81" s="182">
        <v>155.9</v>
      </c>
      <c r="H81" s="182">
        <v>163.3</v>
      </c>
      <c r="I81" s="182">
        <v>138.5</v>
      </c>
      <c r="J81" s="182">
        <v>143.2</v>
      </c>
      <c r="K81" s="182">
        <v>148.4</v>
      </c>
      <c r="L81" s="182">
        <v>131.1</v>
      </c>
      <c r="M81" s="182">
        <v>12.7</v>
      </c>
      <c r="N81" s="182">
        <v>14.9</v>
      </c>
      <c r="O81" s="182">
        <v>7.4</v>
      </c>
    </row>
    <row r="82" spans="2:15" ht="16.5" customHeight="1">
      <c r="B82" s="167"/>
      <c r="C82" s="598" t="s">
        <v>395</v>
      </c>
      <c r="D82" s="182">
        <v>20.2</v>
      </c>
      <c r="E82" s="182">
        <v>20.7</v>
      </c>
      <c r="F82" s="182">
        <v>19.4</v>
      </c>
      <c r="G82" s="182">
        <v>177.8</v>
      </c>
      <c r="H82" s="182">
        <v>187.9</v>
      </c>
      <c r="I82" s="182">
        <v>160.2</v>
      </c>
      <c r="J82" s="182">
        <v>154.6</v>
      </c>
      <c r="K82" s="182">
        <v>160.3</v>
      </c>
      <c r="L82" s="182">
        <v>144.6</v>
      </c>
      <c r="M82" s="182">
        <v>23.2</v>
      </c>
      <c r="N82" s="182">
        <v>27.6</v>
      </c>
      <c r="O82" s="182">
        <v>15.6</v>
      </c>
    </row>
    <row r="83" spans="2:15" ht="16.5" customHeight="1">
      <c r="B83" s="167"/>
      <c r="C83" s="598" t="s">
        <v>396</v>
      </c>
      <c r="D83" s="182">
        <v>19.3</v>
      </c>
      <c r="E83" s="182">
        <v>19.3</v>
      </c>
      <c r="F83" s="182">
        <v>19.1</v>
      </c>
      <c r="G83" s="182">
        <v>165.4</v>
      </c>
      <c r="H83" s="182">
        <v>169</v>
      </c>
      <c r="I83" s="182">
        <v>144.7</v>
      </c>
      <c r="J83" s="182">
        <v>147.9</v>
      </c>
      <c r="K83" s="182">
        <v>149.5</v>
      </c>
      <c r="L83" s="182">
        <v>138.8</v>
      </c>
      <c r="M83" s="182">
        <v>17.5</v>
      </c>
      <c r="N83" s="182">
        <v>19.5</v>
      </c>
      <c r="O83" s="182">
        <v>5.9</v>
      </c>
    </row>
    <row r="84" spans="2:15" ht="16.5" customHeight="1">
      <c r="B84" s="167"/>
      <c r="C84" s="598" t="s">
        <v>397</v>
      </c>
      <c r="D84" s="182">
        <v>19.5</v>
      </c>
      <c r="E84" s="182">
        <v>19.3</v>
      </c>
      <c r="F84" s="182">
        <v>20.4</v>
      </c>
      <c r="G84" s="182">
        <v>172.6</v>
      </c>
      <c r="H84" s="182">
        <v>174.5</v>
      </c>
      <c r="I84" s="182">
        <v>159.4</v>
      </c>
      <c r="J84" s="182">
        <v>150.9</v>
      </c>
      <c r="K84" s="182">
        <v>151.2</v>
      </c>
      <c r="L84" s="182">
        <v>149.3</v>
      </c>
      <c r="M84" s="182">
        <v>21.7</v>
      </c>
      <c r="N84" s="182">
        <v>23.3</v>
      </c>
      <c r="O84" s="182">
        <v>10.1</v>
      </c>
    </row>
    <row r="85" spans="2:15" ht="16.5" customHeight="1">
      <c r="B85" s="167"/>
      <c r="C85" s="598" t="s">
        <v>268</v>
      </c>
      <c r="D85" s="182">
        <v>19.5</v>
      </c>
      <c r="E85" s="182">
        <v>19.6</v>
      </c>
      <c r="F85" s="182">
        <v>19</v>
      </c>
      <c r="G85" s="182">
        <v>177.6</v>
      </c>
      <c r="H85" s="182">
        <v>181.2</v>
      </c>
      <c r="I85" s="182">
        <v>144.3</v>
      </c>
      <c r="J85" s="182">
        <v>151.9</v>
      </c>
      <c r="K85" s="182">
        <v>153.8</v>
      </c>
      <c r="L85" s="182">
        <v>134.7</v>
      </c>
      <c r="M85" s="182">
        <v>25.7</v>
      </c>
      <c r="N85" s="182">
        <v>27.4</v>
      </c>
      <c r="O85" s="182">
        <v>9.6</v>
      </c>
    </row>
    <row r="86" spans="2:15" ht="16.5" customHeight="1">
      <c r="B86" s="167"/>
      <c r="C86" s="598" t="s">
        <v>271</v>
      </c>
      <c r="D86" s="182">
        <v>19.5</v>
      </c>
      <c r="E86" s="182">
        <v>19.6</v>
      </c>
      <c r="F86" s="182">
        <v>19</v>
      </c>
      <c r="G86" s="182">
        <v>167.4</v>
      </c>
      <c r="H86" s="182">
        <v>169</v>
      </c>
      <c r="I86" s="182">
        <v>158.1</v>
      </c>
      <c r="J86" s="182">
        <v>153.2</v>
      </c>
      <c r="K86" s="182">
        <v>153.7</v>
      </c>
      <c r="L86" s="182">
        <v>150.4</v>
      </c>
      <c r="M86" s="182">
        <v>14.2</v>
      </c>
      <c r="N86" s="182">
        <v>15.3</v>
      </c>
      <c r="O86" s="182">
        <v>7.7</v>
      </c>
    </row>
    <row r="87" spans="2:15" ht="16.5" customHeight="1">
      <c r="B87" s="167"/>
      <c r="C87" s="598" t="s">
        <v>274</v>
      </c>
      <c r="D87" s="182">
        <v>19.7</v>
      </c>
      <c r="E87" s="182">
        <v>19.9</v>
      </c>
      <c r="F87" s="182">
        <v>19</v>
      </c>
      <c r="G87" s="182">
        <v>171.3</v>
      </c>
      <c r="H87" s="182">
        <v>176.4</v>
      </c>
      <c r="I87" s="182">
        <v>148.2</v>
      </c>
      <c r="J87" s="182">
        <v>150.5</v>
      </c>
      <c r="K87" s="182">
        <v>152.4</v>
      </c>
      <c r="L87" s="182">
        <v>141.9</v>
      </c>
      <c r="M87" s="182">
        <v>20.8</v>
      </c>
      <c r="N87" s="182">
        <v>24</v>
      </c>
      <c r="O87" s="182">
        <v>6.3</v>
      </c>
    </row>
    <row r="88" spans="2:15" ht="16.5" customHeight="1">
      <c r="B88" s="167"/>
      <c r="C88" s="598" t="s">
        <v>398</v>
      </c>
      <c r="D88" s="182">
        <v>19.7</v>
      </c>
      <c r="E88" s="182">
        <v>19.8</v>
      </c>
      <c r="F88" s="182">
        <v>19.6</v>
      </c>
      <c r="G88" s="182">
        <v>176.6</v>
      </c>
      <c r="H88" s="182">
        <v>178.1</v>
      </c>
      <c r="I88" s="182">
        <v>172.2</v>
      </c>
      <c r="J88" s="182">
        <v>154.3</v>
      </c>
      <c r="K88" s="182">
        <v>154.1</v>
      </c>
      <c r="L88" s="182">
        <v>155</v>
      </c>
      <c r="M88" s="182">
        <v>22.3</v>
      </c>
      <c r="N88" s="182">
        <v>24</v>
      </c>
      <c r="O88" s="182">
        <v>17.2</v>
      </c>
    </row>
    <row r="89" spans="2:15" ht="16.5" customHeight="1">
      <c r="B89" s="167"/>
      <c r="C89" s="598" t="s">
        <v>399</v>
      </c>
      <c r="D89" s="182">
        <v>18.9</v>
      </c>
      <c r="E89" s="182">
        <v>19.1</v>
      </c>
      <c r="F89" s="182">
        <v>17.5</v>
      </c>
      <c r="G89" s="182">
        <v>165</v>
      </c>
      <c r="H89" s="182">
        <v>171.8</v>
      </c>
      <c r="I89" s="182">
        <v>132.1</v>
      </c>
      <c r="J89" s="182">
        <v>148.6</v>
      </c>
      <c r="K89" s="182">
        <v>152.8</v>
      </c>
      <c r="L89" s="182">
        <v>128.2</v>
      </c>
      <c r="M89" s="182">
        <v>16.4</v>
      </c>
      <c r="N89" s="182">
        <v>19</v>
      </c>
      <c r="O89" s="182">
        <v>3.9</v>
      </c>
    </row>
    <row r="90" spans="2:15" ht="16.5" customHeight="1">
      <c r="B90" s="167"/>
      <c r="C90" s="598" t="s">
        <v>400</v>
      </c>
      <c r="D90" s="182">
        <v>18.8</v>
      </c>
      <c r="E90" s="182">
        <v>18.8</v>
      </c>
      <c r="F90" s="182">
        <v>18.7</v>
      </c>
      <c r="G90" s="182">
        <v>156.1</v>
      </c>
      <c r="H90" s="182">
        <v>161.3</v>
      </c>
      <c r="I90" s="182">
        <v>141.8</v>
      </c>
      <c r="J90" s="182">
        <v>140.6</v>
      </c>
      <c r="K90" s="182">
        <v>142</v>
      </c>
      <c r="L90" s="182">
        <v>137</v>
      </c>
      <c r="M90" s="182">
        <v>15.5</v>
      </c>
      <c r="N90" s="182">
        <v>19.3</v>
      </c>
      <c r="O90" s="182">
        <v>4.8</v>
      </c>
    </row>
    <row r="91" spans="2:15" ht="16.5" customHeight="1">
      <c r="B91" s="167"/>
      <c r="C91" s="598" t="s">
        <v>401</v>
      </c>
      <c r="D91" s="182">
        <v>19.2</v>
      </c>
      <c r="E91" s="182">
        <v>19.5</v>
      </c>
      <c r="F91" s="182">
        <v>18.7</v>
      </c>
      <c r="G91" s="182">
        <v>165.3</v>
      </c>
      <c r="H91" s="182">
        <v>174.3</v>
      </c>
      <c r="I91" s="182">
        <v>154.3</v>
      </c>
      <c r="J91" s="182">
        <v>145.8</v>
      </c>
      <c r="K91" s="182">
        <v>149.2</v>
      </c>
      <c r="L91" s="182">
        <v>141.7</v>
      </c>
      <c r="M91" s="182">
        <v>19.5</v>
      </c>
      <c r="N91" s="182">
        <v>25.1</v>
      </c>
      <c r="O91" s="182">
        <v>12.6</v>
      </c>
    </row>
    <row r="92" spans="2:15" ht="16.5" customHeight="1">
      <c r="B92" s="167"/>
      <c r="C92" s="598" t="s">
        <v>402</v>
      </c>
      <c r="D92" s="182">
        <v>19.6</v>
      </c>
      <c r="E92" s="182">
        <v>19.7</v>
      </c>
      <c r="F92" s="182">
        <v>19.3</v>
      </c>
      <c r="G92" s="182">
        <v>169.2</v>
      </c>
      <c r="H92" s="182">
        <v>172.6</v>
      </c>
      <c r="I92" s="182">
        <v>158.5</v>
      </c>
      <c r="J92" s="182">
        <v>151.4</v>
      </c>
      <c r="K92" s="182">
        <v>152.3</v>
      </c>
      <c r="L92" s="182">
        <v>148.9</v>
      </c>
      <c r="M92" s="182">
        <v>17.8</v>
      </c>
      <c r="N92" s="182">
        <v>20.3</v>
      </c>
      <c r="O92" s="182">
        <v>9.6</v>
      </c>
    </row>
    <row r="93" spans="2:15" ht="16.5" customHeight="1">
      <c r="B93" s="167"/>
      <c r="C93" s="598" t="s">
        <v>403</v>
      </c>
      <c r="D93" s="182">
        <v>20</v>
      </c>
      <c r="E93" s="182">
        <v>19.9</v>
      </c>
      <c r="F93" s="182">
        <v>20.2</v>
      </c>
      <c r="G93" s="182">
        <v>173.8</v>
      </c>
      <c r="H93" s="182">
        <v>175.1</v>
      </c>
      <c r="I93" s="182">
        <v>169.7</v>
      </c>
      <c r="J93" s="182">
        <v>156.5</v>
      </c>
      <c r="K93" s="182">
        <v>156.1</v>
      </c>
      <c r="L93" s="182">
        <v>157.7</v>
      </c>
      <c r="M93" s="182">
        <v>17.3</v>
      </c>
      <c r="N93" s="182">
        <v>19</v>
      </c>
      <c r="O93" s="182">
        <v>12</v>
      </c>
    </row>
    <row r="94" spans="2:15" ht="16.5" customHeight="1">
      <c r="B94" s="167"/>
      <c r="C94" s="598" t="s">
        <v>404</v>
      </c>
      <c r="D94" s="182">
        <v>19.2</v>
      </c>
      <c r="E94" s="182">
        <v>19.3</v>
      </c>
      <c r="F94" s="182">
        <v>18.5</v>
      </c>
      <c r="G94" s="182">
        <v>171</v>
      </c>
      <c r="H94" s="182">
        <v>173.4</v>
      </c>
      <c r="I94" s="182">
        <v>155.2</v>
      </c>
      <c r="J94" s="182">
        <v>149.2</v>
      </c>
      <c r="K94" s="182">
        <v>150.1</v>
      </c>
      <c r="L94" s="182">
        <v>143.3</v>
      </c>
      <c r="M94" s="182">
        <v>21.8</v>
      </c>
      <c r="N94" s="182">
        <v>23.3</v>
      </c>
      <c r="O94" s="182">
        <v>11.9</v>
      </c>
    </row>
    <row r="95" spans="2:15" ht="16.5" customHeight="1">
      <c r="B95" s="167"/>
      <c r="C95" s="598" t="s">
        <v>405</v>
      </c>
      <c r="D95" s="182">
        <v>19.5</v>
      </c>
      <c r="E95" s="182">
        <v>19.6</v>
      </c>
      <c r="F95" s="182">
        <v>19.3</v>
      </c>
      <c r="G95" s="182">
        <v>161.2</v>
      </c>
      <c r="H95" s="182">
        <v>167.6</v>
      </c>
      <c r="I95" s="182">
        <v>148.5</v>
      </c>
      <c r="J95" s="182">
        <v>148</v>
      </c>
      <c r="K95" s="182">
        <v>152.2</v>
      </c>
      <c r="L95" s="182">
        <v>139.7</v>
      </c>
      <c r="M95" s="182">
        <v>13.2</v>
      </c>
      <c r="N95" s="182">
        <v>15.4</v>
      </c>
      <c r="O95" s="182">
        <v>8.8</v>
      </c>
    </row>
    <row r="96" spans="2:15" ht="16.5" customHeight="1">
      <c r="B96" s="165"/>
      <c r="C96" s="596" t="s">
        <v>406</v>
      </c>
      <c r="D96" s="183">
        <v>20.6</v>
      </c>
      <c r="E96" s="183">
        <v>21</v>
      </c>
      <c r="F96" s="183">
        <v>19.6</v>
      </c>
      <c r="G96" s="183">
        <v>159.5</v>
      </c>
      <c r="H96" s="183">
        <v>170.4</v>
      </c>
      <c r="I96" s="183">
        <v>133.1</v>
      </c>
      <c r="J96" s="183">
        <v>145.3</v>
      </c>
      <c r="K96" s="183">
        <v>154.1</v>
      </c>
      <c r="L96" s="183">
        <v>124.1</v>
      </c>
      <c r="M96" s="183">
        <v>14.2</v>
      </c>
      <c r="N96" s="183">
        <v>16.3</v>
      </c>
      <c r="O96" s="183">
        <v>9</v>
      </c>
    </row>
    <row r="97" spans="2:15" ht="16.5" customHeight="1">
      <c r="B97" s="174"/>
      <c r="C97" s="595" t="s">
        <v>407</v>
      </c>
      <c r="D97" s="185">
        <v>19.4</v>
      </c>
      <c r="E97" s="185">
        <v>20</v>
      </c>
      <c r="F97" s="185">
        <v>19.1</v>
      </c>
      <c r="G97" s="185">
        <v>128.9</v>
      </c>
      <c r="H97" s="185">
        <v>150.4</v>
      </c>
      <c r="I97" s="185">
        <v>120.3</v>
      </c>
      <c r="J97" s="185">
        <v>122.8</v>
      </c>
      <c r="K97" s="185">
        <v>139.4</v>
      </c>
      <c r="L97" s="185">
        <v>116.2</v>
      </c>
      <c r="M97" s="185">
        <v>6.1</v>
      </c>
      <c r="N97" s="185">
        <v>11</v>
      </c>
      <c r="O97" s="185">
        <v>4.1</v>
      </c>
    </row>
    <row r="98" spans="2:15" ht="16.5" customHeight="1">
      <c r="B98" s="172"/>
      <c r="C98" s="597" t="s">
        <v>302</v>
      </c>
      <c r="D98" s="180">
        <v>21</v>
      </c>
      <c r="E98" s="180">
        <v>22.1</v>
      </c>
      <c r="F98" s="180">
        <v>19.7</v>
      </c>
      <c r="G98" s="180">
        <v>165.4</v>
      </c>
      <c r="H98" s="180">
        <v>183.8</v>
      </c>
      <c r="I98" s="180">
        <v>145.2</v>
      </c>
      <c r="J98" s="180">
        <v>149</v>
      </c>
      <c r="K98" s="180">
        <v>163.4</v>
      </c>
      <c r="L98" s="180">
        <v>133.1</v>
      </c>
      <c r="M98" s="180">
        <v>16.4</v>
      </c>
      <c r="N98" s="180">
        <v>20.4</v>
      </c>
      <c r="O98" s="180">
        <v>12.1</v>
      </c>
    </row>
    <row r="99" spans="2:15" ht="16.5" customHeight="1">
      <c r="B99" s="167"/>
      <c r="C99" s="598" t="s">
        <v>408</v>
      </c>
      <c r="D99" s="182">
        <v>15.5</v>
      </c>
      <c r="E99" s="182">
        <v>15.4</v>
      </c>
      <c r="F99" s="182">
        <v>15.6</v>
      </c>
      <c r="G99" s="182">
        <v>89</v>
      </c>
      <c r="H99" s="182">
        <v>96.5</v>
      </c>
      <c r="I99" s="182">
        <v>85.3</v>
      </c>
      <c r="J99" s="182">
        <v>84.1</v>
      </c>
      <c r="K99" s="182">
        <v>89.7</v>
      </c>
      <c r="L99" s="182">
        <v>81.4</v>
      </c>
      <c r="M99" s="182">
        <v>4.9</v>
      </c>
      <c r="N99" s="182">
        <v>6.8</v>
      </c>
      <c r="O99" s="182">
        <v>3.9</v>
      </c>
    </row>
    <row r="100" spans="2:15" ht="16.5" customHeight="1">
      <c r="B100" s="165"/>
      <c r="C100" s="596" t="s">
        <v>304</v>
      </c>
      <c r="D100" s="183">
        <v>18.3</v>
      </c>
      <c r="E100" s="183">
        <v>17.7</v>
      </c>
      <c r="F100" s="183">
        <v>18.5</v>
      </c>
      <c r="G100" s="183">
        <v>142.6</v>
      </c>
      <c r="H100" s="183">
        <v>144.9</v>
      </c>
      <c r="I100" s="183">
        <v>141.8</v>
      </c>
      <c r="J100" s="183">
        <v>134.2</v>
      </c>
      <c r="K100" s="183">
        <v>133.7</v>
      </c>
      <c r="L100" s="183">
        <v>134.4</v>
      </c>
      <c r="M100" s="183">
        <v>8.4</v>
      </c>
      <c r="N100" s="183">
        <v>11.2</v>
      </c>
      <c r="O100" s="183">
        <v>7.4</v>
      </c>
    </row>
    <row r="101" spans="2:15" ht="16.5" customHeight="1">
      <c r="B101" s="174"/>
      <c r="C101" s="595" t="s">
        <v>409</v>
      </c>
      <c r="D101" s="185">
        <v>18.2</v>
      </c>
      <c r="E101" s="185">
        <v>19.2</v>
      </c>
      <c r="F101" s="185">
        <v>17.7</v>
      </c>
      <c r="G101" s="185">
        <v>134.4</v>
      </c>
      <c r="H101" s="185">
        <v>147.8</v>
      </c>
      <c r="I101" s="185">
        <v>129</v>
      </c>
      <c r="J101" s="185">
        <v>129.3</v>
      </c>
      <c r="K101" s="185">
        <v>142.1</v>
      </c>
      <c r="L101" s="185">
        <v>124.1</v>
      </c>
      <c r="M101" s="185">
        <v>5.1</v>
      </c>
      <c r="N101" s="185">
        <v>5.7</v>
      </c>
      <c r="O101" s="185">
        <v>4.9</v>
      </c>
    </row>
    <row r="102" spans="2:15" ht="16.5" customHeight="1">
      <c r="B102" s="165"/>
      <c r="C102" s="596" t="s">
        <v>410</v>
      </c>
      <c r="D102" s="183">
        <v>19.5</v>
      </c>
      <c r="E102" s="183">
        <v>19.9</v>
      </c>
      <c r="F102" s="183">
        <v>18.9</v>
      </c>
      <c r="G102" s="183">
        <v>145.1</v>
      </c>
      <c r="H102" s="183">
        <v>155.4</v>
      </c>
      <c r="I102" s="183">
        <v>131.4</v>
      </c>
      <c r="J102" s="183">
        <v>122.6</v>
      </c>
      <c r="K102" s="183">
        <v>126.5</v>
      </c>
      <c r="L102" s="183">
        <v>117.4</v>
      </c>
      <c r="M102" s="183">
        <v>22.5</v>
      </c>
      <c r="N102" s="183">
        <v>28.9</v>
      </c>
      <c r="O102" s="183">
        <v>14</v>
      </c>
    </row>
    <row r="103" spans="2:15" ht="16.5" customHeight="1">
      <c r="B103" s="167"/>
      <c r="C103" s="598" t="s">
        <v>411</v>
      </c>
      <c r="D103" s="182">
        <v>17.9</v>
      </c>
      <c r="E103" s="182">
        <v>18.5</v>
      </c>
      <c r="F103" s="182">
        <v>17.5</v>
      </c>
      <c r="G103" s="182">
        <v>119.1</v>
      </c>
      <c r="H103" s="182">
        <v>138.1</v>
      </c>
      <c r="I103" s="182">
        <v>107.2</v>
      </c>
      <c r="J103" s="182">
        <v>111.9</v>
      </c>
      <c r="K103" s="182">
        <v>128.7</v>
      </c>
      <c r="L103" s="182">
        <v>101.4</v>
      </c>
      <c r="M103" s="182">
        <v>7.2</v>
      </c>
      <c r="N103" s="182">
        <v>9.4</v>
      </c>
      <c r="O103" s="182">
        <v>5.8</v>
      </c>
    </row>
    <row r="104" spans="2:15" ht="16.5" customHeight="1">
      <c r="B104" s="174"/>
      <c r="C104" s="595" t="s">
        <v>412</v>
      </c>
      <c r="D104" s="185">
        <v>19.3</v>
      </c>
      <c r="E104" s="185">
        <v>19.4</v>
      </c>
      <c r="F104" s="185">
        <v>18.4</v>
      </c>
      <c r="G104" s="185">
        <v>155.9</v>
      </c>
      <c r="H104" s="185">
        <v>157.1</v>
      </c>
      <c r="I104" s="185">
        <v>145.5</v>
      </c>
      <c r="J104" s="185">
        <v>147.9</v>
      </c>
      <c r="K104" s="185">
        <v>149.3</v>
      </c>
      <c r="L104" s="185">
        <v>136.3</v>
      </c>
      <c r="M104" s="185">
        <v>8</v>
      </c>
      <c r="N104" s="185">
        <v>7.8</v>
      </c>
      <c r="O104" s="185">
        <v>9.2</v>
      </c>
    </row>
  </sheetData>
  <sheetProtection/>
  <mergeCells count="44">
    <mergeCell ref="B3:C4"/>
    <mergeCell ref="B55:C56"/>
    <mergeCell ref="J3:L3"/>
    <mergeCell ref="M3:O3"/>
    <mergeCell ref="D3:F3"/>
    <mergeCell ref="G3:I3"/>
    <mergeCell ref="D55:F55"/>
    <mergeCell ref="G55:I55"/>
    <mergeCell ref="J55:L55"/>
    <mergeCell ref="M55:O5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58:C58"/>
    <mergeCell ref="B59:C59"/>
    <mergeCell ref="B60:C60"/>
    <mergeCell ref="B61:C61"/>
    <mergeCell ref="B62:C62"/>
    <mergeCell ref="B63:C63"/>
    <mergeCell ref="B64:C64"/>
    <mergeCell ref="B65:C65"/>
    <mergeCell ref="B66:C66"/>
    <mergeCell ref="B67:C67"/>
    <mergeCell ref="B68:C68"/>
    <mergeCell ref="B73:C73"/>
    <mergeCell ref="B74:C74"/>
    <mergeCell ref="B69:C69"/>
    <mergeCell ref="B70:C70"/>
    <mergeCell ref="B71:C71"/>
    <mergeCell ref="B72:C72"/>
  </mergeCells>
  <dataValidations count="1">
    <dataValidation type="whole" allowBlank="1" showInputMessage="1" showErrorMessage="1" errorTitle="入力エラー" error="入力した値に誤りがあります" sqref="D58:IV95 B6:B52 A31:A52 A6:A26 C23:C52 D6:IV52 A96:IV104 C75:C95 B58:B95 A87:A95 A58:A82">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2.xml><?xml version="1.0" encoding="utf-8"?>
<worksheet xmlns="http://schemas.openxmlformats.org/spreadsheetml/2006/main" xmlns:r="http://schemas.openxmlformats.org/officeDocument/2006/relationships">
  <sheetPr codeName="Sheet45">
    <tabColor indexed="8"/>
  </sheetPr>
  <dimension ref="B2:T52"/>
  <sheetViews>
    <sheetView showGridLines="0" zoomScale="88" zoomScaleNormal="88" workbookViewId="0" topLeftCell="A1">
      <selection activeCell="A1" sqref="A1"/>
    </sheetView>
  </sheetViews>
  <sheetFormatPr defaultColWidth="8.796875" defaultRowHeight="14.25"/>
  <cols>
    <col min="1" max="1" width="1.4921875" style="105" customWidth="1"/>
    <col min="2" max="2" width="2.8984375" style="105" customWidth="1"/>
    <col min="3" max="3" width="2.59765625" style="105" customWidth="1"/>
    <col min="4" max="4" width="6.59765625" style="105" customWidth="1"/>
    <col min="5" max="5" width="4.3984375" style="105" customWidth="1"/>
    <col min="6" max="6" width="31.8984375" style="105" customWidth="1"/>
    <col min="7" max="11" width="7.59765625" style="105" customWidth="1"/>
    <col min="12" max="12" width="8.59765625" style="105" customWidth="1"/>
    <col min="13" max="13" width="2.59765625" style="105" customWidth="1"/>
    <col min="14" max="14" width="1.203125" style="105" customWidth="1"/>
    <col min="15" max="15" width="2.59765625" style="509" customWidth="1"/>
    <col min="16" max="17" width="2.59765625" style="105" customWidth="1"/>
    <col min="18" max="21" width="0" style="105" hidden="1" customWidth="1"/>
    <col min="22" max="16384" width="9" style="105" customWidth="1"/>
  </cols>
  <sheetData>
    <row r="2" spans="2:15" s="103" customFormat="1" ht="24.75" customHeight="1">
      <c r="B2" s="653" t="s">
        <v>731</v>
      </c>
      <c r="C2" s="653"/>
      <c r="D2" s="653"/>
      <c r="E2" s="653"/>
      <c r="F2" s="653"/>
      <c r="G2" s="653"/>
      <c r="H2" s="653"/>
      <c r="I2" s="653"/>
      <c r="J2" s="653"/>
      <c r="K2" s="653"/>
      <c r="L2" s="653"/>
      <c r="M2" s="653"/>
      <c r="N2" s="653"/>
      <c r="O2" s="653"/>
    </row>
    <row r="3" spans="2:15" s="103" customFormat="1" ht="15" customHeight="1">
      <c r="B3" s="101"/>
      <c r="C3" s="101"/>
      <c r="D3" s="101"/>
      <c r="E3" s="101"/>
      <c r="F3" s="102"/>
      <c r="G3" s="102"/>
      <c r="H3" s="102"/>
      <c r="I3" s="102"/>
      <c r="J3" s="102"/>
      <c r="K3" s="102"/>
      <c r="L3" s="102"/>
      <c r="M3" s="101"/>
      <c r="N3" s="101"/>
      <c r="O3" s="509"/>
    </row>
    <row r="4" spans="2:20" ht="15.75" customHeight="1">
      <c r="B4" s="111" t="s">
        <v>15</v>
      </c>
      <c r="C4" s="570"/>
      <c r="D4" s="104"/>
      <c r="E4" s="104"/>
      <c r="F4" s="104"/>
      <c r="G4" s="106"/>
      <c r="H4" s="104"/>
      <c r="I4" s="104"/>
      <c r="J4" s="104"/>
      <c r="K4" s="104"/>
      <c r="L4" s="104"/>
      <c r="M4" s="107" t="str">
        <f>REPT("-",R4-LEN(D4))</f>
        <v>------------------------------------------------------------------------------</v>
      </c>
      <c r="N4" s="107"/>
      <c r="O4" s="510" t="str">
        <f>HYPERLINK("#"&amp;T4&amp;"!A1","1")</f>
        <v>1</v>
      </c>
      <c r="R4" s="105">
        <v>78</v>
      </c>
      <c r="T4" s="111" t="s">
        <v>15</v>
      </c>
    </row>
    <row r="5" spans="2:14" ht="15.75" customHeight="1">
      <c r="B5" s="111"/>
      <c r="C5" s="104"/>
      <c r="D5" s="104"/>
      <c r="E5" s="104"/>
      <c r="F5" s="104"/>
      <c r="G5" s="104"/>
      <c r="H5" s="104"/>
      <c r="I5" s="104"/>
      <c r="J5" s="104"/>
      <c r="K5" s="104"/>
      <c r="L5" s="104"/>
      <c r="M5" s="104"/>
      <c r="N5" s="104"/>
    </row>
    <row r="6" spans="2:15" ht="18.75" customHeight="1">
      <c r="B6" s="111" t="s">
        <v>732</v>
      </c>
      <c r="C6" s="104"/>
      <c r="D6" s="104"/>
      <c r="E6" s="104"/>
      <c r="F6" s="104"/>
      <c r="G6" s="108"/>
      <c r="H6" s="104"/>
      <c r="I6" s="104"/>
      <c r="J6" s="104"/>
      <c r="K6" s="104"/>
      <c r="L6" s="104"/>
      <c r="M6" s="104"/>
      <c r="N6" s="104"/>
      <c r="O6" s="511"/>
    </row>
    <row r="7" spans="2:15" ht="18.75" customHeight="1">
      <c r="B7" s="104"/>
      <c r="C7" s="570" t="s">
        <v>756</v>
      </c>
      <c r="D7" s="104" t="s">
        <v>168</v>
      </c>
      <c r="E7" s="104"/>
      <c r="F7" s="104"/>
      <c r="G7" s="108"/>
      <c r="H7" s="104"/>
      <c r="I7" s="104"/>
      <c r="J7" s="104"/>
      <c r="K7" s="104"/>
      <c r="L7" s="104"/>
      <c r="M7" s="104"/>
      <c r="N7" s="104"/>
      <c r="O7" s="511"/>
    </row>
    <row r="8" spans="2:20" ht="18.75" customHeight="1">
      <c r="B8" s="104"/>
      <c r="C8" s="570"/>
      <c r="D8" s="104" t="s">
        <v>742</v>
      </c>
      <c r="E8" s="104"/>
      <c r="F8" s="104"/>
      <c r="G8" s="106"/>
      <c r="H8" s="104"/>
      <c r="I8" s="104"/>
      <c r="J8" s="104"/>
      <c r="K8" s="104"/>
      <c r="L8" s="104"/>
      <c r="M8" s="107" t="str">
        <f>REPT("-",R8-LEN(D8))</f>
        <v>------------------------------------------------------------------</v>
      </c>
      <c r="N8" s="107"/>
      <c r="O8" s="510" t="str">
        <f>HYPERLINK("#"&amp;T8&amp;"!A1","2")</f>
        <v>2</v>
      </c>
      <c r="R8" s="105">
        <v>78</v>
      </c>
      <c r="T8" s="111" t="s">
        <v>72</v>
      </c>
    </row>
    <row r="9" spans="2:20" ht="18.75" customHeight="1">
      <c r="B9" s="104"/>
      <c r="C9" s="570"/>
      <c r="D9" s="104" t="s">
        <v>743</v>
      </c>
      <c r="E9" s="104"/>
      <c r="F9" s="104"/>
      <c r="G9" s="106"/>
      <c r="H9" s="104"/>
      <c r="I9" s="104"/>
      <c r="J9" s="104"/>
      <c r="K9" s="104"/>
      <c r="L9" s="104"/>
      <c r="M9" s="107" t="str">
        <f>REPT("-",R9-LEN(D9))</f>
        <v>-----------------------------------------------------------------</v>
      </c>
      <c r="N9" s="107"/>
      <c r="O9" s="510" t="str">
        <f>HYPERLINK("#"&amp;T9&amp;"!A1","3")</f>
        <v>3</v>
      </c>
      <c r="R9" s="105">
        <v>78</v>
      </c>
      <c r="T9" s="111" t="s">
        <v>73</v>
      </c>
    </row>
    <row r="10" spans="2:20" ht="18.75" customHeight="1">
      <c r="B10" s="104"/>
      <c r="C10" s="570" t="s">
        <v>757</v>
      </c>
      <c r="D10" s="104" t="s">
        <v>169</v>
      </c>
      <c r="E10" s="104"/>
      <c r="F10" s="104"/>
      <c r="G10" s="106"/>
      <c r="H10" s="104"/>
      <c r="I10" s="104"/>
      <c r="J10" s="104"/>
      <c r="K10" s="104"/>
      <c r="L10" s="104"/>
      <c r="M10" s="107"/>
      <c r="N10" s="107"/>
      <c r="O10" s="510"/>
      <c r="R10" s="111" t="s">
        <v>733</v>
      </c>
      <c r="T10" s="111" t="s">
        <v>733</v>
      </c>
    </row>
    <row r="11" spans="2:20" ht="18.75" customHeight="1">
      <c r="B11" s="104"/>
      <c r="C11" s="570" t="s">
        <v>733</v>
      </c>
      <c r="D11" s="104" t="s">
        <v>742</v>
      </c>
      <c r="E11" s="104"/>
      <c r="F11" s="104"/>
      <c r="G11" s="108"/>
      <c r="H11" s="104"/>
      <c r="I11" s="104"/>
      <c r="J11" s="104"/>
      <c r="K11" s="104"/>
      <c r="L11" s="104"/>
      <c r="M11" s="107" t="str">
        <f>REPT("-",R11-LEN(D11))</f>
        <v>------------------------------------------------------------------</v>
      </c>
      <c r="N11" s="104"/>
      <c r="O11" s="510" t="str">
        <f>HYPERLINK("#"&amp;T11&amp;"!A1","4")</f>
        <v>4</v>
      </c>
      <c r="R11" s="105">
        <v>78</v>
      </c>
      <c r="T11" s="111" t="s">
        <v>74</v>
      </c>
    </row>
    <row r="12" spans="2:20" ht="18.75" customHeight="1">
      <c r="B12" s="104"/>
      <c r="C12" s="570"/>
      <c r="D12" s="104" t="s">
        <v>743</v>
      </c>
      <c r="E12" s="104"/>
      <c r="F12" s="104"/>
      <c r="G12" s="106"/>
      <c r="H12" s="104"/>
      <c r="I12" s="104"/>
      <c r="J12" s="104"/>
      <c r="K12" s="104"/>
      <c r="L12" s="104"/>
      <c r="M12" s="107" t="str">
        <f>REPT("-",R12-LEN(D12))</f>
        <v>-----------------------------------------------------------------</v>
      </c>
      <c r="N12" s="107"/>
      <c r="O12" s="510" t="str">
        <f>HYPERLINK("#"&amp;T12&amp;"!A1","4")</f>
        <v>4</v>
      </c>
      <c r="R12" s="105">
        <v>78</v>
      </c>
      <c r="T12" s="111" t="s">
        <v>74</v>
      </c>
    </row>
    <row r="13" spans="2:18" ht="18.75" customHeight="1">
      <c r="B13" s="104"/>
      <c r="C13" s="570" t="s">
        <v>758</v>
      </c>
      <c r="D13" s="104" t="s">
        <v>170</v>
      </c>
      <c r="E13" s="104"/>
      <c r="F13" s="104"/>
      <c r="G13" s="106"/>
      <c r="H13" s="104"/>
      <c r="I13" s="104"/>
      <c r="J13" s="104"/>
      <c r="K13" s="104"/>
      <c r="L13" s="104"/>
      <c r="M13" s="107"/>
      <c r="N13" s="107"/>
      <c r="O13" s="510"/>
      <c r="R13" s="111" t="s">
        <v>729</v>
      </c>
    </row>
    <row r="14" spans="2:20" ht="18.75" customHeight="1">
      <c r="B14" s="104"/>
      <c r="C14" s="104"/>
      <c r="D14" s="104" t="s">
        <v>744</v>
      </c>
      <c r="E14" s="104"/>
      <c r="F14" s="104"/>
      <c r="G14" s="106"/>
      <c r="H14" s="104"/>
      <c r="I14" s="104"/>
      <c r="J14" s="104"/>
      <c r="K14" s="104"/>
      <c r="L14" s="104"/>
      <c r="M14" s="107" t="str">
        <f>REPT("-",R14-LEN(D14))</f>
        <v>------------------------------------------------------------------</v>
      </c>
      <c r="N14" s="107"/>
      <c r="O14" s="510" t="str">
        <f>HYPERLINK("#"&amp;T14&amp;"!A1","5")</f>
        <v>5</v>
      </c>
      <c r="R14" s="105">
        <v>78</v>
      </c>
      <c r="T14" s="111" t="s">
        <v>75</v>
      </c>
    </row>
    <row r="15" spans="2:20" ht="18.75" customHeight="1">
      <c r="B15" s="104"/>
      <c r="C15" s="104"/>
      <c r="D15" s="104" t="s">
        <v>743</v>
      </c>
      <c r="E15" s="104"/>
      <c r="F15" s="104"/>
      <c r="G15" s="106"/>
      <c r="H15" s="104"/>
      <c r="I15" s="104"/>
      <c r="J15" s="104"/>
      <c r="K15" s="104"/>
      <c r="L15" s="104"/>
      <c r="M15" s="107" t="str">
        <f>REPT("-",R15-LEN(D15))</f>
        <v>-----------------------------------------------------------------</v>
      </c>
      <c r="N15" s="107"/>
      <c r="O15" s="510" t="str">
        <f>HYPERLINK("#"&amp;T15&amp;"!A1","5")</f>
        <v>5</v>
      </c>
      <c r="R15" s="105">
        <v>78</v>
      </c>
      <c r="T15" s="111" t="s">
        <v>75</v>
      </c>
    </row>
    <row r="16" spans="2:15" ht="10.5" customHeight="1">
      <c r="B16" s="104"/>
      <c r="C16" s="104"/>
      <c r="D16" s="104"/>
      <c r="E16" s="104"/>
      <c r="F16" s="104"/>
      <c r="G16" s="104"/>
      <c r="H16" s="104"/>
      <c r="I16" s="104"/>
      <c r="J16" s="104"/>
      <c r="K16" s="104"/>
      <c r="L16" s="104"/>
      <c r="M16" s="104"/>
      <c r="N16" s="104"/>
      <c r="O16" s="511"/>
    </row>
    <row r="17" spans="2:15" ht="18.75" customHeight="1">
      <c r="B17" s="111" t="s">
        <v>88</v>
      </c>
      <c r="C17" s="104"/>
      <c r="D17" s="104"/>
      <c r="E17" s="104"/>
      <c r="F17" s="104"/>
      <c r="G17" s="104"/>
      <c r="H17" s="104"/>
      <c r="I17" s="104"/>
      <c r="J17" s="104"/>
      <c r="K17" s="104"/>
      <c r="L17" s="104"/>
      <c r="M17" s="104"/>
      <c r="N17" s="104"/>
      <c r="O17" s="511"/>
    </row>
    <row r="18" spans="2:15" ht="18.75" customHeight="1">
      <c r="B18" s="104"/>
      <c r="C18" s="111" t="s">
        <v>755</v>
      </c>
      <c r="D18" s="104"/>
      <c r="E18" s="104"/>
      <c r="F18" s="152"/>
      <c r="G18" s="104"/>
      <c r="H18" s="104"/>
      <c r="I18" s="104"/>
      <c r="J18" s="104"/>
      <c r="K18" s="104"/>
      <c r="L18" s="104"/>
      <c r="M18" s="104"/>
      <c r="N18" s="104"/>
      <c r="O18" s="511"/>
    </row>
    <row r="19" spans="2:20" ht="18.75" customHeight="1">
      <c r="B19" s="104"/>
      <c r="C19" s="104"/>
      <c r="D19" s="570" t="s">
        <v>775</v>
      </c>
      <c r="E19" s="151" t="s">
        <v>89</v>
      </c>
      <c r="F19" s="104"/>
      <c r="G19" s="151"/>
      <c r="H19" s="104"/>
      <c r="I19" s="104"/>
      <c r="J19" s="104"/>
      <c r="K19" s="104"/>
      <c r="L19" s="104"/>
      <c r="M19" s="107" t="str">
        <f aca="true" t="shared" si="0" ref="M19:M28">REPT("-",R19-LEN(E19))</f>
        <v>---------------------------</v>
      </c>
      <c r="N19" s="107"/>
      <c r="O19" s="510" t="str">
        <f>HYPERLINK("#"&amp;T19&amp;"!A1","6")</f>
        <v>6</v>
      </c>
      <c r="R19" s="105">
        <v>58</v>
      </c>
      <c r="T19" s="111" t="s">
        <v>76</v>
      </c>
    </row>
    <row r="20" spans="2:20" ht="18.75" customHeight="1">
      <c r="B20" s="104"/>
      <c r="C20" s="104"/>
      <c r="D20" s="570" t="s">
        <v>776</v>
      </c>
      <c r="E20" s="104" t="s">
        <v>90</v>
      </c>
      <c r="F20" s="104"/>
      <c r="G20" s="104"/>
      <c r="H20" s="104"/>
      <c r="I20" s="104"/>
      <c r="J20" s="104"/>
      <c r="K20" s="104"/>
      <c r="L20" s="104"/>
      <c r="M20" s="107" t="str">
        <f t="shared" si="0"/>
        <v>---------------------------</v>
      </c>
      <c r="N20" s="107"/>
      <c r="O20" s="510" t="str">
        <f>HYPERLINK("#"&amp;T20&amp;"!A1","7")</f>
        <v>7</v>
      </c>
      <c r="R20" s="105">
        <v>58</v>
      </c>
      <c r="T20" s="111" t="s">
        <v>77</v>
      </c>
    </row>
    <row r="21" spans="2:20" ht="18.75" customHeight="1">
      <c r="B21" s="104"/>
      <c r="C21" s="104"/>
      <c r="D21" s="570" t="s">
        <v>777</v>
      </c>
      <c r="E21" s="104" t="s">
        <v>91</v>
      </c>
      <c r="F21" s="104"/>
      <c r="G21" s="104"/>
      <c r="H21" s="104"/>
      <c r="I21" s="104"/>
      <c r="J21" s="104"/>
      <c r="K21" s="104"/>
      <c r="L21" s="104"/>
      <c r="M21" s="107" t="str">
        <f t="shared" si="0"/>
        <v>-------------------------------</v>
      </c>
      <c r="N21" s="107"/>
      <c r="O21" s="510" t="str">
        <f>HYPERLINK("#"&amp;T21&amp;"!A1","8")</f>
        <v>8</v>
      </c>
      <c r="R21" s="105">
        <v>60</v>
      </c>
      <c r="T21" s="111" t="s">
        <v>78</v>
      </c>
    </row>
    <row r="22" spans="2:20" ht="18.75" customHeight="1">
      <c r="B22" s="104"/>
      <c r="C22" s="104"/>
      <c r="D22" s="570" t="s">
        <v>778</v>
      </c>
      <c r="E22" s="104" t="s">
        <v>498</v>
      </c>
      <c r="F22" s="104"/>
      <c r="G22" s="104"/>
      <c r="H22" s="104"/>
      <c r="I22" s="104"/>
      <c r="J22" s="104"/>
      <c r="K22" s="104"/>
      <c r="L22" s="104"/>
      <c r="M22" s="107" t="str">
        <f t="shared" si="0"/>
        <v>-------------------------------</v>
      </c>
      <c r="N22" s="107"/>
      <c r="O22" s="510" t="str">
        <f>HYPERLINK("#"&amp;T22&amp;"!A1","9")</f>
        <v>9</v>
      </c>
      <c r="R22" s="105">
        <v>60</v>
      </c>
      <c r="T22" s="111" t="s">
        <v>79</v>
      </c>
    </row>
    <row r="23" spans="2:20" ht="18.75" customHeight="1">
      <c r="B23" s="104"/>
      <c r="C23" s="104"/>
      <c r="D23" s="570" t="s">
        <v>779</v>
      </c>
      <c r="E23" s="104" t="s">
        <v>157</v>
      </c>
      <c r="F23" s="104"/>
      <c r="G23" s="104"/>
      <c r="H23" s="104"/>
      <c r="I23" s="104"/>
      <c r="J23" s="104"/>
      <c r="K23" s="104"/>
      <c r="L23" s="104"/>
      <c r="M23" s="107" t="str">
        <f t="shared" si="0"/>
        <v>----------------------------</v>
      </c>
      <c r="N23" s="107"/>
      <c r="O23" s="510" t="str">
        <f>HYPERLINK("#"&amp;T23&amp;"!A1","10")</f>
        <v>10</v>
      </c>
      <c r="R23" s="105">
        <v>58</v>
      </c>
      <c r="T23" s="111" t="s">
        <v>80</v>
      </c>
    </row>
    <row r="24" spans="2:20" ht="18.75" customHeight="1">
      <c r="B24" s="104"/>
      <c r="C24" s="104"/>
      <c r="D24" s="570" t="s">
        <v>780</v>
      </c>
      <c r="E24" s="104" t="s">
        <v>158</v>
      </c>
      <c r="F24" s="104"/>
      <c r="G24" s="104"/>
      <c r="H24" s="104"/>
      <c r="I24" s="104"/>
      <c r="J24" s="104"/>
      <c r="K24" s="104"/>
      <c r="L24" s="104"/>
      <c r="M24" s="107" t="str">
        <f t="shared" si="0"/>
        <v>--------------------------</v>
      </c>
      <c r="N24" s="107"/>
      <c r="O24" s="510" t="str">
        <f>HYPERLINK("#"&amp;T24&amp;"!A1","11")</f>
        <v>11</v>
      </c>
      <c r="R24" s="105">
        <v>57</v>
      </c>
      <c r="T24" s="111" t="s">
        <v>81</v>
      </c>
    </row>
    <row r="25" spans="2:20" ht="18.75" customHeight="1">
      <c r="B25" s="104"/>
      <c r="C25" s="104"/>
      <c r="D25" s="570" t="s">
        <v>781</v>
      </c>
      <c r="E25" s="104" t="s">
        <v>499</v>
      </c>
      <c r="F25" s="104"/>
      <c r="G25" s="104"/>
      <c r="H25" s="104"/>
      <c r="I25" s="104"/>
      <c r="J25" s="104"/>
      <c r="K25" s="104"/>
      <c r="L25" s="104"/>
      <c r="M25" s="107" t="str">
        <f t="shared" si="0"/>
        <v>-------------------------</v>
      </c>
      <c r="N25" s="107"/>
      <c r="O25" s="510" t="str">
        <f>HYPERLINK("#"&amp;T25&amp;"!A1","12")</f>
        <v>12</v>
      </c>
      <c r="R25" s="105">
        <v>57</v>
      </c>
      <c r="T25" s="111" t="s">
        <v>82</v>
      </c>
    </row>
    <row r="26" spans="2:20" ht="18.75" customHeight="1">
      <c r="B26" s="104"/>
      <c r="C26" s="104"/>
      <c r="D26" s="570" t="s">
        <v>782</v>
      </c>
      <c r="E26" s="104" t="s">
        <v>159</v>
      </c>
      <c r="F26" s="104"/>
      <c r="G26" s="104"/>
      <c r="H26" s="104"/>
      <c r="I26" s="104"/>
      <c r="J26" s="104"/>
      <c r="K26" s="104"/>
      <c r="L26" s="104"/>
      <c r="M26" s="107" t="str">
        <f t="shared" si="0"/>
        <v>-------------------------</v>
      </c>
      <c r="N26" s="107"/>
      <c r="O26" s="510" t="str">
        <f>HYPERLINK("#"&amp;T26&amp;"!A1","13")</f>
        <v>13</v>
      </c>
      <c r="R26" s="105">
        <v>57</v>
      </c>
      <c r="T26" s="111" t="s">
        <v>496</v>
      </c>
    </row>
    <row r="27" spans="2:20" ht="18.75" customHeight="1">
      <c r="B27" s="104"/>
      <c r="C27" s="104"/>
      <c r="D27" s="570" t="s">
        <v>783</v>
      </c>
      <c r="E27" s="104" t="s">
        <v>92</v>
      </c>
      <c r="F27" s="104"/>
      <c r="G27" s="104"/>
      <c r="H27" s="104"/>
      <c r="I27" s="104"/>
      <c r="J27" s="104"/>
      <c r="K27" s="104"/>
      <c r="L27" s="104"/>
      <c r="M27" s="107" t="str">
        <f t="shared" si="0"/>
        <v>---------------------------------------</v>
      </c>
      <c r="N27" s="107"/>
      <c r="O27" s="510" t="str">
        <f>HYPERLINK("#"&amp;T27&amp;"!A1","14")</f>
        <v>14</v>
      </c>
      <c r="R27" s="105">
        <v>62</v>
      </c>
      <c r="T27" s="111" t="s">
        <v>497</v>
      </c>
    </row>
    <row r="28" spans="2:20" ht="18.75" customHeight="1">
      <c r="B28" s="104"/>
      <c r="C28" s="104"/>
      <c r="D28" s="570" t="s">
        <v>784</v>
      </c>
      <c r="E28" s="104" t="s">
        <v>160</v>
      </c>
      <c r="F28" s="104"/>
      <c r="G28" s="104"/>
      <c r="H28" s="104"/>
      <c r="I28" s="104"/>
      <c r="J28" s="104"/>
      <c r="K28" s="104"/>
      <c r="L28" s="104"/>
      <c r="M28" s="107" t="str">
        <f t="shared" si="0"/>
        <v>-----------------------------------------------</v>
      </c>
      <c r="N28" s="107"/>
      <c r="O28" s="510" t="str">
        <f>HYPERLINK("#"&amp;T28&amp;"!A1","15")</f>
        <v>15</v>
      </c>
      <c r="R28" s="105">
        <v>66</v>
      </c>
      <c r="T28" s="111" t="s">
        <v>368</v>
      </c>
    </row>
    <row r="29" spans="2:15" ht="18.75" customHeight="1">
      <c r="B29" s="104"/>
      <c r="C29" s="104"/>
      <c r="D29" s="107"/>
      <c r="E29" s="107"/>
      <c r="F29" s="104"/>
      <c r="G29" s="104"/>
      <c r="H29" s="104"/>
      <c r="I29" s="104"/>
      <c r="J29" s="104"/>
      <c r="K29" s="104"/>
      <c r="L29" s="104"/>
      <c r="M29" s="104"/>
      <c r="N29" s="104"/>
      <c r="O29" s="511"/>
    </row>
    <row r="30" spans="3:15" ht="18.75" customHeight="1">
      <c r="C30" s="111" t="s">
        <v>745</v>
      </c>
      <c r="D30" s="104"/>
      <c r="E30" s="104"/>
      <c r="F30" s="104"/>
      <c r="G30" s="104"/>
      <c r="H30" s="104"/>
      <c r="I30" s="104"/>
      <c r="J30" s="104"/>
      <c r="K30" s="104"/>
      <c r="L30" s="104"/>
      <c r="M30" s="104"/>
      <c r="N30" s="104"/>
      <c r="O30" s="511"/>
    </row>
    <row r="31" spans="2:20" ht="18.75" customHeight="1">
      <c r="B31" s="104"/>
      <c r="C31" s="104"/>
      <c r="D31" s="570" t="s">
        <v>775</v>
      </c>
      <c r="E31" s="104" t="s">
        <v>369</v>
      </c>
      <c r="G31" s="104"/>
      <c r="H31" s="104"/>
      <c r="I31" s="104"/>
      <c r="J31" s="104"/>
      <c r="K31" s="104"/>
      <c r="L31" s="104"/>
      <c r="M31" s="107" t="str">
        <f aca="true" t="shared" si="1" ref="M31:M44">REPT("-",R31-LEN(E31))</f>
        <v>-----------------------</v>
      </c>
      <c r="N31" s="109"/>
      <c r="O31" s="510" t="str">
        <f>HYPERLINK("#"&amp;T31&amp;"!A1","16")</f>
        <v>16</v>
      </c>
      <c r="R31" s="105">
        <v>55</v>
      </c>
      <c r="T31" s="111" t="s">
        <v>21</v>
      </c>
    </row>
    <row r="32" spans="2:20" ht="18.75" customHeight="1">
      <c r="B32" s="104"/>
      <c r="C32" s="104"/>
      <c r="D32" s="570" t="s">
        <v>776</v>
      </c>
      <c r="E32" s="104" t="s">
        <v>373</v>
      </c>
      <c r="G32" s="104"/>
      <c r="H32" s="104"/>
      <c r="I32" s="104"/>
      <c r="J32" s="104"/>
      <c r="K32" s="104"/>
      <c r="L32" s="104"/>
      <c r="M32" s="107" t="str">
        <f t="shared" si="1"/>
        <v>----------------------</v>
      </c>
      <c r="N32" s="110"/>
      <c r="O32" s="510" t="str">
        <f>HYPERLINK("#"&amp;T32&amp;"!A1","17")</f>
        <v>17</v>
      </c>
      <c r="R32" s="105">
        <v>55</v>
      </c>
      <c r="T32" s="111" t="s">
        <v>21</v>
      </c>
    </row>
    <row r="33" spans="2:20" ht="18.75" customHeight="1">
      <c r="B33" s="104"/>
      <c r="C33" s="104" t="s">
        <v>161</v>
      </c>
      <c r="D33" s="570" t="s">
        <v>777</v>
      </c>
      <c r="E33" s="104" t="s">
        <v>370</v>
      </c>
      <c r="G33" s="104"/>
      <c r="H33" s="104"/>
      <c r="I33" s="104"/>
      <c r="J33" s="104"/>
      <c r="K33" s="104"/>
      <c r="L33" s="104"/>
      <c r="M33" s="107" t="str">
        <f t="shared" si="1"/>
        <v>------------</v>
      </c>
      <c r="N33" s="110"/>
      <c r="O33" s="510" t="str">
        <f>HYPERLINK("#"&amp;T33&amp;"!A1","18")</f>
        <v>18</v>
      </c>
      <c r="R33" s="105">
        <v>50</v>
      </c>
      <c r="T33" s="111" t="s">
        <v>22</v>
      </c>
    </row>
    <row r="34" spans="2:20" ht="18.75" customHeight="1">
      <c r="B34" s="104"/>
      <c r="C34" s="104" t="s">
        <v>162</v>
      </c>
      <c r="D34" s="570" t="s">
        <v>778</v>
      </c>
      <c r="E34" s="104" t="s">
        <v>374</v>
      </c>
      <c r="G34" s="104"/>
      <c r="H34" s="104"/>
      <c r="I34" s="104"/>
      <c r="J34" s="104"/>
      <c r="K34" s="104"/>
      <c r="L34" s="104"/>
      <c r="M34" s="107" t="str">
        <f t="shared" si="1"/>
        <v>-----------</v>
      </c>
      <c r="N34" s="110"/>
      <c r="O34" s="510" t="str">
        <f>HYPERLINK("#"&amp;T34&amp;"!A1","19")</f>
        <v>19</v>
      </c>
      <c r="R34" s="105">
        <v>50</v>
      </c>
      <c r="T34" s="111" t="s">
        <v>22</v>
      </c>
    </row>
    <row r="35" spans="2:20" ht="18.75" customHeight="1">
      <c r="B35" s="104"/>
      <c r="C35" s="104" t="s">
        <v>163</v>
      </c>
      <c r="D35" s="570" t="s">
        <v>779</v>
      </c>
      <c r="E35" s="104" t="s">
        <v>371</v>
      </c>
      <c r="G35" s="104"/>
      <c r="H35" s="104"/>
      <c r="I35" s="104"/>
      <c r="J35" s="104"/>
      <c r="K35" s="104"/>
      <c r="L35" s="104"/>
      <c r="M35" s="107" t="str">
        <f t="shared" si="1"/>
        <v>--------------------</v>
      </c>
      <c r="N35" s="110"/>
      <c r="O35" s="510" t="str">
        <f>HYPERLINK("#"&amp;T35&amp;"!A1","20")</f>
        <v>20</v>
      </c>
      <c r="R35" s="105">
        <v>55</v>
      </c>
      <c r="T35" s="111" t="s">
        <v>23</v>
      </c>
    </row>
    <row r="36" spans="2:20" ht="18.75" customHeight="1">
      <c r="B36" s="104"/>
      <c r="C36" s="104" t="s">
        <v>164</v>
      </c>
      <c r="D36" s="570" t="s">
        <v>780</v>
      </c>
      <c r="E36" s="104" t="s">
        <v>375</v>
      </c>
      <c r="G36" s="104"/>
      <c r="H36" s="104"/>
      <c r="I36" s="104"/>
      <c r="J36" s="104"/>
      <c r="K36" s="104"/>
      <c r="L36" s="104"/>
      <c r="M36" s="107" t="str">
        <f t="shared" si="1"/>
        <v>-------------------</v>
      </c>
      <c r="N36" s="110"/>
      <c r="O36" s="510" t="str">
        <f>HYPERLINK("#"&amp;T36&amp;"!A1","21")</f>
        <v>21</v>
      </c>
      <c r="R36" s="105">
        <v>55</v>
      </c>
      <c r="T36" s="111" t="s">
        <v>23</v>
      </c>
    </row>
    <row r="37" spans="2:20" ht="18.75" customHeight="1">
      <c r="B37" s="104"/>
      <c r="C37" s="104" t="s">
        <v>165</v>
      </c>
      <c r="D37" s="570" t="s">
        <v>781</v>
      </c>
      <c r="E37" s="104" t="s">
        <v>171</v>
      </c>
      <c r="G37" s="104"/>
      <c r="H37" s="104"/>
      <c r="I37" s="104"/>
      <c r="J37" s="104"/>
      <c r="K37" s="104"/>
      <c r="L37" s="104"/>
      <c r="M37" s="107" t="str">
        <f t="shared" si="1"/>
        <v>---------------------------------</v>
      </c>
      <c r="N37" s="110"/>
      <c r="O37" s="510" t="str">
        <f>HYPERLINK("#"&amp;T37&amp;"!A1","22")</f>
        <v>22</v>
      </c>
      <c r="R37" s="105">
        <v>58</v>
      </c>
      <c r="T37" s="111" t="s">
        <v>24</v>
      </c>
    </row>
    <row r="38" spans="2:20" ht="18.75" customHeight="1">
      <c r="B38" s="104"/>
      <c r="C38" s="104" t="s">
        <v>166</v>
      </c>
      <c r="D38" s="570" t="s">
        <v>782</v>
      </c>
      <c r="E38" s="104" t="s">
        <v>172</v>
      </c>
      <c r="G38" s="104"/>
      <c r="H38" s="104"/>
      <c r="I38" s="104"/>
      <c r="J38" s="104"/>
      <c r="K38" s="104"/>
      <c r="L38" s="104"/>
      <c r="M38" s="107" t="str">
        <f t="shared" si="1"/>
        <v>---------------------</v>
      </c>
      <c r="N38" s="110"/>
      <c r="O38" s="510" t="str">
        <f>HYPERLINK("#"&amp;T38&amp;"!A1","23")</f>
        <v>23</v>
      </c>
      <c r="R38" s="105">
        <v>52</v>
      </c>
      <c r="T38" s="111" t="s">
        <v>25</v>
      </c>
    </row>
    <row r="39" spans="2:20" ht="18.75" customHeight="1">
      <c r="B39" s="104"/>
      <c r="C39" s="104"/>
      <c r="D39" s="570" t="s">
        <v>783</v>
      </c>
      <c r="E39" s="104" t="s">
        <v>372</v>
      </c>
      <c r="G39" s="104"/>
      <c r="H39" s="104"/>
      <c r="I39" s="104"/>
      <c r="J39" s="104"/>
      <c r="K39" s="104"/>
      <c r="L39" s="104"/>
      <c r="M39" s="107" t="str">
        <f t="shared" si="1"/>
        <v>------------------</v>
      </c>
      <c r="N39" s="110"/>
      <c r="O39" s="510" t="str">
        <f>HYPERLINK("#"&amp;T39&amp;"!A1","24")</f>
        <v>24</v>
      </c>
      <c r="R39" s="105">
        <v>53</v>
      </c>
      <c r="T39" s="111" t="s">
        <v>26</v>
      </c>
    </row>
    <row r="40" spans="2:20" ht="18.75" customHeight="1">
      <c r="B40" s="104"/>
      <c r="C40" s="104"/>
      <c r="D40" s="570" t="s">
        <v>784</v>
      </c>
      <c r="E40" s="104" t="s">
        <v>376</v>
      </c>
      <c r="G40" s="104"/>
      <c r="H40" s="104"/>
      <c r="I40" s="104"/>
      <c r="J40" s="104"/>
      <c r="K40" s="104"/>
      <c r="L40" s="104"/>
      <c r="M40" s="107" t="str">
        <f t="shared" si="1"/>
        <v>-----------------</v>
      </c>
      <c r="N40" s="110"/>
      <c r="O40" s="510" t="str">
        <f>HYPERLINK("#"&amp;T40&amp;"!A1","25")</f>
        <v>25</v>
      </c>
      <c r="R40" s="105">
        <v>53</v>
      </c>
      <c r="T40" s="111" t="s">
        <v>26</v>
      </c>
    </row>
    <row r="41" spans="2:20" ht="18.75" customHeight="1">
      <c r="B41" s="104"/>
      <c r="C41" s="104"/>
      <c r="D41" s="570" t="s">
        <v>785</v>
      </c>
      <c r="E41" s="104" t="s">
        <v>378</v>
      </c>
      <c r="G41" s="104"/>
      <c r="H41" s="104"/>
      <c r="I41" s="104"/>
      <c r="J41" s="104"/>
      <c r="K41" s="104"/>
      <c r="L41" s="104"/>
      <c r="M41" s="107" t="str">
        <f t="shared" si="1"/>
        <v>----</v>
      </c>
      <c r="N41" s="110"/>
      <c r="O41" s="510" t="str">
        <f>HYPERLINK("#"&amp;T41&amp;"!A1","26")</f>
        <v>26</v>
      </c>
      <c r="R41" s="105">
        <v>46</v>
      </c>
      <c r="T41" s="111" t="s">
        <v>27</v>
      </c>
    </row>
    <row r="42" spans="2:20" ht="18.75" customHeight="1">
      <c r="B42" s="104"/>
      <c r="C42" s="104"/>
      <c r="D42" s="570" t="s">
        <v>786</v>
      </c>
      <c r="E42" s="104" t="s">
        <v>377</v>
      </c>
      <c r="G42" s="104"/>
      <c r="H42" s="104"/>
      <c r="I42" s="104"/>
      <c r="J42" s="104"/>
      <c r="K42" s="104"/>
      <c r="L42" s="104"/>
      <c r="M42" s="107" t="str">
        <f t="shared" si="1"/>
        <v>----</v>
      </c>
      <c r="N42" s="110"/>
      <c r="O42" s="510" t="str">
        <f>HYPERLINK("#"&amp;T42&amp;"!A1","27")</f>
        <v>27</v>
      </c>
      <c r="R42" s="105">
        <v>46</v>
      </c>
      <c r="T42" s="111" t="s">
        <v>27</v>
      </c>
    </row>
    <row r="43" spans="2:20" ht="18.75" customHeight="1">
      <c r="B43" s="104" t="s">
        <v>167</v>
      </c>
      <c r="C43" s="104"/>
      <c r="D43" s="570" t="s">
        <v>787</v>
      </c>
      <c r="E43" s="104" t="s">
        <v>491</v>
      </c>
      <c r="G43" s="104"/>
      <c r="H43" s="104"/>
      <c r="I43" s="104"/>
      <c r="J43" s="104"/>
      <c r="K43" s="104"/>
      <c r="L43" s="104"/>
      <c r="M43" s="107" t="str">
        <f t="shared" si="1"/>
        <v>---------------------------------</v>
      </c>
      <c r="N43" s="110"/>
      <c r="O43" s="510" t="str">
        <f>HYPERLINK("#"&amp;T43&amp;"!A1","28")</f>
        <v>28</v>
      </c>
      <c r="R43" s="105">
        <v>58</v>
      </c>
      <c r="T43" s="111" t="s">
        <v>28</v>
      </c>
    </row>
    <row r="44" spans="2:20" ht="18.75" customHeight="1">
      <c r="B44" s="104"/>
      <c r="C44" s="104"/>
      <c r="D44" s="570" t="s">
        <v>788</v>
      </c>
      <c r="E44" s="104" t="s">
        <v>492</v>
      </c>
      <c r="G44" s="104"/>
      <c r="H44" s="104"/>
      <c r="I44" s="104"/>
      <c r="J44" s="104"/>
      <c r="K44" s="104"/>
      <c r="L44" s="104"/>
      <c r="M44" s="107" t="str">
        <f t="shared" si="1"/>
        <v>--------------------------------</v>
      </c>
      <c r="N44" s="110"/>
      <c r="O44" s="510" t="str">
        <f>HYPERLINK("#"&amp;T44&amp;"!A1","29")</f>
        <v>29</v>
      </c>
      <c r="R44" s="105">
        <v>58</v>
      </c>
      <c r="T44" s="111" t="s">
        <v>28</v>
      </c>
    </row>
    <row r="45" spans="2:20" ht="18.75" customHeight="1">
      <c r="B45" s="104"/>
      <c r="C45" s="104"/>
      <c r="D45" s="581"/>
      <c r="E45" s="104"/>
      <c r="G45" s="104"/>
      <c r="H45" s="104"/>
      <c r="I45" s="104"/>
      <c r="J45" s="104"/>
      <c r="K45" s="104"/>
      <c r="L45" s="104"/>
      <c r="M45" s="107"/>
      <c r="N45" s="110"/>
      <c r="O45" s="510"/>
      <c r="T45" s="111"/>
    </row>
    <row r="46" spans="2:15" ht="18.75" customHeight="1">
      <c r="B46" s="111" t="s">
        <v>173</v>
      </c>
      <c r="C46" s="104"/>
      <c r="D46" s="104"/>
      <c r="E46" s="104"/>
      <c r="F46" s="104"/>
      <c r="G46" s="104"/>
      <c r="H46" s="104"/>
      <c r="I46" s="104"/>
      <c r="J46" s="104"/>
      <c r="K46" s="104"/>
      <c r="L46" s="104"/>
      <c r="M46" s="104"/>
      <c r="N46" s="104"/>
      <c r="O46" s="511"/>
    </row>
    <row r="47" spans="2:15" ht="18.75" customHeight="1">
      <c r="B47" s="104"/>
      <c r="C47" s="111" t="s">
        <v>174</v>
      </c>
      <c r="D47" s="104"/>
      <c r="E47" s="104"/>
      <c r="F47" s="104"/>
      <c r="G47" s="104"/>
      <c r="H47" s="104"/>
      <c r="I47" s="104"/>
      <c r="J47" s="104"/>
      <c r="K47" s="104"/>
      <c r="L47" s="104"/>
      <c r="M47" s="104"/>
      <c r="N47" s="104"/>
      <c r="O47" s="511"/>
    </row>
    <row r="48" spans="2:20" ht="18.75" customHeight="1">
      <c r="B48" s="104"/>
      <c r="C48" s="104"/>
      <c r="D48" s="570" t="s">
        <v>759</v>
      </c>
      <c r="E48" s="104" t="s">
        <v>175</v>
      </c>
      <c r="F48" s="104"/>
      <c r="G48" s="106"/>
      <c r="H48" s="104"/>
      <c r="I48" s="104"/>
      <c r="J48" s="104"/>
      <c r="K48" s="104"/>
      <c r="L48" s="104"/>
      <c r="M48" s="107" t="str">
        <f>REPT("-",R48-LEN(E48))</f>
        <v>----------------------------------------------------------------</v>
      </c>
      <c r="N48" s="104"/>
      <c r="O48" s="510" t="str">
        <f>HYPERLINK("#"&amp;T48&amp;"!A1","30")</f>
        <v>30</v>
      </c>
      <c r="R48" s="105">
        <v>73</v>
      </c>
      <c r="T48" s="111" t="s">
        <v>489</v>
      </c>
    </row>
    <row r="49" spans="2:20" ht="18.75" customHeight="1">
      <c r="B49" s="104"/>
      <c r="C49" s="104"/>
      <c r="D49" s="570" t="s">
        <v>760</v>
      </c>
      <c r="E49" s="104" t="s">
        <v>176</v>
      </c>
      <c r="F49" s="104"/>
      <c r="G49" s="106"/>
      <c r="H49" s="104"/>
      <c r="I49" s="104"/>
      <c r="J49" s="104"/>
      <c r="K49" s="104"/>
      <c r="L49" s="104"/>
      <c r="M49" s="107" t="str">
        <f>REPT("-",R49-LEN(E49))</f>
        <v>---------------------------------------------------------------</v>
      </c>
      <c r="N49" s="104"/>
      <c r="O49" s="510" t="str">
        <f>HYPERLINK("#"&amp;T49&amp;"!A1","32")</f>
        <v>32</v>
      </c>
      <c r="R49" s="105">
        <v>73</v>
      </c>
      <c r="T49" s="111" t="s">
        <v>490</v>
      </c>
    </row>
    <row r="50" spans="2:20" ht="18.75" customHeight="1">
      <c r="B50" s="104" t="s">
        <v>741</v>
      </c>
      <c r="C50" s="104"/>
      <c r="D50" s="104"/>
      <c r="E50" s="104"/>
      <c r="F50" s="104"/>
      <c r="G50" s="106"/>
      <c r="H50" s="104"/>
      <c r="I50" s="104"/>
      <c r="J50" s="104"/>
      <c r="K50" s="104"/>
      <c r="L50" s="104"/>
      <c r="M50" s="107" t="str">
        <f>REPT("-",R50-LEN(E50))</f>
        <v>--------------------------------------------------------------------</v>
      </c>
      <c r="N50" s="107"/>
      <c r="O50" s="510" t="str">
        <f>HYPERLINK("#"&amp;T50&amp;"!A1","34")</f>
        <v>34</v>
      </c>
      <c r="R50" s="105">
        <v>68</v>
      </c>
      <c r="T50" s="111" t="s">
        <v>344</v>
      </c>
    </row>
    <row r="51" spans="2:20" ht="18.75" customHeight="1">
      <c r="B51" s="104" t="s">
        <v>728</v>
      </c>
      <c r="C51" s="104"/>
      <c r="D51" s="104"/>
      <c r="E51" s="104"/>
      <c r="F51" s="104"/>
      <c r="G51" s="106"/>
      <c r="H51" s="104"/>
      <c r="I51" s="104"/>
      <c r="J51" s="104"/>
      <c r="K51" s="104"/>
      <c r="L51" s="104"/>
      <c r="M51" s="107" t="str">
        <f>REPT("-",R51-LEN(E51))</f>
        <v>--------------------------------------------------</v>
      </c>
      <c r="N51" s="107"/>
      <c r="O51" s="510" t="str">
        <f>HYPERLINK("#"&amp;T51&amp;"!A1","36")</f>
        <v>36</v>
      </c>
      <c r="R51" s="105">
        <v>50</v>
      </c>
      <c r="T51" s="111" t="s">
        <v>345</v>
      </c>
    </row>
    <row r="52" spans="2:14" ht="18.75" customHeight="1">
      <c r="B52" s="104"/>
      <c r="C52" s="104"/>
      <c r="D52" s="104"/>
      <c r="E52" s="104"/>
      <c r="F52" s="104"/>
      <c r="G52" s="104"/>
      <c r="H52" s="104"/>
      <c r="I52" s="104"/>
      <c r="J52" s="104"/>
      <c r="K52" s="104"/>
      <c r="L52" s="104"/>
      <c r="M52" s="104"/>
      <c r="N52" s="104"/>
    </row>
    <row r="53" ht="18.75" customHeight="1"/>
  </sheetData>
  <sheetProtection password="CC23" sheet="1" objects="1" scenarios="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ignoredErrors>
    <ignoredError sqref="C7:C13 D48:D49" numberStoredAsText="1"/>
  </ignoredErrors>
</worksheet>
</file>

<file path=xl/worksheets/sheet20.xml><?xml version="1.0" encoding="utf-8"?>
<worksheet xmlns="http://schemas.openxmlformats.org/spreadsheetml/2006/main" xmlns:r="http://schemas.openxmlformats.org/officeDocument/2006/relationships">
  <sheetPr codeName="Sheet20">
    <tabColor indexed="53"/>
  </sheetPr>
  <dimension ref="B1:R104"/>
  <sheetViews>
    <sheetView zoomScale="80" zoomScaleNormal="80" zoomScaleSheetLayoutView="85" workbookViewId="0" topLeftCell="A1">
      <selection activeCell="A1" sqref="A1"/>
    </sheetView>
  </sheetViews>
  <sheetFormatPr defaultColWidth="8.796875" defaultRowHeight="14.25"/>
  <cols>
    <col min="1" max="1" width="9" style="155" customWidth="1"/>
    <col min="2" max="2" width="3.3984375" style="155" customWidth="1"/>
    <col min="3" max="3" width="38.59765625" style="157" customWidth="1"/>
    <col min="4" max="18" width="10.3984375" style="155" customWidth="1"/>
    <col min="19" max="16384" width="9" style="155" customWidth="1"/>
  </cols>
  <sheetData>
    <row r="1" spans="2:18" ht="21.75" customHeight="1">
      <c r="B1" s="153"/>
      <c r="C1" s="154"/>
      <c r="D1" s="582" t="s">
        <v>803</v>
      </c>
      <c r="E1" s="153"/>
      <c r="F1" s="153"/>
      <c r="H1" s="153"/>
      <c r="I1" s="153"/>
      <c r="J1" s="153"/>
      <c r="K1" s="153"/>
      <c r="L1" s="153"/>
      <c r="M1" s="153"/>
      <c r="N1" s="153"/>
      <c r="O1" s="153"/>
      <c r="P1" s="153"/>
      <c r="Q1" s="153"/>
      <c r="R1" s="153"/>
    </row>
    <row r="2" spans="2:18" ht="18" customHeight="1">
      <c r="B2" s="156"/>
      <c r="C2" s="158" t="s">
        <v>413</v>
      </c>
      <c r="E2" s="156"/>
      <c r="F2" s="156"/>
      <c r="G2" s="156"/>
      <c r="H2" s="156"/>
      <c r="I2" s="156"/>
      <c r="J2" s="156"/>
      <c r="K2" s="156"/>
      <c r="L2" s="156"/>
      <c r="M2" s="156"/>
      <c r="N2" s="156"/>
      <c r="O2" s="156"/>
      <c r="P2" s="156"/>
      <c r="Q2" s="156"/>
      <c r="R2" s="156"/>
    </row>
    <row r="3" spans="2:18" s="160" customFormat="1" ht="18" customHeight="1">
      <c r="B3" s="805" t="s">
        <v>747</v>
      </c>
      <c r="C3" s="806"/>
      <c r="D3" s="814" t="s">
        <v>428</v>
      </c>
      <c r="E3" s="814"/>
      <c r="F3" s="814"/>
      <c r="G3" s="805" t="s">
        <v>429</v>
      </c>
      <c r="H3" s="811"/>
      <c r="I3" s="811"/>
      <c r="J3" s="805" t="s">
        <v>430</v>
      </c>
      <c r="K3" s="811"/>
      <c r="L3" s="811"/>
      <c r="M3" s="798" t="s">
        <v>431</v>
      </c>
      <c r="N3" s="812"/>
      <c r="O3" s="812"/>
      <c r="P3" s="798" t="s">
        <v>432</v>
      </c>
      <c r="Q3" s="812"/>
      <c r="R3" s="813"/>
    </row>
    <row r="4" spans="2:18" s="160" customFormat="1" ht="18" customHeight="1" thickBot="1">
      <c r="B4" s="807"/>
      <c r="C4" s="808"/>
      <c r="D4" s="162" t="s">
        <v>419</v>
      </c>
      <c r="E4" s="161" t="s">
        <v>420</v>
      </c>
      <c r="F4" s="161" t="s">
        <v>421</v>
      </c>
      <c r="G4" s="163" t="s">
        <v>419</v>
      </c>
      <c r="H4" s="161" t="s">
        <v>420</v>
      </c>
      <c r="I4" s="161" t="s">
        <v>421</v>
      </c>
      <c r="J4" s="163" t="s">
        <v>419</v>
      </c>
      <c r="K4" s="161" t="s">
        <v>420</v>
      </c>
      <c r="L4" s="161" t="s">
        <v>421</v>
      </c>
      <c r="M4" s="161" t="s">
        <v>419</v>
      </c>
      <c r="N4" s="163" t="s">
        <v>420</v>
      </c>
      <c r="O4" s="161" t="s">
        <v>421</v>
      </c>
      <c r="P4" s="163" t="s">
        <v>419</v>
      </c>
      <c r="Q4" s="163" t="s">
        <v>420</v>
      </c>
      <c r="R4" s="162" t="s">
        <v>421</v>
      </c>
    </row>
    <row r="5" spans="2:18" s="160" customFormat="1" ht="9.75" customHeight="1" thickTop="1">
      <c r="B5" s="177"/>
      <c r="C5" s="592"/>
      <c r="D5" s="608" t="s">
        <v>433</v>
      </c>
      <c r="E5" s="178" t="s">
        <v>433</v>
      </c>
      <c r="F5" s="178" t="s">
        <v>433</v>
      </c>
      <c r="G5" s="178" t="s">
        <v>433</v>
      </c>
      <c r="H5" s="178" t="s">
        <v>433</v>
      </c>
      <c r="I5" s="178" t="s">
        <v>433</v>
      </c>
      <c r="J5" s="178" t="s">
        <v>433</v>
      </c>
      <c r="K5" s="178" t="s">
        <v>433</v>
      </c>
      <c r="L5" s="178" t="s">
        <v>433</v>
      </c>
      <c r="M5" s="178" t="s">
        <v>433</v>
      </c>
      <c r="N5" s="178" t="s">
        <v>433</v>
      </c>
      <c r="O5" s="178" t="s">
        <v>433</v>
      </c>
      <c r="P5" s="179" t="s">
        <v>434</v>
      </c>
      <c r="Q5" s="179" t="s">
        <v>434</v>
      </c>
      <c r="R5" s="179" t="s">
        <v>434</v>
      </c>
    </row>
    <row r="6" spans="2:18" ht="16.5" customHeight="1">
      <c r="B6" s="809" t="s">
        <v>192</v>
      </c>
      <c r="C6" s="810"/>
      <c r="D6" s="173">
        <v>1387289</v>
      </c>
      <c r="E6" s="173">
        <v>790547</v>
      </c>
      <c r="F6" s="173">
        <v>596742</v>
      </c>
      <c r="G6" s="173">
        <v>20140</v>
      </c>
      <c r="H6" s="173">
        <v>9728</v>
      </c>
      <c r="I6" s="173">
        <v>10412</v>
      </c>
      <c r="J6" s="173">
        <v>17365</v>
      </c>
      <c r="K6" s="173">
        <v>8852</v>
      </c>
      <c r="L6" s="173">
        <v>8513</v>
      </c>
      <c r="M6" s="173">
        <v>1390064</v>
      </c>
      <c r="N6" s="173">
        <v>791423</v>
      </c>
      <c r="O6" s="173">
        <v>598641</v>
      </c>
      <c r="P6" s="180">
        <v>29.2</v>
      </c>
      <c r="Q6" s="180">
        <v>13.4</v>
      </c>
      <c r="R6" s="180">
        <v>50.1</v>
      </c>
    </row>
    <row r="7" spans="2:18" ht="16.5" customHeight="1">
      <c r="B7" s="794" t="s">
        <v>379</v>
      </c>
      <c r="C7" s="795"/>
      <c r="D7" s="166" t="s">
        <v>818</v>
      </c>
      <c r="E7" s="166" t="s">
        <v>818</v>
      </c>
      <c r="F7" s="166" t="s">
        <v>818</v>
      </c>
      <c r="G7" s="166" t="s">
        <v>818</v>
      </c>
      <c r="H7" s="166" t="s">
        <v>818</v>
      </c>
      <c r="I7" s="166" t="s">
        <v>818</v>
      </c>
      <c r="J7" s="166" t="s">
        <v>818</v>
      </c>
      <c r="K7" s="166" t="s">
        <v>818</v>
      </c>
      <c r="L7" s="166" t="s">
        <v>818</v>
      </c>
      <c r="M7" s="166" t="s">
        <v>818</v>
      </c>
      <c r="N7" s="166" t="s">
        <v>818</v>
      </c>
      <c r="O7" s="166" t="s">
        <v>818</v>
      </c>
      <c r="P7" s="166" t="s">
        <v>818</v>
      </c>
      <c r="Q7" s="166" t="s">
        <v>818</v>
      </c>
      <c r="R7" s="166" t="s">
        <v>818</v>
      </c>
    </row>
    <row r="8" spans="2:18" ht="16.5" customHeight="1">
      <c r="B8" s="790" t="s">
        <v>200</v>
      </c>
      <c r="C8" s="791"/>
      <c r="D8" s="168">
        <v>64218</v>
      </c>
      <c r="E8" s="168">
        <v>52983</v>
      </c>
      <c r="F8" s="168">
        <v>11235</v>
      </c>
      <c r="G8" s="168">
        <v>395</v>
      </c>
      <c r="H8" s="168">
        <v>193</v>
      </c>
      <c r="I8" s="168">
        <v>202</v>
      </c>
      <c r="J8" s="168">
        <v>387</v>
      </c>
      <c r="K8" s="168">
        <v>293</v>
      </c>
      <c r="L8" s="168">
        <v>94</v>
      </c>
      <c r="M8" s="168">
        <v>64226</v>
      </c>
      <c r="N8" s="168">
        <v>52883</v>
      </c>
      <c r="O8" s="168">
        <v>11343</v>
      </c>
      <c r="P8" s="182">
        <v>6.6</v>
      </c>
      <c r="Q8" s="182">
        <v>1.8</v>
      </c>
      <c r="R8" s="182">
        <v>28.9</v>
      </c>
    </row>
    <row r="9" spans="2:18" ht="16.5" customHeight="1">
      <c r="B9" s="790" t="s">
        <v>202</v>
      </c>
      <c r="C9" s="791"/>
      <c r="D9" s="168">
        <v>406582</v>
      </c>
      <c r="E9" s="168">
        <v>294069</v>
      </c>
      <c r="F9" s="168">
        <v>112513</v>
      </c>
      <c r="G9" s="168">
        <v>4083</v>
      </c>
      <c r="H9" s="168">
        <v>2183</v>
      </c>
      <c r="I9" s="168">
        <v>1900</v>
      </c>
      <c r="J9" s="168">
        <v>4155</v>
      </c>
      <c r="K9" s="168">
        <v>2299</v>
      </c>
      <c r="L9" s="168">
        <v>1856</v>
      </c>
      <c r="M9" s="168">
        <v>406510</v>
      </c>
      <c r="N9" s="168">
        <v>293953</v>
      </c>
      <c r="O9" s="168">
        <v>112557</v>
      </c>
      <c r="P9" s="182">
        <v>12.4</v>
      </c>
      <c r="Q9" s="182">
        <v>3.9</v>
      </c>
      <c r="R9" s="182">
        <v>34.4</v>
      </c>
    </row>
    <row r="10" spans="2:18" ht="16.5" customHeight="1">
      <c r="B10" s="790" t="s">
        <v>204</v>
      </c>
      <c r="C10" s="791"/>
      <c r="D10" s="168">
        <v>8454</v>
      </c>
      <c r="E10" s="168">
        <v>7438</v>
      </c>
      <c r="F10" s="168">
        <v>1016</v>
      </c>
      <c r="G10" s="168">
        <v>12</v>
      </c>
      <c r="H10" s="168">
        <v>0</v>
      </c>
      <c r="I10" s="168">
        <v>12</v>
      </c>
      <c r="J10" s="168">
        <v>273</v>
      </c>
      <c r="K10" s="168">
        <v>263</v>
      </c>
      <c r="L10" s="168">
        <v>10</v>
      </c>
      <c r="M10" s="168">
        <v>8193</v>
      </c>
      <c r="N10" s="168">
        <v>7175</v>
      </c>
      <c r="O10" s="168">
        <v>1018</v>
      </c>
      <c r="P10" s="182">
        <v>3.6</v>
      </c>
      <c r="Q10" s="182">
        <v>1.9</v>
      </c>
      <c r="R10" s="182">
        <v>15.6</v>
      </c>
    </row>
    <row r="11" spans="2:18" ht="16.5" customHeight="1">
      <c r="B11" s="790" t="s">
        <v>207</v>
      </c>
      <c r="C11" s="791"/>
      <c r="D11" s="168">
        <v>18758</v>
      </c>
      <c r="E11" s="168">
        <v>11021</v>
      </c>
      <c r="F11" s="168">
        <v>7737</v>
      </c>
      <c r="G11" s="168">
        <v>98</v>
      </c>
      <c r="H11" s="168">
        <v>8</v>
      </c>
      <c r="I11" s="168">
        <v>90</v>
      </c>
      <c r="J11" s="168">
        <v>336</v>
      </c>
      <c r="K11" s="168">
        <v>167</v>
      </c>
      <c r="L11" s="168">
        <v>169</v>
      </c>
      <c r="M11" s="168">
        <v>18520</v>
      </c>
      <c r="N11" s="168">
        <v>10862</v>
      </c>
      <c r="O11" s="168">
        <v>7658</v>
      </c>
      <c r="P11" s="182">
        <v>12.6</v>
      </c>
      <c r="Q11" s="182">
        <v>1.5</v>
      </c>
      <c r="R11" s="182">
        <v>28.4</v>
      </c>
    </row>
    <row r="12" spans="2:18" ht="16.5" customHeight="1">
      <c r="B12" s="790" t="s">
        <v>380</v>
      </c>
      <c r="C12" s="791"/>
      <c r="D12" s="168">
        <v>91255</v>
      </c>
      <c r="E12" s="168">
        <v>72820</v>
      </c>
      <c r="F12" s="168">
        <v>18435</v>
      </c>
      <c r="G12" s="168">
        <v>3159</v>
      </c>
      <c r="H12" s="168">
        <v>2081</v>
      </c>
      <c r="I12" s="168">
        <v>1078</v>
      </c>
      <c r="J12" s="168">
        <v>1142</v>
      </c>
      <c r="K12" s="168">
        <v>853</v>
      </c>
      <c r="L12" s="168">
        <v>289</v>
      </c>
      <c r="M12" s="168">
        <v>93272</v>
      </c>
      <c r="N12" s="168">
        <v>74048</v>
      </c>
      <c r="O12" s="168">
        <v>19224</v>
      </c>
      <c r="P12" s="182">
        <v>19</v>
      </c>
      <c r="Q12" s="182">
        <v>11.2</v>
      </c>
      <c r="R12" s="182">
        <v>49</v>
      </c>
    </row>
    <row r="13" spans="2:18" ht="16.5" customHeight="1">
      <c r="B13" s="790" t="s">
        <v>381</v>
      </c>
      <c r="C13" s="791"/>
      <c r="D13" s="168">
        <v>216540</v>
      </c>
      <c r="E13" s="168">
        <v>101357</v>
      </c>
      <c r="F13" s="168">
        <v>115183</v>
      </c>
      <c r="G13" s="168">
        <v>2968</v>
      </c>
      <c r="H13" s="168">
        <v>974</v>
      </c>
      <c r="I13" s="168">
        <v>1994</v>
      </c>
      <c r="J13" s="168">
        <v>2784</v>
      </c>
      <c r="K13" s="168">
        <v>1038</v>
      </c>
      <c r="L13" s="168">
        <v>1746</v>
      </c>
      <c r="M13" s="168">
        <v>216724</v>
      </c>
      <c r="N13" s="168">
        <v>101293</v>
      </c>
      <c r="O13" s="168">
        <v>115431</v>
      </c>
      <c r="P13" s="182">
        <v>47.8</v>
      </c>
      <c r="Q13" s="182">
        <v>22.4</v>
      </c>
      <c r="R13" s="182">
        <v>70</v>
      </c>
    </row>
    <row r="14" spans="2:18" ht="16.5" customHeight="1">
      <c r="B14" s="790" t="s">
        <v>382</v>
      </c>
      <c r="C14" s="791"/>
      <c r="D14" s="168">
        <v>34307</v>
      </c>
      <c r="E14" s="168">
        <v>18344</v>
      </c>
      <c r="F14" s="168">
        <v>15963</v>
      </c>
      <c r="G14" s="168">
        <v>269</v>
      </c>
      <c r="H14" s="168">
        <v>128</v>
      </c>
      <c r="I14" s="168">
        <v>141</v>
      </c>
      <c r="J14" s="168">
        <v>227</v>
      </c>
      <c r="K14" s="168">
        <v>159</v>
      </c>
      <c r="L14" s="168">
        <v>68</v>
      </c>
      <c r="M14" s="168">
        <v>34349</v>
      </c>
      <c r="N14" s="168">
        <v>18313</v>
      </c>
      <c r="O14" s="168">
        <v>16036</v>
      </c>
      <c r="P14" s="182">
        <v>5.2</v>
      </c>
      <c r="Q14" s="182">
        <v>0.4</v>
      </c>
      <c r="R14" s="182">
        <v>10.6</v>
      </c>
    </row>
    <row r="15" spans="2:18" ht="16.5" customHeight="1">
      <c r="B15" s="790" t="s">
        <v>383</v>
      </c>
      <c r="C15" s="791"/>
      <c r="D15" s="168">
        <v>17476</v>
      </c>
      <c r="E15" s="168">
        <v>11665</v>
      </c>
      <c r="F15" s="168">
        <v>5811</v>
      </c>
      <c r="G15" s="168">
        <v>314</v>
      </c>
      <c r="H15" s="168">
        <v>123</v>
      </c>
      <c r="I15" s="168">
        <v>191</v>
      </c>
      <c r="J15" s="168">
        <v>61</v>
      </c>
      <c r="K15" s="168">
        <v>29</v>
      </c>
      <c r="L15" s="168">
        <v>32</v>
      </c>
      <c r="M15" s="168">
        <v>17729</v>
      </c>
      <c r="N15" s="168">
        <v>11759</v>
      </c>
      <c r="O15" s="168">
        <v>5970</v>
      </c>
      <c r="P15" s="182">
        <v>17.3</v>
      </c>
      <c r="Q15" s="182">
        <v>6.9</v>
      </c>
      <c r="R15" s="182">
        <v>37.8</v>
      </c>
    </row>
    <row r="16" spans="2:18" ht="16.5" customHeight="1">
      <c r="B16" s="790" t="s">
        <v>384</v>
      </c>
      <c r="C16" s="791"/>
      <c r="D16" s="168">
        <v>36502</v>
      </c>
      <c r="E16" s="168">
        <v>27653</v>
      </c>
      <c r="F16" s="168">
        <v>8849</v>
      </c>
      <c r="G16" s="168">
        <v>586</v>
      </c>
      <c r="H16" s="168">
        <v>471</v>
      </c>
      <c r="I16" s="168">
        <v>115</v>
      </c>
      <c r="J16" s="168">
        <v>196</v>
      </c>
      <c r="K16" s="168">
        <v>194</v>
      </c>
      <c r="L16" s="168">
        <v>2</v>
      </c>
      <c r="M16" s="168">
        <v>36892</v>
      </c>
      <c r="N16" s="168">
        <v>27930</v>
      </c>
      <c r="O16" s="168">
        <v>8962</v>
      </c>
      <c r="P16" s="182">
        <v>10.2</v>
      </c>
      <c r="Q16" s="182">
        <v>5.1</v>
      </c>
      <c r="R16" s="182">
        <v>26.2</v>
      </c>
    </row>
    <row r="17" spans="2:18" ht="16.5" customHeight="1">
      <c r="B17" s="790" t="s">
        <v>385</v>
      </c>
      <c r="C17" s="791"/>
      <c r="D17" s="168">
        <v>119196</v>
      </c>
      <c r="E17" s="168">
        <v>43533</v>
      </c>
      <c r="F17" s="168">
        <v>75663</v>
      </c>
      <c r="G17" s="168">
        <v>3620</v>
      </c>
      <c r="H17" s="168">
        <v>1321</v>
      </c>
      <c r="I17" s="168">
        <v>2299</v>
      </c>
      <c r="J17" s="168">
        <v>3147</v>
      </c>
      <c r="K17" s="168">
        <v>1540</v>
      </c>
      <c r="L17" s="168">
        <v>1607</v>
      </c>
      <c r="M17" s="168">
        <v>119669</v>
      </c>
      <c r="N17" s="168">
        <v>43314</v>
      </c>
      <c r="O17" s="168">
        <v>76355</v>
      </c>
      <c r="P17" s="182">
        <v>78.9</v>
      </c>
      <c r="Q17" s="182">
        <v>63.5</v>
      </c>
      <c r="R17" s="182">
        <v>87.6</v>
      </c>
    </row>
    <row r="18" spans="2:18" ht="16.5" customHeight="1">
      <c r="B18" s="790" t="s">
        <v>386</v>
      </c>
      <c r="C18" s="791"/>
      <c r="D18" s="168">
        <v>38895</v>
      </c>
      <c r="E18" s="168">
        <v>16778</v>
      </c>
      <c r="F18" s="168">
        <v>22117</v>
      </c>
      <c r="G18" s="168">
        <v>1175</v>
      </c>
      <c r="H18" s="168">
        <v>445</v>
      </c>
      <c r="I18" s="168">
        <v>730</v>
      </c>
      <c r="J18" s="168">
        <v>1835</v>
      </c>
      <c r="K18" s="168">
        <v>488</v>
      </c>
      <c r="L18" s="168">
        <v>1347</v>
      </c>
      <c r="M18" s="168">
        <v>38235</v>
      </c>
      <c r="N18" s="168">
        <v>16735</v>
      </c>
      <c r="O18" s="168">
        <v>21500</v>
      </c>
      <c r="P18" s="182">
        <v>46.4</v>
      </c>
      <c r="Q18" s="182">
        <v>21.5</v>
      </c>
      <c r="R18" s="182">
        <v>65.8</v>
      </c>
    </row>
    <row r="19" spans="2:18" ht="16.5" customHeight="1">
      <c r="B19" s="790" t="s">
        <v>387</v>
      </c>
      <c r="C19" s="791"/>
      <c r="D19" s="168">
        <v>68983</v>
      </c>
      <c r="E19" s="168">
        <v>35380</v>
      </c>
      <c r="F19" s="168">
        <v>33603</v>
      </c>
      <c r="G19" s="168">
        <v>336</v>
      </c>
      <c r="H19" s="168">
        <v>311</v>
      </c>
      <c r="I19" s="168">
        <v>25</v>
      </c>
      <c r="J19" s="168">
        <v>499</v>
      </c>
      <c r="K19" s="168">
        <v>67</v>
      </c>
      <c r="L19" s="168">
        <v>432</v>
      </c>
      <c r="M19" s="168">
        <v>68820</v>
      </c>
      <c r="N19" s="168">
        <v>35624</v>
      </c>
      <c r="O19" s="168">
        <v>33196</v>
      </c>
      <c r="P19" s="182">
        <v>32.4</v>
      </c>
      <c r="Q19" s="182">
        <v>25.4</v>
      </c>
      <c r="R19" s="182">
        <v>40</v>
      </c>
    </row>
    <row r="20" spans="2:18" ht="16.5" customHeight="1">
      <c r="B20" s="790" t="s">
        <v>388</v>
      </c>
      <c r="C20" s="791"/>
      <c r="D20" s="168">
        <v>165053</v>
      </c>
      <c r="E20" s="168">
        <v>37863</v>
      </c>
      <c r="F20" s="168">
        <v>127190</v>
      </c>
      <c r="G20" s="168">
        <v>1123</v>
      </c>
      <c r="H20" s="168">
        <v>383</v>
      </c>
      <c r="I20" s="168">
        <v>740</v>
      </c>
      <c r="J20" s="168">
        <v>500</v>
      </c>
      <c r="K20" s="168">
        <v>282</v>
      </c>
      <c r="L20" s="168">
        <v>218</v>
      </c>
      <c r="M20" s="168">
        <v>165676</v>
      </c>
      <c r="N20" s="168">
        <v>37964</v>
      </c>
      <c r="O20" s="168">
        <v>127712</v>
      </c>
      <c r="P20" s="182">
        <v>29.8</v>
      </c>
      <c r="Q20" s="182">
        <v>20.8</v>
      </c>
      <c r="R20" s="182">
        <v>32.5</v>
      </c>
    </row>
    <row r="21" spans="2:18" ht="16.5" customHeight="1">
      <c r="B21" s="790" t="s">
        <v>234</v>
      </c>
      <c r="C21" s="791"/>
      <c r="D21" s="168">
        <v>12626</v>
      </c>
      <c r="E21" s="168">
        <v>7308</v>
      </c>
      <c r="F21" s="168">
        <v>5318</v>
      </c>
      <c r="G21" s="168">
        <v>110</v>
      </c>
      <c r="H21" s="168">
        <v>0</v>
      </c>
      <c r="I21" s="168">
        <v>110</v>
      </c>
      <c r="J21" s="168">
        <v>33</v>
      </c>
      <c r="K21" s="168">
        <v>0</v>
      </c>
      <c r="L21" s="168">
        <v>33</v>
      </c>
      <c r="M21" s="168">
        <v>12703</v>
      </c>
      <c r="N21" s="168">
        <v>7308</v>
      </c>
      <c r="O21" s="168">
        <v>5395</v>
      </c>
      <c r="P21" s="182">
        <v>11.2</v>
      </c>
      <c r="Q21" s="182">
        <v>2.6</v>
      </c>
      <c r="R21" s="182">
        <v>22.9</v>
      </c>
    </row>
    <row r="22" spans="2:18" ht="16.5" customHeight="1">
      <c r="B22" s="788" t="s">
        <v>389</v>
      </c>
      <c r="C22" s="789"/>
      <c r="D22" s="168">
        <v>87931</v>
      </c>
      <c r="E22" s="168">
        <v>51925</v>
      </c>
      <c r="F22" s="168">
        <v>36006</v>
      </c>
      <c r="G22" s="168">
        <v>1892</v>
      </c>
      <c r="H22" s="168">
        <v>1107</v>
      </c>
      <c r="I22" s="168">
        <v>785</v>
      </c>
      <c r="J22" s="168">
        <v>1790</v>
      </c>
      <c r="K22" s="168">
        <v>1180</v>
      </c>
      <c r="L22" s="168">
        <v>610</v>
      </c>
      <c r="M22" s="168">
        <v>88033</v>
      </c>
      <c r="N22" s="168">
        <v>51852</v>
      </c>
      <c r="O22" s="168">
        <v>36181</v>
      </c>
      <c r="P22" s="182">
        <v>37.9</v>
      </c>
      <c r="Q22" s="182">
        <v>22.4</v>
      </c>
      <c r="R22" s="182">
        <v>60.1</v>
      </c>
    </row>
    <row r="23" spans="2:18" ht="16.5" customHeight="1">
      <c r="B23" s="165"/>
      <c r="C23" s="596" t="s">
        <v>390</v>
      </c>
      <c r="D23" s="169">
        <v>53903</v>
      </c>
      <c r="E23" s="169">
        <v>27676</v>
      </c>
      <c r="F23" s="169">
        <v>26227</v>
      </c>
      <c r="G23" s="169">
        <v>1306</v>
      </c>
      <c r="H23" s="169">
        <v>518</v>
      </c>
      <c r="I23" s="169">
        <v>788</v>
      </c>
      <c r="J23" s="169">
        <v>859</v>
      </c>
      <c r="K23" s="169">
        <v>268</v>
      </c>
      <c r="L23" s="169">
        <v>591</v>
      </c>
      <c r="M23" s="169">
        <v>54350</v>
      </c>
      <c r="N23" s="169">
        <v>27926</v>
      </c>
      <c r="O23" s="169">
        <v>26424</v>
      </c>
      <c r="P23" s="183">
        <v>34.6</v>
      </c>
      <c r="Q23" s="183">
        <v>15.5</v>
      </c>
      <c r="R23" s="183">
        <v>54.8</v>
      </c>
    </row>
    <row r="24" spans="2:18" ht="16.5" customHeight="1">
      <c r="B24" s="170"/>
      <c r="C24" s="594" t="s">
        <v>242</v>
      </c>
      <c r="D24" s="171">
        <v>9197</v>
      </c>
      <c r="E24" s="171">
        <v>5039</v>
      </c>
      <c r="F24" s="171">
        <v>4158</v>
      </c>
      <c r="G24" s="171">
        <v>55</v>
      </c>
      <c r="H24" s="171">
        <v>19</v>
      </c>
      <c r="I24" s="171">
        <v>36</v>
      </c>
      <c r="J24" s="171">
        <v>87</v>
      </c>
      <c r="K24" s="171">
        <v>80</v>
      </c>
      <c r="L24" s="171">
        <v>7</v>
      </c>
      <c r="M24" s="171">
        <v>9165</v>
      </c>
      <c r="N24" s="171">
        <v>4978</v>
      </c>
      <c r="O24" s="171">
        <v>4187</v>
      </c>
      <c r="P24" s="184">
        <v>24.3</v>
      </c>
      <c r="Q24" s="184">
        <v>6.4</v>
      </c>
      <c r="R24" s="184">
        <v>45.6</v>
      </c>
    </row>
    <row r="25" spans="2:18" ht="16.5" customHeight="1">
      <c r="B25" s="172"/>
      <c r="C25" s="597" t="s">
        <v>391</v>
      </c>
      <c r="D25" s="173">
        <v>4552</v>
      </c>
      <c r="E25" s="173">
        <v>3341</v>
      </c>
      <c r="F25" s="173">
        <v>1211</v>
      </c>
      <c r="G25" s="173">
        <v>66</v>
      </c>
      <c r="H25" s="173">
        <v>38</v>
      </c>
      <c r="I25" s="173">
        <v>28</v>
      </c>
      <c r="J25" s="173">
        <v>62</v>
      </c>
      <c r="K25" s="173">
        <v>28</v>
      </c>
      <c r="L25" s="173">
        <v>34</v>
      </c>
      <c r="M25" s="173">
        <v>4556</v>
      </c>
      <c r="N25" s="173">
        <v>3351</v>
      </c>
      <c r="O25" s="173">
        <v>1205</v>
      </c>
      <c r="P25" s="180">
        <v>5</v>
      </c>
      <c r="Q25" s="180">
        <v>2.6</v>
      </c>
      <c r="R25" s="180">
        <v>11.9</v>
      </c>
    </row>
    <row r="26" spans="2:18" ht="16.5" customHeight="1">
      <c r="B26" s="167"/>
      <c r="C26" s="598" t="s">
        <v>392</v>
      </c>
      <c r="D26" s="168">
        <v>5848</v>
      </c>
      <c r="E26" s="168">
        <v>4624</v>
      </c>
      <c r="F26" s="168">
        <v>1224</v>
      </c>
      <c r="G26" s="168">
        <v>66</v>
      </c>
      <c r="H26" s="168">
        <v>48</v>
      </c>
      <c r="I26" s="168">
        <v>18</v>
      </c>
      <c r="J26" s="168">
        <v>89</v>
      </c>
      <c r="K26" s="168">
        <v>80</v>
      </c>
      <c r="L26" s="168">
        <v>9</v>
      </c>
      <c r="M26" s="168">
        <v>5825</v>
      </c>
      <c r="N26" s="168">
        <v>4592</v>
      </c>
      <c r="O26" s="168">
        <v>1233</v>
      </c>
      <c r="P26" s="182">
        <v>12.7</v>
      </c>
      <c r="Q26" s="182">
        <v>5.2</v>
      </c>
      <c r="R26" s="182">
        <v>40.4</v>
      </c>
    </row>
    <row r="27" spans="2:18" ht="16.5" customHeight="1">
      <c r="B27" s="167"/>
      <c r="C27" s="598" t="s">
        <v>393</v>
      </c>
      <c r="D27" s="168">
        <v>16638</v>
      </c>
      <c r="E27" s="168">
        <v>11059</v>
      </c>
      <c r="F27" s="168">
        <v>5579</v>
      </c>
      <c r="G27" s="168">
        <v>20</v>
      </c>
      <c r="H27" s="168">
        <v>10</v>
      </c>
      <c r="I27" s="168">
        <v>10</v>
      </c>
      <c r="J27" s="168">
        <v>73</v>
      </c>
      <c r="K27" s="168">
        <v>20</v>
      </c>
      <c r="L27" s="168">
        <v>53</v>
      </c>
      <c r="M27" s="168">
        <v>16585</v>
      </c>
      <c r="N27" s="168">
        <v>11049</v>
      </c>
      <c r="O27" s="168">
        <v>5536</v>
      </c>
      <c r="P27" s="182">
        <v>12.3</v>
      </c>
      <c r="Q27" s="182">
        <v>3.2</v>
      </c>
      <c r="R27" s="182">
        <v>30.3</v>
      </c>
    </row>
    <row r="28" spans="2:18" ht="16.5" customHeight="1">
      <c r="B28" s="167"/>
      <c r="C28" s="598" t="s">
        <v>254</v>
      </c>
      <c r="D28" s="168">
        <v>7501</v>
      </c>
      <c r="E28" s="168">
        <v>5228</v>
      </c>
      <c r="F28" s="168">
        <v>2273</v>
      </c>
      <c r="G28" s="168">
        <v>6</v>
      </c>
      <c r="H28" s="168">
        <v>6</v>
      </c>
      <c r="I28" s="168">
        <v>0</v>
      </c>
      <c r="J28" s="168">
        <v>48</v>
      </c>
      <c r="K28" s="168">
        <v>34</v>
      </c>
      <c r="L28" s="168">
        <v>14</v>
      </c>
      <c r="M28" s="168">
        <v>7459</v>
      </c>
      <c r="N28" s="168">
        <v>5200</v>
      </c>
      <c r="O28" s="168">
        <v>2259</v>
      </c>
      <c r="P28" s="182">
        <v>14.8</v>
      </c>
      <c r="Q28" s="182">
        <v>6.1</v>
      </c>
      <c r="R28" s="182">
        <v>35</v>
      </c>
    </row>
    <row r="29" spans="2:18" ht="16.5" customHeight="1">
      <c r="B29" s="167"/>
      <c r="C29" s="598" t="s">
        <v>394</v>
      </c>
      <c r="D29" s="168">
        <v>24657</v>
      </c>
      <c r="E29" s="168">
        <v>17535</v>
      </c>
      <c r="F29" s="168">
        <v>7122</v>
      </c>
      <c r="G29" s="168">
        <v>130</v>
      </c>
      <c r="H29" s="168">
        <v>122</v>
      </c>
      <c r="I29" s="168">
        <v>8</v>
      </c>
      <c r="J29" s="168">
        <v>178</v>
      </c>
      <c r="K29" s="168">
        <v>150</v>
      </c>
      <c r="L29" s="168">
        <v>28</v>
      </c>
      <c r="M29" s="168">
        <v>24609</v>
      </c>
      <c r="N29" s="168">
        <v>17507</v>
      </c>
      <c r="O29" s="168">
        <v>7102</v>
      </c>
      <c r="P29" s="182">
        <v>8.9</v>
      </c>
      <c r="Q29" s="182">
        <v>2</v>
      </c>
      <c r="R29" s="182">
        <v>26</v>
      </c>
    </row>
    <row r="30" spans="2:18" ht="16.5" customHeight="1">
      <c r="B30" s="167"/>
      <c r="C30" s="598" t="s">
        <v>395</v>
      </c>
      <c r="D30" s="168">
        <v>19295</v>
      </c>
      <c r="E30" s="168">
        <v>11685</v>
      </c>
      <c r="F30" s="168">
        <v>7610</v>
      </c>
      <c r="G30" s="168">
        <v>516</v>
      </c>
      <c r="H30" s="168">
        <v>179</v>
      </c>
      <c r="I30" s="168">
        <v>337</v>
      </c>
      <c r="J30" s="168">
        <v>139</v>
      </c>
      <c r="K30" s="168">
        <v>96</v>
      </c>
      <c r="L30" s="168">
        <v>43</v>
      </c>
      <c r="M30" s="168">
        <v>19672</v>
      </c>
      <c r="N30" s="168">
        <v>11768</v>
      </c>
      <c r="O30" s="168">
        <v>7904</v>
      </c>
      <c r="P30" s="182">
        <v>20</v>
      </c>
      <c r="Q30" s="182">
        <v>6.3</v>
      </c>
      <c r="R30" s="182">
        <v>40.3</v>
      </c>
    </row>
    <row r="31" spans="2:18" ht="16.5" customHeight="1">
      <c r="B31" s="167"/>
      <c r="C31" s="598" t="s">
        <v>396</v>
      </c>
      <c r="D31" s="168">
        <v>7636</v>
      </c>
      <c r="E31" s="168">
        <v>6316</v>
      </c>
      <c r="F31" s="168">
        <v>1320</v>
      </c>
      <c r="G31" s="168">
        <v>29</v>
      </c>
      <c r="H31" s="168">
        <v>15</v>
      </c>
      <c r="I31" s="168">
        <v>14</v>
      </c>
      <c r="J31" s="168">
        <v>31</v>
      </c>
      <c r="K31" s="168">
        <v>25</v>
      </c>
      <c r="L31" s="168">
        <v>6</v>
      </c>
      <c r="M31" s="168">
        <v>7634</v>
      </c>
      <c r="N31" s="168">
        <v>6306</v>
      </c>
      <c r="O31" s="168">
        <v>1328</v>
      </c>
      <c r="P31" s="182">
        <v>2.8</v>
      </c>
      <c r="Q31" s="182">
        <v>0.6</v>
      </c>
      <c r="R31" s="182">
        <v>13.6</v>
      </c>
    </row>
    <row r="32" spans="2:18" ht="16.5" customHeight="1">
      <c r="B32" s="167"/>
      <c r="C32" s="598" t="s">
        <v>397</v>
      </c>
      <c r="D32" s="168">
        <v>6222</v>
      </c>
      <c r="E32" s="168">
        <v>5055</v>
      </c>
      <c r="F32" s="168">
        <v>1167</v>
      </c>
      <c r="G32" s="168">
        <v>2</v>
      </c>
      <c r="H32" s="168">
        <v>2</v>
      </c>
      <c r="I32" s="168">
        <v>0</v>
      </c>
      <c r="J32" s="168">
        <v>31</v>
      </c>
      <c r="K32" s="168">
        <v>31</v>
      </c>
      <c r="L32" s="168">
        <v>0</v>
      </c>
      <c r="M32" s="168">
        <v>6193</v>
      </c>
      <c r="N32" s="168">
        <v>5026</v>
      </c>
      <c r="O32" s="168">
        <v>1167</v>
      </c>
      <c r="P32" s="182">
        <v>8.9</v>
      </c>
      <c r="Q32" s="182">
        <v>5.1</v>
      </c>
      <c r="R32" s="182">
        <v>25.1</v>
      </c>
    </row>
    <row r="33" spans="2:18" ht="16.5" customHeight="1">
      <c r="B33" s="167"/>
      <c r="C33" s="598" t="s">
        <v>268</v>
      </c>
      <c r="D33" s="168">
        <v>2870</v>
      </c>
      <c r="E33" s="168">
        <v>2582</v>
      </c>
      <c r="F33" s="168">
        <v>288</v>
      </c>
      <c r="G33" s="168">
        <v>30</v>
      </c>
      <c r="H33" s="168">
        <v>30</v>
      </c>
      <c r="I33" s="168">
        <v>0</v>
      </c>
      <c r="J33" s="168">
        <v>18</v>
      </c>
      <c r="K33" s="168">
        <v>0</v>
      </c>
      <c r="L33" s="168">
        <v>18</v>
      </c>
      <c r="M33" s="168">
        <v>2882</v>
      </c>
      <c r="N33" s="168">
        <v>2612</v>
      </c>
      <c r="O33" s="168">
        <v>270</v>
      </c>
      <c r="P33" s="182">
        <v>2.7</v>
      </c>
      <c r="Q33" s="182">
        <v>1.4</v>
      </c>
      <c r="R33" s="182">
        <v>15.2</v>
      </c>
    </row>
    <row r="34" spans="2:18" ht="16.5" customHeight="1">
      <c r="B34" s="167"/>
      <c r="C34" s="598" t="s">
        <v>271</v>
      </c>
      <c r="D34" s="168">
        <v>6410</v>
      </c>
      <c r="E34" s="168">
        <v>5192</v>
      </c>
      <c r="F34" s="168">
        <v>1218</v>
      </c>
      <c r="G34" s="168">
        <v>46</v>
      </c>
      <c r="H34" s="168">
        <v>44</v>
      </c>
      <c r="I34" s="168">
        <v>2</v>
      </c>
      <c r="J34" s="168">
        <v>61</v>
      </c>
      <c r="K34" s="168">
        <v>58</v>
      </c>
      <c r="L34" s="168">
        <v>3</v>
      </c>
      <c r="M34" s="168">
        <v>6395</v>
      </c>
      <c r="N34" s="168">
        <v>5178</v>
      </c>
      <c r="O34" s="168">
        <v>1217</v>
      </c>
      <c r="P34" s="182">
        <v>10.1</v>
      </c>
      <c r="Q34" s="182">
        <v>7.5</v>
      </c>
      <c r="R34" s="182">
        <v>20.9</v>
      </c>
    </row>
    <row r="35" spans="2:18" ht="16.5" customHeight="1">
      <c r="B35" s="167"/>
      <c r="C35" s="598" t="s">
        <v>274</v>
      </c>
      <c r="D35" s="168">
        <v>22362</v>
      </c>
      <c r="E35" s="168">
        <v>17959</v>
      </c>
      <c r="F35" s="168">
        <v>4403</v>
      </c>
      <c r="G35" s="168">
        <v>291</v>
      </c>
      <c r="H35" s="168">
        <v>86</v>
      </c>
      <c r="I35" s="168">
        <v>205</v>
      </c>
      <c r="J35" s="168">
        <v>141</v>
      </c>
      <c r="K35" s="168">
        <v>139</v>
      </c>
      <c r="L35" s="168">
        <v>2</v>
      </c>
      <c r="M35" s="168">
        <v>22512</v>
      </c>
      <c r="N35" s="168">
        <v>17906</v>
      </c>
      <c r="O35" s="168">
        <v>4606</v>
      </c>
      <c r="P35" s="182">
        <v>10.4</v>
      </c>
      <c r="Q35" s="182">
        <v>5.3</v>
      </c>
      <c r="R35" s="182">
        <v>30</v>
      </c>
    </row>
    <row r="36" spans="2:18" ht="16.5" customHeight="1">
      <c r="B36" s="167"/>
      <c r="C36" s="598" t="s">
        <v>398</v>
      </c>
      <c r="D36" s="168">
        <v>14271</v>
      </c>
      <c r="E36" s="168">
        <v>10920</v>
      </c>
      <c r="F36" s="168">
        <v>3351</v>
      </c>
      <c r="G36" s="168">
        <v>47</v>
      </c>
      <c r="H36" s="168">
        <v>25</v>
      </c>
      <c r="I36" s="168">
        <v>22</v>
      </c>
      <c r="J36" s="168">
        <v>111</v>
      </c>
      <c r="K36" s="168">
        <v>109</v>
      </c>
      <c r="L36" s="168">
        <v>2</v>
      </c>
      <c r="M36" s="168">
        <v>14207</v>
      </c>
      <c r="N36" s="168">
        <v>10836</v>
      </c>
      <c r="O36" s="168">
        <v>3371</v>
      </c>
      <c r="P36" s="182">
        <v>3.6</v>
      </c>
      <c r="Q36" s="182">
        <v>2</v>
      </c>
      <c r="R36" s="182">
        <v>8.8</v>
      </c>
    </row>
    <row r="37" spans="2:18" ht="16.5" customHeight="1">
      <c r="B37" s="167"/>
      <c r="C37" s="598" t="s">
        <v>399</v>
      </c>
      <c r="D37" s="168">
        <v>29286</v>
      </c>
      <c r="E37" s="168">
        <v>24062</v>
      </c>
      <c r="F37" s="168">
        <v>5224</v>
      </c>
      <c r="G37" s="168">
        <v>171</v>
      </c>
      <c r="H37" s="168">
        <v>88</v>
      </c>
      <c r="I37" s="168">
        <v>83</v>
      </c>
      <c r="J37" s="168">
        <v>70</v>
      </c>
      <c r="K37" s="168">
        <v>70</v>
      </c>
      <c r="L37" s="168">
        <v>0</v>
      </c>
      <c r="M37" s="168">
        <v>29387</v>
      </c>
      <c r="N37" s="168">
        <v>24080</v>
      </c>
      <c r="O37" s="168">
        <v>5307</v>
      </c>
      <c r="P37" s="182">
        <v>6.8</v>
      </c>
      <c r="Q37" s="182">
        <v>1.9</v>
      </c>
      <c r="R37" s="182">
        <v>29.3</v>
      </c>
    </row>
    <row r="38" spans="2:18" ht="16.5" customHeight="1">
      <c r="B38" s="167"/>
      <c r="C38" s="598" t="s">
        <v>400</v>
      </c>
      <c r="D38" s="168">
        <v>9330</v>
      </c>
      <c r="E38" s="168">
        <v>7082</v>
      </c>
      <c r="F38" s="168">
        <v>2248</v>
      </c>
      <c r="G38" s="168">
        <v>76</v>
      </c>
      <c r="H38" s="168">
        <v>19</v>
      </c>
      <c r="I38" s="168">
        <v>57</v>
      </c>
      <c r="J38" s="168">
        <v>86</v>
      </c>
      <c r="K38" s="168">
        <v>58</v>
      </c>
      <c r="L38" s="168">
        <v>28</v>
      </c>
      <c r="M38" s="168">
        <v>9320</v>
      </c>
      <c r="N38" s="168">
        <v>7043</v>
      </c>
      <c r="O38" s="168">
        <v>2277</v>
      </c>
      <c r="P38" s="182">
        <v>9.4</v>
      </c>
      <c r="Q38" s="182">
        <v>3.3</v>
      </c>
      <c r="R38" s="182">
        <v>28.2</v>
      </c>
    </row>
    <row r="39" spans="2:18" ht="16.5" customHeight="1">
      <c r="B39" s="167"/>
      <c r="C39" s="598" t="s">
        <v>401</v>
      </c>
      <c r="D39" s="168">
        <v>11851</v>
      </c>
      <c r="E39" s="168">
        <v>5870</v>
      </c>
      <c r="F39" s="168">
        <v>5981</v>
      </c>
      <c r="G39" s="168">
        <v>33</v>
      </c>
      <c r="H39" s="168">
        <v>33</v>
      </c>
      <c r="I39" s="168">
        <v>0</v>
      </c>
      <c r="J39" s="168">
        <v>51</v>
      </c>
      <c r="K39" s="168">
        <v>24</v>
      </c>
      <c r="L39" s="168">
        <v>27</v>
      </c>
      <c r="M39" s="168">
        <v>11833</v>
      </c>
      <c r="N39" s="168">
        <v>5879</v>
      </c>
      <c r="O39" s="168">
        <v>5954</v>
      </c>
      <c r="P39" s="182">
        <v>24.2</v>
      </c>
      <c r="Q39" s="182">
        <v>4.3</v>
      </c>
      <c r="R39" s="182">
        <v>43.9</v>
      </c>
    </row>
    <row r="40" spans="2:18" ht="16.5" customHeight="1">
      <c r="B40" s="167"/>
      <c r="C40" s="598" t="s">
        <v>402</v>
      </c>
      <c r="D40" s="168">
        <v>34384</v>
      </c>
      <c r="E40" s="168">
        <v>23922</v>
      </c>
      <c r="F40" s="168">
        <v>10462</v>
      </c>
      <c r="G40" s="168">
        <v>111</v>
      </c>
      <c r="H40" s="168">
        <v>102</v>
      </c>
      <c r="I40" s="168">
        <v>9</v>
      </c>
      <c r="J40" s="168">
        <v>465</v>
      </c>
      <c r="K40" s="168">
        <v>214</v>
      </c>
      <c r="L40" s="168">
        <v>251</v>
      </c>
      <c r="M40" s="168">
        <v>34030</v>
      </c>
      <c r="N40" s="168">
        <v>23810</v>
      </c>
      <c r="O40" s="168">
        <v>10220</v>
      </c>
      <c r="P40" s="182">
        <v>13.6</v>
      </c>
      <c r="Q40" s="182">
        <v>4.6</v>
      </c>
      <c r="R40" s="182">
        <v>34.7</v>
      </c>
    </row>
    <row r="41" spans="2:18" ht="16.5" customHeight="1">
      <c r="B41" s="167"/>
      <c r="C41" s="598" t="s">
        <v>403</v>
      </c>
      <c r="D41" s="168">
        <v>9284</v>
      </c>
      <c r="E41" s="168">
        <v>7115</v>
      </c>
      <c r="F41" s="168">
        <v>2169</v>
      </c>
      <c r="G41" s="168">
        <v>90</v>
      </c>
      <c r="H41" s="168">
        <v>38</v>
      </c>
      <c r="I41" s="168">
        <v>52</v>
      </c>
      <c r="J41" s="168">
        <v>58</v>
      </c>
      <c r="K41" s="168">
        <v>50</v>
      </c>
      <c r="L41" s="168">
        <v>8</v>
      </c>
      <c r="M41" s="168">
        <v>9316</v>
      </c>
      <c r="N41" s="168">
        <v>7103</v>
      </c>
      <c r="O41" s="168">
        <v>2213</v>
      </c>
      <c r="P41" s="182">
        <v>2.6</v>
      </c>
      <c r="Q41" s="182">
        <v>0.8</v>
      </c>
      <c r="R41" s="182">
        <v>8.1</v>
      </c>
    </row>
    <row r="42" spans="2:18" ht="16.5" customHeight="1">
      <c r="B42" s="167"/>
      <c r="C42" s="598" t="s">
        <v>404</v>
      </c>
      <c r="D42" s="168">
        <v>96547</v>
      </c>
      <c r="E42" s="168">
        <v>82273</v>
      </c>
      <c r="F42" s="168">
        <v>14274</v>
      </c>
      <c r="G42" s="168">
        <v>811</v>
      </c>
      <c r="H42" s="168">
        <v>634</v>
      </c>
      <c r="I42" s="168">
        <v>177</v>
      </c>
      <c r="J42" s="168">
        <v>1235</v>
      </c>
      <c r="K42" s="168">
        <v>598</v>
      </c>
      <c r="L42" s="168">
        <v>637</v>
      </c>
      <c r="M42" s="168">
        <v>96123</v>
      </c>
      <c r="N42" s="168">
        <v>82309</v>
      </c>
      <c r="O42" s="168">
        <v>13814</v>
      </c>
      <c r="P42" s="182">
        <v>2.4</v>
      </c>
      <c r="Q42" s="182">
        <v>0.8</v>
      </c>
      <c r="R42" s="182">
        <v>11.9</v>
      </c>
    </row>
    <row r="43" spans="2:18" ht="16.5" customHeight="1">
      <c r="B43" s="167"/>
      <c r="C43" s="598" t="s">
        <v>405</v>
      </c>
      <c r="D43" s="168">
        <v>14538</v>
      </c>
      <c r="E43" s="168">
        <v>9534</v>
      </c>
      <c r="F43" s="168">
        <v>5004</v>
      </c>
      <c r="G43" s="168">
        <v>181</v>
      </c>
      <c r="H43" s="168">
        <v>127</v>
      </c>
      <c r="I43" s="168">
        <v>54</v>
      </c>
      <c r="J43" s="168">
        <v>262</v>
      </c>
      <c r="K43" s="168">
        <v>167</v>
      </c>
      <c r="L43" s="168">
        <v>95</v>
      </c>
      <c r="M43" s="168">
        <v>14457</v>
      </c>
      <c r="N43" s="168">
        <v>9494</v>
      </c>
      <c r="O43" s="168">
        <v>4963</v>
      </c>
      <c r="P43" s="182">
        <v>12.7</v>
      </c>
      <c r="Q43" s="182">
        <v>2.5</v>
      </c>
      <c r="R43" s="182">
        <v>32.4</v>
      </c>
    </row>
    <row r="44" spans="2:18" ht="16.5" customHeight="1">
      <c r="B44" s="165"/>
      <c r="C44" s="596" t="s">
        <v>406</v>
      </c>
      <c r="D44" s="169">
        <v>63690</v>
      </c>
      <c r="E44" s="169">
        <v>43823</v>
      </c>
      <c r="F44" s="169">
        <v>19867</v>
      </c>
      <c r="G44" s="169">
        <v>315</v>
      </c>
      <c r="H44" s="169">
        <v>225</v>
      </c>
      <c r="I44" s="169">
        <v>90</v>
      </c>
      <c r="J44" s="169">
        <v>582</v>
      </c>
      <c r="K44" s="169">
        <v>170</v>
      </c>
      <c r="L44" s="169">
        <v>412</v>
      </c>
      <c r="M44" s="169">
        <v>63423</v>
      </c>
      <c r="N44" s="169">
        <v>43878</v>
      </c>
      <c r="O44" s="169">
        <v>19545</v>
      </c>
      <c r="P44" s="183">
        <v>16.9</v>
      </c>
      <c r="Q44" s="183">
        <v>10.7</v>
      </c>
      <c r="R44" s="183">
        <v>30.7</v>
      </c>
    </row>
    <row r="45" spans="2:18" ht="16.5" customHeight="1">
      <c r="B45" s="174"/>
      <c r="C45" s="595" t="s">
        <v>407</v>
      </c>
      <c r="D45" s="175">
        <v>152850</v>
      </c>
      <c r="E45" s="175">
        <v>57534</v>
      </c>
      <c r="F45" s="175">
        <v>95316</v>
      </c>
      <c r="G45" s="175">
        <v>2653</v>
      </c>
      <c r="H45" s="175">
        <v>749</v>
      </c>
      <c r="I45" s="175">
        <v>1904</v>
      </c>
      <c r="J45" s="175">
        <v>2202</v>
      </c>
      <c r="K45" s="175">
        <v>868</v>
      </c>
      <c r="L45" s="175">
        <v>1334</v>
      </c>
      <c r="M45" s="175">
        <v>153301</v>
      </c>
      <c r="N45" s="175">
        <v>57415</v>
      </c>
      <c r="O45" s="175">
        <v>95886</v>
      </c>
      <c r="P45" s="185">
        <v>60.5</v>
      </c>
      <c r="Q45" s="185">
        <v>31.4</v>
      </c>
      <c r="R45" s="185">
        <v>78</v>
      </c>
    </row>
    <row r="46" spans="2:18" ht="16.5" customHeight="1">
      <c r="B46" s="172"/>
      <c r="C46" s="597" t="s">
        <v>302</v>
      </c>
      <c r="D46" s="173">
        <v>27266</v>
      </c>
      <c r="E46" s="173">
        <v>12540</v>
      </c>
      <c r="F46" s="173">
        <v>14726</v>
      </c>
      <c r="G46" s="173">
        <v>350</v>
      </c>
      <c r="H46" s="173">
        <v>112</v>
      </c>
      <c r="I46" s="173">
        <v>238</v>
      </c>
      <c r="J46" s="173">
        <v>747</v>
      </c>
      <c r="K46" s="173">
        <v>324</v>
      </c>
      <c r="L46" s="173">
        <v>423</v>
      </c>
      <c r="M46" s="173">
        <v>26869</v>
      </c>
      <c r="N46" s="173">
        <v>12328</v>
      </c>
      <c r="O46" s="173">
        <v>14541</v>
      </c>
      <c r="P46" s="180">
        <v>50.6</v>
      </c>
      <c r="Q46" s="180">
        <v>33.4</v>
      </c>
      <c r="R46" s="180">
        <v>65.1</v>
      </c>
    </row>
    <row r="47" spans="2:18" ht="16.5" customHeight="1">
      <c r="B47" s="167"/>
      <c r="C47" s="598" t="s">
        <v>408</v>
      </c>
      <c r="D47" s="168">
        <v>91930</v>
      </c>
      <c r="E47" s="168">
        <v>30993</v>
      </c>
      <c r="F47" s="168">
        <v>60937</v>
      </c>
      <c r="G47" s="168">
        <v>3270</v>
      </c>
      <c r="H47" s="168">
        <v>1209</v>
      </c>
      <c r="I47" s="168">
        <v>2061</v>
      </c>
      <c r="J47" s="168">
        <v>2400</v>
      </c>
      <c r="K47" s="168">
        <v>1216</v>
      </c>
      <c r="L47" s="168">
        <v>1184</v>
      </c>
      <c r="M47" s="168">
        <v>92800</v>
      </c>
      <c r="N47" s="168">
        <v>30986</v>
      </c>
      <c r="O47" s="168">
        <v>61814</v>
      </c>
      <c r="P47" s="182">
        <v>87.1</v>
      </c>
      <c r="Q47" s="182">
        <v>75.5</v>
      </c>
      <c r="R47" s="182">
        <v>92.9</v>
      </c>
    </row>
    <row r="48" spans="2:18" ht="16.5" customHeight="1">
      <c r="B48" s="165"/>
      <c r="C48" s="596" t="s">
        <v>304</v>
      </c>
      <c r="D48" s="169">
        <v>71228</v>
      </c>
      <c r="E48" s="169">
        <v>14075</v>
      </c>
      <c r="F48" s="169">
        <v>57153</v>
      </c>
      <c r="G48" s="169">
        <v>251</v>
      </c>
      <c r="H48" s="169">
        <v>21</v>
      </c>
      <c r="I48" s="169">
        <v>230</v>
      </c>
      <c r="J48" s="169">
        <v>269</v>
      </c>
      <c r="K48" s="169">
        <v>114</v>
      </c>
      <c r="L48" s="169">
        <v>155</v>
      </c>
      <c r="M48" s="169">
        <v>71210</v>
      </c>
      <c r="N48" s="169">
        <v>13982</v>
      </c>
      <c r="O48" s="169">
        <v>57228</v>
      </c>
      <c r="P48" s="183">
        <v>24.6</v>
      </c>
      <c r="Q48" s="183">
        <v>16.5</v>
      </c>
      <c r="R48" s="183">
        <v>26.6</v>
      </c>
    </row>
    <row r="49" spans="2:18" ht="16.5" customHeight="1">
      <c r="B49" s="174"/>
      <c r="C49" s="595" t="s">
        <v>409</v>
      </c>
      <c r="D49" s="175">
        <v>93825</v>
      </c>
      <c r="E49" s="175">
        <v>23788</v>
      </c>
      <c r="F49" s="175">
        <v>70037</v>
      </c>
      <c r="G49" s="175">
        <v>872</v>
      </c>
      <c r="H49" s="175">
        <v>362</v>
      </c>
      <c r="I49" s="175">
        <v>510</v>
      </c>
      <c r="J49" s="175">
        <v>231</v>
      </c>
      <c r="K49" s="175">
        <v>168</v>
      </c>
      <c r="L49" s="175">
        <v>63</v>
      </c>
      <c r="M49" s="175">
        <v>94466</v>
      </c>
      <c r="N49" s="175">
        <v>23982</v>
      </c>
      <c r="O49" s="175">
        <v>70484</v>
      </c>
      <c r="P49" s="185">
        <v>33.8</v>
      </c>
      <c r="Q49" s="185">
        <v>23.3</v>
      </c>
      <c r="R49" s="185">
        <v>37.3</v>
      </c>
    </row>
    <row r="50" spans="2:18" ht="16.5" customHeight="1">
      <c r="B50" s="165"/>
      <c r="C50" s="596" t="s">
        <v>410</v>
      </c>
      <c r="D50" s="169">
        <v>19984</v>
      </c>
      <c r="E50" s="169">
        <v>11678</v>
      </c>
      <c r="F50" s="169">
        <v>8306</v>
      </c>
      <c r="G50" s="169">
        <v>1134</v>
      </c>
      <c r="H50" s="169">
        <v>841</v>
      </c>
      <c r="I50" s="169">
        <v>293</v>
      </c>
      <c r="J50" s="169">
        <v>701</v>
      </c>
      <c r="K50" s="169">
        <v>410</v>
      </c>
      <c r="L50" s="169">
        <v>291</v>
      </c>
      <c r="M50" s="169">
        <v>20417</v>
      </c>
      <c r="N50" s="169">
        <v>12109</v>
      </c>
      <c r="O50" s="169">
        <v>8308</v>
      </c>
      <c r="P50" s="183">
        <v>39.6</v>
      </c>
      <c r="Q50" s="183">
        <v>39.9</v>
      </c>
      <c r="R50" s="183">
        <v>39.3</v>
      </c>
    </row>
    <row r="51" spans="2:18" ht="16.5" customHeight="1">
      <c r="B51" s="167"/>
      <c r="C51" s="598" t="s">
        <v>411</v>
      </c>
      <c r="D51" s="168">
        <v>47162</v>
      </c>
      <c r="E51" s="168">
        <v>24556</v>
      </c>
      <c r="F51" s="168">
        <v>22606</v>
      </c>
      <c r="G51" s="168">
        <v>682</v>
      </c>
      <c r="H51" s="168">
        <v>190</v>
      </c>
      <c r="I51" s="168">
        <v>492</v>
      </c>
      <c r="J51" s="168">
        <v>554</v>
      </c>
      <c r="K51" s="168">
        <v>302</v>
      </c>
      <c r="L51" s="168">
        <v>252</v>
      </c>
      <c r="M51" s="168">
        <v>47290</v>
      </c>
      <c r="N51" s="168">
        <v>24444</v>
      </c>
      <c r="O51" s="168">
        <v>22846</v>
      </c>
      <c r="P51" s="182">
        <v>47.6</v>
      </c>
      <c r="Q51" s="182">
        <v>22.3</v>
      </c>
      <c r="R51" s="182">
        <v>74.7</v>
      </c>
    </row>
    <row r="52" spans="2:18" ht="16.5" customHeight="1">
      <c r="B52" s="174"/>
      <c r="C52" s="595" t="s">
        <v>412</v>
      </c>
      <c r="D52" s="175">
        <v>20785</v>
      </c>
      <c r="E52" s="175">
        <v>15691</v>
      </c>
      <c r="F52" s="175">
        <v>5094</v>
      </c>
      <c r="G52" s="175">
        <v>76</v>
      </c>
      <c r="H52" s="175">
        <v>76</v>
      </c>
      <c r="I52" s="175">
        <v>0</v>
      </c>
      <c r="J52" s="175">
        <v>535</v>
      </c>
      <c r="K52" s="175">
        <v>468</v>
      </c>
      <c r="L52" s="175">
        <v>67</v>
      </c>
      <c r="M52" s="175">
        <v>20326</v>
      </c>
      <c r="N52" s="175">
        <v>15299</v>
      </c>
      <c r="O52" s="175">
        <v>5027</v>
      </c>
      <c r="P52" s="185">
        <v>13.5</v>
      </c>
      <c r="Q52" s="185">
        <v>8.8</v>
      </c>
      <c r="R52" s="185">
        <v>28.1</v>
      </c>
    </row>
    <row r="53" spans="2:18" ht="18.75">
      <c r="B53" s="153"/>
      <c r="C53" s="154"/>
      <c r="D53" s="582" t="s">
        <v>804</v>
      </c>
      <c r="E53" s="153"/>
      <c r="F53" s="153"/>
      <c r="H53" s="153"/>
      <c r="I53" s="153"/>
      <c r="J53" s="153"/>
      <c r="K53" s="153"/>
      <c r="L53" s="153"/>
      <c r="M53" s="153"/>
      <c r="N53" s="153"/>
      <c r="O53" s="153"/>
      <c r="P53" s="153"/>
      <c r="Q53" s="153"/>
      <c r="R53" s="153"/>
    </row>
    <row r="54" spans="2:18" ht="18" customHeight="1">
      <c r="B54" s="156"/>
      <c r="C54" s="158" t="s">
        <v>422</v>
      </c>
      <c r="E54" s="156"/>
      <c r="F54" s="156"/>
      <c r="G54" s="156"/>
      <c r="H54" s="156"/>
      <c r="I54" s="156"/>
      <c r="J54" s="156"/>
      <c r="K54" s="156"/>
      <c r="L54" s="156"/>
      <c r="M54" s="156"/>
      <c r="N54" s="156"/>
      <c r="O54" s="156"/>
      <c r="P54" s="156"/>
      <c r="Q54" s="156"/>
      <c r="R54" s="156"/>
    </row>
    <row r="55" spans="2:18" s="160" customFormat="1" ht="18" customHeight="1">
      <c r="B55" s="805" t="s">
        <v>747</v>
      </c>
      <c r="C55" s="806"/>
      <c r="D55" s="814" t="s">
        <v>573</v>
      </c>
      <c r="E55" s="814"/>
      <c r="F55" s="814"/>
      <c r="G55" s="805" t="s">
        <v>574</v>
      </c>
      <c r="H55" s="811"/>
      <c r="I55" s="811"/>
      <c r="J55" s="805" t="s">
        <v>575</v>
      </c>
      <c r="K55" s="811"/>
      <c r="L55" s="811"/>
      <c r="M55" s="798" t="s">
        <v>576</v>
      </c>
      <c r="N55" s="812"/>
      <c r="O55" s="812"/>
      <c r="P55" s="798" t="s">
        <v>577</v>
      </c>
      <c r="Q55" s="812"/>
      <c r="R55" s="813"/>
    </row>
    <row r="56" spans="2:18" s="160" customFormat="1" ht="18" customHeight="1" thickBot="1">
      <c r="B56" s="807"/>
      <c r="C56" s="808"/>
      <c r="D56" s="162" t="s">
        <v>568</v>
      </c>
      <c r="E56" s="161" t="s">
        <v>569</v>
      </c>
      <c r="F56" s="161" t="s">
        <v>570</v>
      </c>
      <c r="G56" s="163" t="s">
        <v>568</v>
      </c>
      <c r="H56" s="161" t="s">
        <v>569</v>
      </c>
      <c r="I56" s="161" t="s">
        <v>570</v>
      </c>
      <c r="J56" s="163" t="s">
        <v>568</v>
      </c>
      <c r="K56" s="161" t="s">
        <v>569</v>
      </c>
      <c r="L56" s="161" t="s">
        <v>570</v>
      </c>
      <c r="M56" s="161" t="s">
        <v>568</v>
      </c>
      <c r="N56" s="163" t="s">
        <v>569</v>
      </c>
      <c r="O56" s="176" t="s">
        <v>570</v>
      </c>
      <c r="P56" s="163" t="s">
        <v>568</v>
      </c>
      <c r="Q56" s="163" t="s">
        <v>569</v>
      </c>
      <c r="R56" s="162" t="s">
        <v>570</v>
      </c>
    </row>
    <row r="57" spans="2:18" s="160" customFormat="1" ht="9.75" customHeight="1" thickTop="1">
      <c r="B57" s="177"/>
      <c r="C57" s="592"/>
      <c r="D57" s="608" t="s">
        <v>578</v>
      </c>
      <c r="E57" s="178" t="s">
        <v>578</v>
      </c>
      <c r="F57" s="178" t="s">
        <v>578</v>
      </c>
      <c r="G57" s="178" t="s">
        <v>578</v>
      </c>
      <c r="H57" s="178" t="s">
        <v>578</v>
      </c>
      <c r="I57" s="178" t="s">
        <v>578</v>
      </c>
      <c r="J57" s="178" t="s">
        <v>578</v>
      </c>
      <c r="K57" s="178" t="s">
        <v>578</v>
      </c>
      <c r="L57" s="178" t="s">
        <v>578</v>
      </c>
      <c r="M57" s="178" t="s">
        <v>578</v>
      </c>
      <c r="N57" s="178" t="s">
        <v>578</v>
      </c>
      <c r="O57" s="178" t="s">
        <v>578</v>
      </c>
      <c r="P57" s="179" t="s">
        <v>560</v>
      </c>
      <c r="Q57" s="179" t="s">
        <v>560</v>
      </c>
      <c r="R57" s="179" t="s">
        <v>560</v>
      </c>
    </row>
    <row r="58" spans="2:18" ht="16.5" customHeight="1">
      <c r="B58" s="809" t="s">
        <v>192</v>
      </c>
      <c r="C58" s="810"/>
      <c r="D58" s="173">
        <v>844618</v>
      </c>
      <c r="E58" s="173">
        <v>502886</v>
      </c>
      <c r="F58" s="173">
        <v>341732</v>
      </c>
      <c r="G58" s="173">
        <v>11955</v>
      </c>
      <c r="H58" s="173">
        <v>6635</v>
      </c>
      <c r="I58" s="173">
        <v>5320</v>
      </c>
      <c r="J58" s="173">
        <v>9138</v>
      </c>
      <c r="K58" s="173">
        <v>4721</v>
      </c>
      <c r="L58" s="173">
        <v>4417</v>
      </c>
      <c r="M58" s="173">
        <v>847435</v>
      </c>
      <c r="N58" s="173">
        <v>504800</v>
      </c>
      <c r="O58" s="173">
        <v>342635</v>
      </c>
      <c r="P58" s="180">
        <v>25.6</v>
      </c>
      <c r="Q58" s="180">
        <v>11.4</v>
      </c>
      <c r="R58" s="180">
        <v>46.5</v>
      </c>
    </row>
    <row r="59" spans="2:18" ht="16.5" customHeight="1">
      <c r="B59" s="794" t="s">
        <v>379</v>
      </c>
      <c r="C59" s="795"/>
      <c r="D59" s="166" t="s">
        <v>672</v>
      </c>
      <c r="E59" s="166" t="s">
        <v>672</v>
      </c>
      <c r="F59" s="166" t="s">
        <v>672</v>
      </c>
      <c r="G59" s="166" t="s">
        <v>672</v>
      </c>
      <c r="H59" s="166" t="s">
        <v>672</v>
      </c>
      <c r="I59" s="166" t="s">
        <v>672</v>
      </c>
      <c r="J59" s="166" t="s">
        <v>672</v>
      </c>
      <c r="K59" s="166" t="s">
        <v>672</v>
      </c>
      <c r="L59" s="166" t="s">
        <v>672</v>
      </c>
      <c r="M59" s="166" t="s">
        <v>672</v>
      </c>
      <c r="N59" s="166" t="s">
        <v>672</v>
      </c>
      <c r="O59" s="166" t="s">
        <v>672</v>
      </c>
      <c r="P59" s="166" t="s">
        <v>672</v>
      </c>
      <c r="Q59" s="166" t="s">
        <v>672</v>
      </c>
      <c r="R59" s="166" t="s">
        <v>672</v>
      </c>
    </row>
    <row r="60" spans="2:18" ht="16.5" customHeight="1">
      <c r="B60" s="790" t="s">
        <v>200</v>
      </c>
      <c r="C60" s="791"/>
      <c r="D60" s="168">
        <v>18005</v>
      </c>
      <c r="E60" s="168">
        <v>16120</v>
      </c>
      <c r="F60" s="168">
        <v>1885</v>
      </c>
      <c r="G60" s="168">
        <v>40</v>
      </c>
      <c r="H60" s="168">
        <v>30</v>
      </c>
      <c r="I60" s="168">
        <v>10</v>
      </c>
      <c r="J60" s="168">
        <v>108</v>
      </c>
      <c r="K60" s="168">
        <v>108</v>
      </c>
      <c r="L60" s="168">
        <v>0</v>
      </c>
      <c r="M60" s="168">
        <v>17937</v>
      </c>
      <c r="N60" s="168">
        <v>16042</v>
      </c>
      <c r="O60" s="168">
        <v>1895</v>
      </c>
      <c r="P60" s="182">
        <v>1.7</v>
      </c>
      <c r="Q60" s="182">
        <v>0.9</v>
      </c>
      <c r="R60" s="182">
        <v>8.4</v>
      </c>
    </row>
    <row r="61" spans="2:18" ht="16.5" customHeight="1">
      <c r="B61" s="790" t="s">
        <v>202</v>
      </c>
      <c r="C61" s="791"/>
      <c r="D61" s="168">
        <v>316518</v>
      </c>
      <c r="E61" s="168">
        <v>239462</v>
      </c>
      <c r="F61" s="168">
        <v>77056</v>
      </c>
      <c r="G61" s="168">
        <v>2553</v>
      </c>
      <c r="H61" s="168">
        <v>1711</v>
      </c>
      <c r="I61" s="168">
        <v>842</v>
      </c>
      <c r="J61" s="168">
        <v>2925</v>
      </c>
      <c r="K61" s="168">
        <v>1771</v>
      </c>
      <c r="L61" s="168">
        <v>1154</v>
      </c>
      <c r="M61" s="168">
        <v>316146</v>
      </c>
      <c r="N61" s="168">
        <v>239402</v>
      </c>
      <c r="O61" s="168">
        <v>76744</v>
      </c>
      <c r="P61" s="182">
        <v>8.3</v>
      </c>
      <c r="Q61" s="182">
        <v>2.4</v>
      </c>
      <c r="R61" s="182">
        <v>26.7</v>
      </c>
    </row>
    <row r="62" spans="2:18" ht="16.5" customHeight="1">
      <c r="B62" s="790" t="s">
        <v>204</v>
      </c>
      <c r="C62" s="791"/>
      <c r="D62" s="168">
        <v>5822</v>
      </c>
      <c r="E62" s="168">
        <v>4806</v>
      </c>
      <c r="F62" s="168">
        <v>1016</v>
      </c>
      <c r="G62" s="168">
        <v>12</v>
      </c>
      <c r="H62" s="168">
        <v>0</v>
      </c>
      <c r="I62" s="168">
        <v>12</v>
      </c>
      <c r="J62" s="168">
        <v>10</v>
      </c>
      <c r="K62" s="168">
        <v>0</v>
      </c>
      <c r="L62" s="168">
        <v>10</v>
      </c>
      <c r="M62" s="168">
        <v>5824</v>
      </c>
      <c r="N62" s="168">
        <v>4806</v>
      </c>
      <c r="O62" s="168">
        <v>1018</v>
      </c>
      <c r="P62" s="182">
        <v>5</v>
      </c>
      <c r="Q62" s="182">
        <v>2.8</v>
      </c>
      <c r="R62" s="182">
        <v>15.6</v>
      </c>
    </row>
    <row r="63" spans="2:18" ht="16.5" customHeight="1">
      <c r="B63" s="790" t="s">
        <v>207</v>
      </c>
      <c r="C63" s="791"/>
      <c r="D63" s="168">
        <v>11936</v>
      </c>
      <c r="E63" s="168">
        <v>7475</v>
      </c>
      <c r="F63" s="168">
        <v>4461</v>
      </c>
      <c r="G63" s="168">
        <v>98</v>
      </c>
      <c r="H63" s="168">
        <v>8</v>
      </c>
      <c r="I63" s="168">
        <v>90</v>
      </c>
      <c r="J63" s="168">
        <v>210</v>
      </c>
      <c r="K63" s="168">
        <v>167</v>
      </c>
      <c r="L63" s="168">
        <v>43</v>
      </c>
      <c r="M63" s="168">
        <v>11824</v>
      </c>
      <c r="N63" s="168">
        <v>7316</v>
      </c>
      <c r="O63" s="168">
        <v>4508</v>
      </c>
      <c r="P63" s="182">
        <v>19.8</v>
      </c>
      <c r="Q63" s="182">
        <v>2.2</v>
      </c>
      <c r="R63" s="182">
        <v>48.2</v>
      </c>
    </row>
    <row r="64" spans="2:18" ht="16.5" customHeight="1">
      <c r="B64" s="790" t="s">
        <v>380</v>
      </c>
      <c r="C64" s="791"/>
      <c r="D64" s="168">
        <v>65086</v>
      </c>
      <c r="E64" s="168">
        <v>53061</v>
      </c>
      <c r="F64" s="168">
        <v>12025</v>
      </c>
      <c r="G64" s="168">
        <v>2694</v>
      </c>
      <c r="H64" s="168">
        <v>1616</v>
      </c>
      <c r="I64" s="168">
        <v>1078</v>
      </c>
      <c r="J64" s="168">
        <v>511</v>
      </c>
      <c r="K64" s="168">
        <v>418</v>
      </c>
      <c r="L64" s="168">
        <v>93</v>
      </c>
      <c r="M64" s="168">
        <v>67269</v>
      </c>
      <c r="N64" s="168">
        <v>54259</v>
      </c>
      <c r="O64" s="168">
        <v>13010</v>
      </c>
      <c r="P64" s="182">
        <v>19.7</v>
      </c>
      <c r="Q64" s="182">
        <v>11.9</v>
      </c>
      <c r="R64" s="182">
        <v>52.2</v>
      </c>
    </row>
    <row r="65" spans="2:18" ht="16.5" customHeight="1">
      <c r="B65" s="790" t="s">
        <v>381</v>
      </c>
      <c r="C65" s="791"/>
      <c r="D65" s="168">
        <v>95174</v>
      </c>
      <c r="E65" s="168">
        <v>37300</v>
      </c>
      <c r="F65" s="168">
        <v>57874</v>
      </c>
      <c r="G65" s="168">
        <v>1048</v>
      </c>
      <c r="H65" s="168">
        <v>261</v>
      </c>
      <c r="I65" s="168">
        <v>787</v>
      </c>
      <c r="J65" s="168">
        <v>1303</v>
      </c>
      <c r="K65" s="168">
        <v>350</v>
      </c>
      <c r="L65" s="168">
        <v>953</v>
      </c>
      <c r="M65" s="168">
        <v>94919</v>
      </c>
      <c r="N65" s="168">
        <v>37211</v>
      </c>
      <c r="O65" s="168">
        <v>57708</v>
      </c>
      <c r="P65" s="182">
        <v>54.5</v>
      </c>
      <c r="Q65" s="182">
        <v>24.8</v>
      </c>
      <c r="R65" s="182">
        <v>73.7</v>
      </c>
    </row>
    <row r="66" spans="2:18" ht="16.5" customHeight="1">
      <c r="B66" s="790" t="s">
        <v>382</v>
      </c>
      <c r="C66" s="791"/>
      <c r="D66" s="168">
        <v>16857</v>
      </c>
      <c r="E66" s="168">
        <v>8775</v>
      </c>
      <c r="F66" s="168">
        <v>8082</v>
      </c>
      <c r="G66" s="168">
        <v>98</v>
      </c>
      <c r="H66" s="168">
        <v>40</v>
      </c>
      <c r="I66" s="168">
        <v>58</v>
      </c>
      <c r="J66" s="168">
        <v>139</v>
      </c>
      <c r="K66" s="168">
        <v>71</v>
      </c>
      <c r="L66" s="168">
        <v>68</v>
      </c>
      <c r="M66" s="168">
        <v>16816</v>
      </c>
      <c r="N66" s="168">
        <v>8744</v>
      </c>
      <c r="O66" s="168">
        <v>8072</v>
      </c>
      <c r="P66" s="182">
        <v>6</v>
      </c>
      <c r="Q66" s="182">
        <v>0.9</v>
      </c>
      <c r="R66" s="182">
        <v>11.5</v>
      </c>
    </row>
    <row r="67" spans="2:18" ht="16.5" customHeight="1">
      <c r="B67" s="790" t="s">
        <v>383</v>
      </c>
      <c r="C67" s="791"/>
      <c r="D67" s="168">
        <v>7374</v>
      </c>
      <c r="E67" s="168">
        <v>3672</v>
      </c>
      <c r="F67" s="168">
        <v>3702</v>
      </c>
      <c r="G67" s="168">
        <v>314</v>
      </c>
      <c r="H67" s="168">
        <v>123</v>
      </c>
      <c r="I67" s="168">
        <v>191</v>
      </c>
      <c r="J67" s="168">
        <v>61</v>
      </c>
      <c r="K67" s="168">
        <v>29</v>
      </c>
      <c r="L67" s="168">
        <v>32</v>
      </c>
      <c r="M67" s="168">
        <v>7627</v>
      </c>
      <c r="N67" s="168">
        <v>3766</v>
      </c>
      <c r="O67" s="168">
        <v>3861</v>
      </c>
      <c r="P67" s="182">
        <v>38.2</v>
      </c>
      <c r="Q67" s="182">
        <v>20.5</v>
      </c>
      <c r="R67" s="182">
        <v>55.5</v>
      </c>
    </row>
    <row r="68" spans="2:18" ht="16.5" customHeight="1">
      <c r="B68" s="790" t="s">
        <v>384</v>
      </c>
      <c r="C68" s="791"/>
      <c r="D68" s="168">
        <v>21172</v>
      </c>
      <c r="E68" s="168">
        <v>17632</v>
      </c>
      <c r="F68" s="168">
        <v>3540</v>
      </c>
      <c r="G68" s="168">
        <v>556</v>
      </c>
      <c r="H68" s="168">
        <v>441</v>
      </c>
      <c r="I68" s="168">
        <v>115</v>
      </c>
      <c r="J68" s="168">
        <v>58</v>
      </c>
      <c r="K68" s="168">
        <v>56</v>
      </c>
      <c r="L68" s="168">
        <v>2</v>
      </c>
      <c r="M68" s="168">
        <v>21670</v>
      </c>
      <c r="N68" s="168">
        <v>18017</v>
      </c>
      <c r="O68" s="168">
        <v>3653</v>
      </c>
      <c r="P68" s="182">
        <v>9.9</v>
      </c>
      <c r="Q68" s="182">
        <v>7.1</v>
      </c>
      <c r="R68" s="182">
        <v>23.3</v>
      </c>
    </row>
    <row r="69" spans="2:18" ht="16.5" customHeight="1">
      <c r="B69" s="790" t="s">
        <v>385</v>
      </c>
      <c r="C69" s="791"/>
      <c r="D69" s="168">
        <v>49721</v>
      </c>
      <c r="E69" s="168">
        <v>19861</v>
      </c>
      <c r="F69" s="168">
        <v>29860</v>
      </c>
      <c r="G69" s="168">
        <v>1443</v>
      </c>
      <c r="H69" s="168">
        <v>692</v>
      </c>
      <c r="I69" s="168">
        <v>751</v>
      </c>
      <c r="J69" s="168">
        <v>1215</v>
      </c>
      <c r="K69" s="168">
        <v>558</v>
      </c>
      <c r="L69" s="168">
        <v>657</v>
      </c>
      <c r="M69" s="168">
        <v>49949</v>
      </c>
      <c r="N69" s="168">
        <v>19995</v>
      </c>
      <c r="O69" s="168">
        <v>29954</v>
      </c>
      <c r="P69" s="182">
        <v>72</v>
      </c>
      <c r="Q69" s="182">
        <v>54.5</v>
      </c>
      <c r="R69" s="182">
        <v>83.6</v>
      </c>
    </row>
    <row r="70" spans="2:18" ht="16.5" customHeight="1">
      <c r="B70" s="790" t="s">
        <v>386</v>
      </c>
      <c r="C70" s="791"/>
      <c r="D70" s="168">
        <v>17513</v>
      </c>
      <c r="E70" s="168">
        <v>7839</v>
      </c>
      <c r="F70" s="168">
        <v>9674</v>
      </c>
      <c r="G70" s="168">
        <v>393</v>
      </c>
      <c r="H70" s="168">
        <v>97</v>
      </c>
      <c r="I70" s="168">
        <v>296</v>
      </c>
      <c r="J70" s="168">
        <v>405</v>
      </c>
      <c r="K70" s="168">
        <v>116</v>
      </c>
      <c r="L70" s="168">
        <v>289</v>
      </c>
      <c r="M70" s="168">
        <v>17501</v>
      </c>
      <c r="N70" s="168">
        <v>7820</v>
      </c>
      <c r="O70" s="168">
        <v>9681</v>
      </c>
      <c r="P70" s="182">
        <v>46.1</v>
      </c>
      <c r="Q70" s="182">
        <v>25.2</v>
      </c>
      <c r="R70" s="182">
        <v>63</v>
      </c>
    </row>
    <row r="71" spans="2:18" ht="16.5" customHeight="1">
      <c r="B71" s="790" t="s">
        <v>387</v>
      </c>
      <c r="C71" s="791"/>
      <c r="D71" s="168">
        <v>42919</v>
      </c>
      <c r="E71" s="168">
        <v>23822</v>
      </c>
      <c r="F71" s="168">
        <v>19097</v>
      </c>
      <c r="G71" s="168">
        <v>336</v>
      </c>
      <c r="H71" s="168">
        <v>311</v>
      </c>
      <c r="I71" s="168">
        <v>25</v>
      </c>
      <c r="J71" s="168">
        <v>499</v>
      </c>
      <c r="K71" s="168">
        <v>67</v>
      </c>
      <c r="L71" s="168">
        <v>432</v>
      </c>
      <c r="M71" s="168">
        <v>42756</v>
      </c>
      <c r="N71" s="168">
        <v>24066</v>
      </c>
      <c r="O71" s="168">
        <v>18690</v>
      </c>
      <c r="P71" s="182">
        <v>30.5</v>
      </c>
      <c r="Q71" s="182">
        <v>19.2</v>
      </c>
      <c r="R71" s="182">
        <v>45.1</v>
      </c>
    </row>
    <row r="72" spans="2:18" ht="16.5" customHeight="1">
      <c r="B72" s="790" t="s">
        <v>388</v>
      </c>
      <c r="C72" s="791"/>
      <c r="D72" s="168">
        <v>114209</v>
      </c>
      <c r="E72" s="168">
        <v>31275</v>
      </c>
      <c r="F72" s="168">
        <v>82934</v>
      </c>
      <c r="G72" s="168">
        <v>593</v>
      </c>
      <c r="H72" s="168">
        <v>274</v>
      </c>
      <c r="I72" s="168">
        <v>319</v>
      </c>
      <c r="J72" s="168">
        <v>500</v>
      </c>
      <c r="K72" s="168">
        <v>282</v>
      </c>
      <c r="L72" s="168">
        <v>218</v>
      </c>
      <c r="M72" s="168">
        <v>114302</v>
      </c>
      <c r="N72" s="168">
        <v>31267</v>
      </c>
      <c r="O72" s="168">
        <v>83035</v>
      </c>
      <c r="P72" s="182">
        <v>24.8</v>
      </c>
      <c r="Q72" s="182">
        <v>17.5</v>
      </c>
      <c r="R72" s="182">
        <v>27.6</v>
      </c>
    </row>
    <row r="73" spans="2:18" ht="16.5" customHeight="1">
      <c r="B73" s="790" t="s">
        <v>234</v>
      </c>
      <c r="C73" s="791"/>
      <c r="D73" s="168">
        <v>4513</v>
      </c>
      <c r="E73" s="168">
        <v>3130</v>
      </c>
      <c r="F73" s="168">
        <v>1383</v>
      </c>
      <c r="G73" s="168">
        <v>0</v>
      </c>
      <c r="H73" s="168">
        <v>0</v>
      </c>
      <c r="I73" s="168">
        <v>0</v>
      </c>
      <c r="J73" s="168">
        <v>0</v>
      </c>
      <c r="K73" s="168">
        <v>0</v>
      </c>
      <c r="L73" s="168">
        <v>0</v>
      </c>
      <c r="M73" s="168">
        <v>4513</v>
      </c>
      <c r="N73" s="168">
        <v>3130</v>
      </c>
      <c r="O73" s="168">
        <v>1383</v>
      </c>
      <c r="P73" s="182">
        <v>10.2</v>
      </c>
      <c r="Q73" s="182">
        <v>2.4</v>
      </c>
      <c r="R73" s="182">
        <v>27.8</v>
      </c>
    </row>
    <row r="74" spans="2:18" ht="16.5" customHeight="1">
      <c r="B74" s="788" t="s">
        <v>389</v>
      </c>
      <c r="C74" s="789"/>
      <c r="D74" s="168">
        <v>57799</v>
      </c>
      <c r="E74" s="168">
        <v>28656</v>
      </c>
      <c r="F74" s="168">
        <v>29143</v>
      </c>
      <c r="G74" s="168">
        <v>1777</v>
      </c>
      <c r="H74" s="168">
        <v>1031</v>
      </c>
      <c r="I74" s="168">
        <v>746</v>
      </c>
      <c r="J74" s="168">
        <v>1194</v>
      </c>
      <c r="K74" s="168">
        <v>728</v>
      </c>
      <c r="L74" s="168">
        <v>466</v>
      </c>
      <c r="M74" s="168">
        <v>58382</v>
      </c>
      <c r="N74" s="168">
        <v>28959</v>
      </c>
      <c r="O74" s="168">
        <v>29423</v>
      </c>
      <c r="P74" s="182">
        <v>53</v>
      </c>
      <c r="Q74" s="182">
        <v>37</v>
      </c>
      <c r="R74" s="182">
        <v>68.7</v>
      </c>
    </row>
    <row r="75" spans="2:18" ht="16.5" customHeight="1">
      <c r="B75" s="165"/>
      <c r="C75" s="596" t="s">
        <v>390</v>
      </c>
      <c r="D75" s="169">
        <v>38325</v>
      </c>
      <c r="E75" s="169">
        <v>21423</v>
      </c>
      <c r="F75" s="169">
        <v>16902</v>
      </c>
      <c r="G75" s="169">
        <v>593</v>
      </c>
      <c r="H75" s="169">
        <v>247</v>
      </c>
      <c r="I75" s="169">
        <v>346</v>
      </c>
      <c r="J75" s="169">
        <v>638</v>
      </c>
      <c r="K75" s="169">
        <v>165</v>
      </c>
      <c r="L75" s="169">
        <v>473</v>
      </c>
      <c r="M75" s="169">
        <v>38280</v>
      </c>
      <c r="N75" s="169">
        <v>21505</v>
      </c>
      <c r="O75" s="169">
        <v>16775</v>
      </c>
      <c r="P75" s="183">
        <v>32.8</v>
      </c>
      <c r="Q75" s="183">
        <v>15.1</v>
      </c>
      <c r="R75" s="183">
        <v>55.4</v>
      </c>
    </row>
    <row r="76" spans="2:18" ht="16.5" customHeight="1">
      <c r="B76" s="170"/>
      <c r="C76" s="594" t="s">
        <v>242</v>
      </c>
      <c r="D76" s="171">
        <v>4084</v>
      </c>
      <c r="E76" s="171">
        <v>3220</v>
      </c>
      <c r="F76" s="171">
        <v>864</v>
      </c>
      <c r="G76" s="171">
        <v>19</v>
      </c>
      <c r="H76" s="171">
        <v>19</v>
      </c>
      <c r="I76" s="171">
        <v>0</v>
      </c>
      <c r="J76" s="171">
        <v>23</v>
      </c>
      <c r="K76" s="171">
        <v>16</v>
      </c>
      <c r="L76" s="171">
        <v>7</v>
      </c>
      <c r="M76" s="171">
        <v>4080</v>
      </c>
      <c r="N76" s="171">
        <v>3223</v>
      </c>
      <c r="O76" s="171">
        <v>857</v>
      </c>
      <c r="P76" s="184">
        <v>6.7</v>
      </c>
      <c r="Q76" s="184">
        <v>3.7</v>
      </c>
      <c r="R76" s="184">
        <v>18.1</v>
      </c>
    </row>
    <row r="77" spans="2:18" ht="16.5" customHeight="1">
      <c r="B77" s="172"/>
      <c r="C77" s="597" t="s">
        <v>391</v>
      </c>
      <c r="D77" s="330">
        <v>2095</v>
      </c>
      <c r="E77" s="330">
        <v>1616</v>
      </c>
      <c r="F77" s="330">
        <v>479</v>
      </c>
      <c r="G77" s="330">
        <v>50</v>
      </c>
      <c r="H77" s="330">
        <v>22</v>
      </c>
      <c r="I77" s="330">
        <v>28</v>
      </c>
      <c r="J77" s="330">
        <v>46</v>
      </c>
      <c r="K77" s="330">
        <v>28</v>
      </c>
      <c r="L77" s="330">
        <v>18</v>
      </c>
      <c r="M77" s="330">
        <v>2099</v>
      </c>
      <c r="N77" s="330">
        <v>1610</v>
      </c>
      <c r="O77" s="330">
        <v>489</v>
      </c>
      <c r="P77" s="331">
        <v>0.3</v>
      </c>
      <c r="Q77" s="331">
        <v>0</v>
      </c>
      <c r="R77" s="331">
        <v>1.2</v>
      </c>
    </row>
    <row r="78" spans="2:18" ht="16.5" customHeight="1">
      <c r="B78" s="167"/>
      <c r="C78" s="598" t="s">
        <v>392</v>
      </c>
      <c r="D78" s="168">
        <v>4021</v>
      </c>
      <c r="E78" s="168">
        <v>3004</v>
      </c>
      <c r="F78" s="168">
        <v>1017</v>
      </c>
      <c r="G78" s="168">
        <v>66</v>
      </c>
      <c r="H78" s="168">
        <v>48</v>
      </c>
      <c r="I78" s="168">
        <v>18</v>
      </c>
      <c r="J78" s="168">
        <v>44</v>
      </c>
      <c r="K78" s="168">
        <v>35</v>
      </c>
      <c r="L78" s="168">
        <v>9</v>
      </c>
      <c r="M78" s="168">
        <v>4043</v>
      </c>
      <c r="N78" s="168">
        <v>3017</v>
      </c>
      <c r="O78" s="168">
        <v>1026</v>
      </c>
      <c r="P78" s="182">
        <v>9.6</v>
      </c>
      <c r="Q78" s="182">
        <v>3.2</v>
      </c>
      <c r="R78" s="182">
        <v>28.4</v>
      </c>
    </row>
    <row r="79" spans="2:18" ht="16.5" customHeight="1">
      <c r="B79" s="167"/>
      <c r="C79" s="598" t="s">
        <v>393</v>
      </c>
      <c r="D79" s="168">
        <v>13486</v>
      </c>
      <c r="E79" s="168">
        <v>9851</v>
      </c>
      <c r="F79" s="168">
        <v>3635</v>
      </c>
      <c r="G79" s="168">
        <v>20</v>
      </c>
      <c r="H79" s="168">
        <v>10</v>
      </c>
      <c r="I79" s="168">
        <v>10</v>
      </c>
      <c r="J79" s="168">
        <v>73</v>
      </c>
      <c r="K79" s="168">
        <v>20</v>
      </c>
      <c r="L79" s="168">
        <v>53</v>
      </c>
      <c r="M79" s="168">
        <v>13433</v>
      </c>
      <c r="N79" s="168">
        <v>9841</v>
      </c>
      <c r="O79" s="168">
        <v>3592</v>
      </c>
      <c r="P79" s="182">
        <v>11</v>
      </c>
      <c r="Q79" s="182">
        <v>1.7</v>
      </c>
      <c r="R79" s="182">
        <v>36.5</v>
      </c>
    </row>
    <row r="80" spans="2:18" ht="16.5" customHeight="1">
      <c r="B80" s="167"/>
      <c r="C80" s="598" t="s">
        <v>254</v>
      </c>
      <c r="D80" s="168">
        <v>5070</v>
      </c>
      <c r="E80" s="168">
        <v>3768</v>
      </c>
      <c r="F80" s="168">
        <v>1302</v>
      </c>
      <c r="G80" s="168">
        <v>6</v>
      </c>
      <c r="H80" s="168">
        <v>6</v>
      </c>
      <c r="I80" s="168">
        <v>0</v>
      </c>
      <c r="J80" s="168">
        <v>37</v>
      </c>
      <c r="K80" s="168">
        <v>23</v>
      </c>
      <c r="L80" s="168">
        <v>14</v>
      </c>
      <c r="M80" s="168">
        <v>5039</v>
      </c>
      <c r="N80" s="168">
        <v>3751</v>
      </c>
      <c r="O80" s="168">
        <v>1288</v>
      </c>
      <c r="P80" s="182">
        <v>14.1</v>
      </c>
      <c r="Q80" s="182">
        <v>7.4</v>
      </c>
      <c r="R80" s="182">
        <v>33.7</v>
      </c>
    </row>
    <row r="81" spans="2:18" ht="16.5" customHeight="1">
      <c r="B81" s="167"/>
      <c r="C81" s="598" t="s">
        <v>394</v>
      </c>
      <c r="D81" s="168">
        <v>22364</v>
      </c>
      <c r="E81" s="168">
        <v>15699</v>
      </c>
      <c r="F81" s="168">
        <v>6665</v>
      </c>
      <c r="G81" s="168">
        <v>62</v>
      </c>
      <c r="H81" s="168">
        <v>54</v>
      </c>
      <c r="I81" s="168">
        <v>8</v>
      </c>
      <c r="J81" s="168">
        <v>85</v>
      </c>
      <c r="K81" s="168">
        <v>57</v>
      </c>
      <c r="L81" s="168">
        <v>28</v>
      </c>
      <c r="M81" s="168">
        <v>22341</v>
      </c>
      <c r="N81" s="168">
        <v>15696</v>
      </c>
      <c r="O81" s="168">
        <v>6645</v>
      </c>
      <c r="P81" s="182">
        <v>8.6</v>
      </c>
      <c r="Q81" s="182">
        <v>1</v>
      </c>
      <c r="R81" s="182">
        <v>26.4</v>
      </c>
    </row>
    <row r="82" spans="2:18" ht="16.5" customHeight="1">
      <c r="B82" s="167"/>
      <c r="C82" s="598" t="s">
        <v>395</v>
      </c>
      <c r="D82" s="168">
        <v>12411</v>
      </c>
      <c r="E82" s="168">
        <v>7906</v>
      </c>
      <c r="F82" s="168">
        <v>4505</v>
      </c>
      <c r="G82" s="168">
        <v>252</v>
      </c>
      <c r="H82" s="168">
        <v>179</v>
      </c>
      <c r="I82" s="168">
        <v>73</v>
      </c>
      <c r="J82" s="168">
        <v>139</v>
      </c>
      <c r="K82" s="168">
        <v>96</v>
      </c>
      <c r="L82" s="168">
        <v>43</v>
      </c>
      <c r="M82" s="168">
        <v>12524</v>
      </c>
      <c r="N82" s="168">
        <v>7989</v>
      </c>
      <c r="O82" s="168">
        <v>4535</v>
      </c>
      <c r="P82" s="182">
        <v>9</v>
      </c>
      <c r="Q82" s="182">
        <v>1.5</v>
      </c>
      <c r="R82" s="182">
        <v>22.2</v>
      </c>
    </row>
    <row r="83" spans="2:18" ht="16.5" customHeight="1">
      <c r="B83" s="167"/>
      <c r="C83" s="598" t="s">
        <v>396</v>
      </c>
      <c r="D83" s="168">
        <v>6666</v>
      </c>
      <c r="E83" s="168">
        <v>5665</v>
      </c>
      <c r="F83" s="168">
        <v>1001</v>
      </c>
      <c r="G83" s="168">
        <v>29</v>
      </c>
      <c r="H83" s="168">
        <v>15</v>
      </c>
      <c r="I83" s="168">
        <v>14</v>
      </c>
      <c r="J83" s="168">
        <v>31</v>
      </c>
      <c r="K83" s="168">
        <v>25</v>
      </c>
      <c r="L83" s="168">
        <v>6</v>
      </c>
      <c r="M83" s="168">
        <v>6664</v>
      </c>
      <c r="N83" s="168">
        <v>5655</v>
      </c>
      <c r="O83" s="168">
        <v>1009</v>
      </c>
      <c r="P83" s="182">
        <v>3.3</v>
      </c>
      <c r="Q83" s="182">
        <v>0.7</v>
      </c>
      <c r="R83" s="182">
        <v>17.8</v>
      </c>
    </row>
    <row r="84" spans="2:18" ht="16.5" customHeight="1">
      <c r="B84" s="167"/>
      <c r="C84" s="598" t="s">
        <v>397</v>
      </c>
      <c r="D84" s="168">
        <v>3320</v>
      </c>
      <c r="E84" s="168">
        <v>2922</v>
      </c>
      <c r="F84" s="168">
        <v>398</v>
      </c>
      <c r="G84" s="168">
        <v>2</v>
      </c>
      <c r="H84" s="168">
        <v>2</v>
      </c>
      <c r="I84" s="168">
        <v>0</v>
      </c>
      <c r="J84" s="168">
        <v>31</v>
      </c>
      <c r="K84" s="168">
        <v>31</v>
      </c>
      <c r="L84" s="168">
        <v>0</v>
      </c>
      <c r="M84" s="168">
        <v>3291</v>
      </c>
      <c r="N84" s="168">
        <v>2893</v>
      </c>
      <c r="O84" s="168">
        <v>398</v>
      </c>
      <c r="P84" s="182">
        <v>6.2</v>
      </c>
      <c r="Q84" s="182">
        <v>3.7</v>
      </c>
      <c r="R84" s="182">
        <v>24.1</v>
      </c>
    </row>
    <row r="85" spans="2:18" ht="16.5" customHeight="1">
      <c r="B85" s="167"/>
      <c r="C85" s="598" t="s">
        <v>268</v>
      </c>
      <c r="D85" s="168">
        <v>2870</v>
      </c>
      <c r="E85" s="168">
        <v>2582</v>
      </c>
      <c r="F85" s="168">
        <v>288</v>
      </c>
      <c r="G85" s="168">
        <v>30</v>
      </c>
      <c r="H85" s="168">
        <v>30</v>
      </c>
      <c r="I85" s="168">
        <v>0</v>
      </c>
      <c r="J85" s="168">
        <v>18</v>
      </c>
      <c r="K85" s="168">
        <v>0</v>
      </c>
      <c r="L85" s="168">
        <v>18</v>
      </c>
      <c r="M85" s="168">
        <v>2882</v>
      </c>
      <c r="N85" s="168">
        <v>2612</v>
      </c>
      <c r="O85" s="168">
        <v>270</v>
      </c>
      <c r="P85" s="182">
        <v>2.7</v>
      </c>
      <c r="Q85" s="182">
        <v>1.4</v>
      </c>
      <c r="R85" s="182">
        <v>15.2</v>
      </c>
    </row>
    <row r="86" spans="2:18" ht="16.5" customHeight="1">
      <c r="B86" s="167"/>
      <c r="C86" s="598" t="s">
        <v>271</v>
      </c>
      <c r="D86" s="168">
        <v>5399</v>
      </c>
      <c r="E86" s="168">
        <v>4585</v>
      </c>
      <c r="F86" s="168">
        <v>814</v>
      </c>
      <c r="G86" s="168">
        <v>46</v>
      </c>
      <c r="H86" s="168">
        <v>44</v>
      </c>
      <c r="I86" s="168">
        <v>2</v>
      </c>
      <c r="J86" s="168">
        <v>61</v>
      </c>
      <c r="K86" s="168">
        <v>58</v>
      </c>
      <c r="L86" s="168">
        <v>3</v>
      </c>
      <c r="M86" s="168">
        <v>5384</v>
      </c>
      <c r="N86" s="168">
        <v>4571</v>
      </c>
      <c r="O86" s="168">
        <v>813</v>
      </c>
      <c r="P86" s="182">
        <v>2.6</v>
      </c>
      <c r="Q86" s="182">
        <v>1.9</v>
      </c>
      <c r="R86" s="182">
        <v>6.4</v>
      </c>
    </row>
    <row r="87" spans="2:18" ht="16.5" customHeight="1">
      <c r="B87" s="167"/>
      <c r="C87" s="598" t="s">
        <v>274</v>
      </c>
      <c r="D87" s="168">
        <v>10248</v>
      </c>
      <c r="E87" s="168">
        <v>8406</v>
      </c>
      <c r="F87" s="168">
        <v>1842</v>
      </c>
      <c r="G87" s="168">
        <v>5</v>
      </c>
      <c r="H87" s="168">
        <v>5</v>
      </c>
      <c r="I87" s="168">
        <v>0</v>
      </c>
      <c r="J87" s="168">
        <v>26</v>
      </c>
      <c r="K87" s="168">
        <v>24</v>
      </c>
      <c r="L87" s="168">
        <v>2</v>
      </c>
      <c r="M87" s="168">
        <v>10227</v>
      </c>
      <c r="N87" s="168">
        <v>8387</v>
      </c>
      <c r="O87" s="168">
        <v>1840</v>
      </c>
      <c r="P87" s="182">
        <v>2.6</v>
      </c>
      <c r="Q87" s="182">
        <v>0.4</v>
      </c>
      <c r="R87" s="182">
        <v>12.2</v>
      </c>
    </row>
    <row r="88" spans="2:18" ht="16.5" customHeight="1">
      <c r="B88" s="167"/>
      <c r="C88" s="598" t="s">
        <v>398</v>
      </c>
      <c r="D88" s="168">
        <v>11112</v>
      </c>
      <c r="E88" s="168">
        <v>8353</v>
      </c>
      <c r="F88" s="168">
        <v>2759</v>
      </c>
      <c r="G88" s="168">
        <v>47</v>
      </c>
      <c r="H88" s="168">
        <v>25</v>
      </c>
      <c r="I88" s="168">
        <v>22</v>
      </c>
      <c r="J88" s="168">
        <v>63</v>
      </c>
      <c r="K88" s="168">
        <v>61</v>
      </c>
      <c r="L88" s="168">
        <v>2</v>
      </c>
      <c r="M88" s="168">
        <v>11096</v>
      </c>
      <c r="N88" s="168">
        <v>8317</v>
      </c>
      <c r="O88" s="168">
        <v>2779</v>
      </c>
      <c r="P88" s="182">
        <v>1.6</v>
      </c>
      <c r="Q88" s="182">
        <v>0.9</v>
      </c>
      <c r="R88" s="182">
        <v>3.8</v>
      </c>
    </row>
    <row r="89" spans="2:18" ht="16.5" customHeight="1">
      <c r="B89" s="167"/>
      <c r="C89" s="598" t="s">
        <v>399</v>
      </c>
      <c r="D89" s="168">
        <v>21611</v>
      </c>
      <c r="E89" s="168">
        <v>17878</v>
      </c>
      <c r="F89" s="168">
        <v>3733</v>
      </c>
      <c r="G89" s="168">
        <v>109</v>
      </c>
      <c r="H89" s="168">
        <v>88</v>
      </c>
      <c r="I89" s="168">
        <v>21</v>
      </c>
      <c r="J89" s="168">
        <v>70</v>
      </c>
      <c r="K89" s="168">
        <v>70</v>
      </c>
      <c r="L89" s="168">
        <v>0</v>
      </c>
      <c r="M89" s="168">
        <v>21650</v>
      </c>
      <c r="N89" s="168">
        <v>17896</v>
      </c>
      <c r="O89" s="168">
        <v>3754</v>
      </c>
      <c r="P89" s="182">
        <v>7.5</v>
      </c>
      <c r="Q89" s="182">
        <v>0.9</v>
      </c>
      <c r="R89" s="182">
        <v>38.9</v>
      </c>
    </row>
    <row r="90" spans="2:18" ht="16.5" customHeight="1">
      <c r="B90" s="167"/>
      <c r="C90" s="598" t="s">
        <v>400</v>
      </c>
      <c r="D90" s="168">
        <v>7835</v>
      </c>
      <c r="E90" s="168">
        <v>5744</v>
      </c>
      <c r="F90" s="168">
        <v>2091</v>
      </c>
      <c r="G90" s="168">
        <v>27</v>
      </c>
      <c r="H90" s="168">
        <v>19</v>
      </c>
      <c r="I90" s="168">
        <v>8</v>
      </c>
      <c r="J90" s="168">
        <v>37</v>
      </c>
      <c r="K90" s="168">
        <v>9</v>
      </c>
      <c r="L90" s="168">
        <v>28</v>
      </c>
      <c r="M90" s="168">
        <v>7825</v>
      </c>
      <c r="N90" s="168">
        <v>5754</v>
      </c>
      <c r="O90" s="168">
        <v>2071</v>
      </c>
      <c r="P90" s="182">
        <v>8.8</v>
      </c>
      <c r="Q90" s="182">
        <v>2.5</v>
      </c>
      <c r="R90" s="182">
        <v>26.3</v>
      </c>
    </row>
    <row r="91" spans="2:18" ht="16.5" customHeight="1">
      <c r="B91" s="167"/>
      <c r="C91" s="598" t="s">
        <v>401</v>
      </c>
      <c r="D91" s="168">
        <v>9508</v>
      </c>
      <c r="E91" s="168">
        <v>5231</v>
      </c>
      <c r="F91" s="168">
        <v>4277</v>
      </c>
      <c r="G91" s="168">
        <v>33</v>
      </c>
      <c r="H91" s="168">
        <v>33</v>
      </c>
      <c r="I91" s="168">
        <v>0</v>
      </c>
      <c r="J91" s="168">
        <v>51</v>
      </c>
      <c r="K91" s="168">
        <v>24</v>
      </c>
      <c r="L91" s="168">
        <v>27</v>
      </c>
      <c r="M91" s="168">
        <v>9490</v>
      </c>
      <c r="N91" s="168">
        <v>5240</v>
      </c>
      <c r="O91" s="168">
        <v>4250</v>
      </c>
      <c r="P91" s="182">
        <v>10</v>
      </c>
      <c r="Q91" s="182">
        <v>0.7</v>
      </c>
      <c r="R91" s="182">
        <v>21.3</v>
      </c>
    </row>
    <row r="92" spans="2:18" ht="16.5" customHeight="1">
      <c r="B92" s="167"/>
      <c r="C92" s="598" t="s">
        <v>402</v>
      </c>
      <c r="D92" s="168">
        <v>28637</v>
      </c>
      <c r="E92" s="168">
        <v>21738</v>
      </c>
      <c r="F92" s="168">
        <v>6899</v>
      </c>
      <c r="G92" s="168">
        <v>75</v>
      </c>
      <c r="H92" s="168">
        <v>66</v>
      </c>
      <c r="I92" s="168">
        <v>9</v>
      </c>
      <c r="J92" s="168">
        <v>283</v>
      </c>
      <c r="K92" s="168">
        <v>214</v>
      </c>
      <c r="L92" s="168">
        <v>69</v>
      </c>
      <c r="M92" s="168">
        <v>28429</v>
      </c>
      <c r="N92" s="168">
        <v>21590</v>
      </c>
      <c r="O92" s="168">
        <v>6839</v>
      </c>
      <c r="P92" s="182">
        <v>2.2</v>
      </c>
      <c r="Q92" s="182">
        <v>0.7</v>
      </c>
      <c r="R92" s="182">
        <v>7</v>
      </c>
    </row>
    <row r="93" spans="2:18" ht="16.5" customHeight="1">
      <c r="B93" s="167"/>
      <c r="C93" s="598" t="s">
        <v>403</v>
      </c>
      <c r="D93" s="168">
        <v>8911</v>
      </c>
      <c r="E93" s="168">
        <v>6817</v>
      </c>
      <c r="F93" s="168">
        <v>2094</v>
      </c>
      <c r="G93" s="168">
        <v>90</v>
      </c>
      <c r="H93" s="168">
        <v>38</v>
      </c>
      <c r="I93" s="168">
        <v>52</v>
      </c>
      <c r="J93" s="168">
        <v>58</v>
      </c>
      <c r="K93" s="168">
        <v>50</v>
      </c>
      <c r="L93" s="168">
        <v>8</v>
      </c>
      <c r="M93" s="168">
        <v>8943</v>
      </c>
      <c r="N93" s="168">
        <v>6805</v>
      </c>
      <c r="O93" s="168">
        <v>2138</v>
      </c>
      <c r="P93" s="182">
        <v>1.6</v>
      </c>
      <c r="Q93" s="182">
        <v>0.5</v>
      </c>
      <c r="R93" s="182">
        <v>4.9</v>
      </c>
    </row>
    <row r="94" spans="2:18" ht="16.5" customHeight="1">
      <c r="B94" s="167"/>
      <c r="C94" s="598" t="s">
        <v>404</v>
      </c>
      <c r="D94" s="168">
        <v>87726</v>
      </c>
      <c r="E94" s="168">
        <v>75870</v>
      </c>
      <c r="F94" s="168">
        <v>11856</v>
      </c>
      <c r="G94" s="168">
        <v>811</v>
      </c>
      <c r="H94" s="168">
        <v>634</v>
      </c>
      <c r="I94" s="168">
        <v>177</v>
      </c>
      <c r="J94" s="168">
        <v>849</v>
      </c>
      <c r="K94" s="168">
        <v>598</v>
      </c>
      <c r="L94" s="168">
        <v>251</v>
      </c>
      <c r="M94" s="168">
        <v>87688</v>
      </c>
      <c r="N94" s="168">
        <v>75906</v>
      </c>
      <c r="O94" s="168">
        <v>11782</v>
      </c>
      <c r="P94" s="182">
        <v>2.1</v>
      </c>
      <c r="Q94" s="182">
        <v>0.7</v>
      </c>
      <c r="R94" s="182">
        <v>11.3</v>
      </c>
    </row>
    <row r="95" spans="2:18" ht="16.5" customHeight="1">
      <c r="B95" s="167"/>
      <c r="C95" s="598" t="s">
        <v>405</v>
      </c>
      <c r="D95" s="168">
        <v>10819</v>
      </c>
      <c r="E95" s="168">
        <v>7184</v>
      </c>
      <c r="F95" s="168">
        <v>3635</v>
      </c>
      <c r="G95" s="168">
        <v>181</v>
      </c>
      <c r="H95" s="168">
        <v>127</v>
      </c>
      <c r="I95" s="168">
        <v>54</v>
      </c>
      <c r="J95" s="168">
        <v>262</v>
      </c>
      <c r="K95" s="168">
        <v>167</v>
      </c>
      <c r="L95" s="168">
        <v>95</v>
      </c>
      <c r="M95" s="168">
        <v>10738</v>
      </c>
      <c r="N95" s="168">
        <v>7144</v>
      </c>
      <c r="O95" s="168">
        <v>3594</v>
      </c>
      <c r="P95" s="182">
        <v>7.6</v>
      </c>
      <c r="Q95" s="182">
        <v>1.3</v>
      </c>
      <c r="R95" s="182">
        <v>20.1</v>
      </c>
    </row>
    <row r="96" spans="2:18" ht="16.5" customHeight="1">
      <c r="B96" s="165"/>
      <c r="C96" s="596" t="s">
        <v>406</v>
      </c>
      <c r="D96" s="169">
        <v>24460</v>
      </c>
      <c r="E96" s="169">
        <v>17289</v>
      </c>
      <c r="F96" s="169">
        <v>7171</v>
      </c>
      <c r="G96" s="169">
        <v>0</v>
      </c>
      <c r="H96" s="169">
        <v>0</v>
      </c>
      <c r="I96" s="169">
        <v>0</v>
      </c>
      <c r="J96" s="169">
        <v>15</v>
      </c>
      <c r="K96" s="169">
        <v>0</v>
      </c>
      <c r="L96" s="169">
        <v>15</v>
      </c>
      <c r="M96" s="169">
        <v>24445</v>
      </c>
      <c r="N96" s="169">
        <v>17289</v>
      </c>
      <c r="O96" s="169">
        <v>7156</v>
      </c>
      <c r="P96" s="183">
        <v>16.2</v>
      </c>
      <c r="Q96" s="183">
        <v>8.7</v>
      </c>
      <c r="R96" s="183">
        <v>34.3</v>
      </c>
    </row>
    <row r="97" spans="2:18" ht="16.5" customHeight="1">
      <c r="B97" s="174"/>
      <c r="C97" s="595" t="s">
        <v>407</v>
      </c>
      <c r="D97" s="175">
        <v>70714</v>
      </c>
      <c r="E97" s="175">
        <v>20011</v>
      </c>
      <c r="F97" s="175">
        <v>50703</v>
      </c>
      <c r="G97" s="175">
        <v>1048</v>
      </c>
      <c r="H97" s="175">
        <v>261</v>
      </c>
      <c r="I97" s="175">
        <v>787</v>
      </c>
      <c r="J97" s="175">
        <v>1288</v>
      </c>
      <c r="K97" s="175">
        <v>350</v>
      </c>
      <c r="L97" s="175">
        <v>938</v>
      </c>
      <c r="M97" s="175">
        <v>70474</v>
      </c>
      <c r="N97" s="175">
        <v>19922</v>
      </c>
      <c r="O97" s="175">
        <v>50552</v>
      </c>
      <c r="P97" s="185">
        <v>67.8</v>
      </c>
      <c r="Q97" s="185">
        <v>38.8</v>
      </c>
      <c r="R97" s="185">
        <v>79.3</v>
      </c>
    </row>
    <row r="98" spans="2:18" ht="16.5" customHeight="1">
      <c r="B98" s="172"/>
      <c r="C98" s="597" t="s">
        <v>302</v>
      </c>
      <c r="D98" s="173">
        <v>18324</v>
      </c>
      <c r="E98" s="173">
        <v>9705</v>
      </c>
      <c r="F98" s="173">
        <v>8619</v>
      </c>
      <c r="G98" s="173">
        <v>350</v>
      </c>
      <c r="H98" s="173">
        <v>112</v>
      </c>
      <c r="I98" s="173">
        <v>238</v>
      </c>
      <c r="J98" s="173">
        <v>597</v>
      </c>
      <c r="K98" s="173">
        <v>324</v>
      </c>
      <c r="L98" s="173">
        <v>273</v>
      </c>
      <c r="M98" s="173">
        <v>18077</v>
      </c>
      <c r="N98" s="173">
        <v>9493</v>
      </c>
      <c r="O98" s="173">
        <v>8584</v>
      </c>
      <c r="P98" s="180">
        <v>37.7</v>
      </c>
      <c r="Q98" s="180">
        <v>22.9</v>
      </c>
      <c r="R98" s="180">
        <v>54.2</v>
      </c>
    </row>
    <row r="99" spans="2:18" ht="16.5" customHeight="1">
      <c r="B99" s="167"/>
      <c r="C99" s="598" t="s">
        <v>408</v>
      </c>
      <c r="D99" s="168">
        <v>31397</v>
      </c>
      <c r="E99" s="168">
        <v>10156</v>
      </c>
      <c r="F99" s="168">
        <v>21241</v>
      </c>
      <c r="G99" s="168">
        <v>1093</v>
      </c>
      <c r="H99" s="168">
        <v>580</v>
      </c>
      <c r="I99" s="168">
        <v>513</v>
      </c>
      <c r="J99" s="168">
        <v>618</v>
      </c>
      <c r="K99" s="168">
        <v>234</v>
      </c>
      <c r="L99" s="168">
        <v>384</v>
      </c>
      <c r="M99" s="168">
        <v>31872</v>
      </c>
      <c r="N99" s="168">
        <v>10502</v>
      </c>
      <c r="O99" s="168">
        <v>21370</v>
      </c>
      <c r="P99" s="182">
        <v>91.4</v>
      </c>
      <c r="Q99" s="182">
        <v>83.1</v>
      </c>
      <c r="R99" s="182">
        <v>95.4</v>
      </c>
    </row>
    <row r="100" spans="2:18" ht="16.5" customHeight="1">
      <c r="B100" s="165"/>
      <c r="C100" s="596" t="s">
        <v>304</v>
      </c>
      <c r="D100" s="169">
        <v>51032</v>
      </c>
      <c r="E100" s="169">
        <v>13020</v>
      </c>
      <c r="F100" s="169">
        <v>38012</v>
      </c>
      <c r="G100" s="169">
        <v>251</v>
      </c>
      <c r="H100" s="169">
        <v>21</v>
      </c>
      <c r="I100" s="169">
        <v>230</v>
      </c>
      <c r="J100" s="169">
        <v>269</v>
      </c>
      <c r="K100" s="169">
        <v>114</v>
      </c>
      <c r="L100" s="169">
        <v>155</v>
      </c>
      <c r="M100" s="169">
        <v>51014</v>
      </c>
      <c r="N100" s="169">
        <v>12927</v>
      </c>
      <c r="O100" s="169">
        <v>38087</v>
      </c>
      <c r="P100" s="183">
        <v>20.2</v>
      </c>
      <c r="Q100" s="183">
        <v>16.2</v>
      </c>
      <c r="R100" s="183">
        <v>21.5</v>
      </c>
    </row>
    <row r="101" spans="2:18" ht="16.5" customHeight="1">
      <c r="B101" s="174"/>
      <c r="C101" s="595" t="s">
        <v>409</v>
      </c>
      <c r="D101" s="175">
        <v>63177</v>
      </c>
      <c r="E101" s="175">
        <v>18255</v>
      </c>
      <c r="F101" s="175">
        <v>44922</v>
      </c>
      <c r="G101" s="175">
        <v>342</v>
      </c>
      <c r="H101" s="175">
        <v>253</v>
      </c>
      <c r="I101" s="175">
        <v>89</v>
      </c>
      <c r="J101" s="175">
        <v>231</v>
      </c>
      <c r="K101" s="175">
        <v>168</v>
      </c>
      <c r="L101" s="175">
        <v>63</v>
      </c>
      <c r="M101" s="175">
        <v>63288</v>
      </c>
      <c r="N101" s="175">
        <v>18340</v>
      </c>
      <c r="O101" s="175">
        <v>44948</v>
      </c>
      <c r="P101" s="185">
        <v>28.5</v>
      </c>
      <c r="Q101" s="185">
        <v>18.4</v>
      </c>
      <c r="R101" s="185">
        <v>32.7</v>
      </c>
    </row>
    <row r="102" spans="2:18" ht="16.5" customHeight="1">
      <c r="B102" s="165"/>
      <c r="C102" s="596" t="s">
        <v>410</v>
      </c>
      <c r="D102" s="169">
        <v>16185</v>
      </c>
      <c r="E102" s="169">
        <v>9210</v>
      </c>
      <c r="F102" s="169">
        <v>6975</v>
      </c>
      <c r="G102" s="169">
        <v>1095</v>
      </c>
      <c r="H102" s="169">
        <v>841</v>
      </c>
      <c r="I102" s="169">
        <v>254</v>
      </c>
      <c r="J102" s="169">
        <v>585</v>
      </c>
      <c r="K102" s="169">
        <v>371</v>
      </c>
      <c r="L102" s="169">
        <v>214</v>
      </c>
      <c r="M102" s="169">
        <v>16695</v>
      </c>
      <c r="N102" s="169">
        <v>9680</v>
      </c>
      <c r="O102" s="169">
        <v>7015</v>
      </c>
      <c r="P102" s="183">
        <v>45</v>
      </c>
      <c r="Q102" s="183">
        <v>46.4</v>
      </c>
      <c r="R102" s="183">
        <v>43</v>
      </c>
    </row>
    <row r="103" spans="2:18" ht="16.5" customHeight="1">
      <c r="B103" s="167"/>
      <c r="C103" s="598" t="s">
        <v>411</v>
      </c>
      <c r="D103" s="168">
        <v>35146</v>
      </c>
      <c r="E103" s="168">
        <v>13669</v>
      </c>
      <c r="F103" s="168">
        <v>21477</v>
      </c>
      <c r="G103" s="168">
        <v>682</v>
      </c>
      <c r="H103" s="168">
        <v>190</v>
      </c>
      <c r="I103" s="168">
        <v>492</v>
      </c>
      <c r="J103" s="168">
        <v>554</v>
      </c>
      <c r="K103" s="168">
        <v>302</v>
      </c>
      <c r="L103" s="168">
        <v>252</v>
      </c>
      <c r="M103" s="168">
        <v>35274</v>
      </c>
      <c r="N103" s="168">
        <v>13557</v>
      </c>
      <c r="O103" s="168">
        <v>21717</v>
      </c>
      <c r="P103" s="182">
        <v>63.5</v>
      </c>
      <c r="Q103" s="182">
        <v>40.2</v>
      </c>
      <c r="R103" s="182">
        <v>78.1</v>
      </c>
    </row>
    <row r="104" spans="2:18" ht="16.5" customHeight="1">
      <c r="B104" s="174"/>
      <c r="C104" s="595" t="s">
        <v>412</v>
      </c>
      <c r="D104" s="175">
        <v>6468</v>
      </c>
      <c r="E104" s="175">
        <v>5777</v>
      </c>
      <c r="F104" s="175">
        <v>691</v>
      </c>
      <c r="G104" s="175">
        <v>0</v>
      </c>
      <c r="H104" s="175">
        <v>0</v>
      </c>
      <c r="I104" s="175">
        <v>0</v>
      </c>
      <c r="J104" s="175">
        <v>55</v>
      </c>
      <c r="K104" s="175">
        <v>55</v>
      </c>
      <c r="L104" s="175">
        <v>0</v>
      </c>
      <c r="M104" s="175">
        <v>6413</v>
      </c>
      <c r="N104" s="175">
        <v>5722</v>
      </c>
      <c r="O104" s="175">
        <v>691</v>
      </c>
      <c r="P104" s="185">
        <v>16</v>
      </c>
      <c r="Q104" s="185">
        <v>13.5</v>
      </c>
      <c r="R104" s="185">
        <v>36</v>
      </c>
    </row>
  </sheetData>
  <sheetProtection/>
  <mergeCells count="46">
    <mergeCell ref="B9:C9"/>
    <mergeCell ref="B6:C6"/>
    <mergeCell ref="J3:L3"/>
    <mergeCell ref="B7:C7"/>
    <mergeCell ref="B8:C8"/>
    <mergeCell ref="B3:C4"/>
    <mergeCell ref="M3:O3"/>
    <mergeCell ref="P3:R3"/>
    <mergeCell ref="D55:F55"/>
    <mergeCell ref="G55:I55"/>
    <mergeCell ref="J55:L55"/>
    <mergeCell ref="M55:O55"/>
    <mergeCell ref="P55:R55"/>
    <mergeCell ref="D3:F3"/>
    <mergeCell ref="G3:I3"/>
    <mergeCell ref="B10:C10"/>
    <mergeCell ref="B11:C11"/>
    <mergeCell ref="B12:C12"/>
    <mergeCell ref="B13:C13"/>
    <mergeCell ref="B14:C14"/>
    <mergeCell ref="B15:C15"/>
    <mergeCell ref="B16:C16"/>
    <mergeCell ref="B17:C17"/>
    <mergeCell ref="B18:C18"/>
    <mergeCell ref="B19:C19"/>
    <mergeCell ref="B20:C20"/>
    <mergeCell ref="B21:C21"/>
    <mergeCell ref="B22:C22"/>
    <mergeCell ref="B58:C58"/>
    <mergeCell ref="B59:C59"/>
    <mergeCell ref="B60:C60"/>
    <mergeCell ref="B55:C56"/>
    <mergeCell ref="B61:C61"/>
    <mergeCell ref="B62:C62"/>
    <mergeCell ref="B63:C63"/>
    <mergeCell ref="B64:C64"/>
    <mergeCell ref="B65:C65"/>
    <mergeCell ref="B66:C66"/>
    <mergeCell ref="B67:C67"/>
    <mergeCell ref="B68:C68"/>
    <mergeCell ref="B73:C73"/>
    <mergeCell ref="B74:C74"/>
    <mergeCell ref="B69:C69"/>
    <mergeCell ref="B70:C70"/>
    <mergeCell ref="B71:C71"/>
    <mergeCell ref="B72:C72"/>
  </mergeCells>
  <dataValidations count="1">
    <dataValidation type="whole" allowBlank="1" showInputMessage="1" showErrorMessage="1" errorTitle="入力エラー" error="入力した値に誤りがあります" sqref="D58:IV95 A96:IV104 D6:IV52 B6:B52 A6:A26 A31:A52 C23:C52 C75:C95 A87:A95 A58:A82 B58:B95">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2" max="255" man="1"/>
  </rowBreaks>
  <drawing r:id="rId1"/>
</worksheet>
</file>

<file path=xl/worksheets/sheet21.xml><?xml version="1.0" encoding="utf-8"?>
<worksheet xmlns="http://schemas.openxmlformats.org/spreadsheetml/2006/main" xmlns:r="http://schemas.openxmlformats.org/officeDocument/2006/relationships">
  <sheetPr codeName="Sheet36">
    <tabColor indexed="53"/>
  </sheetPr>
  <dimension ref="A4:V26"/>
  <sheetViews>
    <sheetView zoomScaleSheetLayoutView="100" workbookViewId="0" topLeftCell="A1">
      <selection activeCell="A1" sqref="A1"/>
    </sheetView>
  </sheetViews>
  <sheetFormatPr defaultColWidth="8.796875" defaultRowHeight="14.25"/>
  <cols>
    <col min="1" max="1" width="7" style="328" customWidth="1"/>
    <col min="2" max="2" width="16.59765625" style="194" customWidth="1"/>
    <col min="3" max="14" width="10" style="194" customWidth="1"/>
    <col min="15" max="16384" width="9" style="194" customWidth="1"/>
  </cols>
  <sheetData>
    <row r="4" spans="4:5" ht="11.25">
      <c r="D4" s="195"/>
      <c r="E4" s="196"/>
    </row>
    <row r="6" spans="2:4" ht="16.5" customHeight="1">
      <c r="B6" s="197"/>
      <c r="D6" s="198" t="s">
        <v>805</v>
      </c>
    </row>
    <row r="7" ht="15.75" customHeight="1">
      <c r="B7" s="199"/>
    </row>
    <row r="8" spans="2:14" ht="16.5" customHeight="1">
      <c r="B8" s="198"/>
      <c r="N8" s="200" t="s">
        <v>414</v>
      </c>
    </row>
    <row r="9" spans="2:14" ht="16.5" customHeight="1">
      <c r="B9" s="815" t="s">
        <v>450</v>
      </c>
      <c r="C9" s="201"/>
      <c r="D9" s="201" t="s">
        <v>452</v>
      </c>
      <c r="E9" s="202"/>
      <c r="F9" s="201"/>
      <c r="G9" s="201" t="s">
        <v>453</v>
      </c>
      <c r="H9" s="202"/>
      <c r="I9" s="201"/>
      <c r="J9" s="201" t="s">
        <v>454</v>
      </c>
      <c r="K9" s="202"/>
      <c r="L9" s="201"/>
      <c r="M9" s="201" t="s">
        <v>455</v>
      </c>
      <c r="N9" s="202"/>
    </row>
    <row r="10" spans="2:22" ht="16.5" customHeight="1">
      <c r="B10" s="816"/>
      <c r="C10" s="203" t="s">
        <v>415</v>
      </c>
      <c r="D10" s="204" t="s">
        <v>155</v>
      </c>
      <c r="E10" s="205" t="s">
        <v>456</v>
      </c>
      <c r="F10" s="206" t="s">
        <v>415</v>
      </c>
      <c r="G10" s="204" t="s">
        <v>155</v>
      </c>
      <c r="H10" s="205" t="s">
        <v>456</v>
      </c>
      <c r="I10" s="207" t="s">
        <v>415</v>
      </c>
      <c r="J10" s="208" t="s">
        <v>155</v>
      </c>
      <c r="K10" s="203" t="s">
        <v>456</v>
      </c>
      <c r="L10" s="207" t="s">
        <v>415</v>
      </c>
      <c r="M10" s="208" t="s">
        <v>155</v>
      </c>
      <c r="N10" s="203" t="s">
        <v>456</v>
      </c>
      <c r="P10" s="209"/>
      <c r="Q10" s="209"/>
      <c r="R10" s="209"/>
      <c r="S10" s="209"/>
      <c r="T10" s="209"/>
      <c r="U10" s="209"/>
      <c r="V10" s="209"/>
    </row>
    <row r="11" spans="2:22" ht="16.5" customHeight="1">
      <c r="B11" s="210" t="s">
        <v>105</v>
      </c>
      <c r="C11" s="211">
        <v>968690</v>
      </c>
      <c r="D11" s="212">
        <v>364453</v>
      </c>
      <c r="E11" s="213">
        <v>604237</v>
      </c>
      <c r="F11" s="211">
        <v>586389</v>
      </c>
      <c r="G11" s="212">
        <v>276348</v>
      </c>
      <c r="H11" s="213">
        <v>310041</v>
      </c>
      <c r="I11" s="214">
        <v>478603</v>
      </c>
      <c r="J11" s="214">
        <v>246464</v>
      </c>
      <c r="K11" s="215">
        <v>232139</v>
      </c>
      <c r="L11" s="214">
        <v>420739</v>
      </c>
      <c r="M11" s="214">
        <v>227286</v>
      </c>
      <c r="N11" s="215">
        <v>193453</v>
      </c>
      <c r="P11" s="209"/>
      <c r="Q11" s="209"/>
      <c r="R11" s="209"/>
      <c r="S11" s="209"/>
      <c r="T11" s="209"/>
      <c r="U11" s="209"/>
      <c r="V11" s="209"/>
    </row>
    <row r="12" spans="1:22" ht="16.5" customHeight="1">
      <c r="A12" s="329"/>
      <c r="B12" s="216" t="s">
        <v>106</v>
      </c>
      <c r="C12" s="217" t="s">
        <v>672</v>
      </c>
      <c r="D12" s="214" t="s">
        <v>672</v>
      </c>
      <c r="E12" s="215" t="s">
        <v>672</v>
      </c>
      <c r="F12" s="217">
        <v>789397</v>
      </c>
      <c r="G12" s="214">
        <v>368883</v>
      </c>
      <c r="H12" s="215">
        <v>420514</v>
      </c>
      <c r="I12" s="214">
        <v>1286158</v>
      </c>
      <c r="J12" s="214">
        <v>441078</v>
      </c>
      <c r="K12" s="215">
        <v>845080</v>
      </c>
      <c r="L12" s="214">
        <v>523029</v>
      </c>
      <c r="M12" s="214">
        <v>326643</v>
      </c>
      <c r="N12" s="215">
        <v>196386</v>
      </c>
      <c r="P12" s="209"/>
      <c r="Q12" s="209"/>
      <c r="R12" s="209"/>
      <c r="S12" s="209"/>
      <c r="T12" s="209"/>
      <c r="U12" s="209"/>
      <c r="V12" s="209"/>
    </row>
    <row r="13" spans="2:22" ht="16.5" customHeight="1">
      <c r="B13" s="216" t="s">
        <v>107</v>
      </c>
      <c r="C13" s="217">
        <v>1055771</v>
      </c>
      <c r="D13" s="214">
        <v>378823</v>
      </c>
      <c r="E13" s="215">
        <v>676948</v>
      </c>
      <c r="F13" s="217">
        <v>734478</v>
      </c>
      <c r="G13" s="214">
        <v>318837</v>
      </c>
      <c r="H13" s="215">
        <v>415641</v>
      </c>
      <c r="I13" s="214">
        <v>549727</v>
      </c>
      <c r="J13" s="214">
        <v>273323</v>
      </c>
      <c r="K13" s="215">
        <v>276404</v>
      </c>
      <c r="L13" s="214">
        <v>380360</v>
      </c>
      <c r="M13" s="214">
        <v>241336</v>
      </c>
      <c r="N13" s="215">
        <v>139024</v>
      </c>
      <c r="P13" s="209"/>
      <c r="Q13" s="209"/>
      <c r="R13" s="209"/>
      <c r="S13" s="209"/>
      <c r="T13" s="209"/>
      <c r="U13" s="209"/>
      <c r="V13" s="209"/>
    </row>
    <row r="14" spans="2:22" ht="16.5" customHeight="1">
      <c r="B14" s="216" t="s">
        <v>130</v>
      </c>
      <c r="C14" s="217" t="s">
        <v>818</v>
      </c>
      <c r="D14" s="214" t="s">
        <v>818</v>
      </c>
      <c r="E14" s="215" t="s">
        <v>818</v>
      </c>
      <c r="F14" s="217" t="s">
        <v>818</v>
      </c>
      <c r="G14" s="214" t="s">
        <v>818</v>
      </c>
      <c r="H14" s="215" t="s">
        <v>818</v>
      </c>
      <c r="I14" s="214">
        <v>768105</v>
      </c>
      <c r="J14" s="214">
        <v>357545</v>
      </c>
      <c r="K14" s="215">
        <v>410560</v>
      </c>
      <c r="L14" s="214" t="s">
        <v>818</v>
      </c>
      <c r="M14" s="214" t="s">
        <v>818</v>
      </c>
      <c r="N14" s="215" t="s">
        <v>818</v>
      </c>
      <c r="P14" s="209"/>
      <c r="Q14" s="209"/>
      <c r="R14" s="209"/>
      <c r="S14" s="209"/>
      <c r="T14" s="209"/>
      <c r="U14" s="209"/>
      <c r="V14" s="209"/>
    </row>
    <row r="15" spans="2:22" ht="16.5" customHeight="1">
      <c r="B15" s="216" t="s">
        <v>101</v>
      </c>
      <c r="C15" s="217" t="s">
        <v>672</v>
      </c>
      <c r="D15" s="214" t="s">
        <v>672</v>
      </c>
      <c r="E15" s="215" t="s">
        <v>672</v>
      </c>
      <c r="F15" s="217">
        <v>748581</v>
      </c>
      <c r="G15" s="214">
        <v>296384</v>
      </c>
      <c r="H15" s="215">
        <v>452197</v>
      </c>
      <c r="I15" s="214">
        <v>548411</v>
      </c>
      <c r="J15" s="214">
        <v>301682</v>
      </c>
      <c r="K15" s="215">
        <v>246729</v>
      </c>
      <c r="L15" s="214">
        <v>420904</v>
      </c>
      <c r="M15" s="214">
        <v>277954</v>
      </c>
      <c r="N15" s="215">
        <v>142950</v>
      </c>
      <c r="P15" s="209"/>
      <c r="Q15" s="209"/>
      <c r="R15" s="209"/>
      <c r="S15" s="209"/>
      <c r="T15" s="209"/>
      <c r="U15" s="209"/>
      <c r="V15" s="209"/>
    </row>
    <row r="16" spans="1:22" ht="16.5" customHeight="1">
      <c r="A16" s="329" t="s">
        <v>451</v>
      </c>
      <c r="B16" s="216" t="s">
        <v>129</v>
      </c>
      <c r="C16" s="217">
        <v>617412</v>
      </c>
      <c r="D16" s="214">
        <v>236343</v>
      </c>
      <c r="E16" s="215">
        <v>381069</v>
      </c>
      <c r="F16" s="217">
        <v>568849</v>
      </c>
      <c r="G16" s="214">
        <v>280593</v>
      </c>
      <c r="H16" s="215">
        <v>288256</v>
      </c>
      <c r="I16" s="214">
        <v>426455</v>
      </c>
      <c r="J16" s="214">
        <v>281078</v>
      </c>
      <c r="K16" s="215">
        <v>145377</v>
      </c>
      <c r="L16" s="214">
        <v>463643</v>
      </c>
      <c r="M16" s="214">
        <v>292815</v>
      </c>
      <c r="N16" s="215">
        <v>170828</v>
      </c>
      <c r="P16" s="209"/>
      <c r="Q16" s="209"/>
      <c r="R16" s="209"/>
      <c r="S16" s="209"/>
      <c r="T16" s="209"/>
      <c r="U16" s="209"/>
      <c r="V16" s="209"/>
    </row>
    <row r="17" spans="1:22" ht="16.5" customHeight="1">
      <c r="A17" s="218">
        <v>22</v>
      </c>
      <c r="B17" s="216" t="s">
        <v>140</v>
      </c>
      <c r="C17" s="217">
        <v>187657</v>
      </c>
      <c r="D17" s="214">
        <v>166399</v>
      </c>
      <c r="E17" s="215">
        <v>21258</v>
      </c>
      <c r="F17" s="217">
        <v>496195</v>
      </c>
      <c r="G17" s="214">
        <v>213603</v>
      </c>
      <c r="H17" s="215">
        <v>282592</v>
      </c>
      <c r="I17" s="214">
        <v>397546</v>
      </c>
      <c r="J17" s="214">
        <v>207282</v>
      </c>
      <c r="K17" s="215">
        <v>190264</v>
      </c>
      <c r="L17" s="214">
        <v>368387</v>
      </c>
      <c r="M17" s="214">
        <v>207252</v>
      </c>
      <c r="N17" s="215">
        <v>161135</v>
      </c>
      <c r="P17" s="209"/>
      <c r="Q17" s="209"/>
      <c r="R17" s="209"/>
      <c r="S17" s="209"/>
      <c r="T17" s="209"/>
      <c r="U17" s="209"/>
      <c r="V17" s="209"/>
    </row>
    <row r="18" spans="1:22" ht="16.5" customHeight="1">
      <c r="A18" s="219" t="s">
        <v>451</v>
      </c>
      <c r="B18" s="216" t="s">
        <v>141</v>
      </c>
      <c r="C18" s="217" t="s">
        <v>818</v>
      </c>
      <c r="D18" s="214" t="s">
        <v>818</v>
      </c>
      <c r="E18" s="215" t="s">
        <v>818</v>
      </c>
      <c r="F18" s="217">
        <v>1022560</v>
      </c>
      <c r="G18" s="214">
        <v>434224</v>
      </c>
      <c r="H18" s="215">
        <v>588336</v>
      </c>
      <c r="I18" s="214">
        <v>1476912</v>
      </c>
      <c r="J18" s="214">
        <v>425512</v>
      </c>
      <c r="K18" s="215">
        <v>1051400</v>
      </c>
      <c r="L18" s="214">
        <v>975796</v>
      </c>
      <c r="M18" s="214">
        <v>359799</v>
      </c>
      <c r="N18" s="215">
        <v>615997</v>
      </c>
      <c r="P18" s="209"/>
      <c r="Q18" s="209"/>
      <c r="R18" s="209"/>
      <c r="S18" s="209"/>
      <c r="T18" s="209"/>
      <c r="U18" s="209"/>
      <c r="V18" s="209"/>
    </row>
    <row r="19" spans="2:22" ht="16.5" customHeight="1">
      <c r="B19" s="216" t="s">
        <v>128</v>
      </c>
      <c r="C19" s="217" t="s">
        <v>672</v>
      </c>
      <c r="D19" s="214" t="s">
        <v>672</v>
      </c>
      <c r="E19" s="215" t="s">
        <v>672</v>
      </c>
      <c r="F19" s="217">
        <v>346190</v>
      </c>
      <c r="G19" s="214">
        <v>230163</v>
      </c>
      <c r="H19" s="215">
        <v>116027</v>
      </c>
      <c r="I19" s="214">
        <v>201959</v>
      </c>
      <c r="J19" s="214">
        <v>142801</v>
      </c>
      <c r="K19" s="215">
        <v>59158</v>
      </c>
      <c r="L19" s="214">
        <v>765185</v>
      </c>
      <c r="M19" s="214">
        <v>316610</v>
      </c>
      <c r="N19" s="215">
        <v>448575</v>
      </c>
      <c r="P19" s="209"/>
      <c r="Q19" s="209"/>
      <c r="R19" s="209"/>
      <c r="S19" s="209"/>
      <c r="T19" s="209"/>
      <c r="U19" s="209"/>
      <c r="V19" s="209"/>
    </row>
    <row r="20" spans="2:22" ht="16.5" customHeight="1">
      <c r="B20" s="216" t="s">
        <v>127</v>
      </c>
      <c r="C20" s="217">
        <v>1512809</v>
      </c>
      <c r="D20" s="214">
        <v>439108</v>
      </c>
      <c r="E20" s="215">
        <v>1073701</v>
      </c>
      <c r="F20" s="217" t="s">
        <v>818</v>
      </c>
      <c r="G20" s="214" t="s">
        <v>818</v>
      </c>
      <c r="H20" s="215" t="s">
        <v>818</v>
      </c>
      <c r="I20" s="214">
        <v>594811</v>
      </c>
      <c r="J20" s="214">
        <v>340764</v>
      </c>
      <c r="K20" s="215">
        <v>254047</v>
      </c>
      <c r="L20" s="214">
        <v>623870</v>
      </c>
      <c r="M20" s="214">
        <v>332142</v>
      </c>
      <c r="N20" s="215">
        <v>291728</v>
      </c>
      <c r="P20" s="209"/>
      <c r="Q20" s="209"/>
      <c r="R20" s="209"/>
      <c r="S20" s="209"/>
      <c r="T20" s="209"/>
      <c r="U20" s="209"/>
      <c r="V20" s="209"/>
    </row>
    <row r="21" spans="2:22" ht="16.5" customHeight="1">
      <c r="B21" s="216" t="s">
        <v>126</v>
      </c>
      <c r="C21" s="217" t="s">
        <v>672</v>
      </c>
      <c r="D21" s="214" t="s">
        <v>672</v>
      </c>
      <c r="E21" s="215" t="s">
        <v>672</v>
      </c>
      <c r="F21" s="217">
        <v>215607</v>
      </c>
      <c r="G21" s="214">
        <v>191419</v>
      </c>
      <c r="H21" s="215">
        <v>24188</v>
      </c>
      <c r="I21" s="214">
        <v>155298</v>
      </c>
      <c r="J21" s="214">
        <v>123540</v>
      </c>
      <c r="K21" s="215">
        <v>31758</v>
      </c>
      <c r="L21" s="214">
        <v>103492</v>
      </c>
      <c r="M21" s="214">
        <v>93476</v>
      </c>
      <c r="N21" s="215">
        <v>10016</v>
      </c>
      <c r="P21" s="209"/>
      <c r="Q21" s="209"/>
      <c r="R21" s="209"/>
      <c r="S21" s="209"/>
      <c r="T21" s="209"/>
      <c r="U21" s="209"/>
      <c r="V21" s="209"/>
    </row>
    <row r="22" spans="2:22" ht="16.5" customHeight="1">
      <c r="B22" s="216" t="s">
        <v>125</v>
      </c>
      <c r="C22" s="217" t="s">
        <v>672</v>
      </c>
      <c r="D22" s="214" t="s">
        <v>672</v>
      </c>
      <c r="E22" s="215" t="s">
        <v>672</v>
      </c>
      <c r="F22" s="217">
        <v>251092</v>
      </c>
      <c r="G22" s="214">
        <v>171739</v>
      </c>
      <c r="H22" s="215">
        <v>79353</v>
      </c>
      <c r="I22" s="214">
        <v>301266</v>
      </c>
      <c r="J22" s="214">
        <v>212319</v>
      </c>
      <c r="K22" s="215">
        <v>88947</v>
      </c>
      <c r="L22" s="214">
        <v>260552</v>
      </c>
      <c r="M22" s="214">
        <v>191390</v>
      </c>
      <c r="N22" s="215">
        <v>69162</v>
      </c>
      <c r="P22" s="209"/>
      <c r="Q22" s="209"/>
      <c r="R22" s="209"/>
      <c r="S22" s="209"/>
      <c r="T22" s="209"/>
      <c r="U22" s="209"/>
      <c r="V22" s="209"/>
    </row>
    <row r="23" spans="2:22" ht="16.5" customHeight="1">
      <c r="B23" s="216" t="s">
        <v>108</v>
      </c>
      <c r="C23" s="217" t="s">
        <v>818</v>
      </c>
      <c r="D23" s="214" t="s">
        <v>818</v>
      </c>
      <c r="E23" s="215" t="s">
        <v>818</v>
      </c>
      <c r="F23" s="217">
        <v>932514</v>
      </c>
      <c r="G23" s="214">
        <v>321553</v>
      </c>
      <c r="H23" s="215">
        <v>610961</v>
      </c>
      <c r="I23" s="214">
        <v>640298</v>
      </c>
      <c r="J23" s="214">
        <v>273967</v>
      </c>
      <c r="K23" s="215">
        <v>366331</v>
      </c>
      <c r="L23" s="214">
        <v>720213</v>
      </c>
      <c r="M23" s="214">
        <v>239162</v>
      </c>
      <c r="N23" s="215">
        <v>481051</v>
      </c>
      <c r="P23" s="209"/>
      <c r="Q23" s="209"/>
      <c r="R23" s="209"/>
      <c r="S23" s="209"/>
      <c r="T23" s="209"/>
      <c r="U23" s="209"/>
      <c r="V23" s="209"/>
    </row>
    <row r="24" spans="2:22" ht="16.5" customHeight="1">
      <c r="B24" s="216" t="s">
        <v>104</v>
      </c>
      <c r="C24" s="217">
        <v>841861</v>
      </c>
      <c r="D24" s="214">
        <v>403545</v>
      </c>
      <c r="E24" s="215">
        <v>438316</v>
      </c>
      <c r="F24" s="217">
        <v>416999</v>
      </c>
      <c r="G24" s="214">
        <v>250753</v>
      </c>
      <c r="H24" s="215">
        <v>166246</v>
      </c>
      <c r="I24" s="214">
        <v>399871</v>
      </c>
      <c r="J24" s="214">
        <v>225350</v>
      </c>
      <c r="K24" s="215">
        <v>174521</v>
      </c>
      <c r="L24" s="214">
        <v>356868</v>
      </c>
      <c r="M24" s="214">
        <v>179830</v>
      </c>
      <c r="N24" s="215">
        <v>177038</v>
      </c>
      <c r="P24" s="209"/>
      <c r="Q24" s="209"/>
      <c r="R24" s="209"/>
      <c r="S24" s="209"/>
      <c r="T24" s="209"/>
      <c r="U24" s="209"/>
      <c r="V24" s="209"/>
    </row>
    <row r="25" spans="2:22" ht="16.5" customHeight="1">
      <c r="B25" s="216" t="s">
        <v>102</v>
      </c>
      <c r="C25" s="217" t="s">
        <v>672</v>
      </c>
      <c r="D25" s="214" t="s">
        <v>672</v>
      </c>
      <c r="E25" s="215" t="s">
        <v>672</v>
      </c>
      <c r="F25" s="217" t="s">
        <v>818</v>
      </c>
      <c r="G25" s="214" t="s">
        <v>818</v>
      </c>
      <c r="H25" s="215" t="s">
        <v>818</v>
      </c>
      <c r="I25" s="214" t="s">
        <v>818</v>
      </c>
      <c r="J25" s="214" t="s">
        <v>818</v>
      </c>
      <c r="K25" s="215" t="s">
        <v>818</v>
      </c>
      <c r="L25" s="214">
        <v>819139</v>
      </c>
      <c r="M25" s="214">
        <v>289182</v>
      </c>
      <c r="N25" s="215">
        <v>529957</v>
      </c>
      <c r="P25" s="209"/>
      <c r="Q25" s="209"/>
      <c r="R25" s="209"/>
      <c r="S25" s="209"/>
      <c r="T25" s="209"/>
      <c r="U25" s="209"/>
      <c r="V25" s="209"/>
    </row>
    <row r="26" spans="1:22" ht="16.5" customHeight="1">
      <c r="A26" s="328" t="s">
        <v>182</v>
      </c>
      <c r="B26" s="220" t="s">
        <v>103</v>
      </c>
      <c r="C26" s="221">
        <v>197665</v>
      </c>
      <c r="D26" s="222">
        <v>145642</v>
      </c>
      <c r="E26" s="223">
        <v>52023</v>
      </c>
      <c r="F26" s="221">
        <v>139114</v>
      </c>
      <c r="G26" s="222">
        <v>119984</v>
      </c>
      <c r="H26" s="223">
        <v>19130</v>
      </c>
      <c r="I26" s="222">
        <v>255740</v>
      </c>
      <c r="J26" s="222">
        <v>202948</v>
      </c>
      <c r="K26" s="223">
        <v>52792</v>
      </c>
      <c r="L26" s="222">
        <v>516635</v>
      </c>
      <c r="M26" s="222">
        <v>245496</v>
      </c>
      <c r="N26" s="223">
        <v>271139</v>
      </c>
      <c r="V26" s="195"/>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
    <mergeCell ref="B9:B10"/>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sheetPr codeName="Sheet37">
    <tabColor indexed="53"/>
  </sheetPr>
  <dimension ref="A6:T27"/>
  <sheetViews>
    <sheetView zoomScaleSheetLayoutView="100" workbookViewId="0" topLeftCell="A1">
      <selection activeCell="A1" sqref="A1"/>
    </sheetView>
  </sheetViews>
  <sheetFormatPr defaultColWidth="8.796875" defaultRowHeight="14.25"/>
  <cols>
    <col min="1" max="1" width="7" style="194" customWidth="1"/>
    <col min="2" max="2" width="16.59765625" style="194" customWidth="1"/>
    <col min="3" max="18" width="7.59765625" style="194" customWidth="1"/>
    <col min="19" max="16384" width="9" style="194" customWidth="1"/>
  </cols>
  <sheetData>
    <row r="6" spans="2:4" ht="16.5" customHeight="1">
      <c r="B6" s="197"/>
      <c r="D6" s="198" t="s">
        <v>806</v>
      </c>
    </row>
    <row r="7" ht="15.75" customHeight="1">
      <c r="B7" s="199"/>
    </row>
    <row r="8" ht="16.5" customHeight="1">
      <c r="B8" s="198"/>
    </row>
    <row r="9" spans="2:20" ht="16.5" customHeight="1">
      <c r="B9" s="815" t="s">
        <v>450</v>
      </c>
      <c r="C9" s="224"/>
      <c r="D9" s="817" t="s">
        <v>452</v>
      </c>
      <c r="E9" s="817"/>
      <c r="F9" s="226"/>
      <c r="G9" s="225"/>
      <c r="H9" s="817" t="s">
        <v>453</v>
      </c>
      <c r="I9" s="817"/>
      <c r="J9" s="226"/>
      <c r="K9" s="225"/>
      <c r="L9" s="817" t="s">
        <v>454</v>
      </c>
      <c r="M9" s="817"/>
      <c r="N9" s="226"/>
      <c r="O9" s="225"/>
      <c r="P9" s="817" t="s">
        <v>455</v>
      </c>
      <c r="Q9" s="817"/>
      <c r="R9" s="226"/>
      <c r="S9" s="195"/>
      <c r="T9" s="195"/>
    </row>
    <row r="10" spans="2:19" ht="16.5" customHeight="1">
      <c r="B10" s="816"/>
      <c r="C10" s="227" t="s">
        <v>423</v>
      </c>
      <c r="D10" s="228" t="s">
        <v>365</v>
      </c>
      <c r="E10" s="228" t="s">
        <v>457</v>
      </c>
      <c r="F10" s="229" t="s">
        <v>154</v>
      </c>
      <c r="G10" s="230" t="s">
        <v>423</v>
      </c>
      <c r="H10" s="231" t="s">
        <v>365</v>
      </c>
      <c r="I10" s="231" t="s">
        <v>457</v>
      </c>
      <c r="J10" s="227" t="s">
        <v>154</v>
      </c>
      <c r="K10" s="230" t="s">
        <v>423</v>
      </c>
      <c r="L10" s="231" t="s">
        <v>365</v>
      </c>
      <c r="M10" s="231" t="s">
        <v>457</v>
      </c>
      <c r="N10" s="227" t="s">
        <v>154</v>
      </c>
      <c r="O10" s="230" t="s">
        <v>423</v>
      </c>
      <c r="P10" s="231" t="s">
        <v>365</v>
      </c>
      <c r="Q10" s="231" t="s">
        <v>457</v>
      </c>
      <c r="R10" s="227" t="s">
        <v>154</v>
      </c>
      <c r="S10" s="232"/>
    </row>
    <row r="11" spans="2:19" s="233" customFormat="1" ht="10.5" customHeight="1">
      <c r="B11" s="234"/>
      <c r="C11" s="235" t="s">
        <v>458</v>
      </c>
      <c r="D11" s="236" t="s">
        <v>427</v>
      </c>
      <c r="E11" s="236" t="s">
        <v>427</v>
      </c>
      <c r="F11" s="237" t="s">
        <v>427</v>
      </c>
      <c r="G11" s="238" t="s">
        <v>458</v>
      </c>
      <c r="H11" s="236" t="s">
        <v>427</v>
      </c>
      <c r="I11" s="236" t="s">
        <v>427</v>
      </c>
      <c r="J11" s="237" t="s">
        <v>427</v>
      </c>
      <c r="K11" s="238" t="s">
        <v>458</v>
      </c>
      <c r="L11" s="236" t="s">
        <v>427</v>
      </c>
      <c r="M11" s="236" t="s">
        <v>427</v>
      </c>
      <c r="N11" s="237" t="s">
        <v>427</v>
      </c>
      <c r="O11" s="238" t="s">
        <v>458</v>
      </c>
      <c r="P11" s="236" t="s">
        <v>427</v>
      </c>
      <c r="Q11" s="236" t="s">
        <v>427</v>
      </c>
      <c r="R11" s="237" t="s">
        <v>427</v>
      </c>
      <c r="S11" s="239"/>
    </row>
    <row r="12" spans="1:19" ht="16.5" customHeight="1">
      <c r="A12" s="197"/>
      <c r="B12" s="216" t="s">
        <v>105</v>
      </c>
      <c r="C12" s="240">
        <v>18.6</v>
      </c>
      <c r="D12" s="241">
        <v>159.3</v>
      </c>
      <c r="E12" s="241">
        <v>141.9</v>
      </c>
      <c r="F12" s="242">
        <v>17.4</v>
      </c>
      <c r="G12" s="241">
        <v>19.1</v>
      </c>
      <c r="H12" s="241">
        <v>153</v>
      </c>
      <c r="I12" s="241">
        <v>137.9</v>
      </c>
      <c r="J12" s="242">
        <v>15.1</v>
      </c>
      <c r="K12" s="241">
        <v>19.2</v>
      </c>
      <c r="L12" s="241">
        <v>147.1</v>
      </c>
      <c r="M12" s="241">
        <v>134.7</v>
      </c>
      <c r="N12" s="242">
        <v>12.4</v>
      </c>
      <c r="O12" s="241">
        <v>19.3</v>
      </c>
      <c r="P12" s="241">
        <v>144.5</v>
      </c>
      <c r="Q12" s="241">
        <v>134.4</v>
      </c>
      <c r="R12" s="242">
        <v>10.1</v>
      </c>
      <c r="S12" s="195"/>
    </row>
    <row r="13" spans="1:19" ht="16.5" customHeight="1">
      <c r="A13" s="197"/>
      <c r="B13" s="216" t="s">
        <v>106</v>
      </c>
      <c r="C13" s="240" t="s">
        <v>672</v>
      </c>
      <c r="D13" s="243" t="s">
        <v>672</v>
      </c>
      <c r="E13" s="243" t="s">
        <v>672</v>
      </c>
      <c r="F13" s="242" t="s">
        <v>672</v>
      </c>
      <c r="G13" s="241">
        <v>21.2</v>
      </c>
      <c r="H13" s="241">
        <v>185</v>
      </c>
      <c r="I13" s="241">
        <v>165.7</v>
      </c>
      <c r="J13" s="242">
        <v>19.3</v>
      </c>
      <c r="K13" s="240">
        <v>22.3</v>
      </c>
      <c r="L13" s="241">
        <v>186.9</v>
      </c>
      <c r="M13" s="241">
        <v>170.3</v>
      </c>
      <c r="N13" s="242">
        <v>16.6</v>
      </c>
      <c r="O13" s="241">
        <v>22.5</v>
      </c>
      <c r="P13" s="241">
        <v>180.5</v>
      </c>
      <c r="Q13" s="241">
        <v>167.2</v>
      </c>
      <c r="R13" s="242">
        <v>13.3</v>
      </c>
      <c r="S13" s="195"/>
    </row>
    <row r="14" spans="2:19" ht="16.5" customHeight="1">
      <c r="B14" s="216" t="s">
        <v>107</v>
      </c>
      <c r="C14" s="240">
        <v>18.8</v>
      </c>
      <c r="D14" s="241">
        <v>165.7</v>
      </c>
      <c r="E14" s="241">
        <v>146.2</v>
      </c>
      <c r="F14" s="242">
        <v>19.5</v>
      </c>
      <c r="G14" s="241">
        <v>19.6</v>
      </c>
      <c r="H14" s="241">
        <v>169.3</v>
      </c>
      <c r="I14" s="241">
        <v>149.9</v>
      </c>
      <c r="J14" s="242">
        <v>19.4</v>
      </c>
      <c r="K14" s="241">
        <v>20</v>
      </c>
      <c r="L14" s="241">
        <v>167.9</v>
      </c>
      <c r="M14" s="241">
        <v>150.9</v>
      </c>
      <c r="N14" s="242">
        <v>17</v>
      </c>
      <c r="O14" s="241">
        <v>21</v>
      </c>
      <c r="P14" s="241">
        <v>165.5</v>
      </c>
      <c r="Q14" s="241">
        <v>153.5</v>
      </c>
      <c r="R14" s="242">
        <v>12</v>
      </c>
      <c r="S14" s="195"/>
    </row>
    <row r="15" spans="2:19" ht="16.5" customHeight="1">
      <c r="B15" s="216" t="s">
        <v>130</v>
      </c>
      <c r="C15" s="240" t="s">
        <v>818</v>
      </c>
      <c r="D15" s="241" t="s">
        <v>818</v>
      </c>
      <c r="E15" s="241" t="s">
        <v>818</v>
      </c>
      <c r="F15" s="242" t="s">
        <v>818</v>
      </c>
      <c r="G15" s="241" t="s">
        <v>818</v>
      </c>
      <c r="H15" s="241" t="s">
        <v>818</v>
      </c>
      <c r="I15" s="241" t="s">
        <v>818</v>
      </c>
      <c r="J15" s="242" t="s">
        <v>818</v>
      </c>
      <c r="K15" s="240">
        <v>18.7</v>
      </c>
      <c r="L15" s="241">
        <v>147.8</v>
      </c>
      <c r="M15" s="241">
        <v>137.9</v>
      </c>
      <c r="N15" s="242">
        <v>9.9</v>
      </c>
      <c r="O15" s="240" t="s">
        <v>818</v>
      </c>
      <c r="P15" s="241" t="s">
        <v>818</v>
      </c>
      <c r="Q15" s="241" t="s">
        <v>818</v>
      </c>
      <c r="R15" s="242" t="s">
        <v>818</v>
      </c>
      <c r="S15" s="195"/>
    </row>
    <row r="16" spans="1:19" ht="16.5" customHeight="1">
      <c r="A16" s="197" t="s">
        <v>451</v>
      </c>
      <c r="B16" s="216" t="s">
        <v>101</v>
      </c>
      <c r="C16" s="240" t="s">
        <v>672</v>
      </c>
      <c r="D16" s="243" t="s">
        <v>672</v>
      </c>
      <c r="E16" s="243" t="s">
        <v>672</v>
      </c>
      <c r="F16" s="242" t="s">
        <v>672</v>
      </c>
      <c r="G16" s="241">
        <v>18.5</v>
      </c>
      <c r="H16" s="241">
        <v>156.6</v>
      </c>
      <c r="I16" s="241">
        <v>138.3</v>
      </c>
      <c r="J16" s="242">
        <v>18.3</v>
      </c>
      <c r="K16" s="240">
        <v>17.5</v>
      </c>
      <c r="L16" s="241">
        <v>146.9</v>
      </c>
      <c r="M16" s="241">
        <v>134.8</v>
      </c>
      <c r="N16" s="242">
        <v>12.1</v>
      </c>
      <c r="O16" s="241">
        <v>18.8</v>
      </c>
      <c r="P16" s="241">
        <v>169.1</v>
      </c>
      <c r="Q16" s="241">
        <v>145.8</v>
      </c>
      <c r="R16" s="242">
        <v>23.3</v>
      </c>
      <c r="S16" s="195"/>
    </row>
    <row r="17" spans="1:19" ht="16.5" customHeight="1">
      <c r="A17" s="218">
        <v>23</v>
      </c>
      <c r="B17" s="216" t="s">
        <v>129</v>
      </c>
      <c r="C17" s="240">
        <v>19.3</v>
      </c>
      <c r="D17" s="241">
        <v>148.2</v>
      </c>
      <c r="E17" s="241">
        <v>129.7</v>
      </c>
      <c r="F17" s="242">
        <v>18.5</v>
      </c>
      <c r="G17" s="241">
        <v>20</v>
      </c>
      <c r="H17" s="241">
        <v>168.1</v>
      </c>
      <c r="I17" s="241">
        <v>143</v>
      </c>
      <c r="J17" s="242">
        <v>25.1</v>
      </c>
      <c r="K17" s="241">
        <v>21.4</v>
      </c>
      <c r="L17" s="241">
        <v>174.4</v>
      </c>
      <c r="M17" s="241">
        <v>152.6</v>
      </c>
      <c r="N17" s="242">
        <v>21.8</v>
      </c>
      <c r="O17" s="241">
        <v>21.4</v>
      </c>
      <c r="P17" s="241">
        <v>193.3</v>
      </c>
      <c r="Q17" s="241">
        <v>164</v>
      </c>
      <c r="R17" s="242">
        <v>29.3</v>
      </c>
      <c r="S17" s="195"/>
    </row>
    <row r="18" spans="1:19" ht="16.5" customHeight="1">
      <c r="A18" s="219" t="s">
        <v>451</v>
      </c>
      <c r="B18" s="216" t="s">
        <v>140</v>
      </c>
      <c r="C18" s="240">
        <v>19</v>
      </c>
      <c r="D18" s="241">
        <v>145.1</v>
      </c>
      <c r="E18" s="241">
        <v>132.4</v>
      </c>
      <c r="F18" s="242">
        <v>12.7</v>
      </c>
      <c r="G18" s="241">
        <v>18.8</v>
      </c>
      <c r="H18" s="241">
        <v>133.7</v>
      </c>
      <c r="I18" s="241">
        <v>122.9</v>
      </c>
      <c r="J18" s="242">
        <v>10.8</v>
      </c>
      <c r="K18" s="241">
        <v>20.3</v>
      </c>
      <c r="L18" s="241">
        <v>138.2</v>
      </c>
      <c r="M18" s="241">
        <v>131.9</v>
      </c>
      <c r="N18" s="242">
        <v>6.3</v>
      </c>
      <c r="O18" s="241">
        <v>19.6</v>
      </c>
      <c r="P18" s="241">
        <v>140.5</v>
      </c>
      <c r="Q18" s="241">
        <v>133.9</v>
      </c>
      <c r="R18" s="242">
        <v>6.6</v>
      </c>
      <c r="S18" s="195"/>
    </row>
    <row r="19" spans="2:19" ht="16.5" customHeight="1">
      <c r="B19" s="216" t="s">
        <v>141</v>
      </c>
      <c r="C19" s="240" t="s">
        <v>818</v>
      </c>
      <c r="D19" s="241" t="s">
        <v>818</v>
      </c>
      <c r="E19" s="241" t="s">
        <v>818</v>
      </c>
      <c r="F19" s="242" t="s">
        <v>818</v>
      </c>
      <c r="G19" s="240">
        <v>19.2</v>
      </c>
      <c r="H19" s="241">
        <v>151.1</v>
      </c>
      <c r="I19" s="241">
        <v>138.6</v>
      </c>
      <c r="J19" s="242">
        <v>12.5</v>
      </c>
      <c r="K19" s="241">
        <v>19.6</v>
      </c>
      <c r="L19" s="241">
        <v>160.4</v>
      </c>
      <c r="M19" s="241">
        <v>143.5</v>
      </c>
      <c r="N19" s="242">
        <v>16.9</v>
      </c>
      <c r="O19" s="241">
        <v>19.3</v>
      </c>
      <c r="P19" s="241">
        <v>157.7</v>
      </c>
      <c r="Q19" s="241">
        <v>142.8</v>
      </c>
      <c r="R19" s="242">
        <v>14.9</v>
      </c>
      <c r="S19" s="195"/>
    </row>
    <row r="20" spans="2:19" ht="16.5" customHeight="1">
      <c r="B20" s="216" t="s">
        <v>128</v>
      </c>
      <c r="C20" s="240" t="s">
        <v>672</v>
      </c>
      <c r="D20" s="243" t="s">
        <v>672</v>
      </c>
      <c r="E20" s="243" t="s">
        <v>672</v>
      </c>
      <c r="F20" s="242" t="s">
        <v>672</v>
      </c>
      <c r="G20" s="240">
        <v>18.9</v>
      </c>
      <c r="H20" s="241">
        <v>152.1</v>
      </c>
      <c r="I20" s="241">
        <v>142.2</v>
      </c>
      <c r="J20" s="242">
        <v>9.9</v>
      </c>
      <c r="K20" s="241">
        <v>16.2</v>
      </c>
      <c r="L20" s="241">
        <v>118</v>
      </c>
      <c r="M20" s="241">
        <v>109.1</v>
      </c>
      <c r="N20" s="242">
        <v>8.9</v>
      </c>
      <c r="O20" s="241">
        <v>20.6</v>
      </c>
      <c r="P20" s="241">
        <v>172.7</v>
      </c>
      <c r="Q20" s="241">
        <v>155.4</v>
      </c>
      <c r="R20" s="242">
        <v>17.3</v>
      </c>
      <c r="S20" s="195"/>
    </row>
    <row r="21" spans="2:19" ht="16.5" customHeight="1">
      <c r="B21" s="216" t="s">
        <v>127</v>
      </c>
      <c r="C21" s="240">
        <v>17.8</v>
      </c>
      <c r="D21" s="241">
        <v>155.1</v>
      </c>
      <c r="E21" s="241">
        <v>140.6</v>
      </c>
      <c r="F21" s="242">
        <v>14.5</v>
      </c>
      <c r="G21" s="240" t="s">
        <v>818</v>
      </c>
      <c r="H21" s="241" t="s">
        <v>818</v>
      </c>
      <c r="I21" s="241" t="s">
        <v>818</v>
      </c>
      <c r="J21" s="242" t="s">
        <v>818</v>
      </c>
      <c r="K21" s="241">
        <v>20</v>
      </c>
      <c r="L21" s="241">
        <v>166.7</v>
      </c>
      <c r="M21" s="241">
        <v>147.5</v>
      </c>
      <c r="N21" s="242">
        <v>19.2</v>
      </c>
      <c r="O21" s="241">
        <v>21.6</v>
      </c>
      <c r="P21" s="241">
        <v>192</v>
      </c>
      <c r="Q21" s="241">
        <v>161</v>
      </c>
      <c r="R21" s="242">
        <v>31</v>
      </c>
      <c r="S21" s="195"/>
    </row>
    <row r="22" spans="2:19" ht="16.5" customHeight="1">
      <c r="B22" s="216" t="s">
        <v>126</v>
      </c>
      <c r="C22" s="240" t="s">
        <v>672</v>
      </c>
      <c r="D22" s="243" t="s">
        <v>672</v>
      </c>
      <c r="E22" s="243" t="s">
        <v>672</v>
      </c>
      <c r="F22" s="242" t="s">
        <v>672</v>
      </c>
      <c r="G22" s="240">
        <v>19.9</v>
      </c>
      <c r="H22" s="241">
        <v>146.6</v>
      </c>
      <c r="I22" s="241">
        <v>134.4</v>
      </c>
      <c r="J22" s="242">
        <v>12.2</v>
      </c>
      <c r="K22" s="241">
        <v>17</v>
      </c>
      <c r="L22" s="241">
        <v>110</v>
      </c>
      <c r="M22" s="241">
        <v>101.6</v>
      </c>
      <c r="N22" s="242">
        <v>8.4</v>
      </c>
      <c r="O22" s="241">
        <v>15.1</v>
      </c>
      <c r="P22" s="241">
        <v>89.9</v>
      </c>
      <c r="Q22" s="241">
        <v>87.6</v>
      </c>
      <c r="R22" s="242">
        <v>2.3</v>
      </c>
      <c r="S22" s="195"/>
    </row>
    <row r="23" spans="2:19" ht="16.5" customHeight="1">
      <c r="B23" s="216" t="s">
        <v>125</v>
      </c>
      <c r="C23" s="240" t="s">
        <v>672</v>
      </c>
      <c r="D23" s="243" t="s">
        <v>672</v>
      </c>
      <c r="E23" s="243" t="s">
        <v>672</v>
      </c>
      <c r="F23" s="242" t="s">
        <v>672</v>
      </c>
      <c r="G23" s="241">
        <v>20.3</v>
      </c>
      <c r="H23" s="241">
        <v>137.6</v>
      </c>
      <c r="I23" s="241">
        <v>135.6</v>
      </c>
      <c r="J23" s="242">
        <v>2</v>
      </c>
      <c r="K23" s="241">
        <v>19.1</v>
      </c>
      <c r="L23" s="241">
        <v>139.7</v>
      </c>
      <c r="M23" s="241">
        <v>134.4</v>
      </c>
      <c r="N23" s="242">
        <v>5.3</v>
      </c>
      <c r="O23" s="241">
        <v>18.2</v>
      </c>
      <c r="P23" s="241">
        <v>124.9</v>
      </c>
      <c r="Q23" s="241">
        <v>120.3</v>
      </c>
      <c r="R23" s="242">
        <v>4.6</v>
      </c>
      <c r="S23" s="195"/>
    </row>
    <row r="24" spans="2:19" ht="16.5" customHeight="1">
      <c r="B24" s="216" t="s">
        <v>108</v>
      </c>
      <c r="C24" s="240" t="s">
        <v>818</v>
      </c>
      <c r="D24" s="241" t="s">
        <v>818</v>
      </c>
      <c r="E24" s="241" t="s">
        <v>818</v>
      </c>
      <c r="F24" s="242" t="s">
        <v>818</v>
      </c>
      <c r="G24" s="241">
        <v>13.7</v>
      </c>
      <c r="H24" s="241">
        <v>99.8</v>
      </c>
      <c r="I24" s="241">
        <v>97</v>
      </c>
      <c r="J24" s="242">
        <v>2.8</v>
      </c>
      <c r="K24" s="240">
        <v>15.2</v>
      </c>
      <c r="L24" s="241">
        <v>117</v>
      </c>
      <c r="M24" s="241">
        <v>101.1</v>
      </c>
      <c r="N24" s="242">
        <v>15.9</v>
      </c>
      <c r="O24" s="241">
        <v>15.5</v>
      </c>
      <c r="P24" s="241">
        <v>111.8</v>
      </c>
      <c r="Q24" s="241">
        <v>104.1</v>
      </c>
      <c r="R24" s="242">
        <v>7.7</v>
      </c>
      <c r="S24" s="195"/>
    </row>
    <row r="25" spans="2:19" ht="16.5" customHeight="1">
      <c r="B25" s="216" t="s">
        <v>104</v>
      </c>
      <c r="C25" s="240">
        <v>18.6</v>
      </c>
      <c r="D25" s="241">
        <v>153</v>
      </c>
      <c r="E25" s="241">
        <v>139.2</v>
      </c>
      <c r="F25" s="242">
        <v>13.8</v>
      </c>
      <c r="G25" s="241">
        <v>17.8</v>
      </c>
      <c r="H25" s="241">
        <v>136.7</v>
      </c>
      <c r="I25" s="241">
        <v>132.8</v>
      </c>
      <c r="J25" s="241">
        <v>3.9</v>
      </c>
      <c r="K25" s="240">
        <v>18.3</v>
      </c>
      <c r="L25" s="241">
        <v>133.4</v>
      </c>
      <c r="M25" s="241">
        <v>127.9</v>
      </c>
      <c r="N25" s="242">
        <v>5.5</v>
      </c>
      <c r="O25" s="241">
        <v>18.3</v>
      </c>
      <c r="P25" s="241">
        <v>121.4</v>
      </c>
      <c r="Q25" s="241">
        <v>118.2</v>
      </c>
      <c r="R25" s="242">
        <v>3.2</v>
      </c>
      <c r="S25" s="195"/>
    </row>
    <row r="26" spans="2:19" ht="16.5" customHeight="1">
      <c r="B26" s="216" t="s">
        <v>102</v>
      </c>
      <c r="C26" s="240" t="s">
        <v>672</v>
      </c>
      <c r="D26" s="243" t="s">
        <v>672</v>
      </c>
      <c r="E26" s="243" t="s">
        <v>672</v>
      </c>
      <c r="F26" s="242" t="s">
        <v>672</v>
      </c>
      <c r="G26" s="240" t="s">
        <v>818</v>
      </c>
      <c r="H26" s="241" t="s">
        <v>818</v>
      </c>
      <c r="I26" s="241" t="s">
        <v>818</v>
      </c>
      <c r="J26" s="242" t="s">
        <v>818</v>
      </c>
      <c r="K26" s="240" t="s">
        <v>818</v>
      </c>
      <c r="L26" s="241" t="s">
        <v>818</v>
      </c>
      <c r="M26" s="241" t="s">
        <v>818</v>
      </c>
      <c r="N26" s="242" t="s">
        <v>818</v>
      </c>
      <c r="O26" s="241">
        <v>19</v>
      </c>
      <c r="P26" s="241">
        <v>152.2</v>
      </c>
      <c r="Q26" s="241">
        <v>144.3</v>
      </c>
      <c r="R26" s="242">
        <v>7.9</v>
      </c>
      <c r="S26" s="195"/>
    </row>
    <row r="27" spans="1:19" ht="16.5" customHeight="1">
      <c r="A27" s="194" t="s">
        <v>182</v>
      </c>
      <c r="B27" s="220" t="s">
        <v>103</v>
      </c>
      <c r="C27" s="244">
        <v>17.6</v>
      </c>
      <c r="D27" s="245">
        <v>127.3</v>
      </c>
      <c r="E27" s="245">
        <v>118</v>
      </c>
      <c r="F27" s="246">
        <v>9.3</v>
      </c>
      <c r="G27" s="245">
        <v>18.5</v>
      </c>
      <c r="H27" s="245">
        <v>117</v>
      </c>
      <c r="I27" s="245">
        <v>104.5</v>
      </c>
      <c r="J27" s="246">
        <v>12.5</v>
      </c>
      <c r="K27" s="245">
        <v>18.8</v>
      </c>
      <c r="L27" s="245">
        <v>145.4</v>
      </c>
      <c r="M27" s="245">
        <v>133.9</v>
      </c>
      <c r="N27" s="246">
        <v>11.5</v>
      </c>
      <c r="O27" s="245">
        <v>19.6</v>
      </c>
      <c r="P27" s="245">
        <v>157</v>
      </c>
      <c r="Q27" s="245">
        <v>144.4</v>
      </c>
      <c r="R27" s="246">
        <v>12.6</v>
      </c>
      <c r="S27" s="195"/>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
    <mergeCell ref="P9:Q9"/>
    <mergeCell ref="B9:B10"/>
    <mergeCell ref="D9:E9"/>
    <mergeCell ref="H9:I9"/>
    <mergeCell ref="L9:M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21">
    <tabColor indexed="53"/>
  </sheetPr>
  <dimension ref="B1:M104"/>
  <sheetViews>
    <sheetView zoomScale="80" zoomScaleNormal="80" zoomScaleSheetLayoutView="85" workbookViewId="0" topLeftCell="A1">
      <selection activeCell="A1" sqref="A1"/>
    </sheetView>
  </sheetViews>
  <sheetFormatPr defaultColWidth="8.796875" defaultRowHeight="14.25"/>
  <cols>
    <col min="1" max="1" width="4" style="155" customWidth="1"/>
    <col min="2" max="2" width="3.3984375" style="155" customWidth="1"/>
    <col min="3" max="3" width="35" style="157" customWidth="1"/>
    <col min="4" max="13" width="10.3984375" style="155" customWidth="1"/>
    <col min="14" max="16384" width="9" style="155" customWidth="1"/>
  </cols>
  <sheetData>
    <row r="1" spans="2:13" ht="24.75" customHeight="1">
      <c r="B1" s="153"/>
      <c r="C1" s="154"/>
      <c r="D1" s="582" t="s">
        <v>807</v>
      </c>
      <c r="E1" s="186"/>
      <c r="G1" s="153"/>
      <c r="I1" s="153"/>
      <c r="J1" s="153"/>
      <c r="K1" s="153"/>
      <c r="L1" s="153"/>
      <c r="M1" s="153"/>
    </row>
    <row r="2" spans="2:13" ht="24.75" customHeight="1">
      <c r="B2" s="153"/>
      <c r="C2" s="154"/>
      <c r="D2" s="582"/>
      <c r="E2" s="186"/>
      <c r="G2" s="153"/>
      <c r="I2" s="153"/>
      <c r="J2" s="153"/>
      <c r="K2" s="153"/>
      <c r="L2" s="153"/>
      <c r="M2" s="153"/>
    </row>
    <row r="3" spans="2:13" ht="18" customHeight="1">
      <c r="B3" s="156"/>
      <c r="C3" s="158" t="s">
        <v>435</v>
      </c>
      <c r="D3" s="158"/>
      <c r="E3" s="156"/>
      <c r="F3" s="156"/>
      <c r="G3" s="156"/>
      <c r="H3" s="156"/>
      <c r="I3" s="156"/>
      <c r="J3" s="156"/>
      <c r="K3" s="156"/>
      <c r="L3" s="156"/>
      <c r="M3" s="159" t="s">
        <v>414</v>
      </c>
    </row>
    <row r="4" spans="2:13" s="160" customFormat="1" ht="18" customHeight="1">
      <c r="B4" s="805" t="s">
        <v>747</v>
      </c>
      <c r="C4" s="806"/>
      <c r="D4" s="812" t="s">
        <v>436</v>
      </c>
      <c r="E4" s="812"/>
      <c r="F4" s="812"/>
      <c r="G4" s="818"/>
      <c r="H4" s="819"/>
      <c r="I4" s="798" t="s">
        <v>437</v>
      </c>
      <c r="J4" s="818"/>
      <c r="K4" s="818"/>
      <c r="L4" s="818"/>
      <c r="M4" s="819"/>
    </row>
    <row r="5" spans="2:13" s="160" customFormat="1" ht="36" customHeight="1" thickBot="1">
      <c r="B5" s="807"/>
      <c r="C5" s="808"/>
      <c r="D5" s="612" t="s">
        <v>438</v>
      </c>
      <c r="E5" s="613" t="s">
        <v>416</v>
      </c>
      <c r="F5" s="613" t="s">
        <v>439</v>
      </c>
      <c r="G5" s="614" t="s">
        <v>440</v>
      </c>
      <c r="H5" s="610" t="s">
        <v>748</v>
      </c>
      <c r="I5" s="614" t="s">
        <v>438</v>
      </c>
      <c r="J5" s="615" t="s">
        <v>416</v>
      </c>
      <c r="K5" s="615" t="s">
        <v>439</v>
      </c>
      <c r="L5" s="616" t="s">
        <v>440</v>
      </c>
      <c r="M5" s="610" t="s">
        <v>748</v>
      </c>
    </row>
    <row r="6" spans="2:13" ht="19.5" customHeight="1" thickTop="1">
      <c r="B6" s="792" t="s">
        <v>192</v>
      </c>
      <c r="C6" s="793"/>
      <c r="D6" s="164">
        <v>706935</v>
      </c>
      <c r="E6" s="164">
        <v>326205</v>
      </c>
      <c r="F6" s="164">
        <v>294828</v>
      </c>
      <c r="G6" s="164">
        <v>31377</v>
      </c>
      <c r="H6" s="164">
        <v>380730</v>
      </c>
      <c r="I6" s="164">
        <v>105764</v>
      </c>
      <c r="J6" s="164">
        <v>92041</v>
      </c>
      <c r="K6" s="164">
        <v>88877</v>
      </c>
      <c r="L6" s="164">
        <v>3164</v>
      </c>
      <c r="M6" s="164">
        <v>13723</v>
      </c>
    </row>
    <row r="7" spans="2:13" ht="19.5" customHeight="1">
      <c r="B7" s="794" t="s">
        <v>379</v>
      </c>
      <c r="C7" s="795"/>
      <c r="D7" s="166" t="s">
        <v>818</v>
      </c>
      <c r="E7" s="166" t="s">
        <v>818</v>
      </c>
      <c r="F7" s="166" t="s">
        <v>818</v>
      </c>
      <c r="G7" s="166" t="s">
        <v>818</v>
      </c>
      <c r="H7" s="166" t="s">
        <v>818</v>
      </c>
      <c r="I7" s="166" t="s">
        <v>818</v>
      </c>
      <c r="J7" s="166" t="s">
        <v>818</v>
      </c>
      <c r="K7" s="166" t="s">
        <v>818</v>
      </c>
      <c r="L7" s="166" t="s">
        <v>818</v>
      </c>
      <c r="M7" s="166" t="s">
        <v>818</v>
      </c>
    </row>
    <row r="8" spans="2:13" ht="19.5" customHeight="1">
      <c r="B8" s="790" t="s">
        <v>200</v>
      </c>
      <c r="C8" s="791"/>
      <c r="D8" s="168">
        <v>741484</v>
      </c>
      <c r="E8" s="168">
        <v>371398</v>
      </c>
      <c r="F8" s="168">
        <v>341150</v>
      </c>
      <c r="G8" s="168">
        <v>30248</v>
      </c>
      <c r="H8" s="168">
        <v>370086</v>
      </c>
      <c r="I8" s="168">
        <v>142485</v>
      </c>
      <c r="J8" s="168">
        <v>105933</v>
      </c>
      <c r="K8" s="168">
        <v>102473</v>
      </c>
      <c r="L8" s="168">
        <v>3460</v>
      </c>
      <c r="M8" s="168">
        <v>36552</v>
      </c>
    </row>
    <row r="9" spans="2:13" ht="19.5" customHeight="1">
      <c r="B9" s="790" t="s">
        <v>202</v>
      </c>
      <c r="C9" s="791"/>
      <c r="D9" s="168">
        <v>772137</v>
      </c>
      <c r="E9" s="168">
        <v>333458</v>
      </c>
      <c r="F9" s="168">
        <v>293816</v>
      </c>
      <c r="G9" s="168">
        <v>39642</v>
      </c>
      <c r="H9" s="168">
        <v>438679</v>
      </c>
      <c r="I9" s="168">
        <v>125536</v>
      </c>
      <c r="J9" s="168">
        <v>109573</v>
      </c>
      <c r="K9" s="168">
        <v>104675</v>
      </c>
      <c r="L9" s="168">
        <v>4898</v>
      </c>
      <c r="M9" s="168">
        <v>15963</v>
      </c>
    </row>
    <row r="10" spans="2:13" ht="19.5" customHeight="1">
      <c r="B10" s="790" t="s">
        <v>204</v>
      </c>
      <c r="C10" s="791"/>
      <c r="D10" s="168">
        <v>1006908</v>
      </c>
      <c r="E10" s="168">
        <v>488483</v>
      </c>
      <c r="F10" s="168">
        <v>422527</v>
      </c>
      <c r="G10" s="168">
        <v>65956</v>
      </c>
      <c r="H10" s="168">
        <v>518425</v>
      </c>
      <c r="I10" s="168">
        <v>123625</v>
      </c>
      <c r="J10" s="168">
        <v>123297</v>
      </c>
      <c r="K10" s="168">
        <v>123297</v>
      </c>
      <c r="L10" s="168">
        <v>0</v>
      </c>
      <c r="M10" s="168">
        <v>328</v>
      </c>
    </row>
    <row r="11" spans="2:13" ht="19.5" customHeight="1">
      <c r="B11" s="790" t="s">
        <v>207</v>
      </c>
      <c r="C11" s="791"/>
      <c r="D11" s="168">
        <v>634152</v>
      </c>
      <c r="E11" s="168">
        <v>315012</v>
      </c>
      <c r="F11" s="168">
        <v>277435</v>
      </c>
      <c r="G11" s="168">
        <v>37577</v>
      </c>
      <c r="H11" s="168">
        <v>319140</v>
      </c>
      <c r="I11" s="168">
        <v>137076</v>
      </c>
      <c r="J11" s="168">
        <v>122060</v>
      </c>
      <c r="K11" s="168">
        <v>120813</v>
      </c>
      <c r="L11" s="168">
        <v>1247</v>
      </c>
      <c r="M11" s="168">
        <v>15016</v>
      </c>
    </row>
    <row r="12" spans="2:13" ht="19.5" customHeight="1">
      <c r="B12" s="790" t="s">
        <v>380</v>
      </c>
      <c r="C12" s="791"/>
      <c r="D12" s="168">
        <v>560182</v>
      </c>
      <c r="E12" s="168">
        <v>320509</v>
      </c>
      <c r="F12" s="168">
        <v>278459</v>
      </c>
      <c r="G12" s="168">
        <v>42050</v>
      </c>
      <c r="H12" s="168">
        <v>239673</v>
      </c>
      <c r="I12" s="168">
        <v>119403</v>
      </c>
      <c r="J12" s="168">
        <v>108285</v>
      </c>
      <c r="K12" s="168">
        <v>99387</v>
      </c>
      <c r="L12" s="168">
        <v>8898</v>
      </c>
      <c r="M12" s="168">
        <v>11118</v>
      </c>
    </row>
    <row r="13" spans="2:13" ht="19.5" customHeight="1">
      <c r="B13" s="790" t="s">
        <v>381</v>
      </c>
      <c r="C13" s="791"/>
      <c r="D13" s="168">
        <v>657007</v>
      </c>
      <c r="E13" s="168">
        <v>309748</v>
      </c>
      <c r="F13" s="168">
        <v>290412</v>
      </c>
      <c r="G13" s="168">
        <v>19336</v>
      </c>
      <c r="H13" s="168">
        <v>347259</v>
      </c>
      <c r="I13" s="168">
        <v>106431</v>
      </c>
      <c r="J13" s="168">
        <v>95801</v>
      </c>
      <c r="K13" s="168">
        <v>93995</v>
      </c>
      <c r="L13" s="168">
        <v>1806</v>
      </c>
      <c r="M13" s="168">
        <v>10630</v>
      </c>
    </row>
    <row r="14" spans="2:13" ht="19.5" customHeight="1">
      <c r="B14" s="790" t="s">
        <v>382</v>
      </c>
      <c r="C14" s="791"/>
      <c r="D14" s="168">
        <v>1205199</v>
      </c>
      <c r="E14" s="168">
        <v>410658</v>
      </c>
      <c r="F14" s="168">
        <v>377944</v>
      </c>
      <c r="G14" s="168">
        <v>32714</v>
      </c>
      <c r="H14" s="168">
        <v>794541</v>
      </c>
      <c r="I14" s="168">
        <v>169952</v>
      </c>
      <c r="J14" s="168">
        <v>143533</v>
      </c>
      <c r="K14" s="168">
        <v>139189</v>
      </c>
      <c r="L14" s="168">
        <v>4344</v>
      </c>
      <c r="M14" s="168">
        <v>26419</v>
      </c>
    </row>
    <row r="15" spans="2:13" ht="19.5" customHeight="1">
      <c r="B15" s="790" t="s">
        <v>383</v>
      </c>
      <c r="C15" s="791"/>
      <c r="D15" s="168">
        <v>660307</v>
      </c>
      <c r="E15" s="168">
        <v>304456</v>
      </c>
      <c r="F15" s="168">
        <v>277849</v>
      </c>
      <c r="G15" s="168">
        <v>26607</v>
      </c>
      <c r="H15" s="168">
        <v>355851</v>
      </c>
      <c r="I15" s="168">
        <v>77947</v>
      </c>
      <c r="J15" s="168">
        <v>70398</v>
      </c>
      <c r="K15" s="168">
        <v>67974</v>
      </c>
      <c r="L15" s="168">
        <v>2424</v>
      </c>
      <c r="M15" s="168">
        <v>7549</v>
      </c>
    </row>
    <row r="16" spans="2:13" ht="19.5" customHeight="1">
      <c r="B16" s="790" t="s">
        <v>384</v>
      </c>
      <c r="C16" s="791"/>
      <c r="D16" s="168">
        <v>808329</v>
      </c>
      <c r="E16" s="168">
        <v>377517</v>
      </c>
      <c r="F16" s="168">
        <v>323841</v>
      </c>
      <c r="G16" s="168">
        <v>53676</v>
      </c>
      <c r="H16" s="168">
        <v>430812</v>
      </c>
      <c r="I16" s="168">
        <v>198474</v>
      </c>
      <c r="J16" s="168">
        <v>167337</v>
      </c>
      <c r="K16" s="168">
        <v>161727</v>
      </c>
      <c r="L16" s="168">
        <v>5610</v>
      </c>
      <c r="M16" s="168">
        <v>31137</v>
      </c>
    </row>
    <row r="17" spans="2:13" ht="19.5" customHeight="1">
      <c r="B17" s="790" t="s">
        <v>385</v>
      </c>
      <c r="C17" s="791"/>
      <c r="D17" s="168">
        <v>341171</v>
      </c>
      <c r="E17" s="168">
        <v>261226</v>
      </c>
      <c r="F17" s="168">
        <v>241064</v>
      </c>
      <c r="G17" s="168">
        <v>20162</v>
      </c>
      <c r="H17" s="168">
        <v>79945</v>
      </c>
      <c r="I17" s="168">
        <v>73630</v>
      </c>
      <c r="J17" s="168">
        <v>71490</v>
      </c>
      <c r="K17" s="168">
        <v>69303</v>
      </c>
      <c r="L17" s="168">
        <v>2187</v>
      </c>
      <c r="M17" s="168">
        <v>2140</v>
      </c>
    </row>
    <row r="18" spans="2:13" ht="19.5" customHeight="1">
      <c r="B18" s="790" t="s">
        <v>386</v>
      </c>
      <c r="C18" s="791"/>
      <c r="D18" s="168">
        <v>420278</v>
      </c>
      <c r="E18" s="168">
        <v>287655</v>
      </c>
      <c r="F18" s="168">
        <v>271779</v>
      </c>
      <c r="G18" s="168">
        <v>15876</v>
      </c>
      <c r="H18" s="168">
        <v>132623</v>
      </c>
      <c r="I18" s="168">
        <v>104851</v>
      </c>
      <c r="J18" s="168">
        <v>91284</v>
      </c>
      <c r="K18" s="168">
        <v>89953</v>
      </c>
      <c r="L18" s="168">
        <v>1331</v>
      </c>
      <c r="M18" s="168">
        <v>13567</v>
      </c>
    </row>
    <row r="19" spans="2:13" ht="19.5" customHeight="1">
      <c r="B19" s="790" t="s">
        <v>387</v>
      </c>
      <c r="C19" s="791"/>
      <c r="D19" s="168">
        <v>1032713</v>
      </c>
      <c r="E19" s="168">
        <v>371860</v>
      </c>
      <c r="F19" s="168">
        <v>366334</v>
      </c>
      <c r="G19" s="168">
        <v>5526</v>
      </c>
      <c r="H19" s="168">
        <v>660853</v>
      </c>
      <c r="I19" s="168">
        <v>87407</v>
      </c>
      <c r="J19" s="168">
        <v>63751</v>
      </c>
      <c r="K19" s="168">
        <v>63334</v>
      </c>
      <c r="L19" s="168">
        <v>417</v>
      </c>
      <c r="M19" s="168">
        <v>23656</v>
      </c>
    </row>
    <row r="20" spans="2:13" ht="19.5" customHeight="1">
      <c r="B20" s="790" t="s">
        <v>388</v>
      </c>
      <c r="C20" s="791"/>
      <c r="D20" s="168">
        <v>575931</v>
      </c>
      <c r="E20" s="168">
        <v>297307</v>
      </c>
      <c r="F20" s="168">
        <v>274684</v>
      </c>
      <c r="G20" s="168">
        <v>22623</v>
      </c>
      <c r="H20" s="168">
        <v>278624</v>
      </c>
      <c r="I20" s="168">
        <v>141906</v>
      </c>
      <c r="J20" s="168">
        <v>102876</v>
      </c>
      <c r="K20" s="168">
        <v>99237</v>
      </c>
      <c r="L20" s="168">
        <v>3639</v>
      </c>
      <c r="M20" s="168">
        <v>39030</v>
      </c>
    </row>
    <row r="21" spans="2:13" ht="19.5" customHeight="1">
      <c r="B21" s="790" t="s">
        <v>234</v>
      </c>
      <c r="C21" s="791"/>
      <c r="D21" s="168">
        <v>868109</v>
      </c>
      <c r="E21" s="168">
        <v>313460</v>
      </c>
      <c r="F21" s="168">
        <v>298778</v>
      </c>
      <c r="G21" s="168">
        <v>14682</v>
      </c>
      <c r="H21" s="168">
        <v>554649</v>
      </c>
      <c r="I21" s="168">
        <v>135096</v>
      </c>
      <c r="J21" s="168">
        <v>108180</v>
      </c>
      <c r="K21" s="168">
        <v>106317</v>
      </c>
      <c r="L21" s="168">
        <v>1863</v>
      </c>
      <c r="M21" s="168">
        <v>26916</v>
      </c>
    </row>
    <row r="22" spans="2:13" ht="19.5" customHeight="1">
      <c r="B22" s="788" t="s">
        <v>389</v>
      </c>
      <c r="C22" s="789"/>
      <c r="D22" s="168">
        <v>431012</v>
      </c>
      <c r="E22" s="168">
        <v>245683</v>
      </c>
      <c r="F22" s="168">
        <v>221443</v>
      </c>
      <c r="G22" s="168">
        <v>24240</v>
      </c>
      <c r="H22" s="168">
        <v>185329</v>
      </c>
      <c r="I22" s="168">
        <v>98486</v>
      </c>
      <c r="J22" s="168">
        <v>93802</v>
      </c>
      <c r="K22" s="168">
        <v>87059</v>
      </c>
      <c r="L22" s="168">
        <v>6743</v>
      </c>
      <c r="M22" s="168">
        <v>4684</v>
      </c>
    </row>
    <row r="23" spans="2:13" ht="19.5" customHeight="1">
      <c r="B23" s="165"/>
      <c r="C23" s="596" t="s">
        <v>390</v>
      </c>
      <c r="D23" s="169">
        <v>596515</v>
      </c>
      <c r="E23" s="169">
        <v>286911</v>
      </c>
      <c r="F23" s="169">
        <v>246521</v>
      </c>
      <c r="G23" s="169">
        <v>40390</v>
      </c>
      <c r="H23" s="169">
        <v>309604</v>
      </c>
      <c r="I23" s="169">
        <v>122616</v>
      </c>
      <c r="J23" s="169">
        <v>113961</v>
      </c>
      <c r="K23" s="169">
        <v>106635</v>
      </c>
      <c r="L23" s="169">
        <v>7326</v>
      </c>
      <c r="M23" s="169">
        <v>8655</v>
      </c>
    </row>
    <row r="24" spans="2:13" ht="19.5" customHeight="1">
      <c r="B24" s="170"/>
      <c r="C24" s="594" t="s">
        <v>242</v>
      </c>
      <c r="D24" s="171">
        <v>575933</v>
      </c>
      <c r="E24" s="171">
        <v>283584</v>
      </c>
      <c r="F24" s="171">
        <v>266399</v>
      </c>
      <c r="G24" s="171">
        <v>17185</v>
      </c>
      <c r="H24" s="171">
        <v>292349</v>
      </c>
      <c r="I24" s="171">
        <v>114435</v>
      </c>
      <c r="J24" s="171">
        <v>103957</v>
      </c>
      <c r="K24" s="171">
        <v>102513</v>
      </c>
      <c r="L24" s="171">
        <v>1444</v>
      </c>
      <c r="M24" s="171">
        <v>10478</v>
      </c>
    </row>
    <row r="25" spans="2:13" ht="19.5" customHeight="1">
      <c r="B25" s="172"/>
      <c r="C25" s="597" t="s">
        <v>391</v>
      </c>
      <c r="D25" s="173">
        <v>476895</v>
      </c>
      <c r="E25" s="173">
        <v>272610</v>
      </c>
      <c r="F25" s="173">
        <v>253977</v>
      </c>
      <c r="G25" s="173">
        <v>18633</v>
      </c>
      <c r="H25" s="173">
        <v>204285</v>
      </c>
      <c r="I25" s="173">
        <v>127061</v>
      </c>
      <c r="J25" s="173">
        <v>103592</v>
      </c>
      <c r="K25" s="173">
        <v>102989</v>
      </c>
      <c r="L25" s="173">
        <v>603</v>
      </c>
      <c r="M25" s="173">
        <v>23469</v>
      </c>
    </row>
    <row r="26" spans="2:13" ht="19.5" customHeight="1">
      <c r="B26" s="167"/>
      <c r="C26" s="598" t="s">
        <v>392</v>
      </c>
      <c r="D26" s="168">
        <v>488137</v>
      </c>
      <c r="E26" s="168">
        <v>274270</v>
      </c>
      <c r="F26" s="168">
        <v>241737</v>
      </c>
      <c r="G26" s="168">
        <v>32533</v>
      </c>
      <c r="H26" s="168">
        <v>213867</v>
      </c>
      <c r="I26" s="168">
        <v>120889</v>
      </c>
      <c r="J26" s="168">
        <v>106742</v>
      </c>
      <c r="K26" s="168">
        <v>104798</v>
      </c>
      <c r="L26" s="168">
        <v>1944</v>
      </c>
      <c r="M26" s="168">
        <v>14147</v>
      </c>
    </row>
    <row r="27" spans="2:13" ht="19.5" customHeight="1">
      <c r="B27" s="167"/>
      <c r="C27" s="598" t="s">
        <v>393</v>
      </c>
      <c r="D27" s="168">
        <v>472199</v>
      </c>
      <c r="E27" s="168">
        <v>286146</v>
      </c>
      <c r="F27" s="168">
        <v>247005</v>
      </c>
      <c r="G27" s="168">
        <v>39141</v>
      </c>
      <c r="H27" s="168">
        <v>186053</v>
      </c>
      <c r="I27" s="168">
        <v>111308</v>
      </c>
      <c r="J27" s="168">
        <v>92032</v>
      </c>
      <c r="K27" s="168">
        <v>90853</v>
      </c>
      <c r="L27" s="168">
        <v>1179</v>
      </c>
      <c r="M27" s="168">
        <v>19276</v>
      </c>
    </row>
    <row r="28" spans="2:13" ht="19.5" customHeight="1">
      <c r="B28" s="167"/>
      <c r="C28" s="598" t="s">
        <v>254</v>
      </c>
      <c r="D28" s="168">
        <v>572152</v>
      </c>
      <c r="E28" s="168">
        <v>313843</v>
      </c>
      <c r="F28" s="168">
        <v>270569</v>
      </c>
      <c r="G28" s="168">
        <v>43274</v>
      </c>
      <c r="H28" s="168">
        <v>258309</v>
      </c>
      <c r="I28" s="168">
        <v>149629</v>
      </c>
      <c r="J28" s="168">
        <v>142661</v>
      </c>
      <c r="K28" s="168">
        <v>118697</v>
      </c>
      <c r="L28" s="168">
        <v>23964</v>
      </c>
      <c r="M28" s="168">
        <v>6968</v>
      </c>
    </row>
    <row r="29" spans="2:13" ht="19.5" customHeight="1">
      <c r="B29" s="167"/>
      <c r="C29" s="598" t="s">
        <v>394</v>
      </c>
      <c r="D29" s="168">
        <v>870361</v>
      </c>
      <c r="E29" s="168">
        <v>323731</v>
      </c>
      <c r="F29" s="168">
        <v>287887</v>
      </c>
      <c r="G29" s="168">
        <v>35844</v>
      </c>
      <c r="H29" s="168">
        <v>546630</v>
      </c>
      <c r="I29" s="168">
        <v>167942</v>
      </c>
      <c r="J29" s="168">
        <v>134974</v>
      </c>
      <c r="K29" s="168">
        <v>124785</v>
      </c>
      <c r="L29" s="168">
        <v>10189</v>
      </c>
      <c r="M29" s="168">
        <v>32968</v>
      </c>
    </row>
    <row r="30" spans="2:13" ht="19.5" customHeight="1">
      <c r="B30" s="167"/>
      <c r="C30" s="598" t="s">
        <v>395</v>
      </c>
      <c r="D30" s="168">
        <v>452510</v>
      </c>
      <c r="E30" s="168">
        <v>275369</v>
      </c>
      <c r="F30" s="168">
        <v>248910</v>
      </c>
      <c r="G30" s="168">
        <v>26459</v>
      </c>
      <c r="H30" s="168">
        <v>177141</v>
      </c>
      <c r="I30" s="168">
        <v>123795</v>
      </c>
      <c r="J30" s="168">
        <v>117094</v>
      </c>
      <c r="K30" s="168">
        <v>112577</v>
      </c>
      <c r="L30" s="168">
        <v>4517</v>
      </c>
      <c r="M30" s="168">
        <v>6701</v>
      </c>
    </row>
    <row r="31" spans="2:13" ht="19.5" customHeight="1">
      <c r="B31" s="167"/>
      <c r="C31" s="598" t="s">
        <v>396</v>
      </c>
      <c r="D31" s="168">
        <v>763319</v>
      </c>
      <c r="E31" s="168">
        <v>327617</v>
      </c>
      <c r="F31" s="168">
        <v>289410</v>
      </c>
      <c r="G31" s="168">
        <v>38207</v>
      </c>
      <c r="H31" s="168">
        <v>435702</v>
      </c>
      <c r="I31" s="168">
        <v>157921</v>
      </c>
      <c r="J31" s="168">
        <v>96049</v>
      </c>
      <c r="K31" s="168">
        <v>94795</v>
      </c>
      <c r="L31" s="168">
        <v>1254</v>
      </c>
      <c r="M31" s="168">
        <v>61872</v>
      </c>
    </row>
    <row r="32" spans="2:13" ht="19.5" customHeight="1">
      <c r="B32" s="167"/>
      <c r="C32" s="598" t="s">
        <v>397</v>
      </c>
      <c r="D32" s="168">
        <v>578322</v>
      </c>
      <c r="E32" s="168">
        <v>317020</v>
      </c>
      <c r="F32" s="168">
        <v>287256</v>
      </c>
      <c r="G32" s="168">
        <v>29764</v>
      </c>
      <c r="H32" s="168">
        <v>261302</v>
      </c>
      <c r="I32" s="168">
        <v>121783</v>
      </c>
      <c r="J32" s="168">
        <v>108677</v>
      </c>
      <c r="K32" s="168">
        <v>98397</v>
      </c>
      <c r="L32" s="168">
        <v>10280</v>
      </c>
      <c r="M32" s="168">
        <v>13106</v>
      </c>
    </row>
    <row r="33" spans="2:13" ht="19.5" customHeight="1">
      <c r="B33" s="167"/>
      <c r="C33" s="598" t="s">
        <v>268</v>
      </c>
      <c r="D33" s="168">
        <v>720399</v>
      </c>
      <c r="E33" s="168">
        <v>360321</v>
      </c>
      <c r="F33" s="168">
        <v>306755</v>
      </c>
      <c r="G33" s="168">
        <v>53566</v>
      </c>
      <c r="H33" s="168">
        <v>360078</v>
      </c>
      <c r="I33" s="168">
        <v>128247</v>
      </c>
      <c r="J33" s="168">
        <v>102987</v>
      </c>
      <c r="K33" s="168">
        <v>100649</v>
      </c>
      <c r="L33" s="168">
        <v>2338</v>
      </c>
      <c r="M33" s="168">
        <v>25260</v>
      </c>
    </row>
    <row r="34" spans="2:13" ht="19.5" customHeight="1">
      <c r="B34" s="167"/>
      <c r="C34" s="598" t="s">
        <v>271</v>
      </c>
      <c r="D34" s="168">
        <v>609740</v>
      </c>
      <c r="E34" s="168">
        <v>314482</v>
      </c>
      <c r="F34" s="168">
        <v>272565</v>
      </c>
      <c r="G34" s="168">
        <v>41917</v>
      </c>
      <c r="H34" s="168">
        <v>295258</v>
      </c>
      <c r="I34" s="168">
        <v>208861</v>
      </c>
      <c r="J34" s="168">
        <v>89733</v>
      </c>
      <c r="K34" s="168">
        <v>89537</v>
      </c>
      <c r="L34" s="168">
        <v>196</v>
      </c>
      <c r="M34" s="168">
        <v>119128</v>
      </c>
    </row>
    <row r="35" spans="2:13" ht="19.5" customHeight="1">
      <c r="B35" s="167"/>
      <c r="C35" s="598" t="s">
        <v>274</v>
      </c>
      <c r="D35" s="168">
        <v>531298</v>
      </c>
      <c r="E35" s="168">
        <v>317646</v>
      </c>
      <c r="F35" s="168">
        <v>285700</v>
      </c>
      <c r="G35" s="168">
        <v>31946</v>
      </c>
      <c r="H35" s="168">
        <v>213652</v>
      </c>
      <c r="I35" s="168">
        <v>108733</v>
      </c>
      <c r="J35" s="168">
        <v>96612</v>
      </c>
      <c r="K35" s="168">
        <v>95865</v>
      </c>
      <c r="L35" s="168">
        <v>747</v>
      </c>
      <c r="M35" s="168">
        <v>12121</v>
      </c>
    </row>
    <row r="36" spans="2:13" ht="19.5" customHeight="1">
      <c r="B36" s="167"/>
      <c r="C36" s="598" t="s">
        <v>398</v>
      </c>
      <c r="D36" s="168">
        <v>763476</v>
      </c>
      <c r="E36" s="168">
        <v>335066</v>
      </c>
      <c r="F36" s="168">
        <v>300956</v>
      </c>
      <c r="G36" s="168">
        <v>34110</v>
      </c>
      <c r="H36" s="168">
        <v>428410</v>
      </c>
      <c r="I36" s="168">
        <v>216145</v>
      </c>
      <c r="J36" s="168">
        <v>150216</v>
      </c>
      <c r="K36" s="168">
        <v>142400</v>
      </c>
      <c r="L36" s="168">
        <v>7816</v>
      </c>
      <c r="M36" s="168">
        <v>65929</v>
      </c>
    </row>
    <row r="37" spans="2:13" ht="19.5" customHeight="1">
      <c r="B37" s="167"/>
      <c r="C37" s="598" t="s">
        <v>399</v>
      </c>
      <c r="D37" s="168">
        <v>800147</v>
      </c>
      <c r="E37" s="168">
        <v>361866</v>
      </c>
      <c r="F37" s="168">
        <v>329072</v>
      </c>
      <c r="G37" s="168">
        <v>32794</v>
      </c>
      <c r="H37" s="168">
        <v>438281</v>
      </c>
      <c r="I37" s="168">
        <v>173254</v>
      </c>
      <c r="J37" s="168">
        <v>122145</v>
      </c>
      <c r="K37" s="168">
        <v>121786</v>
      </c>
      <c r="L37" s="168">
        <v>359</v>
      </c>
      <c r="M37" s="168">
        <v>51109</v>
      </c>
    </row>
    <row r="38" spans="2:13" ht="19.5" customHeight="1">
      <c r="B38" s="167"/>
      <c r="C38" s="598" t="s">
        <v>400</v>
      </c>
      <c r="D38" s="168">
        <v>888867</v>
      </c>
      <c r="E38" s="168">
        <v>401896</v>
      </c>
      <c r="F38" s="168">
        <v>363587</v>
      </c>
      <c r="G38" s="168">
        <v>38309</v>
      </c>
      <c r="H38" s="168">
        <v>486971</v>
      </c>
      <c r="I38" s="168">
        <v>184499</v>
      </c>
      <c r="J38" s="168">
        <v>133460</v>
      </c>
      <c r="K38" s="168">
        <v>127334</v>
      </c>
      <c r="L38" s="168">
        <v>6126</v>
      </c>
      <c r="M38" s="168">
        <v>51039</v>
      </c>
    </row>
    <row r="39" spans="2:13" ht="19.5" customHeight="1">
      <c r="B39" s="167"/>
      <c r="C39" s="598" t="s">
        <v>401</v>
      </c>
      <c r="D39" s="168">
        <v>573563</v>
      </c>
      <c r="E39" s="168">
        <v>316238</v>
      </c>
      <c r="F39" s="168">
        <v>277956</v>
      </c>
      <c r="G39" s="168">
        <v>38282</v>
      </c>
      <c r="H39" s="168">
        <v>257325</v>
      </c>
      <c r="I39" s="168">
        <v>95877</v>
      </c>
      <c r="J39" s="168">
        <v>92776</v>
      </c>
      <c r="K39" s="168">
        <v>92213</v>
      </c>
      <c r="L39" s="168">
        <v>563</v>
      </c>
      <c r="M39" s="168">
        <v>3101</v>
      </c>
    </row>
    <row r="40" spans="2:13" ht="19.5" customHeight="1">
      <c r="B40" s="167"/>
      <c r="C40" s="598" t="s">
        <v>402</v>
      </c>
      <c r="D40" s="168">
        <v>882993</v>
      </c>
      <c r="E40" s="168">
        <v>335146</v>
      </c>
      <c r="F40" s="168">
        <v>295573</v>
      </c>
      <c r="G40" s="168">
        <v>39573</v>
      </c>
      <c r="H40" s="168">
        <v>547847</v>
      </c>
      <c r="I40" s="168">
        <v>104370</v>
      </c>
      <c r="J40" s="168">
        <v>92387</v>
      </c>
      <c r="K40" s="168">
        <v>91287</v>
      </c>
      <c r="L40" s="168">
        <v>1100</v>
      </c>
      <c r="M40" s="168">
        <v>11983</v>
      </c>
    </row>
    <row r="41" spans="2:13" ht="19.5" customHeight="1">
      <c r="B41" s="167"/>
      <c r="C41" s="598" t="s">
        <v>403</v>
      </c>
      <c r="D41" s="168">
        <v>1146873</v>
      </c>
      <c r="E41" s="168">
        <v>411563</v>
      </c>
      <c r="F41" s="168">
        <v>368276</v>
      </c>
      <c r="G41" s="168">
        <v>43287</v>
      </c>
      <c r="H41" s="168">
        <v>735310</v>
      </c>
      <c r="I41" s="168">
        <v>143944</v>
      </c>
      <c r="J41" s="168">
        <v>134966</v>
      </c>
      <c r="K41" s="168">
        <v>133397</v>
      </c>
      <c r="L41" s="168">
        <v>1569</v>
      </c>
      <c r="M41" s="168">
        <v>8978</v>
      </c>
    </row>
    <row r="42" spans="2:13" ht="19.5" customHeight="1">
      <c r="B42" s="167"/>
      <c r="C42" s="598" t="s">
        <v>404</v>
      </c>
      <c r="D42" s="168">
        <v>974136</v>
      </c>
      <c r="E42" s="168">
        <v>365730</v>
      </c>
      <c r="F42" s="168">
        <v>314631</v>
      </c>
      <c r="G42" s="168">
        <v>51099</v>
      </c>
      <c r="H42" s="168">
        <v>608406</v>
      </c>
      <c r="I42" s="168">
        <v>130674</v>
      </c>
      <c r="J42" s="168">
        <v>101626</v>
      </c>
      <c r="K42" s="168">
        <v>98654</v>
      </c>
      <c r="L42" s="168">
        <v>2972</v>
      </c>
      <c r="M42" s="168">
        <v>29048</v>
      </c>
    </row>
    <row r="43" spans="2:13" ht="19.5" customHeight="1">
      <c r="B43" s="167"/>
      <c r="C43" s="598" t="s">
        <v>405</v>
      </c>
      <c r="D43" s="168">
        <v>800489</v>
      </c>
      <c r="E43" s="168">
        <v>331951</v>
      </c>
      <c r="F43" s="168">
        <v>301733</v>
      </c>
      <c r="G43" s="168">
        <v>30218</v>
      </c>
      <c r="H43" s="168">
        <v>468538</v>
      </c>
      <c r="I43" s="168">
        <v>99777</v>
      </c>
      <c r="J43" s="168">
        <v>92661</v>
      </c>
      <c r="K43" s="168">
        <v>91044</v>
      </c>
      <c r="L43" s="168">
        <v>1617</v>
      </c>
      <c r="M43" s="168">
        <v>7116</v>
      </c>
    </row>
    <row r="44" spans="2:13" ht="19.5" customHeight="1">
      <c r="B44" s="165"/>
      <c r="C44" s="596" t="s">
        <v>406</v>
      </c>
      <c r="D44" s="169">
        <v>809049</v>
      </c>
      <c r="E44" s="169">
        <v>344917</v>
      </c>
      <c r="F44" s="169">
        <v>321281</v>
      </c>
      <c r="G44" s="169">
        <v>23636</v>
      </c>
      <c r="H44" s="169">
        <v>464132</v>
      </c>
      <c r="I44" s="169">
        <v>105273</v>
      </c>
      <c r="J44" s="169">
        <v>91302</v>
      </c>
      <c r="K44" s="169">
        <v>89857</v>
      </c>
      <c r="L44" s="169">
        <v>1445</v>
      </c>
      <c r="M44" s="169">
        <v>13971</v>
      </c>
    </row>
    <row r="45" spans="2:13" ht="19.5" customHeight="1">
      <c r="B45" s="174"/>
      <c r="C45" s="595" t="s">
        <v>407</v>
      </c>
      <c r="D45" s="175">
        <v>524366</v>
      </c>
      <c r="E45" s="175">
        <v>279067</v>
      </c>
      <c r="F45" s="175">
        <v>263483</v>
      </c>
      <c r="G45" s="175">
        <v>15584</v>
      </c>
      <c r="H45" s="175">
        <v>245299</v>
      </c>
      <c r="I45" s="175">
        <v>106565</v>
      </c>
      <c r="J45" s="175">
        <v>96322</v>
      </c>
      <c r="K45" s="175">
        <v>94475</v>
      </c>
      <c r="L45" s="175">
        <v>1847</v>
      </c>
      <c r="M45" s="175">
        <v>10243</v>
      </c>
    </row>
    <row r="46" spans="2:13" ht="19.5" customHeight="1">
      <c r="B46" s="172"/>
      <c r="C46" s="597" t="s">
        <v>302</v>
      </c>
      <c r="D46" s="173">
        <v>318351</v>
      </c>
      <c r="E46" s="173">
        <v>269817</v>
      </c>
      <c r="F46" s="173">
        <v>244790</v>
      </c>
      <c r="G46" s="173">
        <v>25027</v>
      </c>
      <c r="H46" s="173">
        <v>48534</v>
      </c>
      <c r="I46" s="173">
        <v>94302</v>
      </c>
      <c r="J46" s="173">
        <v>90811</v>
      </c>
      <c r="K46" s="173">
        <v>86906</v>
      </c>
      <c r="L46" s="173">
        <v>3905</v>
      </c>
      <c r="M46" s="173">
        <v>3491</v>
      </c>
    </row>
    <row r="47" spans="2:13" ht="19.5" customHeight="1">
      <c r="B47" s="167"/>
      <c r="C47" s="598" t="s">
        <v>408</v>
      </c>
      <c r="D47" s="168">
        <v>366983</v>
      </c>
      <c r="E47" s="168">
        <v>251508</v>
      </c>
      <c r="F47" s="168">
        <v>236849</v>
      </c>
      <c r="G47" s="168">
        <v>14659</v>
      </c>
      <c r="H47" s="168">
        <v>115475</v>
      </c>
      <c r="I47" s="168">
        <v>70103</v>
      </c>
      <c r="J47" s="168">
        <v>68194</v>
      </c>
      <c r="K47" s="168">
        <v>66300</v>
      </c>
      <c r="L47" s="168">
        <v>1894</v>
      </c>
      <c r="M47" s="168">
        <v>1909</v>
      </c>
    </row>
    <row r="48" spans="2:13" ht="19.5" customHeight="1">
      <c r="B48" s="165"/>
      <c r="C48" s="596" t="s">
        <v>304</v>
      </c>
      <c r="D48" s="169">
        <v>694725</v>
      </c>
      <c r="E48" s="169">
        <v>359451</v>
      </c>
      <c r="F48" s="169">
        <v>323083</v>
      </c>
      <c r="G48" s="169">
        <v>36368</v>
      </c>
      <c r="H48" s="169">
        <v>335274</v>
      </c>
      <c r="I48" s="169">
        <v>183693</v>
      </c>
      <c r="J48" s="169">
        <v>118151</v>
      </c>
      <c r="K48" s="169">
        <v>109989</v>
      </c>
      <c r="L48" s="169">
        <v>8162</v>
      </c>
      <c r="M48" s="169">
        <v>65542</v>
      </c>
    </row>
    <row r="49" spans="2:13" ht="19.5" customHeight="1">
      <c r="B49" s="174"/>
      <c r="C49" s="595" t="s">
        <v>409</v>
      </c>
      <c r="D49" s="175">
        <v>473779</v>
      </c>
      <c r="E49" s="175">
        <v>243869</v>
      </c>
      <c r="F49" s="175">
        <v>233065</v>
      </c>
      <c r="G49" s="175">
        <v>10804</v>
      </c>
      <c r="H49" s="175">
        <v>229910</v>
      </c>
      <c r="I49" s="175">
        <v>118848</v>
      </c>
      <c r="J49" s="175">
        <v>94447</v>
      </c>
      <c r="K49" s="175">
        <v>93303</v>
      </c>
      <c r="L49" s="175">
        <v>1144</v>
      </c>
      <c r="M49" s="175">
        <v>24401</v>
      </c>
    </row>
    <row r="50" spans="2:13" ht="19.5" customHeight="1">
      <c r="B50" s="165"/>
      <c r="C50" s="596" t="s">
        <v>410</v>
      </c>
      <c r="D50" s="169">
        <v>301824</v>
      </c>
      <c r="E50" s="169">
        <v>221633</v>
      </c>
      <c r="F50" s="169">
        <v>192493</v>
      </c>
      <c r="G50" s="169">
        <v>29140</v>
      </c>
      <c r="H50" s="169">
        <v>80191</v>
      </c>
      <c r="I50" s="169">
        <v>92243</v>
      </c>
      <c r="J50" s="169">
        <v>92114</v>
      </c>
      <c r="K50" s="169">
        <v>73782</v>
      </c>
      <c r="L50" s="169">
        <v>18332</v>
      </c>
      <c r="M50" s="169">
        <v>129</v>
      </c>
    </row>
    <row r="51" spans="2:13" ht="19.5" customHeight="1">
      <c r="B51" s="167"/>
      <c r="C51" s="598" t="s">
        <v>411</v>
      </c>
      <c r="D51" s="168">
        <v>407386</v>
      </c>
      <c r="E51" s="168">
        <v>229280</v>
      </c>
      <c r="F51" s="168">
        <v>204407</v>
      </c>
      <c r="G51" s="168">
        <v>24873</v>
      </c>
      <c r="H51" s="168">
        <v>178106</v>
      </c>
      <c r="I51" s="168">
        <v>96284</v>
      </c>
      <c r="J51" s="168">
        <v>91867</v>
      </c>
      <c r="K51" s="168">
        <v>88556</v>
      </c>
      <c r="L51" s="168">
        <v>3311</v>
      </c>
      <c r="M51" s="168">
        <v>4417</v>
      </c>
    </row>
    <row r="52" spans="2:13" ht="19.5" customHeight="1">
      <c r="B52" s="174"/>
      <c r="C52" s="595" t="s">
        <v>412</v>
      </c>
      <c r="D52" s="175">
        <v>553777</v>
      </c>
      <c r="E52" s="175">
        <v>285289</v>
      </c>
      <c r="F52" s="175">
        <v>265339</v>
      </c>
      <c r="G52" s="175">
        <v>19950</v>
      </c>
      <c r="H52" s="175">
        <v>268488</v>
      </c>
      <c r="I52" s="175">
        <v>133525</v>
      </c>
      <c r="J52" s="175">
        <v>113973</v>
      </c>
      <c r="K52" s="175">
        <v>112236</v>
      </c>
      <c r="L52" s="175">
        <v>1737</v>
      </c>
      <c r="M52" s="175">
        <v>19552</v>
      </c>
    </row>
    <row r="53" spans="2:13" ht="23.25" customHeight="1">
      <c r="B53" s="153"/>
      <c r="C53" s="154"/>
      <c r="D53" s="582" t="s">
        <v>808</v>
      </c>
      <c r="E53" s="186"/>
      <c r="G53" s="153"/>
      <c r="I53" s="153"/>
      <c r="J53" s="153"/>
      <c r="K53" s="153"/>
      <c r="L53" s="153"/>
      <c r="M53" s="153"/>
    </row>
    <row r="54" spans="2:13" ht="23.25" customHeight="1">
      <c r="B54" s="153"/>
      <c r="C54" s="154"/>
      <c r="D54" s="582"/>
      <c r="E54" s="186"/>
      <c r="G54" s="153"/>
      <c r="I54" s="153"/>
      <c r="J54" s="153"/>
      <c r="K54" s="153"/>
      <c r="L54" s="153"/>
      <c r="M54" s="153"/>
    </row>
    <row r="55" spans="2:13" ht="18" customHeight="1">
      <c r="B55" s="156"/>
      <c r="C55" s="158" t="s">
        <v>422</v>
      </c>
      <c r="D55" s="158"/>
      <c r="E55" s="156"/>
      <c r="F55" s="156"/>
      <c r="G55" s="156"/>
      <c r="H55" s="156"/>
      <c r="I55" s="156"/>
      <c r="J55" s="156"/>
      <c r="K55" s="156"/>
      <c r="L55" s="156"/>
      <c r="M55" s="159" t="s">
        <v>563</v>
      </c>
    </row>
    <row r="56" spans="2:13" s="160" customFormat="1" ht="18" customHeight="1">
      <c r="B56" s="805" t="s">
        <v>747</v>
      </c>
      <c r="C56" s="806"/>
      <c r="D56" s="812" t="s">
        <v>579</v>
      </c>
      <c r="E56" s="812"/>
      <c r="F56" s="812"/>
      <c r="G56" s="818"/>
      <c r="H56" s="819"/>
      <c r="I56" s="798" t="s">
        <v>580</v>
      </c>
      <c r="J56" s="818"/>
      <c r="K56" s="818"/>
      <c r="L56" s="818"/>
      <c r="M56" s="819"/>
    </row>
    <row r="57" spans="2:13" s="160" customFormat="1" ht="36" customHeight="1" thickBot="1">
      <c r="B57" s="807"/>
      <c r="C57" s="808"/>
      <c r="D57" s="612" t="s">
        <v>581</v>
      </c>
      <c r="E57" s="613" t="s">
        <v>564</v>
      </c>
      <c r="F57" s="613" t="s">
        <v>582</v>
      </c>
      <c r="G57" s="614" t="s">
        <v>583</v>
      </c>
      <c r="H57" s="610" t="s">
        <v>748</v>
      </c>
      <c r="I57" s="614" t="s">
        <v>581</v>
      </c>
      <c r="J57" s="615" t="s">
        <v>564</v>
      </c>
      <c r="K57" s="615" t="s">
        <v>582</v>
      </c>
      <c r="L57" s="616" t="s">
        <v>583</v>
      </c>
      <c r="M57" s="611" t="s">
        <v>748</v>
      </c>
    </row>
    <row r="58" spans="2:13" ht="19.5" customHeight="1" thickTop="1">
      <c r="B58" s="792" t="s">
        <v>192</v>
      </c>
      <c r="C58" s="793"/>
      <c r="D58" s="164">
        <v>769718</v>
      </c>
      <c r="E58" s="164">
        <v>337952</v>
      </c>
      <c r="F58" s="164">
        <v>301650</v>
      </c>
      <c r="G58" s="164">
        <v>36302</v>
      </c>
      <c r="H58" s="164">
        <v>431766</v>
      </c>
      <c r="I58" s="164">
        <v>117553</v>
      </c>
      <c r="J58" s="164">
        <v>102223</v>
      </c>
      <c r="K58" s="164">
        <v>97533</v>
      </c>
      <c r="L58" s="164">
        <v>4690</v>
      </c>
      <c r="M58" s="164">
        <v>15330</v>
      </c>
    </row>
    <row r="59" spans="2:13" ht="19.5" customHeight="1">
      <c r="B59" s="794" t="s">
        <v>379</v>
      </c>
      <c r="C59" s="795"/>
      <c r="D59" s="166" t="s">
        <v>672</v>
      </c>
      <c r="E59" s="166" t="s">
        <v>672</v>
      </c>
      <c r="F59" s="166" t="s">
        <v>672</v>
      </c>
      <c r="G59" s="166" t="s">
        <v>672</v>
      </c>
      <c r="H59" s="166" t="s">
        <v>672</v>
      </c>
      <c r="I59" s="166" t="s">
        <v>672</v>
      </c>
      <c r="J59" s="166" t="s">
        <v>672</v>
      </c>
      <c r="K59" s="166" t="s">
        <v>672</v>
      </c>
      <c r="L59" s="166" t="s">
        <v>672</v>
      </c>
      <c r="M59" s="166" t="s">
        <v>672</v>
      </c>
    </row>
    <row r="60" spans="2:13" ht="19.5" customHeight="1">
      <c r="B60" s="790" t="s">
        <v>200</v>
      </c>
      <c r="C60" s="791"/>
      <c r="D60" s="168">
        <v>1176904</v>
      </c>
      <c r="E60" s="168">
        <v>427826</v>
      </c>
      <c r="F60" s="168">
        <v>393608</v>
      </c>
      <c r="G60" s="168">
        <v>34218</v>
      </c>
      <c r="H60" s="168">
        <v>749078</v>
      </c>
      <c r="I60" s="168">
        <v>125650</v>
      </c>
      <c r="J60" s="168">
        <v>116450</v>
      </c>
      <c r="K60" s="168">
        <v>101142</v>
      </c>
      <c r="L60" s="168">
        <v>15308</v>
      </c>
      <c r="M60" s="168">
        <v>9200</v>
      </c>
    </row>
    <row r="61" spans="2:13" ht="19.5" customHeight="1">
      <c r="B61" s="790" t="s">
        <v>202</v>
      </c>
      <c r="C61" s="791"/>
      <c r="D61" s="168">
        <v>839780</v>
      </c>
      <c r="E61" s="168">
        <v>342901</v>
      </c>
      <c r="F61" s="168">
        <v>299292</v>
      </c>
      <c r="G61" s="168">
        <v>43609</v>
      </c>
      <c r="H61" s="168">
        <v>496879</v>
      </c>
      <c r="I61" s="168">
        <v>141082</v>
      </c>
      <c r="J61" s="168">
        <v>119759</v>
      </c>
      <c r="K61" s="168">
        <v>111972</v>
      </c>
      <c r="L61" s="168">
        <v>7787</v>
      </c>
      <c r="M61" s="168">
        <v>21323</v>
      </c>
    </row>
    <row r="62" spans="2:13" ht="19.5" customHeight="1">
      <c r="B62" s="790" t="s">
        <v>204</v>
      </c>
      <c r="C62" s="791"/>
      <c r="D62" s="168">
        <v>776168</v>
      </c>
      <c r="E62" s="168">
        <v>459297</v>
      </c>
      <c r="F62" s="168">
        <v>401785</v>
      </c>
      <c r="G62" s="168">
        <v>57512</v>
      </c>
      <c r="H62" s="168">
        <v>316871</v>
      </c>
      <c r="I62" s="168">
        <v>123625</v>
      </c>
      <c r="J62" s="168">
        <v>123297</v>
      </c>
      <c r="K62" s="168">
        <v>123297</v>
      </c>
      <c r="L62" s="168">
        <v>0</v>
      </c>
      <c r="M62" s="168">
        <v>328</v>
      </c>
    </row>
    <row r="63" spans="2:13" ht="19.5" customHeight="1">
      <c r="B63" s="790" t="s">
        <v>207</v>
      </c>
      <c r="C63" s="791"/>
      <c r="D63" s="168">
        <v>784598</v>
      </c>
      <c r="E63" s="168">
        <v>341157</v>
      </c>
      <c r="F63" s="168">
        <v>303783</v>
      </c>
      <c r="G63" s="168">
        <v>37374</v>
      </c>
      <c r="H63" s="168">
        <v>443441</v>
      </c>
      <c r="I63" s="168">
        <v>137076</v>
      </c>
      <c r="J63" s="168">
        <v>122060</v>
      </c>
      <c r="K63" s="168">
        <v>120813</v>
      </c>
      <c r="L63" s="168">
        <v>1247</v>
      </c>
      <c r="M63" s="168">
        <v>15016</v>
      </c>
    </row>
    <row r="64" spans="2:13" ht="19.5" customHeight="1">
      <c r="B64" s="790" t="s">
        <v>380</v>
      </c>
      <c r="C64" s="791"/>
      <c r="D64" s="168">
        <v>570791</v>
      </c>
      <c r="E64" s="168">
        <v>316194</v>
      </c>
      <c r="F64" s="168">
        <v>276702</v>
      </c>
      <c r="G64" s="168">
        <v>39492</v>
      </c>
      <c r="H64" s="168">
        <v>254597</v>
      </c>
      <c r="I64" s="168">
        <v>118881</v>
      </c>
      <c r="J64" s="168">
        <v>109558</v>
      </c>
      <c r="K64" s="168">
        <v>98738</v>
      </c>
      <c r="L64" s="168">
        <v>10820</v>
      </c>
      <c r="M64" s="168">
        <v>9323</v>
      </c>
    </row>
    <row r="65" spans="2:13" ht="19.5" customHeight="1">
      <c r="B65" s="790" t="s">
        <v>381</v>
      </c>
      <c r="C65" s="791"/>
      <c r="D65" s="168">
        <v>792733</v>
      </c>
      <c r="E65" s="168">
        <v>328995</v>
      </c>
      <c r="F65" s="168">
        <v>303299</v>
      </c>
      <c r="G65" s="168">
        <v>25696</v>
      </c>
      <c r="H65" s="168">
        <v>463738</v>
      </c>
      <c r="I65" s="168">
        <v>122519</v>
      </c>
      <c r="J65" s="168">
        <v>107433</v>
      </c>
      <c r="K65" s="168">
        <v>105146</v>
      </c>
      <c r="L65" s="168">
        <v>2287</v>
      </c>
      <c r="M65" s="168">
        <v>15086</v>
      </c>
    </row>
    <row r="66" spans="2:13" ht="19.5" customHeight="1">
      <c r="B66" s="790" t="s">
        <v>382</v>
      </c>
      <c r="C66" s="791"/>
      <c r="D66" s="168">
        <v>1410156</v>
      </c>
      <c r="E66" s="168">
        <v>455590</v>
      </c>
      <c r="F66" s="168">
        <v>414955</v>
      </c>
      <c r="G66" s="168">
        <v>40635</v>
      </c>
      <c r="H66" s="168">
        <v>954566</v>
      </c>
      <c r="I66" s="168">
        <v>142853</v>
      </c>
      <c r="J66" s="168">
        <v>116881</v>
      </c>
      <c r="K66" s="168">
        <v>116067</v>
      </c>
      <c r="L66" s="168">
        <v>814</v>
      </c>
      <c r="M66" s="168">
        <v>25972</v>
      </c>
    </row>
    <row r="67" spans="2:13" ht="19.5" customHeight="1">
      <c r="B67" s="790" t="s">
        <v>383</v>
      </c>
      <c r="C67" s="791"/>
      <c r="D67" s="168">
        <v>419839</v>
      </c>
      <c r="E67" s="168">
        <v>271855</v>
      </c>
      <c r="F67" s="168">
        <v>255793</v>
      </c>
      <c r="G67" s="168">
        <v>16062</v>
      </c>
      <c r="H67" s="168">
        <v>147984</v>
      </c>
      <c r="I67" s="168">
        <v>71132</v>
      </c>
      <c r="J67" s="168">
        <v>68446</v>
      </c>
      <c r="K67" s="168">
        <v>65890</v>
      </c>
      <c r="L67" s="168">
        <v>2556</v>
      </c>
      <c r="M67" s="168">
        <v>2686</v>
      </c>
    </row>
    <row r="68" spans="2:13" ht="19.5" customHeight="1">
      <c r="B68" s="790" t="s">
        <v>384</v>
      </c>
      <c r="C68" s="791"/>
      <c r="D68" s="168">
        <v>900482</v>
      </c>
      <c r="E68" s="168">
        <v>392697</v>
      </c>
      <c r="F68" s="168">
        <v>333816</v>
      </c>
      <c r="G68" s="168">
        <v>58881</v>
      </c>
      <c r="H68" s="168">
        <v>507785</v>
      </c>
      <c r="I68" s="168">
        <v>212289</v>
      </c>
      <c r="J68" s="168">
        <v>195268</v>
      </c>
      <c r="K68" s="168">
        <v>188169</v>
      </c>
      <c r="L68" s="168">
        <v>7099</v>
      </c>
      <c r="M68" s="168">
        <v>17021</v>
      </c>
    </row>
    <row r="69" spans="2:13" ht="19.5" customHeight="1">
      <c r="B69" s="790" t="s">
        <v>385</v>
      </c>
      <c r="C69" s="791"/>
      <c r="D69" s="168">
        <v>375119</v>
      </c>
      <c r="E69" s="168">
        <v>277945</v>
      </c>
      <c r="F69" s="168">
        <v>248810</v>
      </c>
      <c r="G69" s="168">
        <v>29135</v>
      </c>
      <c r="H69" s="168">
        <v>97174</v>
      </c>
      <c r="I69" s="168">
        <v>84835</v>
      </c>
      <c r="J69" s="168">
        <v>80753</v>
      </c>
      <c r="K69" s="168">
        <v>77486</v>
      </c>
      <c r="L69" s="168">
        <v>3267</v>
      </c>
      <c r="M69" s="168">
        <v>4082</v>
      </c>
    </row>
    <row r="70" spans="2:13" ht="19.5" customHeight="1">
      <c r="B70" s="790" t="s">
        <v>386</v>
      </c>
      <c r="C70" s="791"/>
      <c r="D70" s="168">
        <v>395360</v>
      </c>
      <c r="E70" s="168">
        <v>260981</v>
      </c>
      <c r="F70" s="168">
        <v>246847</v>
      </c>
      <c r="G70" s="168">
        <v>14134</v>
      </c>
      <c r="H70" s="168">
        <v>134379</v>
      </c>
      <c r="I70" s="168">
        <v>159557</v>
      </c>
      <c r="J70" s="168">
        <v>130230</v>
      </c>
      <c r="K70" s="168">
        <v>127452</v>
      </c>
      <c r="L70" s="168">
        <v>2778</v>
      </c>
      <c r="M70" s="168">
        <v>29327</v>
      </c>
    </row>
    <row r="71" spans="2:13" ht="19.5" customHeight="1">
      <c r="B71" s="790" t="s">
        <v>387</v>
      </c>
      <c r="C71" s="791"/>
      <c r="D71" s="168">
        <v>1007231</v>
      </c>
      <c r="E71" s="168">
        <v>387305</v>
      </c>
      <c r="F71" s="168">
        <v>378808</v>
      </c>
      <c r="G71" s="168">
        <v>8497</v>
      </c>
      <c r="H71" s="168">
        <v>619926</v>
      </c>
      <c r="I71" s="168">
        <v>98703</v>
      </c>
      <c r="J71" s="168">
        <v>74798</v>
      </c>
      <c r="K71" s="168">
        <v>74338</v>
      </c>
      <c r="L71" s="168">
        <v>460</v>
      </c>
      <c r="M71" s="168">
        <v>23905</v>
      </c>
    </row>
    <row r="72" spans="2:13" ht="19.5" customHeight="1">
      <c r="B72" s="790" t="s">
        <v>388</v>
      </c>
      <c r="C72" s="791"/>
      <c r="D72" s="168">
        <v>600624</v>
      </c>
      <c r="E72" s="168">
        <v>317607</v>
      </c>
      <c r="F72" s="168">
        <v>289585</v>
      </c>
      <c r="G72" s="168">
        <v>28022</v>
      </c>
      <c r="H72" s="168">
        <v>283017</v>
      </c>
      <c r="I72" s="168">
        <v>144333</v>
      </c>
      <c r="J72" s="168">
        <v>110836</v>
      </c>
      <c r="K72" s="168">
        <v>105116</v>
      </c>
      <c r="L72" s="168">
        <v>5720</v>
      </c>
      <c r="M72" s="168">
        <v>33497</v>
      </c>
    </row>
    <row r="73" spans="2:13" ht="19.5" customHeight="1">
      <c r="B73" s="790" t="s">
        <v>234</v>
      </c>
      <c r="C73" s="791"/>
      <c r="D73" s="168">
        <v>796912</v>
      </c>
      <c r="E73" s="168">
        <v>314888</v>
      </c>
      <c r="F73" s="168">
        <v>305629</v>
      </c>
      <c r="G73" s="168">
        <v>9259</v>
      </c>
      <c r="H73" s="168">
        <v>482024</v>
      </c>
      <c r="I73" s="168">
        <v>107695</v>
      </c>
      <c r="J73" s="168">
        <v>99403</v>
      </c>
      <c r="K73" s="168">
        <v>96717</v>
      </c>
      <c r="L73" s="168">
        <v>2686</v>
      </c>
      <c r="M73" s="168">
        <v>8292</v>
      </c>
    </row>
    <row r="74" spans="2:13" ht="19.5" customHeight="1">
      <c r="B74" s="788" t="s">
        <v>389</v>
      </c>
      <c r="C74" s="789"/>
      <c r="D74" s="168">
        <v>311768</v>
      </c>
      <c r="E74" s="168">
        <v>234471</v>
      </c>
      <c r="F74" s="168">
        <v>211829</v>
      </c>
      <c r="G74" s="168">
        <v>22642</v>
      </c>
      <c r="H74" s="168">
        <v>77297</v>
      </c>
      <c r="I74" s="168">
        <v>94930</v>
      </c>
      <c r="J74" s="168">
        <v>91845</v>
      </c>
      <c r="K74" s="168">
        <v>84799</v>
      </c>
      <c r="L74" s="168">
        <v>7046</v>
      </c>
      <c r="M74" s="168">
        <v>3085</v>
      </c>
    </row>
    <row r="75" spans="2:13" ht="19.5" customHeight="1">
      <c r="B75" s="165"/>
      <c r="C75" s="596" t="s">
        <v>390</v>
      </c>
      <c r="D75" s="169">
        <v>681841</v>
      </c>
      <c r="E75" s="169">
        <v>300241</v>
      </c>
      <c r="F75" s="169">
        <v>260974</v>
      </c>
      <c r="G75" s="169">
        <v>39267</v>
      </c>
      <c r="H75" s="169">
        <v>381600</v>
      </c>
      <c r="I75" s="169">
        <v>131418</v>
      </c>
      <c r="J75" s="169">
        <v>120213</v>
      </c>
      <c r="K75" s="169">
        <v>110627</v>
      </c>
      <c r="L75" s="169">
        <v>9586</v>
      </c>
      <c r="M75" s="169">
        <v>11205</v>
      </c>
    </row>
    <row r="76" spans="2:13" ht="19.5" customHeight="1">
      <c r="B76" s="170"/>
      <c r="C76" s="594" t="s">
        <v>242</v>
      </c>
      <c r="D76" s="171">
        <v>758968</v>
      </c>
      <c r="E76" s="171">
        <v>311038</v>
      </c>
      <c r="F76" s="171">
        <v>289582</v>
      </c>
      <c r="G76" s="171">
        <v>21456</v>
      </c>
      <c r="H76" s="171">
        <v>447930</v>
      </c>
      <c r="I76" s="171">
        <v>220339</v>
      </c>
      <c r="J76" s="171">
        <v>157742</v>
      </c>
      <c r="K76" s="171">
        <v>147570</v>
      </c>
      <c r="L76" s="171">
        <v>10172</v>
      </c>
      <c r="M76" s="171">
        <v>62597</v>
      </c>
    </row>
    <row r="77" spans="2:13" ht="19.5" customHeight="1">
      <c r="B77" s="172"/>
      <c r="C77" s="597" t="s">
        <v>391</v>
      </c>
      <c r="D77" s="330">
        <v>504561</v>
      </c>
      <c r="E77" s="330">
        <v>290961</v>
      </c>
      <c r="F77" s="330">
        <v>259763</v>
      </c>
      <c r="G77" s="330">
        <v>31198</v>
      </c>
      <c r="H77" s="330">
        <v>213600</v>
      </c>
      <c r="I77" s="330">
        <v>129250</v>
      </c>
      <c r="J77" s="330">
        <v>129250</v>
      </c>
      <c r="K77" s="330">
        <v>129250</v>
      </c>
      <c r="L77" s="330">
        <v>0</v>
      </c>
      <c r="M77" s="330">
        <v>0</v>
      </c>
    </row>
    <row r="78" spans="2:13" ht="19.5" customHeight="1">
      <c r="B78" s="167"/>
      <c r="C78" s="598" t="s">
        <v>392</v>
      </c>
      <c r="D78" s="168">
        <v>532044</v>
      </c>
      <c r="E78" s="168">
        <v>261444</v>
      </c>
      <c r="F78" s="168">
        <v>239125</v>
      </c>
      <c r="G78" s="168">
        <v>22319</v>
      </c>
      <c r="H78" s="168">
        <v>270600</v>
      </c>
      <c r="I78" s="168">
        <v>151574</v>
      </c>
      <c r="J78" s="168">
        <v>124530</v>
      </c>
      <c r="K78" s="168">
        <v>121047</v>
      </c>
      <c r="L78" s="168">
        <v>3483</v>
      </c>
      <c r="M78" s="168">
        <v>27044</v>
      </c>
    </row>
    <row r="79" spans="2:13" ht="19.5" customHeight="1">
      <c r="B79" s="167"/>
      <c r="C79" s="598" t="s">
        <v>393</v>
      </c>
      <c r="D79" s="168">
        <v>484271</v>
      </c>
      <c r="E79" s="168">
        <v>290509</v>
      </c>
      <c r="F79" s="168">
        <v>245192</v>
      </c>
      <c r="G79" s="168">
        <v>45317</v>
      </c>
      <c r="H79" s="168">
        <v>193762</v>
      </c>
      <c r="I79" s="168">
        <v>114535</v>
      </c>
      <c r="J79" s="168">
        <v>94666</v>
      </c>
      <c r="K79" s="168">
        <v>93714</v>
      </c>
      <c r="L79" s="168">
        <v>952</v>
      </c>
      <c r="M79" s="168">
        <v>19869</v>
      </c>
    </row>
    <row r="80" spans="2:13" ht="19.5" customHeight="1">
      <c r="B80" s="167"/>
      <c r="C80" s="598" t="s">
        <v>254</v>
      </c>
      <c r="D80" s="168">
        <v>615140</v>
      </c>
      <c r="E80" s="168">
        <v>322969</v>
      </c>
      <c r="F80" s="168">
        <v>270833</v>
      </c>
      <c r="G80" s="168">
        <v>52136</v>
      </c>
      <c r="H80" s="168">
        <v>292171</v>
      </c>
      <c r="I80" s="168">
        <v>158482</v>
      </c>
      <c r="J80" s="168">
        <v>149805</v>
      </c>
      <c r="K80" s="168">
        <v>117835</v>
      </c>
      <c r="L80" s="168">
        <v>31970</v>
      </c>
      <c r="M80" s="168">
        <v>8677</v>
      </c>
    </row>
    <row r="81" spans="2:13" ht="19.5" customHeight="1">
      <c r="B81" s="167"/>
      <c r="C81" s="598" t="s">
        <v>394</v>
      </c>
      <c r="D81" s="168">
        <v>887343</v>
      </c>
      <c r="E81" s="168">
        <v>327304</v>
      </c>
      <c r="F81" s="168">
        <v>289791</v>
      </c>
      <c r="G81" s="168">
        <v>37513</v>
      </c>
      <c r="H81" s="168">
        <v>560039</v>
      </c>
      <c r="I81" s="168">
        <v>174416</v>
      </c>
      <c r="J81" s="168">
        <v>141020</v>
      </c>
      <c r="K81" s="168">
        <v>129834</v>
      </c>
      <c r="L81" s="168">
        <v>11186</v>
      </c>
      <c r="M81" s="168">
        <v>33396</v>
      </c>
    </row>
    <row r="82" spans="2:13" ht="19.5" customHeight="1">
      <c r="B82" s="167"/>
      <c r="C82" s="598" t="s">
        <v>395</v>
      </c>
      <c r="D82" s="168">
        <v>477506</v>
      </c>
      <c r="E82" s="168">
        <v>289611</v>
      </c>
      <c r="F82" s="168">
        <v>253124</v>
      </c>
      <c r="G82" s="168">
        <v>36487</v>
      </c>
      <c r="H82" s="168">
        <v>187895</v>
      </c>
      <c r="I82" s="168">
        <v>125755</v>
      </c>
      <c r="J82" s="168">
        <v>118435</v>
      </c>
      <c r="K82" s="168">
        <v>110881</v>
      </c>
      <c r="L82" s="168">
        <v>7554</v>
      </c>
      <c r="M82" s="168">
        <v>7320</v>
      </c>
    </row>
    <row r="83" spans="2:13" ht="19.5" customHeight="1">
      <c r="B83" s="167"/>
      <c r="C83" s="598" t="s">
        <v>396</v>
      </c>
      <c r="D83" s="168">
        <v>832378</v>
      </c>
      <c r="E83" s="168">
        <v>333484</v>
      </c>
      <c r="F83" s="168">
        <v>290700</v>
      </c>
      <c r="G83" s="168">
        <v>42784</v>
      </c>
      <c r="H83" s="168">
        <v>498894</v>
      </c>
      <c r="I83" s="168">
        <v>157921</v>
      </c>
      <c r="J83" s="168">
        <v>96049</v>
      </c>
      <c r="K83" s="168">
        <v>94795</v>
      </c>
      <c r="L83" s="168">
        <v>1254</v>
      </c>
      <c r="M83" s="168">
        <v>61872</v>
      </c>
    </row>
    <row r="84" spans="2:13" ht="19.5" customHeight="1">
      <c r="B84" s="167"/>
      <c r="C84" s="598" t="s">
        <v>397</v>
      </c>
      <c r="D84" s="168">
        <v>545225</v>
      </c>
      <c r="E84" s="168">
        <v>320356</v>
      </c>
      <c r="F84" s="168">
        <v>271194</v>
      </c>
      <c r="G84" s="168">
        <v>49162</v>
      </c>
      <c r="H84" s="168">
        <v>224869</v>
      </c>
      <c r="I84" s="168">
        <v>126360</v>
      </c>
      <c r="J84" s="168">
        <v>91783</v>
      </c>
      <c r="K84" s="168">
        <v>87362</v>
      </c>
      <c r="L84" s="168">
        <v>4421</v>
      </c>
      <c r="M84" s="168">
        <v>34577</v>
      </c>
    </row>
    <row r="85" spans="2:13" ht="19.5" customHeight="1">
      <c r="B85" s="167"/>
      <c r="C85" s="598" t="s">
        <v>268</v>
      </c>
      <c r="D85" s="168">
        <v>720399</v>
      </c>
      <c r="E85" s="168">
        <v>360321</v>
      </c>
      <c r="F85" s="168">
        <v>306755</v>
      </c>
      <c r="G85" s="168">
        <v>53566</v>
      </c>
      <c r="H85" s="168">
        <v>360078</v>
      </c>
      <c r="I85" s="168">
        <v>128247</v>
      </c>
      <c r="J85" s="168">
        <v>102987</v>
      </c>
      <c r="K85" s="168">
        <v>100649</v>
      </c>
      <c r="L85" s="168">
        <v>2338</v>
      </c>
      <c r="M85" s="168">
        <v>25260</v>
      </c>
    </row>
    <row r="86" spans="2:13" ht="19.5" customHeight="1">
      <c r="B86" s="167"/>
      <c r="C86" s="598" t="s">
        <v>271</v>
      </c>
      <c r="D86" s="168">
        <v>631869</v>
      </c>
      <c r="E86" s="168">
        <v>318782</v>
      </c>
      <c r="F86" s="168">
        <v>275237</v>
      </c>
      <c r="G86" s="168">
        <v>43545</v>
      </c>
      <c r="H86" s="168">
        <v>313087</v>
      </c>
      <c r="I86" s="168">
        <v>179259</v>
      </c>
      <c r="J86" s="168">
        <v>136036</v>
      </c>
      <c r="K86" s="168">
        <v>135130</v>
      </c>
      <c r="L86" s="168">
        <v>906</v>
      </c>
      <c r="M86" s="168">
        <v>43223</v>
      </c>
    </row>
    <row r="87" spans="2:13" ht="19.5" customHeight="1">
      <c r="B87" s="167"/>
      <c r="C87" s="598" t="s">
        <v>274</v>
      </c>
      <c r="D87" s="168">
        <v>620520</v>
      </c>
      <c r="E87" s="168">
        <v>329631</v>
      </c>
      <c r="F87" s="168">
        <v>284893</v>
      </c>
      <c r="G87" s="168">
        <v>44738</v>
      </c>
      <c r="H87" s="168">
        <v>290889</v>
      </c>
      <c r="I87" s="168">
        <v>123985</v>
      </c>
      <c r="J87" s="168">
        <v>118630</v>
      </c>
      <c r="K87" s="168">
        <v>114011</v>
      </c>
      <c r="L87" s="168">
        <v>4619</v>
      </c>
      <c r="M87" s="168">
        <v>5355</v>
      </c>
    </row>
    <row r="88" spans="2:13" ht="19.5" customHeight="1">
      <c r="B88" s="167"/>
      <c r="C88" s="598" t="s">
        <v>398</v>
      </c>
      <c r="D88" s="168">
        <v>787951</v>
      </c>
      <c r="E88" s="168">
        <v>337424</v>
      </c>
      <c r="F88" s="168">
        <v>298328</v>
      </c>
      <c r="G88" s="168">
        <v>39096</v>
      </c>
      <c r="H88" s="168">
        <v>450527</v>
      </c>
      <c r="I88" s="168">
        <v>292243</v>
      </c>
      <c r="J88" s="168">
        <v>168470</v>
      </c>
      <c r="K88" s="168">
        <v>145654</v>
      </c>
      <c r="L88" s="168">
        <v>22816</v>
      </c>
      <c r="M88" s="168">
        <v>123773</v>
      </c>
    </row>
    <row r="89" spans="2:13" ht="19.5" customHeight="1">
      <c r="B89" s="167"/>
      <c r="C89" s="598" t="s">
        <v>399</v>
      </c>
      <c r="D89" s="168">
        <v>941881</v>
      </c>
      <c r="E89" s="168">
        <v>371748</v>
      </c>
      <c r="F89" s="168">
        <v>335497</v>
      </c>
      <c r="G89" s="168">
        <v>36251</v>
      </c>
      <c r="H89" s="168">
        <v>570133</v>
      </c>
      <c r="I89" s="168">
        <v>146322</v>
      </c>
      <c r="J89" s="168">
        <v>106102</v>
      </c>
      <c r="K89" s="168">
        <v>105906</v>
      </c>
      <c r="L89" s="168">
        <v>196</v>
      </c>
      <c r="M89" s="168">
        <v>40220</v>
      </c>
    </row>
    <row r="90" spans="2:13" ht="19.5" customHeight="1">
      <c r="B90" s="167"/>
      <c r="C90" s="598" t="s">
        <v>400</v>
      </c>
      <c r="D90" s="168">
        <v>916160</v>
      </c>
      <c r="E90" s="168">
        <v>415228</v>
      </c>
      <c r="F90" s="168">
        <v>378774</v>
      </c>
      <c r="G90" s="168">
        <v>36454</v>
      </c>
      <c r="H90" s="168">
        <v>500932</v>
      </c>
      <c r="I90" s="168">
        <v>172550</v>
      </c>
      <c r="J90" s="168">
        <v>128934</v>
      </c>
      <c r="K90" s="168">
        <v>122711</v>
      </c>
      <c r="L90" s="168">
        <v>6223</v>
      </c>
      <c r="M90" s="168">
        <v>43616</v>
      </c>
    </row>
    <row r="91" spans="2:13" ht="19.5" customHeight="1">
      <c r="B91" s="167"/>
      <c r="C91" s="598" t="s">
        <v>401</v>
      </c>
      <c r="D91" s="168">
        <v>586054</v>
      </c>
      <c r="E91" s="168">
        <v>315900</v>
      </c>
      <c r="F91" s="168">
        <v>275710</v>
      </c>
      <c r="G91" s="168">
        <v>40190</v>
      </c>
      <c r="H91" s="168">
        <v>270154</v>
      </c>
      <c r="I91" s="168">
        <v>134682</v>
      </c>
      <c r="J91" s="168">
        <v>125353</v>
      </c>
      <c r="K91" s="168">
        <v>123658</v>
      </c>
      <c r="L91" s="168">
        <v>1695</v>
      </c>
      <c r="M91" s="168">
        <v>9329</v>
      </c>
    </row>
    <row r="92" spans="2:13" ht="19.5" customHeight="1">
      <c r="B92" s="167"/>
      <c r="C92" s="598" t="s">
        <v>402</v>
      </c>
      <c r="D92" s="168">
        <v>913811</v>
      </c>
      <c r="E92" s="168">
        <v>337384</v>
      </c>
      <c r="F92" s="168">
        <v>297025</v>
      </c>
      <c r="G92" s="168">
        <v>40359</v>
      </c>
      <c r="H92" s="168">
        <v>576427</v>
      </c>
      <c r="I92" s="168">
        <v>205098</v>
      </c>
      <c r="J92" s="168">
        <v>118561</v>
      </c>
      <c r="K92" s="168">
        <v>114970</v>
      </c>
      <c r="L92" s="168">
        <v>3591</v>
      </c>
      <c r="M92" s="168">
        <v>86537</v>
      </c>
    </row>
    <row r="93" spans="2:13" ht="19.5" customHeight="1">
      <c r="B93" s="167"/>
      <c r="C93" s="598" t="s">
        <v>403</v>
      </c>
      <c r="D93" s="168">
        <v>1165362</v>
      </c>
      <c r="E93" s="168">
        <v>415017</v>
      </c>
      <c r="F93" s="168">
        <v>370710</v>
      </c>
      <c r="G93" s="168">
        <v>44307</v>
      </c>
      <c r="H93" s="168">
        <v>750345</v>
      </c>
      <c r="I93" s="168">
        <v>124234</v>
      </c>
      <c r="J93" s="168">
        <v>123525</v>
      </c>
      <c r="K93" s="168">
        <v>120778</v>
      </c>
      <c r="L93" s="168">
        <v>2747</v>
      </c>
      <c r="M93" s="168">
        <v>709</v>
      </c>
    </row>
    <row r="94" spans="2:13" ht="19.5" customHeight="1">
      <c r="B94" s="167"/>
      <c r="C94" s="598" t="s">
        <v>404</v>
      </c>
      <c r="D94" s="168">
        <v>999178</v>
      </c>
      <c r="E94" s="168">
        <v>370167</v>
      </c>
      <c r="F94" s="168">
        <v>316684</v>
      </c>
      <c r="G94" s="168">
        <v>53483</v>
      </c>
      <c r="H94" s="168">
        <v>629011</v>
      </c>
      <c r="I94" s="168">
        <v>142826</v>
      </c>
      <c r="J94" s="168">
        <v>107148</v>
      </c>
      <c r="K94" s="168">
        <v>103498</v>
      </c>
      <c r="L94" s="168">
        <v>3650</v>
      </c>
      <c r="M94" s="168">
        <v>35678</v>
      </c>
    </row>
    <row r="95" spans="2:13" ht="19.5" customHeight="1">
      <c r="B95" s="167"/>
      <c r="C95" s="598" t="s">
        <v>405</v>
      </c>
      <c r="D95" s="168">
        <v>905246</v>
      </c>
      <c r="E95" s="168">
        <v>340411</v>
      </c>
      <c r="F95" s="168">
        <v>305832</v>
      </c>
      <c r="G95" s="168">
        <v>34579</v>
      </c>
      <c r="H95" s="168">
        <v>564835</v>
      </c>
      <c r="I95" s="168">
        <v>119305</v>
      </c>
      <c r="J95" s="168">
        <v>111513</v>
      </c>
      <c r="K95" s="168">
        <v>107875</v>
      </c>
      <c r="L95" s="168">
        <v>3638</v>
      </c>
      <c r="M95" s="168">
        <v>7792</v>
      </c>
    </row>
    <row r="96" spans="2:13" ht="19.5" customHeight="1">
      <c r="B96" s="165"/>
      <c r="C96" s="596" t="s">
        <v>406</v>
      </c>
      <c r="D96" s="169">
        <v>1111674</v>
      </c>
      <c r="E96" s="169">
        <v>397317</v>
      </c>
      <c r="F96" s="169">
        <v>363577</v>
      </c>
      <c r="G96" s="169">
        <v>33740</v>
      </c>
      <c r="H96" s="169">
        <v>714357</v>
      </c>
      <c r="I96" s="169">
        <v>85785</v>
      </c>
      <c r="J96" s="169">
        <v>85785</v>
      </c>
      <c r="K96" s="169">
        <v>85693</v>
      </c>
      <c r="L96" s="169">
        <v>92</v>
      </c>
      <c r="M96" s="169">
        <v>0</v>
      </c>
    </row>
    <row r="97" spans="2:13" ht="19.5" customHeight="1">
      <c r="B97" s="174"/>
      <c r="C97" s="595" t="s">
        <v>407</v>
      </c>
      <c r="D97" s="175">
        <v>506986</v>
      </c>
      <c r="E97" s="175">
        <v>267783</v>
      </c>
      <c r="F97" s="175">
        <v>249293</v>
      </c>
      <c r="G97" s="175">
        <v>18490</v>
      </c>
      <c r="H97" s="175">
        <v>239203</v>
      </c>
      <c r="I97" s="175">
        <v>125568</v>
      </c>
      <c r="J97" s="175">
        <v>109230</v>
      </c>
      <c r="K97" s="175">
        <v>106761</v>
      </c>
      <c r="L97" s="175">
        <v>2469</v>
      </c>
      <c r="M97" s="175">
        <v>16338</v>
      </c>
    </row>
    <row r="98" spans="2:13" ht="19.5" customHeight="1">
      <c r="B98" s="172"/>
      <c r="C98" s="597" t="s">
        <v>302</v>
      </c>
      <c r="D98" s="173">
        <v>332179</v>
      </c>
      <c r="E98" s="173">
        <v>277156</v>
      </c>
      <c r="F98" s="173">
        <v>247636</v>
      </c>
      <c r="G98" s="173">
        <v>29520</v>
      </c>
      <c r="H98" s="173">
        <v>55023</v>
      </c>
      <c r="I98" s="173">
        <v>117984</v>
      </c>
      <c r="J98" s="173">
        <v>111035</v>
      </c>
      <c r="K98" s="173">
        <v>103335</v>
      </c>
      <c r="L98" s="173">
        <v>7700</v>
      </c>
      <c r="M98" s="173">
        <v>6949</v>
      </c>
    </row>
    <row r="99" spans="2:13" ht="19.5" customHeight="1">
      <c r="B99" s="167"/>
      <c r="C99" s="598" t="s">
        <v>408</v>
      </c>
      <c r="D99" s="168">
        <v>551099</v>
      </c>
      <c r="E99" s="168">
        <v>281180</v>
      </c>
      <c r="F99" s="168">
        <v>253625</v>
      </c>
      <c r="G99" s="168">
        <v>27555</v>
      </c>
      <c r="H99" s="168">
        <v>269919</v>
      </c>
      <c r="I99" s="168">
        <v>76908</v>
      </c>
      <c r="J99" s="168">
        <v>73512</v>
      </c>
      <c r="K99" s="168">
        <v>71305</v>
      </c>
      <c r="L99" s="168">
        <v>2207</v>
      </c>
      <c r="M99" s="168">
        <v>3396</v>
      </c>
    </row>
    <row r="100" spans="2:13" ht="19.5" customHeight="1">
      <c r="B100" s="165"/>
      <c r="C100" s="596" t="s">
        <v>304</v>
      </c>
      <c r="D100" s="169">
        <v>701051</v>
      </c>
      <c r="E100" s="169">
        <v>376252</v>
      </c>
      <c r="F100" s="169">
        <v>333002</v>
      </c>
      <c r="G100" s="169">
        <v>43250</v>
      </c>
      <c r="H100" s="169">
        <v>324799</v>
      </c>
      <c r="I100" s="169">
        <v>172422</v>
      </c>
      <c r="J100" s="169">
        <v>130599</v>
      </c>
      <c r="K100" s="169">
        <v>118272</v>
      </c>
      <c r="L100" s="169">
        <v>12327</v>
      </c>
      <c r="M100" s="169">
        <v>41823</v>
      </c>
    </row>
    <row r="101" spans="2:13" ht="19.5" customHeight="1">
      <c r="B101" s="174"/>
      <c r="C101" s="595" t="s">
        <v>409</v>
      </c>
      <c r="D101" s="175">
        <v>510090</v>
      </c>
      <c r="E101" s="175">
        <v>264739</v>
      </c>
      <c r="F101" s="175">
        <v>250444</v>
      </c>
      <c r="G101" s="175">
        <v>14295</v>
      </c>
      <c r="H101" s="175">
        <v>245351</v>
      </c>
      <c r="I101" s="175">
        <v>128331</v>
      </c>
      <c r="J101" s="175">
        <v>99577</v>
      </c>
      <c r="K101" s="175">
        <v>97622</v>
      </c>
      <c r="L101" s="175">
        <v>1955</v>
      </c>
      <c r="M101" s="175">
        <v>28754</v>
      </c>
    </row>
    <row r="102" spans="2:13" ht="19.5" customHeight="1">
      <c r="B102" s="165"/>
      <c r="C102" s="596" t="s">
        <v>410</v>
      </c>
      <c r="D102" s="169">
        <v>229915</v>
      </c>
      <c r="E102" s="169">
        <v>208784</v>
      </c>
      <c r="F102" s="169">
        <v>181726</v>
      </c>
      <c r="G102" s="169">
        <v>27058</v>
      </c>
      <c r="H102" s="169">
        <v>21131</v>
      </c>
      <c r="I102" s="169">
        <v>90799</v>
      </c>
      <c r="J102" s="169">
        <v>90660</v>
      </c>
      <c r="K102" s="169">
        <v>71240</v>
      </c>
      <c r="L102" s="169">
        <v>19420</v>
      </c>
      <c r="M102" s="169">
        <v>139</v>
      </c>
    </row>
    <row r="103" spans="2:13" ht="19.5" customHeight="1">
      <c r="B103" s="167"/>
      <c r="C103" s="598" t="s">
        <v>411</v>
      </c>
      <c r="D103" s="168">
        <v>323012</v>
      </c>
      <c r="E103" s="168">
        <v>223062</v>
      </c>
      <c r="F103" s="168">
        <v>201946</v>
      </c>
      <c r="G103" s="168">
        <v>21116</v>
      </c>
      <c r="H103" s="168">
        <v>99950</v>
      </c>
      <c r="I103" s="168">
        <v>95681</v>
      </c>
      <c r="J103" s="168">
        <v>91738</v>
      </c>
      <c r="K103" s="168">
        <v>88410</v>
      </c>
      <c r="L103" s="168">
        <v>3328</v>
      </c>
      <c r="M103" s="168">
        <v>3943</v>
      </c>
    </row>
    <row r="104" spans="2:13" ht="19.5" customHeight="1">
      <c r="B104" s="174"/>
      <c r="C104" s="595" t="s">
        <v>412</v>
      </c>
      <c r="D104" s="175">
        <v>423928</v>
      </c>
      <c r="E104" s="175">
        <v>305287</v>
      </c>
      <c r="F104" s="175">
        <v>286502</v>
      </c>
      <c r="G104" s="175">
        <v>18785</v>
      </c>
      <c r="H104" s="175">
        <v>118641</v>
      </c>
      <c r="I104" s="175">
        <v>107617</v>
      </c>
      <c r="J104" s="175">
        <v>102355</v>
      </c>
      <c r="K104" s="175">
        <v>102039</v>
      </c>
      <c r="L104" s="175">
        <v>316</v>
      </c>
      <c r="M104" s="175">
        <v>5262</v>
      </c>
    </row>
  </sheetData>
  <sheetProtection/>
  <mergeCells count="40">
    <mergeCell ref="B4:C5"/>
    <mergeCell ref="B56:C57"/>
    <mergeCell ref="D4:H4"/>
    <mergeCell ref="I4:M4"/>
    <mergeCell ref="D56:H56"/>
    <mergeCell ref="I56:M56"/>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58:C58"/>
    <mergeCell ref="B59:C59"/>
    <mergeCell ref="B60:C60"/>
    <mergeCell ref="B61:C61"/>
    <mergeCell ref="B62:C62"/>
    <mergeCell ref="B63:C63"/>
    <mergeCell ref="B64:C64"/>
    <mergeCell ref="B65:C65"/>
    <mergeCell ref="B66:C66"/>
    <mergeCell ref="B67:C67"/>
    <mergeCell ref="B68:C68"/>
    <mergeCell ref="B73:C73"/>
    <mergeCell ref="B74:C74"/>
    <mergeCell ref="B69:C69"/>
    <mergeCell ref="B70:C70"/>
    <mergeCell ref="B71:C71"/>
    <mergeCell ref="B72:C72"/>
  </mergeCells>
  <dataValidations count="1">
    <dataValidation type="whole" allowBlank="1" showInputMessage="1" showErrorMessage="1" errorTitle="入力エラー" error="入力した値に誤りがあります" sqref="D58:IV95 D6:IV52 C23:C52 B6:B52 C75:C95 B58:B95 B96:IV104">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Ｐゴシック,標準"&amp;18－　&amp;P　－</oddFooter>
  </headerFooter>
  <rowBreaks count="1" manualBreakCount="1">
    <brk id="52" max="255" man="1"/>
  </rowBreaks>
</worksheet>
</file>

<file path=xl/worksheets/sheet24.xml><?xml version="1.0" encoding="utf-8"?>
<worksheet xmlns="http://schemas.openxmlformats.org/spreadsheetml/2006/main" xmlns:r="http://schemas.openxmlformats.org/officeDocument/2006/relationships">
  <sheetPr codeName="Sheet22">
    <tabColor indexed="53"/>
  </sheetPr>
  <dimension ref="B1:K106"/>
  <sheetViews>
    <sheetView zoomScale="80" zoomScaleNormal="80" zoomScaleSheetLayoutView="85" workbookViewId="0" topLeftCell="A1">
      <selection activeCell="A1" sqref="A1"/>
    </sheetView>
  </sheetViews>
  <sheetFormatPr defaultColWidth="8.796875" defaultRowHeight="14.25"/>
  <cols>
    <col min="1" max="1" width="4.09765625" style="155" customWidth="1"/>
    <col min="2" max="2" width="3.3984375" style="155" customWidth="1"/>
    <col min="3" max="3" width="38.59765625" style="157" customWidth="1"/>
    <col min="4" max="11" width="11.59765625" style="155" customWidth="1"/>
    <col min="12" max="16384" width="9" style="155" customWidth="1"/>
  </cols>
  <sheetData>
    <row r="1" spans="2:11" ht="18.75">
      <c r="B1" s="153"/>
      <c r="C1" s="582" t="s">
        <v>810</v>
      </c>
      <c r="E1" s="186"/>
      <c r="I1" s="153"/>
      <c r="J1" s="153"/>
      <c r="K1" s="153"/>
    </row>
    <row r="2" spans="2:11" ht="18.75">
      <c r="B2" s="153"/>
      <c r="C2" s="582"/>
      <c r="E2" s="186"/>
      <c r="I2" s="153"/>
      <c r="J2" s="153"/>
      <c r="K2" s="153"/>
    </row>
    <row r="3" spans="2:11" ht="18" customHeight="1">
      <c r="B3" s="156"/>
      <c r="C3" s="158" t="s">
        <v>413</v>
      </c>
      <c r="E3" s="156"/>
      <c r="F3" s="156"/>
      <c r="G3" s="156"/>
      <c r="H3" s="156"/>
      <c r="I3" s="156"/>
      <c r="J3" s="156"/>
      <c r="K3" s="159"/>
    </row>
    <row r="4" spans="2:11" s="160" customFormat="1" ht="18" customHeight="1">
      <c r="B4" s="805" t="s">
        <v>747</v>
      </c>
      <c r="C4" s="806"/>
      <c r="D4" s="812" t="s">
        <v>436</v>
      </c>
      <c r="E4" s="818"/>
      <c r="F4" s="818"/>
      <c r="G4" s="819"/>
      <c r="H4" s="798" t="s">
        <v>437</v>
      </c>
      <c r="I4" s="818"/>
      <c r="J4" s="818"/>
      <c r="K4" s="819"/>
    </row>
    <row r="5" spans="2:11" s="160" customFormat="1" ht="36" customHeight="1" thickBot="1">
      <c r="B5" s="807"/>
      <c r="C5" s="808"/>
      <c r="D5" s="188" t="s">
        <v>423</v>
      </c>
      <c r="E5" s="189" t="s">
        <v>441</v>
      </c>
      <c r="F5" s="189" t="s">
        <v>442</v>
      </c>
      <c r="G5" s="190" t="s">
        <v>443</v>
      </c>
      <c r="H5" s="188" t="s">
        <v>423</v>
      </c>
      <c r="I5" s="189" t="s">
        <v>441</v>
      </c>
      <c r="J5" s="189" t="s">
        <v>442</v>
      </c>
      <c r="K5" s="190" t="s">
        <v>443</v>
      </c>
    </row>
    <row r="6" spans="2:11" s="599" customFormat="1" ht="12.75" customHeight="1" thickTop="1">
      <c r="B6" s="603"/>
      <c r="C6" s="604"/>
      <c r="D6" s="619" t="s">
        <v>426</v>
      </c>
      <c r="E6" s="620" t="s">
        <v>427</v>
      </c>
      <c r="F6" s="621" t="s">
        <v>427</v>
      </c>
      <c r="G6" s="621" t="s">
        <v>427</v>
      </c>
      <c r="H6" s="621" t="s">
        <v>426</v>
      </c>
      <c r="I6" s="621" t="s">
        <v>427</v>
      </c>
      <c r="J6" s="621" t="s">
        <v>427</v>
      </c>
      <c r="K6" s="619" t="s">
        <v>427</v>
      </c>
    </row>
    <row r="7" spans="2:11" ht="19.5" customHeight="1">
      <c r="B7" s="809" t="s">
        <v>192</v>
      </c>
      <c r="C7" s="810"/>
      <c r="D7" s="180">
        <v>20.3</v>
      </c>
      <c r="E7" s="180">
        <v>172.3</v>
      </c>
      <c r="F7" s="180">
        <v>155.8</v>
      </c>
      <c r="G7" s="180">
        <v>16.5</v>
      </c>
      <c r="H7" s="180">
        <v>16.3</v>
      </c>
      <c r="I7" s="180">
        <v>90.9</v>
      </c>
      <c r="J7" s="180">
        <v>87.8</v>
      </c>
      <c r="K7" s="180">
        <v>3.1</v>
      </c>
    </row>
    <row r="8" spans="2:11" ht="19.5" customHeight="1">
      <c r="B8" s="794" t="s">
        <v>379</v>
      </c>
      <c r="C8" s="795"/>
      <c r="D8" s="181" t="s">
        <v>818</v>
      </c>
      <c r="E8" s="181" t="s">
        <v>818</v>
      </c>
      <c r="F8" s="181" t="s">
        <v>818</v>
      </c>
      <c r="G8" s="181" t="s">
        <v>818</v>
      </c>
      <c r="H8" s="181" t="s">
        <v>818</v>
      </c>
      <c r="I8" s="181" t="s">
        <v>818</v>
      </c>
      <c r="J8" s="181" t="s">
        <v>818</v>
      </c>
      <c r="K8" s="181" t="s">
        <v>818</v>
      </c>
    </row>
    <row r="9" spans="2:11" ht="19.5" customHeight="1">
      <c r="B9" s="790" t="s">
        <v>200</v>
      </c>
      <c r="C9" s="791"/>
      <c r="D9" s="182">
        <v>22.9</v>
      </c>
      <c r="E9" s="182">
        <v>189.1</v>
      </c>
      <c r="F9" s="182">
        <v>174</v>
      </c>
      <c r="G9" s="182">
        <v>15.1</v>
      </c>
      <c r="H9" s="182">
        <v>15.1</v>
      </c>
      <c r="I9" s="182">
        <v>85.8</v>
      </c>
      <c r="J9" s="182">
        <v>81.4</v>
      </c>
      <c r="K9" s="182">
        <v>4.4</v>
      </c>
    </row>
    <row r="10" spans="2:11" ht="19.5" customHeight="1">
      <c r="B10" s="790" t="s">
        <v>202</v>
      </c>
      <c r="C10" s="791"/>
      <c r="D10" s="182">
        <v>19.9</v>
      </c>
      <c r="E10" s="182">
        <v>174.9</v>
      </c>
      <c r="F10" s="182">
        <v>156</v>
      </c>
      <c r="G10" s="182">
        <v>18.9</v>
      </c>
      <c r="H10" s="182">
        <v>19.3</v>
      </c>
      <c r="I10" s="182">
        <v>112.2</v>
      </c>
      <c r="J10" s="182">
        <v>107.1</v>
      </c>
      <c r="K10" s="182">
        <v>5.1</v>
      </c>
    </row>
    <row r="11" spans="2:11" ht="19.5" customHeight="1">
      <c r="B11" s="790" t="s">
        <v>204</v>
      </c>
      <c r="C11" s="791"/>
      <c r="D11" s="182">
        <v>18</v>
      </c>
      <c r="E11" s="182">
        <v>151.8</v>
      </c>
      <c r="F11" s="182">
        <v>134.9</v>
      </c>
      <c r="G11" s="182">
        <v>16.9</v>
      </c>
      <c r="H11" s="182">
        <v>15.8</v>
      </c>
      <c r="I11" s="182">
        <v>94.5</v>
      </c>
      <c r="J11" s="182">
        <v>94.5</v>
      </c>
      <c r="K11" s="182">
        <v>0</v>
      </c>
    </row>
    <row r="12" spans="2:11" ht="19.5" customHeight="1">
      <c r="B12" s="790" t="s">
        <v>207</v>
      </c>
      <c r="C12" s="791"/>
      <c r="D12" s="182">
        <v>18.5</v>
      </c>
      <c r="E12" s="182">
        <v>165.1</v>
      </c>
      <c r="F12" s="182">
        <v>144.3</v>
      </c>
      <c r="G12" s="182">
        <v>20.8</v>
      </c>
      <c r="H12" s="182">
        <v>17.4</v>
      </c>
      <c r="I12" s="182">
        <v>110.6</v>
      </c>
      <c r="J12" s="182">
        <v>109.5</v>
      </c>
      <c r="K12" s="182">
        <v>1.1</v>
      </c>
    </row>
    <row r="13" spans="2:11" ht="19.5" customHeight="1">
      <c r="B13" s="790" t="s">
        <v>380</v>
      </c>
      <c r="C13" s="791"/>
      <c r="D13" s="182">
        <v>21.7</v>
      </c>
      <c r="E13" s="182">
        <v>191.8</v>
      </c>
      <c r="F13" s="182">
        <v>163.8</v>
      </c>
      <c r="G13" s="182">
        <v>28</v>
      </c>
      <c r="H13" s="182">
        <v>17.5</v>
      </c>
      <c r="I13" s="182">
        <v>109.7</v>
      </c>
      <c r="J13" s="182">
        <v>100.8</v>
      </c>
      <c r="K13" s="182">
        <v>8.9</v>
      </c>
    </row>
    <row r="14" spans="2:11" ht="19.5" customHeight="1">
      <c r="B14" s="790" t="s">
        <v>381</v>
      </c>
      <c r="C14" s="791"/>
      <c r="D14" s="182">
        <v>21.1</v>
      </c>
      <c r="E14" s="182">
        <v>174</v>
      </c>
      <c r="F14" s="182">
        <v>161.7</v>
      </c>
      <c r="G14" s="182">
        <v>12.3</v>
      </c>
      <c r="H14" s="182">
        <v>18.1</v>
      </c>
      <c r="I14" s="182">
        <v>100.2</v>
      </c>
      <c r="J14" s="182">
        <v>98.4</v>
      </c>
      <c r="K14" s="182">
        <v>1.8</v>
      </c>
    </row>
    <row r="15" spans="2:11" ht="19.5" customHeight="1">
      <c r="B15" s="790" t="s">
        <v>382</v>
      </c>
      <c r="C15" s="791"/>
      <c r="D15" s="182">
        <v>19.4</v>
      </c>
      <c r="E15" s="182">
        <v>159</v>
      </c>
      <c r="F15" s="182">
        <v>143.1</v>
      </c>
      <c r="G15" s="182">
        <v>15.9</v>
      </c>
      <c r="H15" s="182">
        <v>18.7</v>
      </c>
      <c r="I15" s="182">
        <v>123.2</v>
      </c>
      <c r="J15" s="182">
        <v>120.4</v>
      </c>
      <c r="K15" s="182">
        <v>2.8</v>
      </c>
    </row>
    <row r="16" spans="2:11" ht="19.5" customHeight="1">
      <c r="B16" s="790" t="s">
        <v>383</v>
      </c>
      <c r="C16" s="791"/>
      <c r="D16" s="182">
        <v>20.6</v>
      </c>
      <c r="E16" s="182">
        <v>174.2</v>
      </c>
      <c r="F16" s="182">
        <v>157.7</v>
      </c>
      <c r="G16" s="182">
        <v>16.5</v>
      </c>
      <c r="H16" s="182">
        <v>13.4</v>
      </c>
      <c r="I16" s="182">
        <v>78.9</v>
      </c>
      <c r="J16" s="182">
        <v>77.4</v>
      </c>
      <c r="K16" s="182">
        <v>1.5</v>
      </c>
    </row>
    <row r="17" spans="2:11" ht="19.5" customHeight="1">
      <c r="B17" s="790" t="s">
        <v>384</v>
      </c>
      <c r="C17" s="791"/>
      <c r="D17" s="182">
        <v>20.5</v>
      </c>
      <c r="E17" s="182">
        <v>188.4</v>
      </c>
      <c r="F17" s="182">
        <v>160.4</v>
      </c>
      <c r="G17" s="182">
        <v>28</v>
      </c>
      <c r="H17" s="182">
        <v>19.9</v>
      </c>
      <c r="I17" s="182">
        <v>128.1</v>
      </c>
      <c r="J17" s="182">
        <v>123.9</v>
      </c>
      <c r="K17" s="182">
        <v>4.2</v>
      </c>
    </row>
    <row r="18" spans="2:11" ht="19.5" customHeight="1">
      <c r="B18" s="790" t="s">
        <v>385</v>
      </c>
      <c r="C18" s="791"/>
      <c r="D18" s="182">
        <v>21.9</v>
      </c>
      <c r="E18" s="182">
        <v>193.7</v>
      </c>
      <c r="F18" s="182">
        <v>178.9</v>
      </c>
      <c r="G18" s="182">
        <v>14.8</v>
      </c>
      <c r="H18" s="182">
        <v>14.6</v>
      </c>
      <c r="I18" s="182">
        <v>76.6</v>
      </c>
      <c r="J18" s="182">
        <v>74</v>
      </c>
      <c r="K18" s="182">
        <v>2.6</v>
      </c>
    </row>
    <row r="19" spans="2:11" ht="19.5" customHeight="1">
      <c r="B19" s="790" t="s">
        <v>386</v>
      </c>
      <c r="C19" s="791"/>
      <c r="D19" s="182">
        <v>22.2</v>
      </c>
      <c r="E19" s="182">
        <v>173.1</v>
      </c>
      <c r="F19" s="182">
        <v>164.9</v>
      </c>
      <c r="G19" s="182">
        <v>8.2</v>
      </c>
      <c r="H19" s="182">
        <v>15</v>
      </c>
      <c r="I19" s="182">
        <v>83.9</v>
      </c>
      <c r="J19" s="182">
        <v>83.6</v>
      </c>
      <c r="K19" s="182">
        <v>0.3</v>
      </c>
    </row>
    <row r="20" spans="2:11" ht="19.5" customHeight="1">
      <c r="B20" s="790" t="s">
        <v>387</v>
      </c>
      <c r="C20" s="791"/>
      <c r="D20" s="182">
        <v>18.3</v>
      </c>
      <c r="E20" s="182">
        <v>149.9</v>
      </c>
      <c r="F20" s="182">
        <v>135</v>
      </c>
      <c r="G20" s="182">
        <v>14.9</v>
      </c>
      <c r="H20" s="182">
        <v>9</v>
      </c>
      <c r="I20" s="182">
        <v>39.8</v>
      </c>
      <c r="J20" s="182">
        <v>39</v>
      </c>
      <c r="K20" s="182">
        <v>0.8</v>
      </c>
    </row>
    <row r="21" spans="2:11" ht="19.5" customHeight="1">
      <c r="B21" s="790" t="s">
        <v>388</v>
      </c>
      <c r="C21" s="791"/>
      <c r="D21" s="182">
        <v>19.6</v>
      </c>
      <c r="E21" s="182">
        <v>153.4</v>
      </c>
      <c r="F21" s="182">
        <v>146.4</v>
      </c>
      <c r="G21" s="182">
        <v>7</v>
      </c>
      <c r="H21" s="182">
        <v>15.1</v>
      </c>
      <c r="I21" s="182">
        <v>84.3</v>
      </c>
      <c r="J21" s="182">
        <v>82.3</v>
      </c>
      <c r="K21" s="182">
        <v>2</v>
      </c>
    </row>
    <row r="22" spans="2:11" ht="19.5" customHeight="1">
      <c r="B22" s="790" t="s">
        <v>234</v>
      </c>
      <c r="C22" s="791"/>
      <c r="D22" s="182">
        <v>19.5</v>
      </c>
      <c r="E22" s="182">
        <v>157.4</v>
      </c>
      <c r="F22" s="182">
        <v>149.6</v>
      </c>
      <c r="G22" s="182">
        <v>7.8</v>
      </c>
      <c r="H22" s="182">
        <v>16.4</v>
      </c>
      <c r="I22" s="182">
        <v>110.7</v>
      </c>
      <c r="J22" s="182">
        <v>109.5</v>
      </c>
      <c r="K22" s="182">
        <v>1.2</v>
      </c>
    </row>
    <row r="23" spans="2:11" ht="19.5" customHeight="1">
      <c r="B23" s="788" t="s">
        <v>389</v>
      </c>
      <c r="C23" s="789"/>
      <c r="D23" s="182">
        <v>19.6</v>
      </c>
      <c r="E23" s="182">
        <v>161.7</v>
      </c>
      <c r="F23" s="182">
        <v>147</v>
      </c>
      <c r="G23" s="182">
        <v>14.7</v>
      </c>
      <c r="H23" s="182">
        <v>17.7</v>
      </c>
      <c r="I23" s="182">
        <v>102.8</v>
      </c>
      <c r="J23" s="182">
        <v>95.5</v>
      </c>
      <c r="K23" s="182">
        <v>7.3</v>
      </c>
    </row>
    <row r="24" spans="2:11" ht="19.5" customHeight="1">
      <c r="B24" s="165"/>
      <c r="C24" s="596" t="s">
        <v>390</v>
      </c>
      <c r="D24" s="183">
        <v>20.1</v>
      </c>
      <c r="E24" s="183">
        <v>195.7</v>
      </c>
      <c r="F24" s="183">
        <v>171.2</v>
      </c>
      <c r="G24" s="183">
        <v>24.5</v>
      </c>
      <c r="H24" s="183">
        <v>21.1</v>
      </c>
      <c r="I24" s="183">
        <v>111.8</v>
      </c>
      <c r="J24" s="183">
        <v>103</v>
      </c>
      <c r="K24" s="183">
        <v>8.8</v>
      </c>
    </row>
    <row r="25" spans="2:11" ht="19.5" customHeight="1">
      <c r="B25" s="170"/>
      <c r="C25" s="594" t="s">
        <v>242</v>
      </c>
      <c r="D25" s="184">
        <v>20.9</v>
      </c>
      <c r="E25" s="184">
        <v>176.4</v>
      </c>
      <c r="F25" s="184">
        <v>163.1</v>
      </c>
      <c r="G25" s="184">
        <v>13.3</v>
      </c>
      <c r="H25" s="184">
        <v>19.4</v>
      </c>
      <c r="I25" s="184">
        <v>118.1</v>
      </c>
      <c r="J25" s="184">
        <v>117.6</v>
      </c>
      <c r="K25" s="184">
        <v>0.5</v>
      </c>
    </row>
    <row r="26" spans="2:11" ht="19.5" customHeight="1">
      <c r="B26" s="172"/>
      <c r="C26" s="597" t="s">
        <v>391</v>
      </c>
      <c r="D26" s="180">
        <v>20.6</v>
      </c>
      <c r="E26" s="180">
        <v>169.8</v>
      </c>
      <c r="F26" s="180">
        <v>158.4</v>
      </c>
      <c r="G26" s="180">
        <v>11.4</v>
      </c>
      <c r="H26" s="180">
        <v>18</v>
      </c>
      <c r="I26" s="180">
        <v>116.1</v>
      </c>
      <c r="J26" s="180">
        <v>115.7</v>
      </c>
      <c r="K26" s="180">
        <v>0.4</v>
      </c>
    </row>
    <row r="27" spans="2:11" ht="19.5" customHeight="1">
      <c r="B27" s="167"/>
      <c r="C27" s="598" t="s">
        <v>392</v>
      </c>
      <c r="D27" s="182">
        <v>21.2</v>
      </c>
      <c r="E27" s="182">
        <v>183.6</v>
      </c>
      <c r="F27" s="182">
        <v>161.9</v>
      </c>
      <c r="G27" s="182">
        <v>21.7</v>
      </c>
      <c r="H27" s="182">
        <v>17</v>
      </c>
      <c r="I27" s="182">
        <v>115</v>
      </c>
      <c r="J27" s="182">
        <v>113.3</v>
      </c>
      <c r="K27" s="182">
        <v>1.7</v>
      </c>
    </row>
    <row r="28" spans="2:11" ht="19.5" customHeight="1">
      <c r="B28" s="167"/>
      <c r="C28" s="598" t="s">
        <v>393</v>
      </c>
      <c r="D28" s="182">
        <v>21.5</v>
      </c>
      <c r="E28" s="182">
        <v>174.8</v>
      </c>
      <c r="F28" s="182">
        <v>160.6</v>
      </c>
      <c r="G28" s="182">
        <v>14.2</v>
      </c>
      <c r="H28" s="182">
        <v>17</v>
      </c>
      <c r="I28" s="182">
        <v>97.7</v>
      </c>
      <c r="J28" s="182">
        <v>96.6</v>
      </c>
      <c r="K28" s="182">
        <v>1.1</v>
      </c>
    </row>
    <row r="29" spans="2:11" ht="19.5" customHeight="1">
      <c r="B29" s="167"/>
      <c r="C29" s="598" t="s">
        <v>254</v>
      </c>
      <c r="D29" s="182">
        <v>20</v>
      </c>
      <c r="E29" s="182">
        <v>182.9</v>
      </c>
      <c r="F29" s="182">
        <v>158.9</v>
      </c>
      <c r="G29" s="182">
        <v>24</v>
      </c>
      <c r="H29" s="182">
        <v>18.4</v>
      </c>
      <c r="I29" s="182">
        <v>145.8</v>
      </c>
      <c r="J29" s="182">
        <v>125.6</v>
      </c>
      <c r="K29" s="182">
        <v>20.2</v>
      </c>
    </row>
    <row r="30" spans="2:11" ht="19.5" customHeight="1">
      <c r="B30" s="167"/>
      <c r="C30" s="598" t="s">
        <v>394</v>
      </c>
      <c r="D30" s="182">
        <v>19.6</v>
      </c>
      <c r="E30" s="182">
        <v>160.1</v>
      </c>
      <c r="F30" s="182">
        <v>146.9</v>
      </c>
      <c r="G30" s="182">
        <v>13.2</v>
      </c>
      <c r="H30" s="182">
        <v>18.5</v>
      </c>
      <c r="I30" s="182">
        <v>119.6</v>
      </c>
      <c r="J30" s="182">
        <v>114.2</v>
      </c>
      <c r="K30" s="182">
        <v>5.4</v>
      </c>
    </row>
    <row r="31" spans="2:11" ht="19.5" customHeight="1">
      <c r="B31" s="167"/>
      <c r="C31" s="598" t="s">
        <v>395</v>
      </c>
      <c r="D31" s="182">
        <v>20.9</v>
      </c>
      <c r="E31" s="182">
        <v>180.9</v>
      </c>
      <c r="F31" s="182">
        <v>162.8</v>
      </c>
      <c r="G31" s="182">
        <v>18.1</v>
      </c>
      <c r="H31" s="182">
        <v>18.4</v>
      </c>
      <c r="I31" s="182">
        <v>119.1</v>
      </c>
      <c r="J31" s="182">
        <v>115.2</v>
      </c>
      <c r="K31" s="182">
        <v>3.9</v>
      </c>
    </row>
    <row r="32" spans="2:11" ht="19.5" customHeight="1">
      <c r="B32" s="167"/>
      <c r="C32" s="598" t="s">
        <v>396</v>
      </c>
      <c r="D32" s="182">
        <v>19.6</v>
      </c>
      <c r="E32" s="182">
        <v>168.2</v>
      </c>
      <c r="F32" s="182">
        <v>152.1</v>
      </c>
      <c r="G32" s="182">
        <v>16.1</v>
      </c>
      <c r="H32" s="182">
        <v>20.5</v>
      </c>
      <c r="I32" s="182">
        <v>105.9</v>
      </c>
      <c r="J32" s="182">
        <v>104.9</v>
      </c>
      <c r="K32" s="182">
        <v>1</v>
      </c>
    </row>
    <row r="33" spans="2:11" ht="19.5" customHeight="1">
      <c r="B33" s="167"/>
      <c r="C33" s="598" t="s">
        <v>397</v>
      </c>
      <c r="D33" s="182">
        <v>21.2</v>
      </c>
      <c r="E33" s="182">
        <v>182.9</v>
      </c>
      <c r="F33" s="182">
        <v>165.6</v>
      </c>
      <c r="G33" s="182">
        <v>17.3</v>
      </c>
      <c r="H33" s="182">
        <v>16</v>
      </c>
      <c r="I33" s="182">
        <v>110.3</v>
      </c>
      <c r="J33" s="182">
        <v>106.8</v>
      </c>
      <c r="K33" s="182">
        <v>3.5</v>
      </c>
    </row>
    <row r="34" spans="2:11" ht="19.5" customHeight="1">
      <c r="B34" s="167"/>
      <c r="C34" s="598" t="s">
        <v>268</v>
      </c>
      <c r="D34" s="182">
        <v>19.6</v>
      </c>
      <c r="E34" s="182">
        <v>179.6</v>
      </c>
      <c r="F34" s="182">
        <v>153.3</v>
      </c>
      <c r="G34" s="182">
        <v>26.3</v>
      </c>
      <c r="H34" s="182">
        <v>17.4</v>
      </c>
      <c r="I34" s="182">
        <v>104.5</v>
      </c>
      <c r="J34" s="182">
        <v>102.4</v>
      </c>
      <c r="K34" s="182">
        <v>2.1</v>
      </c>
    </row>
    <row r="35" spans="2:11" ht="19.5" customHeight="1">
      <c r="B35" s="167"/>
      <c r="C35" s="598" t="s">
        <v>271</v>
      </c>
      <c r="D35" s="182">
        <v>19.6</v>
      </c>
      <c r="E35" s="182">
        <v>169.4</v>
      </c>
      <c r="F35" s="182">
        <v>155.1</v>
      </c>
      <c r="G35" s="182">
        <v>14.3</v>
      </c>
      <c r="H35" s="182">
        <v>15.4</v>
      </c>
      <c r="I35" s="182">
        <v>78.5</v>
      </c>
      <c r="J35" s="182">
        <v>78.4</v>
      </c>
      <c r="K35" s="182">
        <v>0.1</v>
      </c>
    </row>
    <row r="36" spans="2:11" ht="19.5" customHeight="1">
      <c r="B36" s="167"/>
      <c r="C36" s="598" t="s">
        <v>274</v>
      </c>
      <c r="D36" s="182">
        <v>20.7</v>
      </c>
      <c r="E36" s="182">
        <v>175.2</v>
      </c>
      <c r="F36" s="182">
        <v>158.6</v>
      </c>
      <c r="G36" s="182">
        <v>16.6</v>
      </c>
      <c r="H36" s="182">
        <v>18.1</v>
      </c>
      <c r="I36" s="182">
        <v>98.1</v>
      </c>
      <c r="J36" s="182">
        <v>96.4</v>
      </c>
      <c r="K36" s="182">
        <v>1.7</v>
      </c>
    </row>
    <row r="37" spans="2:11" ht="19.5" customHeight="1">
      <c r="B37" s="167"/>
      <c r="C37" s="598" t="s">
        <v>398</v>
      </c>
      <c r="D37" s="182">
        <v>20.2</v>
      </c>
      <c r="E37" s="182">
        <v>177.3</v>
      </c>
      <c r="F37" s="182">
        <v>158</v>
      </c>
      <c r="G37" s="182">
        <v>19.3</v>
      </c>
      <c r="H37" s="182">
        <v>19.2</v>
      </c>
      <c r="I37" s="182">
        <v>129.1</v>
      </c>
      <c r="J37" s="182">
        <v>119.6</v>
      </c>
      <c r="K37" s="182">
        <v>9.5</v>
      </c>
    </row>
    <row r="38" spans="2:11" ht="19.5" customHeight="1">
      <c r="B38" s="167"/>
      <c r="C38" s="598" t="s">
        <v>399</v>
      </c>
      <c r="D38" s="182">
        <v>19.9</v>
      </c>
      <c r="E38" s="182">
        <v>173.8</v>
      </c>
      <c r="F38" s="182">
        <v>156.6</v>
      </c>
      <c r="G38" s="182">
        <v>17.2</v>
      </c>
      <c r="H38" s="182">
        <v>16.9</v>
      </c>
      <c r="I38" s="182">
        <v>126</v>
      </c>
      <c r="J38" s="182">
        <v>121.8</v>
      </c>
      <c r="K38" s="182">
        <v>4.2</v>
      </c>
    </row>
    <row r="39" spans="2:11" ht="19.5" customHeight="1">
      <c r="B39" s="167"/>
      <c r="C39" s="598" t="s">
        <v>400</v>
      </c>
      <c r="D39" s="182">
        <v>19.3</v>
      </c>
      <c r="E39" s="182">
        <v>165.3</v>
      </c>
      <c r="F39" s="182">
        <v>147.4</v>
      </c>
      <c r="G39" s="182">
        <v>17.9</v>
      </c>
      <c r="H39" s="182">
        <v>19.1</v>
      </c>
      <c r="I39" s="182">
        <v>124.7</v>
      </c>
      <c r="J39" s="182">
        <v>120.7</v>
      </c>
      <c r="K39" s="182">
        <v>4</v>
      </c>
    </row>
    <row r="40" spans="2:11" ht="19.5" customHeight="1">
      <c r="B40" s="167"/>
      <c r="C40" s="598" t="s">
        <v>401</v>
      </c>
      <c r="D40" s="182">
        <v>19.2</v>
      </c>
      <c r="E40" s="182">
        <v>168.9</v>
      </c>
      <c r="F40" s="182">
        <v>148.5</v>
      </c>
      <c r="G40" s="182">
        <v>20.4</v>
      </c>
      <c r="H40" s="182">
        <v>18.3</v>
      </c>
      <c r="I40" s="182">
        <v>109.3</v>
      </c>
      <c r="J40" s="182">
        <v>108.6</v>
      </c>
      <c r="K40" s="182">
        <v>0.7</v>
      </c>
    </row>
    <row r="41" spans="2:11" ht="19.5" customHeight="1">
      <c r="B41" s="167"/>
      <c r="C41" s="598" t="s">
        <v>402</v>
      </c>
      <c r="D41" s="182">
        <v>19.7</v>
      </c>
      <c r="E41" s="182">
        <v>171.3</v>
      </c>
      <c r="F41" s="182">
        <v>152.9</v>
      </c>
      <c r="G41" s="182">
        <v>18.4</v>
      </c>
      <c r="H41" s="182">
        <v>19.4</v>
      </c>
      <c r="I41" s="182">
        <v>116</v>
      </c>
      <c r="J41" s="182">
        <v>114.8</v>
      </c>
      <c r="K41" s="182">
        <v>1.2</v>
      </c>
    </row>
    <row r="42" spans="2:11" ht="19.5" customHeight="1">
      <c r="B42" s="167"/>
      <c r="C42" s="598" t="s">
        <v>403</v>
      </c>
      <c r="D42" s="182">
        <v>20.1</v>
      </c>
      <c r="E42" s="182">
        <v>175.1</v>
      </c>
      <c r="F42" s="182">
        <v>157.8</v>
      </c>
      <c r="G42" s="182">
        <v>17.3</v>
      </c>
      <c r="H42" s="182">
        <v>17.5</v>
      </c>
      <c r="I42" s="182">
        <v>109.3</v>
      </c>
      <c r="J42" s="182">
        <v>107.8</v>
      </c>
      <c r="K42" s="182">
        <v>1.5</v>
      </c>
    </row>
    <row r="43" spans="2:11" ht="19.5" customHeight="1">
      <c r="B43" s="167"/>
      <c r="C43" s="598" t="s">
        <v>404</v>
      </c>
      <c r="D43" s="182">
        <v>19.2</v>
      </c>
      <c r="E43" s="182">
        <v>172.3</v>
      </c>
      <c r="F43" s="182">
        <v>150.6</v>
      </c>
      <c r="G43" s="182">
        <v>21.7</v>
      </c>
      <c r="H43" s="182">
        <v>18.7</v>
      </c>
      <c r="I43" s="182">
        <v>95.3</v>
      </c>
      <c r="J43" s="182">
        <v>93</v>
      </c>
      <c r="K43" s="182">
        <v>2.3</v>
      </c>
    </row>
    <row r="44" spans="2:11" ht="19.5" customHeight="1">
      <c r="B44" s="167"/>
      <c r="C44" s="598" t="s">
        <v>405</v>
      </c>
      <c r="D44" s="182">
        <v>20.3</v>
      </c>
      <c r="E44" s="182">
        <v>170.2</v>
      </c>
      <c r="F44" s="182">
        <v>157</v>
      </c>
      <c r="G44" s="182">
        <v>13.2</v>
      </c>
      <c r="H44" s="182">
        <v>17.2</v>
      </c>
      <c r="I44" s="182">
        <v>101.5</v>
      </c>
      <c r="J44" s="182">
        <v>100.2</v>
      </c>
      <c r="K44" s="182">
        <v>1.3</v>
      </c>
    </row>
    <row r="45" spans="2:11" ht="19.5" customHeight="1">
      <c r="B45" s="165"/>
      <c r="C45" s="596" t="s">
        <v>406</v>
      </c>
      <c r="D45" s="183">
        <v>20.8</v>
      </c>
      <c r="E45" s="183">
        <v>171.8</v>
      </c>
      <c r="F45" s="183">
        <v>158.3</v>
      </c>
      <c r="G45" s="183">
        <v>13.5</v>
      </c>
      <c r="H45" s="183">
        <v>17.3</v>
      </c>
      <c r="I45" s="183">
        <v>89.1</v>
      </c>
      <c r="J45" s="183">
        <v>87.9</v>
      </c>
      <c r="K45" s="183">
        <v>1.2</v>
      </c>
    </row>
    <row r="46" spans="2:11" ht="19.5" customHeight="1">
      <c r="B46" s="174"/>
      <c r="C46" s="595" t="s">
        <v>407</v>
      </c>
      <c r="D46" s="185">
        <v>21.4</v>
      </c>
      <c r="E46" s="185">
        <v>176.1</v>
      </c>
      <c r="F46" s="185">
        <v>164.8</v>
      </c>
      <c r="G46" s="185">
        <v>11.3</v>
      </c>
      <c r="H46" s="185">
        <v>18.1</v>
      </c>
      <c r="I46" s="185">
        <v>101.5</v>
      </c>
      <c r="J46" s="185">
        <v>99.6</v>
      </c>
      <c r="K46" s="185">
        <v>1.9</v>
      </c>
    </row>
    <row r="47" spans="2:11" ht="19.5" customHeight="1">
      <c r="B47" s="165"/>
      <c r="C47" s="596" t="s">
        <v>302</v>
      </c>
      <c r="D47" s="183">
        <v>23.2</v>
      </c>
      <c r="E47" s="183">
        <v>197.1</v>
      </c>
      <c r="F47" s="183">
        <v>177.7</v>
      </c>
      <c r="G47" s="183">
        <v>19.4</v>
      </c>
      <c r="H47" s="183">
        <v>15.8</v>
      </c>
      <c r="I47" s="183">
        <v>95.8</v>
      </c>
      <c r="J47" s="183">
        <v>92.8</v>
      </c>
      <c r="K47" s="183">
        <v>3</v>
      </c>
    </row>
    <row r="48" spans="2:11" ht="19.5" customHeight="1">
      <c r="B48" s="174"/>
      <c r="C48" s="595" t="s">
        <v>408</v>
      </c>
      <c r="D48" s="185">
        <v>20.4</v>
      </c>
      <c r="E48" s="185">
        <v>189.8</v>
      </c>
      <c r="F48" s="185">
        <v>180.3</v>
      </c>
      <c r="G48" s="185">
        <v>9.5</v>
      </c>
      <c r="H48" s="185">
        <v>14.3</v>
      </c>
      <c r="I48" s="185">
        <v>73.3</v>
      </c>
      <c r="J48" s="185">
        <v>70.8</v>
      </c>
      <c r="K48" s="185">
        <v>2.5</v>
      </c>
    </row>
    <row r="49" spans="2:11" ht="19.5" customHeight="1">
      <c r="B49" s="172"/>
      <c r="C49" s="597" t="s">
        <v>304</v>
      </c>
      <c r="D49" s="180">
        <v>19.7</v>
      </c>
      <c r="E49" s="180">
        <v>157.5</v>
      </c>
      <c r="F49" s="180">
        <v>147.9</v>
      </c>
      <c r="G49" s="180">
        <v>9.6</v>
      </c>
      <c r="H49" s="180">
        <v>15.1</v>
      </c>
      <c r="I49" s="180">
        <v>86</v>
      </c>
      <c r="J49" s="180">
        <v>83.5</v>
      </c>
      <c r="K49" s="180">
        <v>2.5</v>
      </c>
    </row>
    <row r="50" spans="2:11" ht="19.5" customHeight="1">
      <c r="B50" s="167"/>
      <c r="C50" s="598" t="s">
        <v>409</v>
      </c>
      <c r="D50" s="182">
        <v>19.4</v>
      </c>
      <c r="E50" s="182">
        <v>149.9</v>
      </c>
      <c r="F50" s="182">
        <v>145.1</v>
      </c>
      <c r="G50" s="182">
        <v>4.8</v>
      </c>
      <c r="H50" s="182">
        <v>15</v>
      </c>
      <c r="I50" s="182">
        <v>83.4</v>
      </c>
      <c r="J50" s="182">
        <v>81.7</v>
      </c>
      <c r="K50" s="182">
        <v>1.7</v>
      </c>
    </row>
    <row r="51" spans="2:11" ht="19.5" customHeight="1">
      <c r="B51" s="165"/>
      <c r="C51" s="596" t="s">
        <v>410</v>
      </c>
      <c r="D51" s="183">
        <v>18.8</v>
      </c>
      <c r="E51" s="183">
        <v>163.5</v>
      </c>
      <c r="F51" s="183">
        <v>141.9</v>
      </c>
      <c r="G51" s="183">
        <v>21.6</v>
      </c>
      <c r="H51" s="183">
        <v>20.1</v>
      </c>
      <c r="I51" s="183">
        <v>118.2</v>
      </c>
      <c r="J51" s="183">
        <v>97.7</v>
      </c>
      <c r="K51" s="183">
        <v>20.5</v>
      </c>
    </row>
    <row r="52" spans="2:11" ht="19.5" customHeight="1">
      <c r="B52" s="167"/>
      <c r="C52" s="598" t="s">
        <v>411</v>
      </c>
      <c r="D52" s="182">
        <v>19.5</v>
      </c>
      <c r="E52" s="182">
        <v>158.8</v>
      </c>
      <c r="F52" s="182">
        <v>143.3</v>
      </c>
      <c r="G52" s="182">
        <v>15.5</v>
      </c>
      <c r="H52" s="182">
        <v>17</v>
      </c>
      <c r="I52" s="182">
        <v>95.1</v>
      </c>
      <c r="J52" s="182">
        <v>91.6</v>
      </c>
      <c r="K52" s="182">
        <v>3.5</v>
      </c>
    </row>
    <row r="53" spans="2:11" ht="19.5" customHeight="1">
      <c r="B53" s="174"/>
      <c r="C53" s="595" t="s">
        <v>412</v>
      </c>
      <c r="D53" s="185">
        <v>20.3</v>
      </c>
      <c r="E53" s="185">
        <v>164.7</v>
      </c>
      <c r="F53" s="185">
        <v>155.7</v>
      </c>
      <c r="G53" s="185">
        <v>9</v>
      </c>
      <c r="H53" s="185">
        <v>17.2</v>
      </c>
      <c r="I53" s="185">
        <v>122.6</v>
      </c>
      <c r="J53" s="185">
        <v>121.4</v>
      </c>
      <c r="K53" s="185">
        <v>1.2</v>
      </c>
    </row>
    <row r="54" spans="2:11" ht="18.75">
      <c r="B54" s="153"/>
      <c r="C54" s="582" t="s">
        <v>809</v>
      </c>
      <c r="E54" s="186"/>
      <c r="I54" s="153"/>
      <c r="J54" s="153"/>
      <c r="K54" s="153"/>
    </row>
    <row r="55" spans="2:11" ht="18.75">
      <c r="B55" s="153"/>
      <c r="C55" s="582"/>
      <c r="E55" s="186"/>
      <c r="I55" s="153"/>
      <c r="J55" s="153"/>
      <c r="K55" s="153"/>
    </row>
    <row r="56" spans="2:11" ht="18" customHeight="1">
      <c r="B56" s="156"/>
      <c r="C56" s="158" t="s">
        <v>422</v>
      </c>
      <c r="E56" s="156"/>
      <c r="F56" s="156"/>
      <c r="G56" s="156"/>
      <c r="H56" s="156"/>
      <c r="I56" s="156"/>
      <c r="J56" s="156"/>
      <c r="K56" s="159"/>
    </row>
    <row r="57" spans="2:11" s="160" customFormat="1" ht="18" customHeight="1">
      <c r="B57" s="805" t="s">
        <v>747</v>
      </c>
      <c r="C57" s="806"/>
      <c r="D57" s="812" t="s">
        <v>436</v>
      </c>
      <c r="E57" s="818"/>
      <c r="F57" s="818"/>
      <c r="G57" s="819"/>
      <c r="H57" s="798" t="s">
        <v>437</v>
      </c>
      <c r="I57" s="818"/>
      <c r="J57" s="818"/>
      <c r="K57" s="819"/>
    </row>
    <row r="58" spans="2:11" s="160" customFormat="1" ht="36" customHeight="1" thickBot="1">
      <c r="B58" s="807"/>
      <c r="C58" s="808"/>
      <c r="D58" s="188" t="s">
        <v>423</v>
      </c>
      <c r="E58" s="189" t="s">
        <v>441</v>
      </c>
      <c r="F58" s="189" t="s">
        <v>442</v>
      </c>
      <c r="G58" s="190" t="s">
        <v>443</v>
      </c>
      <c r="H58" s="188" t="s">
        <v>423</v>
      </c>
      <c r="I58" s="189" t="s">
        <v>441</v>
      </c>
      <c r="J58" s="189" t="s">
        <v>442</v>
      </c>
      <c r="K58" s="190" t="s">
        <v>443</v>
      </c>
    </row>
    <row r="59" spans="2:11" s="160" customFormat="1" ht="12" customHeight="1" thickTop="1">
      <c r="B59" s="617"/>
      <c r="C59" s="618"/>
      <c r="D59" s="619" t="s">
        <v>426</v>
      </c>
      <c r="E59" s="620" t="s">
        <v>427</v>
      </c>
      <c r="F59" s="621" t="s">
        <v>427</v>
      </c>
      <c r="G59" s="621" t="s">
        <v>427</v>
      </c>
      <c r="H59" s="621" t="s">
        <v>426</v>
      </c>
      <c r="I59" s="621" t="s">
        <v>427</v>
      </c>
      <c r="J59" s="621" t="s">
        <v>427</v>
      </c>
      <c r="K59" s="619" t="s">
        <v>427</v>
      </c>
    </row>
    <row r="60" spans="2:11" ht="19.5" customHeight="1">
      <c r="B60" s="809" t="s">
        <v>192</v>
      </c>
      <c r="C60" s="810"/>
      <c r="D60" s="180">
        <v>19.8</v>
      </c>
      <c r="E60" s="180">
        <v>169.8</v>
      </c>
      <c r="F60" s="180">
        <v>152.2</v>
      </c>
      <c r="G60" s="180">
        <v>17.6</v>
      </c>
      <c r="H60" s="180">
        <v>17</v>
      </c>
      <c r="I60" s="180">
        <v>97.4</v>
      </c>
      <c r="J60" s="180">
        <v>92.9</v>
      </c>
      <c r="K60" s="180">
        <v>4.5</v>
      </c>
    </row>
    <row r="61" spans="2:11" ht="19.5" customHeight="1">
      <c r="B61" s="794" t="s">
        <v>379</v>
      </c>
      <c r="C61" s="795"/>
      <c r="D61" s="181" t="s">
        <v>672</v>
      </c>
      <c r="E61" s="181" t="s">
        <v>672</v>
      </c>
      <c r="F61" s="181" t="s">
        <v>672</v>
      </c>
      <c r="G61" s="181" t="s">
        <v>672</v>
      </c>
      <c r="H61" s="181" t="s">
        <v>672</v>
      </c>
      <c r="I61" s="181" t="s">
        <v>672</v>
      </c>
      <c r="J61" s="181" t="s">
        <v>672</v>
      </c>
      <c r="K61" s="181" t="s">
        <v>672</v>
      </c>
    </row>
    <row r="62" spans="2:11" ht="19.5" customHeight="1">
      <c r="B62" s="790" t="s">
        <v>200</v>
      </c>
      <c r="C62" s="791"/>
      <c r="D62" s="182">
        <v>22.1</v>
      </c>
      <c r="E62" s="182">
        <v>187.1</v>
      </c>
      <c r="F62" s="182">
        <v>169.8</v>
      </c>
      <c r="G62" s="182">
        <v>17.3</v>
      </c>
      <c r="H62" s="182">
        <v>17.3</v>
      </c>
      <c r="I62" s="182">
        <v>139.7</v>
      </c>
      <c r="J62" s="182">
        <v>125.6</v>
      </c>
      <c r="K62" s="182">
        <v>14.1</v>
      </c>
    </row>
    <row r="63" spans="2:11" ht="19.5" customHeight="1">
      <c r="B63" s="790" t="s">
        <v>202</v>
      </c>
      <c r="C63" s="791"/>
      <c r="D63" s="182">
        <v>19.5</v>
      </c>
      <c r="E63" s="182">
        <v>172.8</v>
      </c>
      <c r="F63" s="182">
        <v>153.2</v>
      </c>
      <c r="G63" s="182">
        <v>19.6</v>
      </c>
      <c r="H63" s="182">
        <v>19.2</v>
      </c>
      <c r="I63" s="182">
        <v>111.1</v>
      </c>
      <c r="J63" s="182">
        <v>102.8</v>
      </c>
      <c r="K63" s="182">
        <v>8.3</v>
      </c>
    </row>
    <row r="64" spans="2:11" ht="19.5" customHeight="1">
      <c r="B64" s="790" t="s">
        <v>204</v>
      </c>
      <c r="C64" s="791"/>
      <c r="D64" s="182">
        <v>18.2</v>
      </c>
      <c r="E64" s="182">
        <v>148.5</v>
      </c>
      <c r="F64" s="182">
        <v>136.5</v>
      </c>
      <c r="G64" s="182">
        <v>12</v>
      </c>
      <c r="H64" s="182">
        <v>15.8</v>
      </c>
      <c r="I64" s="182">
        <v>94.5</v>
      </c>
      <c r="J64" s="182">
        <v>94.5</v>
      </c>
      <c r="K64" s="182">
        <v>0</v>
      </c>
    </row>
    <row r="65" spans="2:11" ht="19.5" customHeight="1">
      <c r="B65" s="790" t="s">
        <v>207</v>
      </c>
      <c r="C65" s="791"/>
      <c r="D65" s="182">
        <v>18.2</v>
      </c>
      <c r="E65" s="182">
        <v>162.3</v>
      </c>
      <c r="F65" s="182">
        <v>143.3</v>
      </c>
      <c r="G65" s="182">
        <v>19</v>
      </c>
      <c r="H65" s="182">
        <v>17.4</v>
      </c>
      <c r="I65" s="182">
        <v>110.6</v>
      </c>
      <c r="J65" s="182">
        <v>109.5</v>
      </c>
      <c r="K65" s="182">
        <v>1.1</v>
      </c>
    </row>
    <row r="66" spans="2:11" ht="19.5" customHeight="1">
      <c r="B66" s="790" t="s">
        <v>380</v>
      </c>
      <c r="C66" s="791"/>
      <c r="D66" s="182">
        <v>21.5</v>
      </c>
      <c r="E66" s="182">
        <v>183.9</v>
      </c>
      <c r="F66" s="182">
        <v>158.3</v>
      </c>
      <c r="G66" s="182">
        <v>25.6</v>
      </c>
      <c r="H66" s="182">
        <v>17.8</v>
      </c>
      <c r="I66" s="182">
        <v>111.7</v>
      </c>
      <c r="J66" s="182">
        <v>101.7</v>
      </c>
      <c r="K66" s="182">
        <v>10</v>
      </c>
    </row>
    <row r="67" spans="2:11" ht="19.5" customHeight="1">
      <c r="B67" s="790" t="s">
        <v>381</v>
      </c>
      <c r="C67" s="791"/>
      <c r="D67" s="182">
        <v>20.3</v>
      </c>
      <c r="E67" s="182">
        <v>170.7</v>
      </c>
      <c r="F67" s="182">
        <v>155.6</v>
      </c>
      <c r="G67" s="182">
        <v>15.1</v>
      </c>
      <c r="H67" s="182">
        <v>19.2</v>
      </c>
      <c r="I67" s="182">
        <v>108.2</v>
      </c>
      <c r="J67" s="182">
        <v>105.9</v>
      </c>
      <c r="K67" s="182">
        <v>2.3</v>
      </c>
    </row>
    <row r="68" spans="2:11" ht="19.5" customHeight="1">
      <c r="B68" s="790" t="s">
        <v>382</v>
      </c>
      <c r="C68" s="791"/>
      <c r="D68" s="182">
        <v>19.4</v>
      </c>
      <c r="E68" s="182">
        <v>159.5</v>
      </c>
      <c r="F68" s="182">
        <v>143.1</v>
      </c>
      <c r="G68" s="182">
        <v>16.4</v>
      </c>
      <c r="H68" s="182">
        <v>18.1</v>
      </c>
      <c r="I68" s="182">
        <v>109.2</v>
      </c>
      <c r="J68" s="182">
        <v>108.3</v>
      </c>
      <c r="K68" s="182">
        <v>0.9</v>
      </c>
    </row>
    <row r="69" spans="2:11" ht="19.5" customHeight="1">
      <c r="B69" s="790" t="s">
        <v>383</v>
      </c>
      <c r="C69" s="791"/>
      <c r="D69" s="182">
        <v>20.5</v>
      </c>
      <c r="E69" s="182">
        <v>174.6</v>
      </c>
      <c r="F69" s="182">
        <v>160.4</v>
      </c>
      <c r="G69" s="182">
        <v>14.2</v>
      </c>
      <c r="H69" s="182">
        <v>13.4</v>
      </c>
      <c r="I69" s="182">
        <v>78.5</v>
      </c>
      <c r="J69" s="182">
        <v>76.9</v>
      </c>
      <c r="K69" s="182">
        <v>1.6</v>
      </c>
    </row>
    <row r="70" spans="2:11" ht="19.5" customHeight="1">
      <c r="B70" s="790" t="s">
        <v>384</v>
      </c>
      <c r="C70" s="791"/>
      <c r="D70" s="182">
        <v>19.6</v>
      </c>
      <c r="E70" s="182">
        <v>179.7</v>
      </c>
      <c r="F70" s="182">
        <v>156.1</v>
      </c>
      <c r="G70" s="182">
        <v>23.6</v>
      </c>
      <c r="H70" s="182">
        <v>19.8</v>
      </c>
      <c r="I70" s="182">
        <v>137.3</v>
      </c>
      <c r="J70" s="182">
        <v>132</v>
      </c>
      <c r="K70" s="182">
        <v>5.3</v>
      </c>
    </row>
    <row r="71" spans="2:11" ht="19.5" customHeight="1">
      <c r="B71" s="790" t="s">
        <v>385</v>
      </c>
      <c r="C71" s="791"/>
      <c r="D71" s="182">
        <v>21.7</v>
      </c>
      <c r="E71" s="182">
        <v>192.6</v>
      </c>
      <c r="F71" s="182">
        <v>170.9</v>
      </c>
      <c r="G71" s="182">
        <v>21.7</v>
      </c>
      <c r="H71" s="182">
        <v>15.9</v>
      </c>
      <c r="I71" s="182">
        <v>87.1</v>
      </c>
      <c r="J71" s="182">
        <v>83</v>
      </c>
      <c r="K71" s="182">
        <v>4.1</v>
      </c>
    </row>
    <row r="72" spans="2:11" ht="19.5" customHeight="1">
      <c r="B72" s="790" t="s">
        <v>386</v>
      </c>
      <c r="C72" s="791"/>
      <c r="D72" s="182">
        <v>21</v>
      </c>
      <c r="E72" s="182">
        <v>164.6</v>
      </c>
      <c r="F72" s="182">
        <v>156.9</v>
      </c>
      <c r="G72" s="182">
        <v>7.7</v>
      </c>
      <c r="H72" s="182">
        <v>17.6</v>
      </c>
      <c r="I72" s="182">
        <v>108.9</v>
      </c>
      <c r="J72" s="182">
        <v>108.5</v>
      </c>
      <c r="K72" s="182">
        <v>0.4</v>
      </c>
    </row>
    <row r="73" spans="2:11" ht="19.5" customHeight="1">
      <c r="B73" s="790" t="s">
        <v>387</v>
      </c>
      <c r="C73" s="791"/>
      <c r="D73" s="182">
        <v>18.1</v>
      </c>
      <c r="E73" s="182">
        <v>148.3</v>
      </c>
      <c r="F73" s="182">
        <v>131.5</v>
      </c>
      <c r="G73" s="182">
        <v>16.8</v>
      </c>
      <c r="H73" s="182">
        <v>8.6</v>
      </c>
      <c r="I73" s="182">
        <v>41.3</v>
      </c>
      <c r="J73" s="182">
        <v>40.2</v>
      </c>
      <c r="K73" s="182">
        <v>1.1</v>
      </c>
    </row>
    <row r="74" spans="2:11" ht="19.5" customHeight="1">
      <c r="B74" s="790" t="s">
        <v>388</v>
      </c>
      <c r="C74" s="791"/>
      <c r="D74" s="182">
        <v>19.4</v>
      </c>
      <c r="E74" s="182">
        <v>154.6</v>
      </c>
      <c r="F74" s="182">
        <v>146.9</v>
      </c>
      <c r="G74" s="182">
        <v>7.7</v>
      </c>
      <c r="H74" s="182">
        <v>14.6</v>
      </c>
      <c r="I74" s="182">
        <v>87.7</v>
      </c>
      <c r="J74" s="182">
        <v>84.7</v>
      </c>
      <c r="K74" s="182">
        <v>3</v>
      </c>
    </row>
    <row r="75" spans="2:11" ht="19.5" customHeight="1">
      <c r="B75" s="790" t="s">
        <v>234</v>
      </c>
      <c r="C75" s="791"/>
      <c r="D75" s="182">
        <v>19.8</v>
      </c>
      <c r="E75" s="182">
        <v>158.5</v>
      </c>
      <c r="F75" s="182">
        <v>152.6</v>
      </c>
      <c r="G75" s="182">
        <v>5.9</v>
      </c>
      <c r="H75" s="182">
        <v>15</v>
      </c>
      <c r="I75" s="182">
        <v>97.1</v>
      </c>
      <c r="J75" s="182">
        <v>95.3</v>
      </c>
      <c r="K75" s="182">
        <v>1.8</v>
      </c>
    </row>
    <row r="76" spans="2:11" ht="19.5" customHeight="1">
      <c r="B76" s="788" t="s">
        <v>389</v>
      </c>
      <c r="C76" s="789"/>
      <c r="D76" s="182">
        <v>19.4</v>
      </c>
      <c r="E76" s="182">
        <v>163.8</v>
      </c>
      <c r="F76" s="182">
        <v>147.8</v>
      </c>
      <c r="G76" s="182">
        <v>16</v>
      </c>
      <c r="H76" s="182">
        <v>17.7</v>
      </c>
      <c r="I76" s="182">
        <v>101</v>
      </c>
      <c r="J76" s="182">
        <v>93.2</v>
      </c>
      <c r="K76" s="182">
        <v>7.8</v>
      </c>
    </row>
    <row r="77" spans="2:11" ht="19.5" customHeight="1">
      <c r="B77" s="165"/>
      <c r="C77" s="596" t="s">
        <v>390</v>
      </c>
      <c r="D77" s="183">
        <v>19.3</v>
      </c>
      <c r="E77" s="183">
        <v>190.4</v>
      </c>
      <c r="F77" s="183">
        <v>169.4</v>
      </c>
      <c r="G77" s="183">
        <v>21</v>
      </c>
      <c r="H77" s="183">
        <v>20.5</v>
      </c>
      <c r="I77" s="183">
        <v>102.7</v>
      </c>
      <c r="J77" s="183">
        <v>91.3</v>
      </c>
      <c r="K77" s="183">
        <v>11.4</v>
      </c>
    </row>
    <row r="78" spans="2:11" ht="19.5" customHeight="1">
      <c r="B78" s="170"/>
      <c r="C78" s="594" t="s">
        <v>242</v>
      </c>
      <c r="D78" s="184">
        <v>20.3</v>
      </c>
      <c r="E78" s="184">
        <v>173.5</v>
      </c>
      <c r="F78" s="184">
        <v>157.8</v>
      </c>
      <c r="G78" s="184">
        <v>15.7</v>
      </c>
      <c r="H78" s="184">
        <v>18.7</v>
      </c>
      <c r="I78" s="184">
        <v>132.4</v>
      </c>
      <c r="J78" s="184">
        <v>129.6</v>
      </c>
      <c r="K78" s="184">
        <v>2.8</v>
      </c>
    </row>
    <row r="79" spans="2:11" ht="19.5" customHeight="1">
      <c r="B79" s="172"/>
      <c r="C79" s="597" t="s">
        <v>391</v>
      </c>
      <c r="D79" s="331">
        <v>20.3</v>
      </c>
      <c r="E79" s="331">
        <v>179.1</v>
      </c>
      <c r="F79" s="331">
        <v>160.3</v>
      </c>
      <c r="G79" s="331">
        <v>18.8</v>
      </c>
      <c r="H79" s="331">
        <v>27.8</v>
      </c>
      <c r="I79" s="331">
        <v>157.1</v>
      </c>
      <c r="J79" s="331">
        <v>157.1</v>
      </c>
      <c r="K79" s="331">
        <v>0</v>
      </c>
    </row>
    <row r="80" spans="2:11" ht="19.5" customHeight="1">
      <c r="B80" s="167"/>
      <c r="C80" s="598" t="s">
        <v>392</v>
      </c>
      <c r="D80" s="182">
        <v>20.6</v>
      </c>
      <c r="E80" s="182">
        <v>174.3</v>
      </c>
      <c r="F80" s="182">
        <v>160.2</v>
      </c>
      <c r="G80" s="182">
        <v>14.1</v>
      </c>
      <c r="H80" s="182">
        <v>17.5</v>
      </c>
      <c r="I80" s="182">
        <v>122.6</v>
      </c>
      <c r="J80" s="182">
        <v>119.7</v>
      </c>
      <c r="K80" s="182">
        <v>2.9</v>
      </c>
    </row>
    <row r="81" spans="2:11" ht="19.5" customHeight="1">
      <c r="B81" s="167"/>
      <c r="C81" s="598" t="s">
        <v>393</v>
      </c>
      <c r="D81" s="182">
        <v>21.2</v>
      </c>
      <c r="E81" s="182">
        <v>173</v>
      </c>
      <c r="F81" s="182">
        <v>157.4</v>
      </c>
      <c r="G81" s="182">
        <v>15.6</v>
      </c>
      <c r="H81" s="182">
        <v>17.5</v>
      </c>
      <c r="I81" s="182">
        <v>101</v>
      </c>
      <c r="J81" s="182">
        <v>100.1</v>
      </c>
      <c r="K81" s="182">
        <v>0.9</v>
      </c>
    </row>
    <row r="82" spans="2:11" ht="19.5" customHeight="1">
      <c r="B82" s="167"/>
      <c r="C82" s="598" t="s">
        <v>254</v>
      </c>
      <c r="D82" s="182">
        <v>19.8</v>
      </c>
      <c r="E82" s="182">
        <v>186.4</v>
      </c>
      <c r="F82" s="182">
        <v>158.2</v>
      </c>
      <c r="G82" s="182">
        <v>28.2</v>
      </c>
      <c r="H82" s="182">
        <v>17.8</v>
      </c>
      <c r="I82" s="182">
        <v>155.5</v>
      </c>
      <c r="J82" s="182">
        <v>128</v>
      </c>
      <c r="K82" s="182">
        <v>27.5</v>
      </c>
    </row>
    <row r="83" spans="2:11" ht="19.5" customHeight="1">
      <c r="B83" s="167"/>
      <c r="C83" s="598" t="s">
        <v>394</v>
      </c>
      <c r="D83" s="182">
        <v>19.4</v>
      </c>
      <c r="E83" s="182">
        <v>158.8</v>
      </c>
      <c r="F83" s="182">
        <v>145.5</v>
      </c>
      <c r="G83" s="182">
        <v>13.3</v>
      </c>
      <c r="H83" s="182">
        <v>18.3</v>
      </c>
      <c r="I83" s="182">
        <v>124.9</v>
      </c>
      <c r="J83" s="182">
        <v>119.2</v>
      </c>
      <c r="K83" s="182">
        <v>5.7</v>
      </c>
    </row>
    <row r="84" spans="2:11" ht="19.5" customHeight="1">
      <c r="B84" s="167"/>
      <c r="C84" s="598" t="s">
        <v>395</v>
      </c>
      <c r="D84" s="182">
        <v>20.5</v>
      </c>
      <c r="E84" s="182">
        <v>183.2</v>
      </c>
      <c r="F84" s="182">
        <v>158.3</v>
      </c>
      <c r="G84" s="182">
        <v>24.9</v>
      </c>
      <c r="H84" s="182">
        <v>17.8</v>
      </c>
      <c r="I84" s="182">
        <v>124.8</v>
      </c>
      <c r="J84" s="182">
        <v>118.1</v>
      </c>
      <c r="K84" s="182">
        <v>6.7</v>
      </c>
    </row>
    <row r="85" spans="2:11" ht="19.5" customHeight="1">
      <c r="B85" s="167"/>
      <c r="C85" s="598" t="s">
        <v>396</v>
      </c>
      <c r="D85" s="182">
        <v>19.2</v>
      </c>
      <c r="E85" s="182">
        <v>167.2</v>
      </c>
      <c r="F85" s="182">
        <v>149.2</v>
      </c>
      <c r="G85" s="182">
        <v>18</v>
      </c>
      <c r="H85" s="182">
        <v>20.5</v>
      </c>
      <c r="I85" s="182">
        <v>105.9</v>
      </c>
      <c r="J85" s="182">
        <v>104.9</v>
      </c>
      <c r="K85" s="182">
        <v>1</v>
      </c>
    </row>
    <row r="86" spans="2:11" ht="19.5" customHeight="1">
      <c r="B86" s="167"/>
      <c r="C86" s="598" t="s">
        <v>397</v>
      </c>
      <c r="D86" s="182">
        <v>19.8</v>
      </c>
      <c r="E86" s="182">
        <v>176.8</v>
      </c>
      <c r="F86" s="182">
        <v>153.9</v>
      </c>
      <c r="G86" s="182">
        <v>22.9</v>
      </c>
      <c r="H86" s="182">
        <v>15.4</v>
      </c>
      <c r="I86" s="182">
        <v>111.2</v>
      </c>
      <c r="J86" s="182">
        <v>107.1</v>
      </c>
      <c r="K86" s="182">
        <v>4.1</v>
      </c>
    </row>
    <row r="87" spans="2:11" ht="19.5" customHeight="1">
      <c r="B87" s="167"/>
      <c r="C87" s="598" t="s">
        <v>268</v>
      </c>
      <c r="D87" s="182">
        <v>19.6</v>
      </c>
      <c r="E87" s="182">
        <v>179.6</v>
      </c>
      <c r="F87" s="182">
        <v>153.3</v>
      </c>
      <c r="G87" s="182">
        <v>26.3</v>
      </c>
      <c r="H87" s="182">
        <v>17.4</v>
      </c>
      <c r="I87" s="182">
        <v>104.5</v>
      </c>
      <c r="J87" s="182">
        <v>102.4</v>
      </c>
      <c r="K87" s="182">
        <v>2.1</v>
      </c>
    </row>
    <row r="88" spans="2:11" ht="19.5" customHeight="1">
      <c r="B88" s="167"/>
      <c r="C88" s="598" t="s">
        <v>271</v>
      </c>
      <c r="D88" s="182">
        <v>19.6</v>
      </c>
      <c r="E88" s="182">
        <v>169.3</v>
      </c>
      <c r="F88" s="182">
        <v>154.7</v>
      </c>
      <c r="G88" s="182">
        <v>14.6</v>
      </c>
      <c r="H88" s="182">
        <v>17.1</v>
      </c>
      <c r="I88" s="182">
        <v>97.2</v>
      </c>
      <c r="J88" s="182">
        <v>96.6</v>
      </c>
      <c r="K88" s="182">
        <v>0.6</v>
      </c>
    </row>
    <row r="89" spans="2:11" ht="19.5" customHeight="1">
      <c r="B89" s="167"/>
      <c r="C89" s="598" t="s">
        <v>274</v>
      </c>
      <c r="D89" s="182">
        <v>19.7</v>
      </c>
      <c r="E89" s="182">
        <v>172.2</v>
      </c>
      <c r="F89" s="182">
        <v>151.2</v>
      </c>
      <c r="G89" s="182">
        <v>21</v>
      </c>
      <c r="H89" s="182">
        <v>20.3</v>
      </c>
      <c r="I89" s="182">
        <v>137.7</v>
      </c>
      <c r="J89" s="182">
        <v>125.1</v>
      </c>
      <c r="K89" s="182">
        <v>12.6</v>
      </c>
    </row>
    <row r="90" spans="2:11" ht="19.5" customHeight="1">
      <c r="B90" s="167"/>
      <c r="C90" s="598" t="s">
        <v>398</v>
      </c>
      <c r="D90" s="182">
        <v>19.7</v>
      </c>
      <c r="E90" s="182">
        <v>176.8</v>
      </c>
      <c r="F90" s="182">
        <v>154.6</v>
      </c>
      <c r="G90" s="182">
        <v>22.2</v>
      </c>
      <c r="H90" s="182">
        <v>19.2</v>
      </c>
      <c r="I90" s="182">
        <v>165.5</v>
      </c>
      <c r="J90" s="182">
        <v>137</v>
      </c>
      <c r="K90" s="182">
        <v>28.5</v>
      </c>
    </row>
    <row r="91" spans="2:11" ht="19.5" customHeight="1">
      <c r="B91" s="167"/>
      <c r="C91" s="598" t="s">
        <v>399</v>
      </c>
      <c r="D91" s="182">
        <v>19.1</v>
      </c>
      <c r="E91" s="182">
        <v>168.4</v>
      </c>
      <c r="F91" s="182">
        <v>151.1</v>
      </c>
      <c r="G91" s="182">
        <v>17.3</v>
      </c>
      <c r="H91" s="182">
        <v>16.2</v>
      </c>
      <c r="I91" s="182">
        <v>121.4</v>
      </c>
      <c r="J91" s="182">
        <v>116.5</v>
      </c>
      <c r="K91" s="182">
        <v>4.9</v>
      </c>
    </row>
    <row r="92" spans="2:11" ht="19.5" customHeight="1">
      <c r="B92" s="167"/>
      <c r="C92" s="598" t="s">
        <v>400</v>
      </c>
      <c r="D92" s="182">
        <v>18.8</v>
      </c>
      <c r="E92" s="182">
        <v>159.3</v>
      </c>
      <c r="F92" s="182">
        <v>142.7</v>
      </c>
      <c r="G92" s="182">
        <v>16.6</v>
      </c>
      <c r="H92" s="182">
        <v>18.8</v>
      </c>
      <c r="I92" s="182">
        <v>124.1</v>
      </c>
      <c r="J92" s="182">
        <v>119.9</v>
      </c>
      <c r="K92" s="182">
        <v>4.2</v>
      </c>
    </row>
    <row r="93" spans="2:11" ht="19.5" customHeight="1">
      <c r="B93" s="167"/>
      <c r="C93" s="598" t="s">
        <v>401</v>
      </c>
      <c r="D93" s="182">
        <v>19.2</v>
      </c>
      <c r="E93" s="182">
        <v>169.3</v>
      </c>
      <c r="F93" s="182">
        <v>147.9</v>
      </c>
      <c r="G93" s="182">
        <v>21.4</v>
      </c>
      <c r="H93" s="182">
        <v>18.8</v>
      </c>
      <c r="I93" s="182">
        <v>129</v>
      </c>
      <c r="J93" s="182">
        <v>126.8</v>
      </c>
      <c r="K93" s="182">
        <v>2.2</v>
      </c>
    </row>
    <row r="94" spans="2:11" ht="19.5" customHeight="1">
      <c r="B94" s="167"/>
      <c r="C94" s="598" t="s">
        <v>402</v>
      </c>
      <c r="D94" s="182">
        <v>19.6</v>
      </c>
      <c r="E94" s="182">
        <v>170.4</v>
      </c>
      <c r="F94" s="182">
        <v>152.3</v>
      </c>
      <c r="G94" s="182">
        <v>18.1</v>
      </c>
      <c r="H94" s="182">
        <v>18</v>
      </c>
      <c r="I94" s="182">
        <v>118.1</v>
      </c>
      <c r="J94" s="182">
        <v>114.1</v>
      </c>
      <c r="K94" s="182">
        <v>4</v>
      </c>
    </row>
    <row r="95" spans="2:11" ht="19.5" customHeight="1">
      <c r="B95" s="167"/>
      <c r="C95" s="598" t="s">
        <v>403</v>
      </c>
      <c r="D95" s="182">
        <v>20</v>
      </c>
      <c r="E95" s="182">
        <v>174.7</v>
      </c>
      <c r="F95" s="182">
        <v>157.1</v>
      </c>
      <c r="G95" s="182">
        <v>17.6</v>
      </c>
      <c r="H95" s="182">
        <v>18.3</v>
      </c>
      <c r="I95" s="182">
        <v>118.8</v>
      </c>
      <c r="J95" s="182">
        <v>116.2</v>
      </c>
      <c r="K95" s="182">
        <v>2.6</v>
      </c>
    </row>
    <row r="96" spans="2:11" ht="19.5" customHeight="1">
      <c r="B96" s="167"/>
      <c r="C96" s="598" t="s">
        <v>404</v>
      </c>
      <c r="D96" s="182">
        <v>19.2</v>
      </c>
      <c r="E96" s="182">
        <v>172.6</v>
      </c>
      <c r="F96" s="182">
        <v>150.4</v>
      </c>
      <c r="G96" s="182">
        <v>22.2</v>
      </c>
      <c r="H96" s="182">
        <v>18.5</v>
      </c>
      <c r="I96" s="182">
        <v>94.8</v>
      </c>
      <c r="J96" s="182">
        <v>92</v>
      </c>
      <c r="K96" s="182">
        <v>2.8</v>
      </c>
    </row>
    <row r="97" spans="2:11" ht="19.5" customHeight="1">
      <c r="B97" s="167"/>
      <c r="C97" s="598" t="s">
        <v>405</v>
      </c>
      <c r="D97" s="182">
        <v>19.6</v>
      </c>
      <c r="E97" s="182">
        <v>164.8</v>
      </c>
      <c r="F97" s="182">
        <v>150.8</v>
      </c>
      <c r="G97" s="182">
        <v>14</v>
      </c>
      <c r="H97" s="182">
        <v>18.7</v>
      </c>
      <c r="I97" s="182">
        <v>117.2</v>
      </c>
      <c r="J97" s="182">
        <v>114.3</v>
      </c>
      <c r="K97" s="182">
        <v>2.9</v>
      </c>
    </row>
    <row r="98" spans="2:11" ht="19.5" customHeight="1">
      <c r="B98" s="165"/>
      <c r="C98" s="596" t="s">
        <v>406</v>
      </c>
      <c r="D98" s="183">
        <v>20.8</v>
      </c>
      <c r="E98" s="183">
        <v>172.8</v>
      </c>
      <c r="F98" s="183">
        <v>155.9</v>
      </c>
      <c r="G98" s="183">
        <v>16.9</v>
      </c>
      <c r="H98" s="183">
        <v>19.4</v>
      </c>
      <c r="I98" s="183">
        <v>90.6</v>
      </c>
      <c r="J98" s="183">
        <v>90.5</v>
      </c>
      <c r="K98" s="183">
        <v>0.1</v>
      </c>
    </row>
    <row r="99" spans="2:11" ht="19.5" customHeight="1">
      <c r="B99" s="174"/>
      <c r="C99" s="595" t="s">
        <v>407</v>
      </c>
      <c r="D99" s="185">
        <v>19.8</v>
      </c>
      <c r="E99" s="185">
        <v>168.7</v>
      </c>
      <c r="F99" s="185">
        <v>155.3</v>
      </c>
      <c r="G99" s="185">
        <v>13.4</v>
      </c>
      <c r="H99" s="185">
        <v>19.2</v>
      </c>
      <c r="I99" s="185">
        <v>109.7</v>
      </c>
      <c r="J99" s="185">
        <v>107.2</v>
      </c>
      <c r="K99" s="185">
        <v>2.5</v>
      </c>
    </row>
    <row r="100" spans="2:11" ht="19.5" customHeight="1">
      <c r="B100" s="165"/>
      <c r="C100" s="596" t="s">
        <v>302</v>
      </c>
      <c r="D100" s="183">
        <v>23</v>
      </c>
      <c r="E100" s="183">
        <v>195.1</v>
      </c>
      <c r="F100" s="183">
        <v>172.2</v>
      </c>
      <c r="G100" s="183">
        <v>22.9</v>
      </c>
      <c r="H100" s="183">
        <v>17.6</v>
      </c>
      <c r="I100" s="183">
        <v>117</v>
      </c>
      <c r="J100" s="183">
        <v>111.1</v>
      </c>
      <c r="K100" s="183">
        <v>5.9</v>
      </c>
    </row>
    <row r="101" spans="2:11" ht="19.5" customHeight="1">
      <c r="B101" s="174"/>
      <c r="C101" s="595" t="s">
        <v>408</v>
      </c>
      <c r="D101" s="185">
        <v>16.2</v>
      </c>
      <c r="E101" s="185">
        <v>182</v>
      </c>
      <c r="F101" s="185">
        <v>165.2</v>
      </c>
      <c r="G101" s="185">
        <v>16.8</v>
      </c>
      <c r="H101" s="185">
        <v>15.5</v>
      </c>
      <c r="I101" s="185">
        <v>80</v>
      </c>
      <c r="J101" s="185">
        <v>76.3</v>
      </c>
      <c r="K101" s="185">
        <v>3.7</v>
      </c>
    </row>
    <row r="102" spans="2:11" ht="19.5" customHeight="1">
      <c r="B102" s="172"/>
      <c r="C102" s="597" t="s">
        <v>304</v>
      </c>
      <c r="D102" s="180">
        <v>19.3</v>
      </c>
      <c r="E102" s="180">
        <v>155.3</v>
      </c>
      <c r="F102" s="180">
        <v>145.7</v>
      </c>
      <c r="G102" s="180">
        <v>9.6</v>
      </c>
      <c r="H102" s="180">
        <v>14.4</v>
      </c>
      <c r="I102" s="180">
        <v>92</v>
      </c>
      <c r="J102" s="180">
        <v>88.7</v>
      </c>
      <c r="K102" s="180">
        <v>3.3</v>
      </c>
    </row>
    <row r="103" spans="2:11" ht="19.5" customHeight="1">
      <c r="B103" s="167"/>
      <c r="C103" s="598" t="s">
        <v>409</v>
      </c>
      <c r="D103" s="182">
        <v>19.5</v>
      </c>
      <c r="E103" s="182">
        <v>154</v>
      </c>
      <c r="F103" s="182">
        <v>148</v>
      </c>
      <c r="G103" s="182">
        <v>6</v>
      </c>
      <c r="H103" s="182">
        <v>14.7</v>
      </c>
      <c r="I103" s="182">
        <v>85.4</v>
      </c>
      <c r="J103" s="182">
        <v>82.5</v>
      </c>
      <c r="K103" s="182">
        <v>2.9</v>
      </c>
    </row>
    <row r="104" spans="2:11" ht="19.5" customHeight="1">
      <c r="B104" s="165"/>
      <c r="C104" s="596" t="s">
        <v>410</v>
      </c>
      <c r="D104" s="183">
        <v>18.8</v>
      </c>
      <c r="E104" s="183">
        <v>165.6</v>
      </c>
      <c r="F104" s="183">
        <v>142.6</v>
      </c>
      <c r="G104" s="183">
        <v>23</v>
      </c>
      <c r="H104" s="183">
        <v>20.4</v>
      </c>
      <c r="I104" s="183">
        <v>119.6</v>
      </c>
      <c r="J104" s="183">
        <v>97.6</v>
      </c>
      <c r="K104" s="183">
        <v>22</v>
      </c>
    </row>
    <row r="105" spans="2:11" ht="19.5" customHeight="1">
      <c r="B105" s="167"/>
      <c r="C105" s="598" t="s">
        <v>411</v>
      </c>
      <c r="D105" s="182">
        <v>19.5</v>
      </c>
      <c r="E105" s="182">
        <v>161</v>
      </c>
      <c r="F105" s="182">
        <v>147.3</v>
      </c>
      <c r="G105" s="182">
        <v>13.7</v>
      </c>
      <c r="H105" s="182">
        <v>17</v>
      </c>
      <c r="I105" s="182">
        <v>95.1</v>
      </c>
      <c r="J105" s="182">
        <v>91.6</v>
      </c>
      <c r="K105" s="182">
        <v>3.5</v>
      </c>
    </row>
    <row r="106" spans="2:11" ht="19.5" customHeight="1">
      <c r="B106" s="174"/>
      <c r="C106" s="595" t="s">
        <v>412</v>
      </c>
      <c r="D106" s="185">
        <v>20.1</v>
      </c>
      <c r="E106" s="185">
        <v>167.2</v>
      </c>
      <c r="F106" s="185">
        <v>157.7</v>
      </c>
      <c r="G106" s="185">
        <v>9.5</v>
      </c>
      <c r="H106" s="185">
        <v>14.9</v>
      </c>
      <c r="I106" s="185">
        <v>97.6</v>
      </c>
      <c r="J106" s="185">
        <v>97.3</v>
      </c>
      <c r="K106" s="185">
        <v>0.3</v>
      </c>
    </row>
  </sheetData>
  <sheetProtection/>
  <mergeCells count="40">
    <mergeCell ref="B4:C5"/>
    <mergeCell ref="B57:C58"/>
    <mergeCell ref="D4:G4"/>
    <mergeCell ref="H4:K4"/>
    <mergeCell ref="D57:G57"/>
    <mergeCell ref="H57:K57"/>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60:C60"/>
    <mergeCell ref="B61:C61"/>
    <mergeCell ref="B62:C62"/>
    <mergeCell ref="B63:C63"/>
    <mergeCell ref="B64:C64"/>
    <mergeCell ref="B65:C65"/>
    <mergeCell ref="B66:C66"/>
    <mergeCell ref="B67:C67"/>
    <mergeCell ref="B68:C68"/>
    <mergeCell ref="B69:C69"/>
    <mergeCell ref="B70:C70"/>
    <mergeCell ref="B75:C75"/>
    <mergeCell ref="B76:C76"/>
    <mergeCell ref="B71:C71"/>
    <mergeCell ref="B72:C72"/>
    <mergeCell ref="B73:C73"/>
    <mergeCell ref="B74:C74"/>
  </mergeCells>
  <dataValidations count="1">
    <dataValidation type="whole" allowBlank="1" showInputMessage="1" showErrorMessage="1" errorTitle="入力エラー" error="入力した値に誤りがあります" sqref="D60:IV106 A60:A84 A89:A106 B60:B106 C77:C106 B7:B23 A32:A53 A7:A27 D7:IV53 B24:C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Ｐゴシック,標準"&amp;18－　&amp;P　－</oddFooter>
  </headerFooter>
  <rowBreaks count="1" manualBreakCount="1">
    <brk id="53" max="255" man="1"/>
  </rowBreaks>
</worksheet>
</file>

<file path=xl/worksheets/sheet25.xml><?xml version="1.0" encoding="utf-8"?>
<worksheet xmlns="http://schemas.openxmlformats.org/spreadsheetml/2006/main" xmlns:r="http://schemas.openxmlformats.org/officeDocument/2006/relationships">
  <sheetPr codeName="Sheet23">
    <tabColor indexed="53"/>
  </sheetPr>
  <dimension ref="A1:R105"/>
  <sheetViews>
    <sheetView zoomScale="80" zoomScaleNormal="80" zoomScaleSheetLayoutView="85" workbookViewId="0" topLeftCell="A1">
      <selection activeCell="A1" sqref="A1"/>
    </sheetView>
  </sheetViews>
  <sheetFormatPr defaultColWidth="8.796875" defaultRowHeight="14.25"/>
  <cols>
    <col min="1" max="1" width="4.09765625" style="155" customWidth="1"/>
    <col min="2" max="2" width="3.3984375" style="155" customWidth="1"/>
    <col min="3" max="3" width="38.59765625" style="157" customWidth="1"/>
    <col min="4" max="11" width="11.5" style="155" customWidth="1"/>
    <col min="12" max="16384" width="9" style="155" customWidth="1"/>
  </cols>
  <sheetData>
    <row r="1" spans="2:11" ht="18.75">
      <c r="B1" s="153"/>
      <c r="C1" s="154"/>
      <c r="D1" s="582" t="s">
        <v>811</v>
      </c>
      <c r="E1" s="186"/>
      <c r="I1" s="153"/>
      <c r="J1" s="153"/>
      <c r="K1" s="153"/>
    </row>
    <row r="2" spans="2:11" ht="14.25" customHeight="1">
      <c r="B2" s="187"/>
      <c r="C2" s="187"/>
      <c r="D2" s="187"/>
      <c r="E2" s="156"/>
      <c r="F2" s="156"/>
      <c r="G2" s="156"/>
      <c r="H2" s="156"/>
      <c r="I2" s="156"/>
      <c r="J2" s="156"/>
      <c r="K2" s="156"/>
    </row>
    <row r="3" spans="2:11" ht="18" customHeight="1">
      <c r="B3" s="156"/>
      <c r="C3" s="158" t="s">
        <v>444</v>
      </c>
      <c r="E3" s="156"/>
      <c r="F3" s="156"/>
      <c r="G3" s="156"/>
      <c r="H3" s="156"/>
      <c r="I3" s="156"/>
      <c r="J3" s="156"/>
      <c r="K3" s="159" t="s">
        <v>445</v>
      </c>
    </row>
    <row r="4" spans="2:11" s="160" customFormat="1" ht="18" customHeight="1">
      <c r="B4" s="805" t="s">
        <v>747</v>
      </c>
      <c r="C4" s="806"/>
      <c r="D4" s="812" t="s">
        <v>436</v>
      </c>
      <c r="E4" s="818"/>
      <c r="F4" s="818"/>
      <c r="G4" s="819"/>
      <c r="H4" s="798" t="s">
        <v>437</v>
      </c>
      <c r="I4" s="818"/>
      <c r="J4" s="818"/>
      <c r="K4" s="819"/>
    </row>
    <row r="5" spans="2:11" s="160" customFormat="1" ht="36" customHeight="1" thickBot="1">
      <c r="B5" s="807"/>
      <c r="C5" s="808"/>
      <c r="D5" s="609" t="s">
        <v>446</v>
      </c>
      <c r="E5" s="610" t="s">
        <v>447</v>
      </c>
      <c r="F5" s="610" t="s">
        <v>448</v>
      </c>
      <c r="G5" s="611" t="s">
        <v>449</v>
      </c>
      <c r="H5" s="609" t="s">
        <v>446</v>
      </c>
      <c r="I5" s="610" t="s">
        <v>447</v>
      </c>
      <c r="J5" s="610" t="s">
        <v>448</v>
      </c>
      <c r="K5" s="611" t="s">
        <v>449</v>
      </c>
    </row>
    <row r="6" spans="2:11" ht="19.5" customHeight="1" thickTop="1">
      <c r="B6" s="792" t="s">
        <v>192</v>
      </c>
      <c r="C6" s="793"/>
      <c r="D6" s="164">
        <v>986228</v>
      </c>
      <c r="E6" s="164">
        <v>6372</v>
      </c>
      <c r="F6" s="164">
        <v>8266</v>
      </c>
      <c r="G6" s="164">
        <v>984363</v>
      </c>
      <c r="H6" s="164">
        <v>401061</v>
      </c>
      <c r="I6" s="164">
        <v>13768</v>
      </c>
      <c r="J6" s="164">
        <v>9099</v>
      </c>
      <c r="K6" s="164">
        <v>405701</v>
      </c>
    </row>
    <row r="7" spans="2:11" ht="19.5" customHeight="1">
      <c r="B7" s="794" t="s">
        <v>379</v>
      </c>
      <c r="C7" s="795"/>
      <c r="D7" s="166" t="s">
        <v>818</v>
      </c>
      <c r="E7" s="166" t="s">
        <v>818</v>
      </c>
      <c r="F7" s="166" t="s">
        <v>818</v>
      </c>
      <c r="G7" s="166" t="s">
        <v>818</v>
      </c>
      <c r="H7" s="166" t="s">
        <v>818</v>
      </c>
      <c r="I7" s="166" t="s">
        <v>818</v>
      </c>
      <c r="J7" s="166" t="s">
        <v>818</v>
      </c>
      <c r="K7" s="166" t="s">
        <v>818</v>
      </c>
    </row>
    <row r="8" spans="2:11" ht="19.5" customHeight="1">
      <c r="B8" s="790" t="s">
        <v>200</v>
      </c>
      <c r="C8" s="791"/>
      <c r="D8" s="168">
        <v>59786</v>
      </c>
      <c r="E8" s="168">
        <v>395</v>
      </c>
      <c r="F8" s="168">
        <v>194</v>
      </c>
      <c r="G8" s="168">
        <v>60005</v>
      </c>
      <c r="H8" s="168">
        <v>4432</v>
      </c>
      <c r="I8" s="168">
        <v>0</v>
      </c>
      <c r="J8" s="168">
        <v>193</v>
      </c>
      <c r="K8" s="168">
        <v>4221</v>
      </c>
    </row>
    <row r="9" spans="2:11" ht="19.5" customHeight="1">
      <c r="B9" s="790" t="s">
        <v>202</v>
      </c>
      <c r="C9" s="791"/>
      <c r="D9" s="168">
        <v>356852</v>
      </c>
      <c r="E9" s="168">
        <v>2135</v>
      </c>
      <c r="F9" s="168">
        <v>2985</v>
      </c>
      <c r="G9" s="168">
        <v>356182</v>
      </c>
      <c r="H9" s="168">
        <v>49730</v>
      </c>
      <c r="I9" s="168">
        <v>1948</v>
      </c>
      <c r="J9" s="168">
        <v>1170</v>
      </c>
      <c r="K9" s="168">
        <v>50328</v>
      </c>
    </row>
    <row r="10" spans="2:11" ht="19.5" customHeight="1">
      <c r="B10" s="790" t="s">
        <v>204</v>
      </c>
      <c r="C10" s="791"/>
      <c r="D10" s="168">
        <v>8161</v>
      </c>
      <c r="E10" s="168">
        <v>12</v>
      </c>
      <c r="F10" s="168">
        <v>273</v>
      </c>
      <c r="G10" s="168">
        <v>7900</v>
      </c>
      <c r="H10" s="168">
        <v>293</v>
      </c>
      <c r="I10" s="168">
        <v>0</v>
      </c>
      <c r="J10" s="168">
        <v>0</v>
      </c>
      <c r="K10" s="168">
        <v>293</v>
      </c>
    </row>
    <row r="11" spans="2:11" ht="19.5" customHeight="1">
      <c r="B11" s="790" t="s">
        <v>207</v>
      </c>
      <c r="C11" s="791"/>
      <c r="D11" s="168">
        <v>16495</v>
      </c>
      <c r="E11" s="168">
        <v>20</v>
      </c>
      <c r="F11" s="168">
        <v>332</v>
      </c>
      <c r="G11" s="168">
        <v>16184</v>
      </c>
      <c r="H11" s="168">
        <v>2263</v>
      </c>
      <c r="I11" s="168">
        <v>78</v>
      </c>
      <c r="J11" s="168">
        <v>4</v>
      </c>
      <c r="K11" s="168">
        <v>2336</v>
      </c>
    </row>
    <row r="12" spans="2:11" ht="19.5" customHeight="1">
      <c r="B12" s="790" t="s">
        <v>380</v>
      </c>
      <c r="C12" s="791"/>
      <c r="D12" s="168">
        <v>75755</v>
      </c>
      <c r="E12" s="168">
        <v>770</v>
      </c>
      <c r="F12" s="168">
        <v>1001</v>
      </c>
      <c r="G12" s="168">
        <v>75524</v>
      </c>
      <c r="H12" s="168">
        <v>15500</v>
      </c>
      <c r="I12" s="168">
        <v>2389</v>
      </c>
      <c r="J12" s="168">
        <v>141</v>
      </c>
      <c r="K12" s="168">
        <v>17748</v>
      </c>
    </row>
    <row r="13" spans="2:11" ht="19.5" customHeight="1">
      <c r="B13" s="790" t="s">
        <v>381</v>
      </c>
      <c r="C13" s="791"/>
      <c r="D13" s="168">
        <v>113598</v>
      </c>
      <c r="E13" s="168">
        <v>762</v>
      </c>
      <c r="F13" s="168">
        <v>929</v>
      </c>
      <c r="G13" s="168">
        <v>113224</v>
      </c>
      <c r="H13" s="168">
        <v>102942</v>
      </c>
      <c r="I13" s="168">
        <v>2206</v>
      </c>
      <c r="J13" s="168">
        <v>1855</v>
      </c>
      <c r="K13" s="168">
        <v>103500</v>
      </c>
    </row>
    <row r="14" spans="2:11" ht="19.5" customHeight="1">
      <c r="B14" s="790" t="s">
        <v>382</v>
      </c>
      <c r="C14" s="791"/>
      <c r="D14" s="168">
        <v>32514</v>
      </c>
      <c r="E14" s="168">
        <v>269</v>
      </c>
      <c r="F14" s="168">
        <v>209</v>
      </c>
      <c r="G14" s="168">
        <v>32574</v>
      </c>
      <c r="H14" s="168">
        <v>1793</v>
      </c>
      <c r="I14" s="168">
        <v>0</v>
      </c>
      <c r="J14" s="168">
        <v>18</v>
      </c>
      <c r="K14" s="168">
        <v>1775</v>
      </c>
    </row>
    <row r="15" spans="2:11" ht="19.5" customHeight="1">
      <c r="B15" s="790" t="s">
        <v>383</v>
      </c>
      <c r="C15" s="791"/>
      <c r="D15" s="168">
        <v>14629</v>
      </c>
      <c r="E15" s="168">
        <v>74</v>
      </c>
      <c r="F15" s="168">
        <v>35</v>
      </c>
      <c r="G15" s="168">
        <v>14663</v>
      </c>
      <c r="H15" s="168">
        <v>2847</v>
      </c>
      <c r="I15" s="168">
        <v>240</v>
      </c>
      <c r="J15" s="168">
        <v>26</v>
      </c>
      <c r="K15" s="168">
        <v>3066</v>
      </c>
    </row>
    <row r="16" spans="2:11" ht="19.5" customHeight="1">
      <c r="B16" s="790" t="s">
        <v>384</v>
      </c>
      <c r="C16" s="791"/>
      <c r="D16" s="168">
        <v>33125</v>
      </c>
      <c r="E16" s="168">
        <v>151</v>
      </c>
      <c r="F16" s="168">
        <v>156</v>
      </c>
      <c r="G16" s="168">
        <v>33120</v>
      </c>
      <c r="H16" s="168">
        <v>3377</v>
      </c>
      <c r="I16" s="168">
        <v>435</v>
      </c>
      <c r="J16" s="168">
        <v>40</v>
      </c>
      <c r="K16" s="168">
        <v>3772</v>
      </c>
    </row>
    <row r="17" spans="2:11" ht="19.5" customHeight="1">
      <c r="B17" s="790" t="s">
        <v>385</v>
      </c>
      <c r="C17" s="791"/>
      <c r="D17" s="168">
        <v>24961</v>
      </c>
      <c r="E17" s="168">
        <v>490</v>
      </c>
      <c r="F17" s="168">
        <v>274</v>
      </c>
      <c r="G17" s="168">
        <v>25241</v>
      </c>
      <c r="H17" s="168">
        <v>94235</v>
      </c>
      <c r="I17" s="168">
        <v>3130</v>
      </c>
      <c r="J17" s="168">
        <v>2873</v>
      </c>
      <c r="K17" s="168">
        <v>94428</v>
      </c>
    </row>
    <row r="18" spans="2:11" ht="19.5" customHeight="1">
      <c r="B18" s="790" t="s">
        <v>386</v>
      </c>
      <c r="C18" s="791"/>
      <c r="D18" s="168">
        <v>20557</v>
      </c>
      <c r="E18" s="168">
        <v>157</v>
      </c>
      <c r="F18" s="168">
        <v>212</v>
      </c>
      <c r="G18" s="168">
        <v>20502</v>
      </c>
      <c r="H18" s="168">
        <v>18338</v>
      </c>
      <c r="I18" s="168">
        <v>1018</v>
      </c>
      <c r="J18" s="168">
        <v>1623</v>
      </c>
      <c r="K18" s="168">
        <v>17733</v>
      </c>
    </row>
    <row r="19" spans="2:11" ht="19.5" customHeight="1">
      <c r="B19" s="790" t="s">
        <v>387</v>
      </c>
      <c r="C19" s="791"/>
      <c r="D19" s="168">
        <v>46693</v>
      </c>
      <c r="E19" s="168">
        <v>313</v>
      </c>
      <c r="F19" s="168">
        <v>488</v>
      </c>
      <c r="G19" s="168">
        <v>46519</v>
      </c>
      <c r="H19" s="168">
        <v>22290</v>
      </c>
      <c r="I19" s="168">
        <v>23</v>
      </c>
      <c r="J19" s="168">
        <v>11</v>
      </c>
      <c r="K19" s="168">
        <v>22301</v>
      </c>
    </row>
    <row r="20" spans="2:11" ht="19.5" customHeight="1">
      <c r="B20" s="790" t="s">
        <v>388</v>
      </c>
      <c r="C20" s="791"/>
      <c r="D20" s="168">
        <v>116378</v>
      </c>
      <c r="E20" s="168">
        <v>151</v>
      </c>
      <c r="F20" s="168">
        <v>240</v>
      </c>
      <c r="G20" s="168">
        <v>116264</v>
      </c>
      <c r="H20" s="168">
        <v>48675</v>
      </c>
      <c r="I20" s="168">
        <v>972</v>
      </c>
      <c r="J20" s="168">
        <v>260</v>
      </c>
      <c r="K20" s="168">
        <v>49412</v>
      </c>
    </row>
    <row r="21" spans="2:11" ht="19.5" customHeight="1">
      <c r="B21" s="790" t="s">
        <v>234</v>
      </c>
      <c r="C21" s="791"/>
      <c r="D21" s="168">
        <v>11221</v>
      </c>
      <c r="E21" s="168">
        <v>90</v>
      </c>
      <c r="F21" s="168">
        <v>33</v>
      </c>
      <c r="G21" s="168">
        <v>11279</v>
      </c>
      <c r="H21" s="168">
        <v>1405</v>
      </c>
      <c r="I21" s="168">
        <v>20</v>
      </c>
      <c r="J21" s="168">
        <v>0</v>
      </c>
      <c r="K21" s="168">
        <v>1424</v>
      </c>
    </row>
    <row r="22" spans="2:11" ht="19.5" customHeight="1">
      <c r="B22" s="788" t="s">
        <v>389</v>
      </c>
      <c r="C22" s="789"/>
      <c r="D22" s="168">
        <v>54990</v>
      </c>
      <c r="E22" s="168">
        <v>583</v>
      </c>
      <c r="F22" s="168">
        <v>905</v>
      </c>
      <c r="G22" s="168">
        <v>54669</v>
      </c>
      <c r="H22" s="168">
        <v>32941</v>
      </c>
      <c r="I22" s="168">
        <v>1309</v>
      </c>
      <c r="J22" s="168">
        <v>885</v>
      </c>
      <c r="K22" s="168">
        <v>33364</v>
      </c>
    </row>
    <row r="23" spans="2:11" ht="19.5" customHeight="1">
      <c r="B23" s="165"/>
      <c r="C23" s="596" t="s">
        <v>390</v>
      </c>
      <c r="D23" s="169">
        <v>35518</v>
      </c>
      <c r="E23" s="169">
        <v>184</v>
      </c>
      <c r="F23" s="169">
        <v>368</v>
      </c>
      <c r="G23" s="169">
        <v>35534</v>
      </c>
      <c r="H23" s="169">
        <v>18385</v>
      </c>
      <c r="I23" s="169">
        <v>1122</v>
      </c>
      <c r="J23" s="169">
        <v>491</v>
      </c>
      <c r="K23" s="169">
        <v>18816</v>
      </c>
    </row>
    <row r="24" spans="2:11" ht="19.5" customHeight="1">
      <c r="B24" s="170"/>
      <c r="C24" s="594" t="s">
        <v>242</v>
      </c>
      <c r="D24" s="171">
        <v>6993</v>
      </c>
      <c r="E24" s="171">
        <v>19</v>
      </c>
      <c r="F24" s="171">
        <v>80</v>
      </c>
      <c r="G24" s="171">
        <v>6936</v>
      </c>
      <c r="H24" s="171">
        <v>2204</v>
      </c>
      <c r="I24" s="171">
        <v>36</v>
      </c>
      <c r="J24" s="171">
        <v>7</v>
      </c>
      <c r="K24" s="171">
        <v>2229</v>
      </c>
    </row>
    <row r="25" spans="2:11" ht="19.5" customHeight="1">
      <c r="B25" s="172"/>
      <c r="C25" s="597" t="s">
        <v>391</v>
      </c>
      <c r="D25" s="173">
        <v>4310</v>
      </c>
      <c r="E25" s="173">
        <v>66</v>
      </c>
      <c r="F25" s="173">
        <v>56</v>
      </c>
      <c r="G25" s="173">
        <v>4327</v>
      </c>
      <c r="H25" s="173">
        <v>242</v>
      </c>
      <c r="I25" s="173">
        <v>0</v>
      </c>
      <c r="J25" s="173">
        <v>6</v>
      </c>
      <c r="K25" s="173">
        <v>229</v>
      </c>
    </row>
    <row r="26" spans="2:11" ht="19.5" customHeight="1">
      <c r="B26" s="167"/>
      <c r="C26" s="598" t="s">
        <v>392</v>
      </c>
      <c r="D26" s="168">
        <v>5114</v>
      </c>
      <c r="E26" s="168">
        <v>57</v>
      </c>
      <c r="F26" s="168">
        <v>84</v>
      </c>
      <c r="G26" s="168">
        <v>5087</v>
      </c>
      <c r="H26" s="168">
        <v>734</v>
      </c>
      <c r="I26" s="168">
        <v>9</v>
      </c>
      <c r="J26" s="168">
        <v>5</v>
      </c>
      <c r="K26" s="168">
        <v>738</v>
      </c>
    </row>
    <row r="27" spans="2:11" ht="19.5" customHeight="1">
      <c r="B27" s="167"/>
      <c r="C27" s="598" t="s">
        <v>393</v>
      </c>
      <c r="D27" s="168">
        <v>14584</v>
      </c>
      <c r="E27" s="168">
        <v>20</v>
      </c>
      <c r="F27" s="168">
        <v>56</v>
      </c>
      <c r="G27" s="168">
        <v>14547</v>
      </c>
      <c r="H27" s="168">
        <v>2054</v>
      </c>
      <c r="I27" s="168">
        <v>0</v>
      </c>
      <c r="J27" s="168">
        <v>17</v>
      </c>
      <c r="K27" s="168">
        <v>2038</v>
      </c>
    </row>
    <row r="28" spans="2:11" ht="19.5" customHeight="1">
      <c r="B28" s="167"/>
      <c r="C28" s="598" t="s">
        <v>254</v>
      </c>
      <c r="D28" s="168">
        <v>6373</v>
      </c>
      <c r="E28" s="168">
        <v>6</v>
      </c>
      <c r="F28" s="168">
        <v>28</v>
      </c>
      <c r="G28" s="168">
        <v>6352</v>
      </c>
      <c r="H28" s="168">
        <v>1128</v>
      </c>
      <c r="I28" s="168">
        <v>0</v>
      </c>
      <c r="J28" s="168">
        <v>20</v>
      </c>
      <c r="K28" s="168">
        <v>1107</v>
      </c>
    </row>
    <row r="29" spans="2:11" ht="19.5" customHeight="1">
      <c r="B29" s="167"/>
      <c r="C29" s="598" t="s">
        <v>394</v>
      </c>
      <c r="D29" s="168">
        <v>22457</v>
      </c>
      <c r="E29" s="168">
        <v>129</v>
      </c>
      <c r="F29" s="168">
        <v>171</v>
      </c>
      <c r="G29" s="168">
        <v>22415</v>
      </c>
      <c r="H29" s="168">
        <v>2200</v>
      </c>
      <c r="I29" s="168">
        <v>1</v>
      </c>
      <c r="J29" s="168">
        <v>7</v>
      </c>
      <c r="K29" s="168">
        <v>2194</v>
      </c>
    </row>
    <row r="30" spans="2:11" ht="19.5" customHeight="1">
      <c r="B30" s="167"/>
      <c r="C30" s="598" t="s">
        <v>395</v>
      </c>
      <c r="D30" s="168">
        <v>15596</v>
      </c>
      <c r="E30" s="168">
        <v>231</v>
      </c>
      <c r="F30" s="168">
        <v>82</v>
      </c>
      <c r="G30" s="168">
        <v>15744</v>
      </c>
      <c r="H30" s="168">
        <v>3699</v>
      </c>
      <c r="I30" s="168">
        <v>285</v>
      </c>
      <c r="J30" s="168">
        <v>57</v>
      </c>
      <c r="K30" s="168">
        <v>3928</v>
      </c>
    </row>
    <row r="31" spans="2:11" ht="19.5" customHeight="1">
      <c r="B31" s="167"/>
      <c r="C31" s="598" t="s">
        <v>396</v>
      </c>
      <c r="D31" s="168">
        <v>7448</v>
      </c>
      <c r="E31" s="168">
        <v>29</v>
      </c>
      <c r="F31" s="168">
        <v>31</v>
      </c>
      <c r="G31" s="168">
        <v>7417</v>
      </c>
      <c r="H31" s="168">
        <v>188</v>
      </c>
      <c r="I31" s="168">
        <v>0</v>
      </c>
      <c r="J31" s="168">
        <v>0</v>
      </c>
      <c r="K31" s="168">
        <v>217</v>
      </c>
    </row>
    <row r="32" spans="2:11" ht="19.5" customHeight="1">
      <c r="B32" s="167"/>
      <c r="C32" s="598" t="s">
        <v>397</v>
      </c>
      <c r="D32" s="168">
        <v>5657</v>
      </c>
      <c r="E32" s="168">
        <v>2</v>
      </c>
      <c r="F32" s="168">
        <v>19</v>
      </c>
      <c r="G32" s="168">
        <v>5642</v>
      </c>
      <c r="H32" s="168">
        <v>565</v>
      </c>
      <c r="I32" s="168">
        <v>0</v>
      </c>
      <c r="J32" s="168">
        <v>12</v>
      </c>
      <c r="K32" s="168">
        <v>551</v>
      </c>
    </row>
    <row r="33" spans="2:11" ht="19.5" customHeight="1">
      <c r="B33" s="167"/>
      <c r="C33" s="598" t="s">
        <v>268</v>
      </c>
      <c r="D33" s="168">
        <v>2793</v>
      </c>
      <c r="E33" s="168">
        <v>30</v>
      </c>
      <c r="F33" s="168">
        <v>18</v>
      </c>
      <c r="G33" s="168">
        <v>2805</v>
      </c>
      <c r="H33" s="168">
        <v>77</v>
      </c>
      <c r="I33" s="168">
        <v>0</v>
      </c>
      <c r="J33" s="168">
        <v>0</v>
      </c>
      <c r="K33" s="168">
        <v>77</v>
      </c>
    </row>
    <row r="34" spans="2:11" ht="19.5" customHeight="1">
      <c r="B34" s="167"/>
      <c r="C34" s="598" t="s">
        <v>271</v>
      </c>
      <c r="D34" s="168">
        <v>5765</v>
      </c>
      <c r="E34" s="168">
        <v>46</v>
      </c>
      <c r="F34" s="168">
        <v>61</v>
      </c>
      <c r="G34" s="168">
        <v>5751</v>
      </c>
      <c r="H34" s="168">
        <v>645</v>
      </c>
      <c r="I34" s="168">
        <v>0</v>
      </c>
      <c r="J34" s="168">
        <v>0</v>
      </c>
      <c r="K34" s="168">
        <v>644</v>
      </c>
    </row>
    <row r="35" spans="2:11" ht="19.5" customHeight="1">
      <c r="B35" s="167"/>
      <c r="C35" s="598" t="s">
        <v>274</v>
      </c>
      <c r="D35" s="168">
        <v>20194</v>
      </c>
      <c r="E35" s="168">
        <v>5</v>
      </c>
      <c r="F35" s="168">
        <v>21</v>
      </c>
      <c r="G35" s="168">
        <v>20177</v>
      </c>
      <c r="H35" s="168">
        <v>2168</v>
      </c>
      <c r="I35" s="168">
        <v>286</v>
      </c>
      <c r="J35" s="168">
        <v>120</v>
      </c>
      <c r="K35" s="168">
        <v>2335</v>
      </c>
    </row>
    <row r="36" spans="2:11" ht="19.5" customHeight="1">
      <c r="B36" s="167"/>
      <c r="C36" s="598" t="s">
        <v>398</v>
      </c>
      <c r="D36" s="168">
        <v>13715</v>
      </c>
      <c r="E36" s="168">
        <v>42</v>
      </c>
      <c r="F36" s="168">
        <v>61</v>
      </c>
      <c r="G36" s="168">
        <v>13696</v>
      </c>
      <c r="H36" s="168">
        <v>556</v>
      </c>
      <c r="I36" s="168">
        <v>5</v>
      </c>
      <c r="J36" s="168">
        <v>50</v>
      </c>
      <c r="K36" s="168">
        <v>511</v>
      </c>
    </row>
    <row r="37" spans="2:11" ht="19.5" customHeight="1">
      <c r="B37" s="167"/>
      <c r="C37" s="598" t="s">
        <v>399</v>
      </c>
      <c r="D37" s="168">
        <v>27359</v>
      </c>
      <c r="E37" s="168">
        <v>98</v>
      </c>
      <c r="F37" s="168">
        <v>70</v>
      </c>
      <c r="G37" s="168">
        <v>27385</v>
      </c>
      <c r="H37" s="168">
        <v>1927</v>
      </c>
      <c r="I37" s="168">
        <v>73</v>
      </c>
      <c r="J37" s="168">
        <v>0</v>
      </c>
      <c r="K37" s="168">
        <v>2002</v>
      </c>
    </row>
    <row r="38" spans="2:11" ht="19.5" customHeight="1">
      <c r="B38" s="167"/>
      <c r="C38" s="598" t="s">
        <v>400</v>
      </c>
      <c r="D38" s="168">
        <v>8441</v>
      </c>
      <c r="E38" s="168">
        <v>15</v>
      </c>
      <c r="F38" s="168">
        <v>11</v>
      </c>
      <c r="G38" s="168">
        <v>8446</v>
      </c>
      <c r="H38" s="168">
        <v>889</v>
      </c>
      <c r="I38" s="168">
        <v>61</v>
      </c>
      <c r="J38" s="168">
        <v>75</v>
      </c>
      <c r="K38" s="168">
        <v>874</v>
      </c>
    </row>
    <row r="39" spans="2:11" ht="19.5" customHeight="1">
      <c r="B39" s="167"/>
      <c r="C39" s="598" t="s">
        <v>401</v>
      </c>
      <c r="D39" s="168">
        <v>8970</v>
      </c>
      <c r="E39" s="168">
        <v>33</v>
      </c>
      <c r="F39" s="168">
        <v>33</v>
      </c>
      <c r="G39" s="168">
        <v>8971</v>
      </c>
      <c r="H39" s="168">
        <v>2881</v>
      </c>
      <c r="I39" s="168">
        <v>0</v>
      </c>
      <c r="J39" s="168">
        <v>18</v>
      </c>
      <c r="K39" s="168">
        <v>2862</v>
      </c>
    </row>
    <row r="40" spans="2:11" ht="19.5" customHeight="1">
      <c r="B40" s="167"/>
      <c r="C40" s="598" t="s">
        <v>402</v>
      </c>
      <c r="D40" s="168">
        <v>29537</v>
      </c>
      <c r="E40" s="168">
        <v>111</v>
      </c>
      <c r="F40" s="168">
        <v>246</v>
      </c>
      <c r="G40" s="168">
        <v>29402</v>
      </c>
      <c r="H40" s="168">
        <v>4847</v>
      </c>
      <c r="I40" s="168">
        <v>0</v>
      </c>
      <c r="J40" s="168">
        <v>219</v>
      </c>
      <c r="K40" s="168">
        <v>4628</v>
      </c>
    </row>
    <row r="41" spans="2:11" ht="19.5" customHeight="1">
      <c r="B41" s="167"/>
      <c r="C41" s="598" t="s">
        <v>403</v>
      </c>
      <c r="D41" s="168">
        <v>9059</v>
      </c>
      <c r="E41" s="168">
        <v>77</v>
      </c>
      <c r="F41" s="168">
        <v>58</v>
      </c>
      <c r="G41" s="168">
        <v>9077</v>
      </c>
      <c r="H41" s="168">
        <v>225</v>
      </c>
      <c r="I41" s="168">
        <v>13</v>
      </c>
      <c r="J41" s="168">
        <v>0</v>
      </c>
      <c r="K41" s="168">
        <v>239</v>
      </c>
    </row>
    <row r="42" spans="2:11" ht="19.5" customHeight="1">
      <c r="B42" s="167"/>
      <c r="C42" s="598" t="s">
        <v>404</v>
      </c>
      <c r="D42" s="168">
        <v>94274</v>
      </c>
      <c r="E42" s="168">
        <v>780</v>
      </c>
      <c r="F42" s="168">
        <v>1200</v>
      </c>
      <c r="G42" s="168">
        <v>93854</v>
      </c>
      <c r="H42" s="168">
        <v>2273</v>
      </c>
      <c r="I42" s="168">
        <v>31</v>
      </c>
      <c r="J42" s="168">
        <v>35</v>
      </c>
      <c r="K42" s="168">
        <v>2269</v>
      </c>
    </row>
    <row r="43" spans="2:11" ht="19.5" customHeight="1">
      <c r="B43" s="167"/>
      <c r="C43" s="598" t="s">
        <v>405</v>
      </c>
      <c r="D43" s="168">
        <v>12695</v>
      </c>
      <c r="E43" s="168">
        <v>155</v>
      </c>
      <c r="F43" s="168">
        <v>231</v>
      </c>
      <c r="G43" s="168">
        <v>12617</v>
      </c>
      <c r="H43" s="168">
        <v>1843</v>
      </c>
      <c r="I43" s="168">
        <v>26</v>
      </c>
      <c r="J43" s="168">
        <v>31</v>
      </c>
      <c r="K43" s="168">
        <v>1840</v>
      </c>
    </row>
    <row r="44" spans="2:11" ht="19.5" customHeight="1">
      <c r="B44" s="165"/>
      <c r="C44" s="596" t="s">
        <v>406</v>
      </c>
      <c r="D44" s="169">
        <v>52949</v>
      </c>
      <c r="E44" s="169">
        <v>202</v>
      </c>
      <c r="F44" s="169">
        <v>418</v>
      </c>
      <c r="G44" s="169">
        <v>52733</v>
      </c>
      <c r="H44" s="169">
        <v>10741</v>
      </c>
      <c r="I44" s="169">
        <v>113</v>
      </c>
      <c r="J44" s="169">
        <v>164</v>
      </c>
      <c r="K44" s="169">
        <v>10690</v>
      </c>
    </row>
    <row r="45" spans="2:11" ht="19.5" customHeight="1">
      <c r="B45" s="174"/>
      <c r="C45" s="595" t="s">
        <v>407</v>
      </c>
      <c r="D45" s="175">
        <v>60649</v>
      </c>
      <c r="E45" s="175">
        <v>560</v>
      </c>
      <c r="F45" s="175">
        <v>511</v>
      </c>
      <c r="G45" s="175">
        <v>60491</v>
      </c>
      <c r="H45" s="175">
        <v>92201</v>
      </c>
      <c r="I45" s="175">
        <v>2093</v>
      </c>
      <c r="J45" s="175">
        <v>1691</v>
      </c>
      <c r="K45" s="175">
        <v>92810</v>
      </c>
    </row>
    <row r="46" spans="2:11" ht="19.5" customHeight="1">
      <c r="B46" s="165"/>
      <c r="C46" s="596" t="s">
        <v>302</v>
      </c>
      <c r="D46" s="169">
        <v>13362</v>
      </c>
      <c r="E46" s="169">
        <v>84</v>
      </c>
      <c r="F46" s="169">
        <v>163</v>
      </c>
      <c r="G46" s="169">
        <v>13284</v>
      </c>
      <c r="H46" s="169">
        <v>13904</v>
      </c>
      <c r="I46" s="169">
        <v>266</v>
      </c>
      <c r="J46" s="169">
        <v>584</v>
      </c>
      <c r="K46" s="169">
        <v>13585</v>
      </c>
    </row>
    <row r="47" spans="2:11" ht="19.5" customHeight="1">
      <c r="B47" s="174"/>
      <c r="C47" s="595" t="s">
        <v>408</v>
      </c>
      <c r="D47" s="175">
        <v>11599</v>
      </c>
      <c r="E47" s="175">
        <v>406</v>
      </c>
      <c r="F47" s="175">
        <v>111</v>
      </c>
      <c r="G47" s="175">
        <v>11957</v>
      </c>
      <c r="H47" s="175">
        <v>80331</v>
      </c>
      <c r="I47" s="175">
        <v>2864</v>
      </c>
      <c r="J47" s="175">
        <v>2289</v>
      </c>
      <c r="K47" s="175">
        <v>80843</v>
      </c>
    </row>
    <row r="48" spans="2:11" ht="19.5" customHeight="1">
      <c r="B48" s="172"/>
      <c r="C48" s="597" t="s">
        <v>304</v>
      </c>
      <c r="D48" s="173">
        <v>53860</v>
      </c>
      <c r="E48" s="173">
        <v>77</v>
      </c>
      <c r="F48" s="173">
        <v>201</v>
      </c>
      <c r="G48" s="173">
        <v>53700</v>
      </c>
      <c r="H48" s="173">
        <v>17368</v>
      </c>
      <c r="I48" s="173">
        <v>174</v>
      </c>
      <c r="J48" s="173">
        <v>68</v>
      </c>
      <c r="K48" s="173">
        <v>17510</v>
      </c>
    </row>
    <row r="49" spans="2:11" ht="19.5" customHeight="1">
      <c r="B49" s="167"/>
      <c r="C49" s="598" t="s">
        <v>409</v>
      </c>
      <c r="D49" s="168">
        <v>62518</v>
      </c>
      <c r="E49" s="168">
        <v>74</v>
      </c>
      <c r="F49" s="168">
        <v>39</v>
      </c>
      <c r="G49" s="168">
        <v>62564</v>
      </c>
      <c r="H49" s="168">
        <v>31307</v>
      </c>
      <c r="I49" s="168">
        <v>798</v>
      </c>
      <c r="J49" s="168">
        <v>192</v>
      </c>
      <c r="K49" s="168">
        <v>31902</v>
      </c>
    </row>
    <row r="50" spans="2:11" ht="19.5" customHeight="1">
      <c r="B50" s="191"/>
      <c r="C50" s="593" t="s">
        <v>410</v>
      </c>
      <c r="D50" s="192">
        <v>12335</v>
      </c>
      <c r="E50" s="192">
        <v>381</v>
      </c>
      <c r="F50" s="192">
        <v>388</v>
      </c>
      <c r="G50" s="192">
        <v>12328</v>
      </c>
      <c r="H50" s="192">
        <v>7649</v>
      </c>
      <c r="I50" s="192">
        <v>753</v>
      </c>
      <c r="J50" s="192">
        <v>313</v>
      </c>
      <c r="K50" s="192">
        <v>8089</v>
      </c>
    </row>
    <row r="51" spans="2:11" ht="19.5" customHeight="1">
      <c r="B51" s="170"/>
      <c r="C51" s="594" t="s">
        <v>411</v>
      </c>
      <c r="D51" s="171">
        <v>24745</v>
      </c>
      <c r="E51" s="171">
        <v>126</v>
      </c>
      <c r="F51" s="171">
        <v>104</v>
      </c>
      <c r="G51" s="171">
        <v>24768</v>
      </c>
      <c r="H51" s="171">
        <v>22417</v>
      </c>
      <c r="I51" s="171">
        <v>556</v>
      </c>
      <c r="J51" s="171">
        <v>450</v>
      </c>
      <c r="K51" s="171">
        <v>22522</v>
      </c>
    </row>
    <row r="52" spans="2:11" ht="19.5" customHeight="1">
      <c r="B52" s="174"/>
      <c r="C52" s="595" t="s">
        <v>412</v>
      </c>
      <c r="D52" s="175">
        <v>17910</v>
      </c>
      <c r="E52" s="175">
        <v>76</v>
      </c>
      <c r="F52" s="175">
        <v>413</v>
      </c>
      <c r="G52" s="175">
        <v>17573</v>
      </c>
      <c r="H52" s="175">
        <v>2875</v>
      </c>
      <c r="I52" s="175">
        <v>0</v>
      </c>
      <c r="J52" s="175">
        <v>122</v>
      </c>
      <c r="K52" s="175">
        <v>2753</v>
      </c>
    </row>
    <row r="53" spans="2:11" ht="18.75">
      <c r="B53" s="153"/>
      <c r="C53" s="155"/>
      <c r="D53" s="582" t="s">
        <v>812</v>
      </c>
      <c r="I53" s="153"/>
      <c r="J53" s="153"/>
      <c r="K53" s="153"/>
    </row>
    <row r="54" spans="2:11" ht="13.5">
      <c r="B54" s="187"/>
      <c r="C54" s="187"/>
      <c r="D54" s="187"/>
      <c r="E54" s="156"/>
      <c r="F54" s="156"/>
      <c r="G54" s="156"/>
      <c r="H54" s="156"/>
      <c r="I54" s="156"/>
      <c r="J54" s="156"/>
      <c r="K54" s="156"/>
    </row>
    <row r="55" spans="2:11" ht="14.25">
      <c r="B55" s="156"/>
      <c r="C55" s="158" t="s">
        <v>422</v>
      </c>
      <c r="E55" s="156"/>
      <c r="F55" s="156"/>
      <c r="G55" s="156"/>
      <c r="H55" s="156"/>
      <c r="I55" s="156"/>
      <c r="J55" s="156"/>
      <c r="K55" s="159" t="s">
        <v>584</v>
      </c>
    </row>
    <row r="56" spans="1:11" ht="18" customHeight="1">
      <c r="A56" s="160"/>
      <c r="B56" s="805" t="s">
        <v>747</v>
      </c>
      <c r="C56" s="806"/>
      <c r="D56" s="812" t="s">
        <v>579</v>
      </c>
      <c r="E56" s="818"/>
      <c r="F56" s="818"/>
      <c r="G56" s="819"/>
      <c r="H56" s="798" t="s">
        <v>580</v>
      </c>
      <c r="I56" s="818"/>
      <c r="J56" s="818"/>
      <c r="K56" s="819"/>
    </row>
    <row r="57" spans="2:11" s="160" customFormat="1" ht="36" customHeight="1" thickBot="1">
      <c r="B57" s="807"/>
      <c r="C57" s="808"/>
      <c r="D57" s="609" t="s">
        <v>585</v>
      </c>
      <c r="E57" s="610" t="s">
        <v>586</v>
      </c>
      <c r="F57" s="610" t="s">
        <v>587</v>
      </c>
      <c r="G57" s="611" t="s">
        <v>588</v>
      </c>
      <c r="H57" s="609" t="s">
        <v>585</v>
      </c>
      <c r="I57" s="610" t="s">
        <v>586</v>
      </c>
      <c r="J57" s="610" t="s">
        <v>587</v>
      </c>
      <c r="K57" s="611" t="s">
        <v>588</v>
      </c>
    </row>
    <row r="58" spans="1:11" s="160" customFormat="1" ht="19.5" customHeight="1" thickTop="1">
      <c r="A58" s="155"/>
      <c r="B58" s="792" t="s">
        <v>192</v>
      </c>
      <c r="C58" s="793"/>
      <c r="D58" s="164">
        <v>631331</v>
      </c>
      <c r="E58" s="164">
        <v>4068</v>
      </c>
      <c r="F58" s="164">
        <v>5029</v>
      </c>
      <c r="G58" s="164">
        <v>630428</v>
      </c>
      <c r="H58" s="164">
        <v>213287</v>
      </c>
      <c r="I58" s="164">
        <v>7887</v>
      </c>
      <c r="J58" s="164">
        <v>4109</v>
      </c>
      <c r="K58" s="164">
        <v>217007</v>
      </c>
    </row>
    <row r="59" spans="2:11" ht="19.5" customHeight="1">
      <c r="B59" s="794" t="s">
        <v>379</v>
      </c>
      <c r="C59" s="795"/>
      <c r="D59" s="166" t="s">
        <v>672</v>
      </c>
      <c r="E59" s="166" t="s">
        <v>672</v>
      </c>
      <c r="F59" s="166" t="s">
        <v>672</v>
      </c>
      <c r="G59" s="166" t="s">
        <v>672</v>
      </c>
      <c r="H59" s="166" t="s">
        <v>672</v>
      </c>
      <c r="I59" s="166" t="s">
        <v>672</v>
      </c>
      <c r="J59" s="166" t="s">
        <v>672</v>
      </c>
      <c r="K59" s="166" t="s">
        <v>672</v>
      </c>
    </row>
    <row r="60" spans="2:11" ht="19.5" customHeight="1">
      <c r="B60" s="790" t="s">
        <v>200</v>
      </c>
      <c r="C60" s="791"/>
      <c r="D60" s="168">
        <v>17707</v>
      </c>
      <c r="E60" s="168">
        <v>40</v>
      </c>
      <c r="F60" s="168">
        <v>108</v>
      </c>
      <c r="G60" s="168">
        <v>17640</v>
      </c>
      <c r="H60" s="168">
        <v>298</v>
      </c>
      <c r="I60" s="168">
        <v>0</v>
      </c>
      <c r="J60" s="168">
        <v>0</v>
      </c>
      <c r="K60" s="168">
        <v>297</v>
      </c>
    </row>
    <row r="61" spans="2:11" ht="19.5" customHeight="1">
      <c r="B61" s="790" t="s">
        <v>202</v>
      </c>
      <c r="C61" s="791"/>
      <c r="D61" s="168">
        <v>290054</v>
      </c>
      <c r="E61" s="168">
        <v>1965</v>
      </c>
      <c r="F61" s="168">
        <v>2267</v>
      </c>
      <c r="G61" s="168">
        <v>289933</v>
      </c>
      <c r="H61" s="168">
        <v>26464</v>
      </c>
      <c r="I61" s="168">
        <v>588</v>
      </c>
      <c r="J61" s="168">
        <v>658</v>
      </c>
      <c r="K61" s="168">
        <v>26213</v>
      </c>
    </row>
    <row r="62" spans="2:11" ht="19.5" customHeight="1">
      <c r="B62" s="790" t="s">
        <v>204</v>
      </c>
      <c r="C62" s="791"/>
      <c r="D62" s="168">
        <v>5529</v>
      </c>
      <c r="E62" s="168">
        <v>12</v>
      </c>
      <c r="F62" s="168">
        <v>10</v>
      </c>
      <c r="G62" s="168">
        <v>5531</v>
      </c>
      <c r="H62" s="168">
        <v>293</v>
      </c>
      <c r="I62" s="168">
        <v>0</v>
      </c>
      <c r="J62" s="168">
        <v>0</v>
      </c>
      <c r="K62" s="168">
        <v>293</v>
      </c>
    </row>
    <row r="63" spans="2:11" ht="19.5" customHeight="1">
      <c r="B63" s="790" t="s">
        <v>207</v>
      </c>
      <c r="C63" s="791"/>
      <c r="D63" s="168">
        <v>9673</v>
      </c>
      <c r="E63" s="168">
        <v>20</v>
      </c>
      <c r="F63" s="168">
        <v>206</v>
      </c>
      <c r="G63" s="168">
        <v>9488</v>
      </c>
      <c r="H63" s="168">
        <v>2263</v>
      </c>
      <c r="I63" s="168">
        <v>78</v>
      </c>
      <c r="J63" s="168">
        <v>4</v>
      </c>
      <c r="K63" s="168">
        <v>2336</v>
      </c>
    </row>
    <row r="64" spans="2:11" ht="19.5" customHeight="1">
      <c r="B64" s="790" t="s">
        <v>380</v>
      </c>
      <c r="C64" s="791"/>
      <c r="D64" s="168">
        <v>53944</v>
      </c>
      <c r="E64" s="168">
        <v>506</v>
      </c>
      <c r="F64" s="168">
        <v>430</v>
      </c>
      <c r="G64" s="168">
        <v>54020</v>
      </c>
      <c r="H64" s="168">
        <v>11142</v>
      </c>
      <c r="I64" s="168">
        <v>2188</v>
      </c>
      <c r="J64" s="168">
        <v>81</v>
      </c>
      <c r="K64" s="168">
        <v>13249</v>
      </c>
    </row>
    <row r="65" spans="2:11" ht="19.5" customHeight="1">
      <c r="B65" s="790" t="s">
        <v>381</v>
      </c>
      <c r="C65" s="791"/>
      <c r="D65" s="168">
        <v>43562</v>
      </c>
      <c r="E65" s="168">
        <v>101</v>
      </c>
      <c r="F65" s="168">
        <v>244</v>
      </c>
      <c r="G65" s="168">
        <v>43163</v>
      </c>
      <c r="H65" s="168">
        <v>51612</v>
      </c>
      <c r="I65" s="168">
        <v>947</v>
      </c>
      <c r="J65" s="168">
        <v>1059</v>
      </c>
      <c r="K65" s="168">
        <v>51756</v>
      </c>
    </row>
    <row r="66" spans="2:11" ht="19.5" customHeight="1">
      <c r="B66" s="790" t="s">
        <v>382</v>
      </c>
      <c r="C66" s="791"/>
      <c r="D66" s="168">
        <v>15834</v>
      </c>
      <c r="E66" s="168">
        <v>98</v>
      </c>
      <c r="F66" s="168">
        <v>121</v>
      </c>
      <c r="G66" s="168">
        <v>15811</v>
      </c>
      <c r="H66" s="168">
        <v>1023</v>
      </c>
      <c r="I66" s="168">
        <v>0</v>
      </c>
      <c r="J66" s="168">
        <v>18</v>
      </c>
      <c r="K66" s="168">
        <v>1005</v>
      </c>
    </row>
    <row r="67" spans="2:11" ht="19.5" customHeight="1">
      <c r="B67" s="790" t="s">
        <v>383</v>
      </c>
      <c r="C67" s="791"/>
      <c r="D67" s="168">
        <v>4680</v>
      </c>
      <c r="E67" s="168">
        <v>74</v>
      </c>
      <c r="F67" s="168">
        <v>35</v>
      </c>
      <c r="G67" s="168">
        <v>4714</v>
      </c>
      <c r="H67" s="168">
        <v>2694</v>
      </c>
      <c r="I67" s="168">
        <v>240</v>
      </c>
      <c r="J67" s="168">
        <v>26</v>
      </c>
      <c r="K67" s="168">
        <v>2913</v>
      </c>
    </row>
    <row r="68" spans="2:11" ht="19.5" customHeight="1">
      <c r="B68" s="790" t="s">
        <v>384</v>
      </c>
      <c r="C68" s="791"/>
      <c r="D68" s="168">
        <v>19428</v>
      </c>
      <c r="E68" s="168">
        <v>121</v>
      </c>
      <c r="F68" s="168">
        <v>18</v>
      </c>
      <c r="G68" s="168">
        <v>19531</v>
      </c>
      <c r="H68" s="168">
        <v>1744</v>
      </c>
      <c r="I68" s="168">
        <v>435</v>
      </c>
      <c r="J68" s="168">
        <v>40</v>
      </c>
      <c r="K68" s="168">
        <v>2139</v>
      </c>
    </row>
    <row r="69" spans="2:11" ht="19.5" customHeight="1">
      <c r="B69" s="790" t="s">
        <v>385</v>
      </c>
      <c r="C69" s="791"/>
      <c r="D69" s="168">
        <v>14092</v>
      </c>
      <c r="E69" s="168">
        <v>128</v>
      </c>
      <c r="F69" s="168">
        <v>274</v>
      </c>
      <c r="G69" s="168">
        <v>14010</v>
      </c>
      <c r="H69" s="168">
        <v>35629</v>
      </c>
      <c r="I69" s="168">
        <v>1315</v>
      </c>
      <c r="J69" s="168">
        <v>941</v>
      </c>
      <c r="K69" s="168">
        <v>35939</v>
      </c>
    </row>
    <row r="70" spans="2:11" ht="19.5" customHeight="1">
      <c r="B70" s="790" t="s">
        <v>386</v>
      </c>
      <c r="C70" s="791"/>
      <c r="D70" s="168">
        <v>9566</v>
      </c>
      <c r="E70" s="168">
        <v>71</v>
      </c>
      <c r="F70" s="168">
        <v>212</v>
      </c>
      <c r="G70" s="168">
        <v>9425</v>
      </c>
      <c r="H70" s="168">
        <v>7947</v>
      </c>
      <c r="I70" s="168">
        <v>322</v>
      </c>
      <c r="J70" s="168">
        <v>193</v>
      </c>
      <c r="K70" s="168">
        <v>8076</v>
      </c>
    </row>
    <row r="71" spans="2:11" ht="19.5" customHeight="1">
      <c r="B71" s="790" t="s">
        <v>387</v>
      </c>
      <c r="C71" s="791"/>
      <c r="D71" s="168">
        <v>29893</v>
      </c>
      <c r="E71" s="168">
        <v>313</v>
      </c>
      <c r="F71" s="168">
        <v>488</v>
      </c>
      <c r="G71" s="168">
        <v>29719</v>
      </c>
      <c r="H71" s="168">
        <v>13026</v>
      </c>
      <c r="I71" s="168">
        <v>23</v>
      </c>
      <c r="J71" s="168">
        <v>11</v>
      </c>
      <c r="K71" s="168">
        <v>13037</v>
      </c>
    </row>
    <row r="72" spans="2:11" ht="19.5" customHeight="1">
      <c r="B72" s="790" t="s">
        <v>388</v>
      </c>
      <c r="C72" s="791"/>
      <c r="D72" s="168">
        <v>85969</v>
      </c>
      <c r="E72" s="168">
        <v>151</v>
      </c>
      <c r="F72" s="168">
        <v>240</v>
      </c>
      <c r="G72" s="168">
        <v>85950</v>
      </c>
      <c r="H72" s="168">
        <v>28240</v>
      </c>
      <c r="I72" s="168">
        <v>442</v>
      </c>
      <c r="J72" s="168">
        <v>260</v>
      </c>
      <c r="K72" s="168">
        <v>28352</v>
      </c>
    </row>
    <row r="73" spans="2:11" ht="19.5" customHeight="1">
      <c r="B73" s="790" t="s">
        <v>234</v>
      </c>
      <c r="C73" s="791"/>
      <c r="D73" s="168">
        <v>4054</v>
      </c>
      <c r="E73" s="168">
        <v>0</v>
      </c>
      <c r="F73" s="168">
        <v>0</v>
      </c>
      <c r="G73" s="168">
        <v>4054</v>
      </c>
      <c r="H73" s="168">
        <v>459</v>
      </c>
      <c r="I73" s="168">
        <v>0</v>
      </c>
      <c r="J73" s="168">
        <v>0</v>
      </c>
      <c r="K73" s="168">
        <v>459</v>
      </c>
    </row>
    <row r="74" spans="2:11" ht="19.5" customHeight="1">
      <c r="B74" s="788" t="s">
        <v>389</v>
      </c>
      <c r="C74" s="789"/>
      <c r="D74" s="168">
        <v>27346</v>
      </c>
      <c r="E74" s="168">
        <v>468</v>
      </c>
      <c r="F74" s="168">
        <v>376</v>
      </c>
      <c r="G74" s="168">
        <v>27439</v>
      </c>
      <c r="H74" s="168">
        <v>30453</v>
      </c>
      <c r="I74" s="168">
        <v>1309</v>
      </c>
      <c r="J74" s="168">
        <v>818</v>
      </c>
      <c r="K74" s="168">
        <v>30943</v>
      </c>
    </row>
    <row r="75" spans="2:11" ht="19.5" customHeight="1">
      <c r="B75" s="165"/>
      <c r="C75" s="596" t="s">
        <v>390</v>
      </c>
      <c r="D75" s="169">
        <v>25660</v>
      </c>
      <c r="E75" s="169">
        <v>134</v>
      </c>
      <c r="F75" s="169">
        <v>265</v>
      </c>
      <c r="G75" s="169">
        <v>25729</v>
      </c>
      <c r="H75" s="169">
        <v>12665</v>
      </c>
      <c r="I75" s="169">
        <v>459</v>
      </c>
      <c r="J75" s="169">
        <v>373</v>
      </c>
      <c r="K75" s="169">
        <v>12551</v>
      </c>
    </row>
    <row r="76" spans="2:11" ht="19.5" customHeight="1">
      <c r="B76" s="170"/>
      <c r="C76" s="594" t="s">
        <v>242</v>
      </c>
      <c r="D76" s="171">
        <v>3799</v>
      </c>
      <c r="E76" s="171">
        <v>19</v>
      </c>
      <c r="F76" s="171">
        <v>16</v>
      </c>
      <c r="G76" s="171">
        <v>3806</v>
      </c>
      <c r="H76" s="171">
        <v>285</v>
      </c>
      <c r="I76" s="171">
        <v>0</v>
      </c>
      <c r="J76" s="171">
        <v>7</v>
      </c>
      <c r="K76" s="171">
        <v>274</v>
      </c>
    </row>
    <row r="77" spans="2:11" ht="19.5" customHeight="1">
      <c r="B77" s="172"/>
      <c r="C77" s="597" t="s">
        <v>391</v>
      </c>
      <c r="D77" s="330">
        <v>2077</v>
      </c>
      <c r="E77" s="330">
        <v>50</v>
      </c>
      <c r="F77" s="330">
        <v>40</v>
      </c>
      <c r="G77" s="330">
        <v>2093</v>
      </c>
      <c r="H77" s="330">
        <v>18</v>
      </c>
      <c r="I77" s="330">
        <v>0</v>
      </c>
      <c r="J77" s="330">
        <v>6</v>
      </c>
      <c r="K77" s="330">
        <v>6</v>
      </c>
    </row>
    <row r="78" spans="2:11" ht="19.5" customHeight="1">
      <c r="B78" s="167"/>
      <c r="C78" s="598" t="s">
        <v>392</v>
      </c>
      <c r="D78" s="168">
        <v>3638</v>
      </c>
      <c r="E78" s="168">
        <v>57</v>
      </c>
      <c r="F78" s="168">
        <v>39</v>
      </c>
      <c r="G78" s="168">
        <v>3656</v>
      </c>
      <c r="H78" s="168">
        <v>383</v>
      </c>
      <c r="I78" s="168">
        <v>9</v>
      </c>
      <c r="J78" s="168">
        <v>5</v>
      </c>
      <c r="K78" s="168">
        <v>387</v>
      </c>
    </row>
    <row r="79" spans="2:11" ht="19.5" customHeight="1">
      <c r="B79" s="167"/>
      <c r="C79" s="598" t="s">
        <v>393</v>
      </c>
      <c r="D79" s="168">
        <v>11992</v>
      </c>
      <c r="E79" s="168">
        <v>20</v>
      </c>
      <c r="F79" s="168">
        <v>56</v>
      </c>
      <c r="G79" s="168">
        <v>11956</v>
      </c>
      <c r="H79" s="168">
        <v>1494</v>
      </c>
      <c r="I79" s="168">
        <v>0</v>
      </c>
      <c r="J79" s="168">
        <v>17</v>
      </c>
      <c r="K79" s="168">
        <v>1477</v>
      </c>
    </row>
    <row r="80" spans="2:11" ht="19.5" customHeight="1">
      <c r="B80" s="167"/>
      <c r="C80" s="598" t="s">
        <v>254</v>
      </c>
      <c r="D80" s="168">
        <v>4337</v>
      </c>
      <c r="E80" s="168">
        <v>6</v>
      </c>
      <c r="F80" s="168">
        <v>17</v>
      </c>
      <c r="G80" s="168">
        <v>4327</v>
      </c>
      <c r="H80" s="168">
        <v>733</v>
      </c>
      <c r="I80" s="168">
        <v>0</v>
      </c>
      <c r="J80" s="168">
        <v>20</v>
      </c>
      <c r="K80" s="168">
        <v>712</v>
      </c>
    </row>
    <row r="81" spans="2:11" ht="19.5" customHeight="1">
      <c r="B81" s="167"/>
      <c r="C81" s="598" t="s">
        <v>394</v>
      </c>
      <c r="D81" s="168">
        <v>20443</v>
      </c>
      <c r="E81" s="168">
        <v>61</v>
      </c>
      <c r="F81" s="168">
        <v>78</v>
      </c>
      <c r="G81" s="168">
        <v>20426</v>
      </c>
      <c r="H81" s="168">
        <v>1921</v>
      </c>
      <c r="I81" s="168">
        <v>1</v>
      </c>
      <c r="J81" s="168">
        <v>7</v>
      </c>
      <c r="K81" s="168">
        <v>1915</v>
      </c>
    </row>
    <row r="82" spans="2:11" ht="19.5" customHeight="1">
      <c r="B82" s="167"/>
      <c r="C82" s="598" t="s">
        <v>395</v>
      </c>
      <c r="D82" s="168">
        <v>11251</v>
      </c>
      <c r="E82" s="168">
        <v>231</v>
      </c>
      <c r="F82" s="168">
        <v>82</v>
      </c>
      <c r="G82" s="168">
        <v>11398</v>
      </c>
      <c r="H82" s="168">
        <v>1160</v>
      </c>
      <c r="I82" s="168">
        <v>21</v>
      </c>
      <c r="J82" s="168">
        <v>57</v>
      </c>
      <c r="K82" s="168">
        <v>1126</v>
      </c>
    </row>
    <row r="83" spans="2:11" ht="19.5" customHeight="1">
      <c r="B83" s="167"/>
      <c r="C83" s="598" t="s">
        <v>396</v>
      </c>
      <c r="D83" s="168">
        <v>6478</v>
      </c>
      <c r="E83" s="168">
        <v>29</v>
      </c>
      <c r="F83" s="168">
        <v>31</v>
      </c>
      <c r="G83" s="168">
        <v>6447</v>
      </c>
      <c r="H83" s="168">
        <v>188</v>
      </c>
      <c r="I83" s="168">
        <v>0</v>
      </c>
      <c r="J83" s="168">
        <v>0</v>
      </c>
      <c r="K83" s="168">
        <v>217</v>
      </c>
    </row>
    <row r="84" spans="2:11" ht="19.5" customHeight="1">
      <c r="B84" s="167"/>
      <c r="C84" s="598" t="s">
        <v>397</v>
      </c>
      <c r="D84" s="168">
        <v>3101</v>
      </c>
      <c r="E84" s="168">
        <v>2</v>
      </c>
      <c r="F84" s="168">
        <v>19</v>
      </c>
      <c r="G84" s="168">
        <v>3087</v>
      </c>
      <c r="H84" s="168">
        <v>219</v>
      </c>
      <c r="I84" s="168">
        <v>0</v>
      </c>
      <c r="J84" s="168">
        <v>12</v>
      </c>
      <c r="K84" s="168">
        <v>204</v>
      </c>
    </row>
    <row r="85" spans="2:11" ht="19.5" customHeight="1">
      <c r="B85" s="167"/>
      <c r="C85" s="598" t="s">
        <v>268</v>
      </c>
      <c r="D85" s="168">
        <v>2793</v>
      </c>
      <c r="E85" s="168">
        <v>30</v>
      </c>
      <c r="F85" s="168">
        <v>18</v>
      </c>
      <c r="G85" s="168">
        <v>2805</v>
      </c>
      <c r="H85" s="168">
        <v>77</v>
      </c>
      <c r="I85" s="168">
        <v>0</v>
      </c>
      <c r="J85" s="168">
        <v>0</v>
      </c>
      <c r="K85" s="168">
        <v>77</v>
      </c>
    </row>
    <row r="86" spans="2:11" ht="19.5" customHeight="1">
      <c r="B86" s="167"/>
      <c r="C86" s="598" t="s">
        <v>271</v>
      </c>
      <c r="D86" s="168">
        <v>5260</v>
      </c>
      <c r="E86" s="168">
        <v>46</v>
      </c>
      <c r="F86" s="168">
        <v>61</v>
      </c>
      <c r="G86" s="168">
        <v>5245</v>
      </c>
      <c r="H86" s="168">
        <v>139</v>
      </c>
      <c r="I86" s="168">
        <v>0</v>
      </c>
      <c r="J86" s="168">
        <v>0</v>
      </c>
      <c r="K86" s="168">
        <v>139</v>
      </c>
    </row>
    <row r="87" spans="2:11" ht="19.5" customHeight="1">
      <c r="B87" s="167"/>
      <c r="C87" s="598" t="s">
        <v>274</v>
      </c>
      <c r="D87" s="168">
        <v>9982</v>
      </c>
      <c r="E87" s="168">
        <v>5</v>
      </c>
      <c r="F87" s="168">
        <v>21</v>
      </c>
      <c r="G87" s="168">
        <v>9966</v>
      </c>
      <c r="H87" s="168">
        <v>266</v>
      </c>
      <c r="I87" s="168">
        <v>0</v>
      </c>
      <c r="J87" s="168">
        <v>5</v>
      </c>
      <c r="K87" s="168">
        <v>261</v>
      </c>
    </row>
    <row r="88" spans="2:11" ht="19.5" customHeight="1">
      <c r="B88" s="167"/>
      <c r="C88" s="598" t="s">
        <v>398</v>
      </c>
      <c r="D88" s="168">
        <v>10937</v>
      </c>
      <c r="E88" s="168">
        <v>42</v>
      </c>
      <c r="F88" s="168">
        <v>61</v>
      </c>
      <c r="G88" s="168">
        <v>10918</v>
      </c>
      <c r="H88" s="168">
        <v>175</v>
      </c>
      <c r="I88" s="168">
        <v>5</v>
      </c>
      <c r="J88" s="168">
        <v>2</v>
      </c>
      <c r="K88" s="168">
        <v>178</v>
      </c>
    </row>
    <row r="89" spans="2:11" ht="19.5" customHeight="1">
      <c r="B89" s="167"/>
      <c r="C89" s="598" t="s">
        <v>399</v>
      </c>
      <c r="D89" s="168">
        <v>20011</v>
      </c>
      <c r="E89" s="168">
        <v>98</v>
      </c>
      <c r="F89" s="168">
        <v>70</v>
      </c>
      <c r="G89" s="168">
        <v>20037</v>
      </c>
      <c r="H89" s="168">
        <v>1600</v>
      </c>
      <c r="I89" s="168">
        <v>11</v>
      </c>
      <c r="J89" s="168">
        <v>0</v>
      </c>
      <c r="K89" s="168">
        <v>1613</v>
      </c>
    </row>
    <row r="90" spans="2:11" ht="19.5" customHeight="1">
      <c r="B90" s="167"/>
      <c r="C90" s="598" t="s">
        <v>400</v>
      </c>
      <c r="D90" s="168">
        <v>7130</v>
      </c>
      <c r="E90" s="168">
        <v>15</v>
      </c>
      <c r="F90" s="168">
        <v>11</v>
      </c>
      <c r="G90" s="168">
        <v>7134</v>
      </c>
      <c r="H90" s="168">
        <v>705</v>
      </c>
      <c r="I90" s="168">
        <v>12</v>
      </c>
      <c r="J90" s="168">
        <v>26</v>
      </c>
      <c r="K90" s="168">
        <v>691</v>
      </c>
    </row>
    <row r="91" spans="2:11" ht="19.5" customHeight="1">
      <c r="B91" s="167"/>
      <c r="C91" s="598" t="s">
        <v>401</v>
      </c>
      <c r="D91" s="168">
        <v>8544</v>
      </c>
      <c r="E91" s="168">
        <v>33</v>
      </c>
      <c r="F91" s="168">
        <v>33</v>
      </c>
      <c r="G91" s="168">
        <v>8545</v>
      </c>
      <c r="H91" s="168">
        <v>964</v>
      </c>
      <c r="I91" s="168">
        <v>0</v>
      </c>
      <c r="J91" s="168">
        <v>18</v>
      </c>
      <c r="K91" s="168">
        <v>945</v>
      </c>
    </row>
    <row r="92" spans="2:11" ht="19.5" customHeight="1">
      <c r="B92" s="167"/>
      <c r="C92" s="598" t="s">
        <v>402</v>
      </c>
      <c r="D92" s="168">
        <v>27962</v>
      </c>
      <c r="E92" s="168">
        <v>75</v>
      </c>
      <c r="F92" s="168">
        <v>246</v>
      </c>
      <c r="G92" s="168">
        <v>27792</v>
      </c>
      <c r="H92" s="168">
        <v>675</v>
      </c>
      <c r="I92" s="168">
        <v>0</v>
      </c>
      <c r="J92" s="168">
        <v>37</v>
      </c>
      <c r="K92" s="168">
        <v>637</v>
      </c>
    </row>
    <row r="93" spans="2:11" ht="19.5" customHeight="1">
      <c r="B93" s="167"/>
      <c r="C93" s="598" t="s">
        <v>403</v>
      </c>
      <c r="D93" s="168">
        <v>8785</v>
      </c>
      <c r="E93" s="168">
        <v>77</v>
      </c>
      <c r="F93" s="168">
        <v>58</v>
      </c>
      <c r="G93" s="168">
        <v>8804</v>
      </c>
      <c r="H93" s="168">
        <v>126</v>
      </c>
      <c r="I93" s="168">
        <v>13</v>
      </c>
      <c r="J93" s="168">
        <v>0</v>
      </c>
      <c r="K93" s="168">
        <v>139</v>
      </c>
    </row>
    <row r="94" spans="2:11" ht="19.5" customHeight="1">
      <c r="B94" s="167"/>
      <c r="C94" s="598" t="s">
        <v>404</v>
      </c>
      <c r="D94" s="168">
        <v>85875</v>
      </c>
      <c r="E94" s="168">
        <v>780</v>
      </c>
      <c r="F94" s="168">
        <v>814</v>
      </c>
      <c r="G94" s="168">
        <v>85841</v>
      </c>
      <c r="H94" s="168">
        <v>1851</v>
      </c>
      <c r="I94" s="168">
        <v>31</v>
      </c>
      <c r="J94" s="168">
        <v>35</v>
      </c>
      <c r="K94" s="168">
        <v>1847</v>
      </c>
    </row>
    <row r="95" spans="2:11" ht="19.5" customHeight="1">
      <c r="B95" s="167"/>
      <c r="C95" s="598" t="s">
        <v>405</v>
      </c>
      <c r="D95" s="168">
        <v>9999</v>
      </c>
      <c r="E95" s="168">
        <v>155</v>
      </c>
      <c r="F95" s="168">
        <v>231</v>
      </c>
      <c r="G95" s="168">
        <v>9921</v>
      </c>
      <c r="H95" s="168">
        <v>820</v>
      </c>
      <c r="I95" s="168">
        <v>26</v>
      </c>
      <c r="J95" s="168">
        <v>31</v>
      </c>
      <c r="K95" s="168">
        <v>817</v>
      </c>
    </row>
    <row r="96" spans="2:18" ht="19.5" customHeight="1">
      <c r="B96" s="165"/>
      <c r="C96" s="596" t="s">
        <v>406</v>
      </c>
      <c r="D96" s="169">
        <v>20491</v>
      </c>
      <c r="E96" s="169">
        <v>0</v>
      </c>
      <c r="F96" s="169">
        <v>0</v>
      </c>
      <c r="G96" s="169">
        <v>20491</v>
      </c>
      <c r="H96" s="169">
        <v>3969</v>
      </c>
      <c r="I96" s="169">
        <v>0</v>
      </c>
      <c r="J96" s="169">
        <v>15</v>
      </c>
      <c r="K96" s="169">
        <v>3954</v>
      </c>
      <c r="L96" s="193"/>
      <c r="M96" s="193"/>
      <c r="N96" s="193"/>
      <c r="O96" s="193"/>
      <c r="P96" s="193"/>
      <c r="Q96" s="193"/>
      <c r="R96" s="193"/>
    </row>
    <row r="97" spans="2:11" ht="19.5" customHeight="1">
      <c r="B97" s="174"/>
      <c r="C97" s="595" t="s">
        <v>407</v>
      </c>
      <c r="D97" s="175">
        <v>23071</v>
      </c>
      <c r="E97" s="175">
        <v>101</v>
      </c>
      <c r="F97" s="175">
        <v>244</v>
      </c>
      <c r="G97" s="175">
        <v>22672</v>
      </c>
      <c r="H97" s="175">
        <v>47643</v>
      </c>
      <c r="I97" s="175">
        <v>947</v>
      </c>
      <c r="J97" s="175">
        <v>1044</v>
      </c>
      <c r="K97" s="175">
        <v>47802</v>
      </c>
    </row>
    <row r="98" spans="2:11" ht="19.5" customHeight="1">
      <c r="B98" s="165"/>
      <c r="C98" s="596" t="s">
        <v>302</v>
      </c>
      <c r="D98" s="169">
        <v>11334</v>
      </c>
      <c r="E98" s="169">
        <v>84</v>
      </c>
      <c r="F98" s="169">
        <v>163</v>
      </c>
      <c r="G98" s="169">
        <v>11256</v>
      </c>
      <c r="H98" s="169">
        <v>6990</v>
      </c>
      <c r="I98" s="169">
        <v>266</v>
      </c>
      <c r="J98" s="169">
        <v>434</v>
      </c>
      <c r="K98" s="169">
        <v>6821</v>
      </c>
    </row>
    <row r="99" spans="2:11" ht="19.5" customHeight="1">
      <c r="B99" s="174"/>
      <c r="C99" s="595" t="s">
        <v>408</v>
      </c>
      <c r="D99" s="175">
        <v>2758</v>
      </c>
      <c r="E99" s="175">
        <v>44</v>
      </c>
      <c r="F99" s="175">
        <v>111</v>
      </c>
      <c r="G99" s="175">
        <v>2754</v>
      </c>
      <c r="H99" s="175">
        <v>28639</v>
      </c>
      <c r="I99" s="175">
        <v>1049</v>
      </c>
      <c r="J99" s="175">
        <v>507</v>
      </c>
      <c r="K99" s="175">
        <v>29118</v>
      </c>
    </row>
    <row r="100" spans="2:11" ht="19.5" customHeight="1">
      <c r="B100" s="172"/>
      <c r="C100" s="597" t="s">
        <v>304</v>
      </c>
      <c r="D100" s="173">
        <v>40785</v>
      </c>
      <c r="E100" s="173">
        <v>77</v>
      </c>
      <c r="F100" s="173">
        <v>201</v>
      </c>
      <c r="G100" s="173">
        <v>40721</v>
      </c>
      <c r="H100" s="173">
        <v>10247</v>
      </c>
      <c r="I100" s="173">
        <v>174</v>
      </c>
      <c r="J100" s="173">
        <v>68</v>
      </c>
      <c r="K100" s="173">
        <v>10293</v>
      </c>
    </row>
    <row r="101" spans="2:11" ht="19.5" customHeight="1">
      <c r="B101" s="167"/>
      <c r="C101" s="598" t="s">
        <v>409</v>
      </c>
      <c r="D101" s="168">
        <v>45184</v>
      </c>
      <c r="E101" s="168">
        <v>74</v>
      </c>
      <c r="F101" s="168">
        <v>39</v>
      </c>
      <c r="G101" s="168">
        <v>45229</v>
      </c>
      <c r="H101" s="168">
        <v>17993</v>
      </c>
      <c r="I101" s="168">
        <v>268</v>
      </c>
      <c r="J101" s="168">
        <v>192</v>
      </c>
      <c r="K101" s="168">
        <v>18059</v>
      </c>
    </row>
    <row r="102" spans="2:11" ht="19.5" customHeight="1">
      <c r="B102" s="191"/>
      <c r="C102" s="593" t="s">
        <v>410</v>
      </c>
      <c r="D102" s="192">
        <v>9116</v>
      </c>
      <c r="E102" s="192">
        <v>342</v>
      </c>
      <c r="F102" s="192">
        <v>272</v>
      </c>
      <c r="G102" s="192">
        <v>9186</v>
      </c>
      <c r="H102" s="192">
        <v>7069</v>
      </c>
      <c r="I102" s="192">
        <v>753</v>
      </c>
      <c r="J102" s="192">
        <v>313</v>
      </c>
      <c r="K102" s="192">
        <v>7509</v>
      </c>
    </row>
    <row r="103" spans="2:11" ht="19.5" customHeight="1">
      <c r="B103" s="170"/>
      <c r="C103" s="594" t="s">
        <v>411</v>
      </c>
      <c r="D103" s="171">
        <v>12840</v>
      </c>
      <c r="E103" s="171">
        <v>126</v>
      </c>
      <c r="F103" s="171">
        <v>104</v>
      </c>
      <c r="G103" s="171">
        <v>12863</v>
      </c>
      <c r="H103" s="171">
        <v>22306</v>
      </c>
      <c r="I103" s="171">
        <v>556</v>
      </c>
      <c r="J103" s="171">
        <v>450</v>
      </c>
      <c r="K103" s="171">
        <v>22411</v>
      </c>
    </row>
    <row r="104" spans="2:11" ht="19.5" customHeight="1">
      <c r="B104" s="174"/>
      <c r="C104" s="595" t="s">
        <v>412</v>
      </c>
      <c r="D104" s="175">
        <v>5390</v>
      </c>
      <c r="E104" s="175">
        <v>0</v>
      </c>
      <c r="F104" s="175">
        <v>0</v>
      </c>
      <c r="G104" s="175">
        <v>5390</v>
      </c>
      <c r="H104" s="175">
        <v>1078</v>
      </c>
      <c r="I104" s="175">
        <v>0</v>
      </c>
      <c r="J104" s="175">
        <v>55</v>
      </c>
      <c r="K104" s="175">
        <v>1023</v>
      </c>
    </row>
    <row r="105" spans="12:13" ht="14.25" customHeight="1">
      <c r="L105" s="193"/>
      <c r="M105" s="193"/>
    </row>
  </sheetData>
  <sheetProtection/>
  <mergeCells count="40">
    <mergeCell ref="B4:C5"/>
    <mergeCell ref="D4:G4"/>
    <mergeCell ref="H4:K4"/>
    <mergeCell ref="D56:G56"/>
    <mergeCell ref="H56:K56"/>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58:C58"/>
    <mergeCell ref="B59:C59"/>
    <mergeCell ref="B60:C60"/>
    <mergeCell ref="B56:C57"/>
    <mergeCell ref="B61:C61"/>
    <mergeCell ref="B62:C62"/>
    <mergeCell ref="B63:C63"/>
    <mergeCell ref="B64:C64"/>
    <mergeCell ref="B65:C65"/>
    <mergeCell ref="B66:C66"/>
    <mergeCell ref="B67:C67"/>
    <mergeCell ref="B68:C68"/>
    <mergeCell ref="B73:C73"/>
    <mergeCell ref="B74:C74"/>
    <mergeCell ref="B69:C69"/>
    <mergeCell ref="B70:C70"/>
    <mergeCell ref="B71:C71"/>
    <mergeCell ref="B72:C72"/>
  </mergeCells>
  <dataValidations count="1">
    <dataValidation type="whole" allowBlank="1" showInputMessage="1" showErrorMessage="1" errorTitle="入力エラー" error="入力した値に誤りがあります" sqref="L59:IV104 C75:C95 A87:A95 A58:A82 B58:B95 A96:C104 D58:K104 D6:IV52 A31:A52 A6:A26 B6:B52 C23:C5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8" useFirstPageNumber="1" horizontalDpi="600" verticalDpi="600" orientation="portrait" paperSize="9" scale="65" r:id="rId1"/>
  <headerFooter alignWithMargins="0">
    <oddFooter>&amp;C&amp;"ＭＳ Ｐゴシック,標準"&amp;18－　&amp;P－</oddFooter>
  </headerFooter>
  <rowBreaks count="1" manualBreakCount="1">
    <brk id="52" max="255" man="1"/>
  </rowBreaks>
</worksheet>
</file>

<file path=xl/worksheets/sheet26.xml><?xml version="1.0" encoding="utf-8"?>
<worksheet xmlns="http://schemas.openxmlformats.org/spreadsheetml/2006/main" xmlns:r="http://schemas.openxmlformats.org/officeDocument/2006/relationships">
  <sheetPr codeName="Sheet38">
    <tabColor indexed="20"/>
  </sheetPr>
  <dimension ref="B1:AQ95"/>
  <sheetViews>
    <sheetView zoomScaleSheetLayoutView="100" workbookViewId="0" topLeftCell="A1">
      <selection activeCell="A1" sqref="A1"/>
    </sheetView>
  </sheetViews>
  <sheetFormatPr defaultColWidth="8.796875" defaultRowHeight="14.25"/>
  <cols>
    <col min="1" max="1" width="2.59765625" style="248" customWidth="1"/>
    <col min="2" max="2" width="4.5" style="248" customWidth="1"/>
    <col min="3" max="3" width="3.3984375" style="248" customWidth="1"/>
    <col min="4" max="4" width="3.69921875" style="248" customWidth="1"/>
    <col min="5" max="28" width="3" style="248" customWidth="1"/>
    <col min="29" max="16384" width="3.09765625" style="248" customWidth="1"/>
  </cols>
  <sheetData>
    <row r="1" spans="2:28" ht="17.25">
      <c r="B1" s="850" t="s">
        <v>20</v>
      </c>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row>
    <row r="2" spans="2:28" ht="17.25">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row>
    <row r="4" ht="17.25">
      <c r="B4" s="249" t="s">
        <v>19</v>
      </c>
    </row>
    <row r="5" ht="13.5"/>
    <row r="6" spans="2:28" ht="15" customHeight="1">
      <c r="B6" s="250" t="s">
        <v>753</v>
      </c>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row>
    <row r="7" spans="2:28" ht="15" customHeight="1">
      <c r="B7" s="250"/>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row>
    <row r="8" spans="2:28" ht="15.75" customHeight="1">
      <c r="B8" s="823" t="s">
        <v>463</v>
      </c>
      <c r="C8" s="826"/>
      <c r="D8" s="826"/>
      <c r="E8" s="826"/>
      <c r="F8" s="824"/>
      <c r="G8" s="827" t="s">
        <v>464</v>
      </c>
      <c r="H8" s="828"/>
      <c r="I8" s="828"/>
      <c r="J8" s="828"/>
      <c r="K8" s="828"/>
      <c r="L8" s="828"/>
      <c r="M8" s="829"/>
      <c r="N8" s="827" t="s">
        <v>465</v>
      </c>
      <c r="O8" s="828"/>
      <c r="P8" s="828"/>
      <c r="Q8" s="828"/>
      <c r="R8" s="828"/>
      <c r="S8" s="828"/>
      <c r="T8" s="829"/>
      <c r="U8" s="250"/>
      <c r="V8" s="250"/>
      <c r="W8" s="250"/>
      <c r="X8" s="250"/>
      <c r="Y8" s="250"/>
      <c r="Z8" s="250"/>
      <c r="AA8" s="250"/>
      <c r="AB8" s="250"/>
    </row>
    <row r="9" spans="2:28" ht="15.75" customHeight="1">
      <c r="B9" s="852"/>
      <c r="C9" s="853"/>
      <c r="D9" s="853"/>
      <c r="E9" s="853"/>
      <c r="F9" s="854"/>
      <c r="G9" s="827" t="s">
        <v>459</v>
      </c>
      <c r="H9" s="828"/>
      <c r="I9" s="829"/>
      <c r="J9" s="851" t="s">
        <v>460</v>
      </c>
      <c r="K9" s="851"/>
      <c r="L9" s="851"/>
      <c r="M9" s="851"/>
      <c r="N9" s="829" t="s">
        <v>459</v>
      </c>
      <c r="O9" s="851"/>
      <c r="P9" s="851"/>
      <c r="Q9" s="851" t="s">
        <v>460</v>
      </c>
      <c r="R9" s="851"/>
      <c r="S9" s="851"/>
      <c r="T9" s="851"/>
      <c r="U9" s="250"/>
      <c r="V9" s="250"/>
      <c r="W9" s="250"/>
      <c r="X9" s="250"/>
      <c r="Y9" s="250"/>
      <c r="Z9" s="250"/>
      <c r="AA9" s="250"/>
      <c r="AB9" s="250"/>
    </row>
    <row r="10" spans="2:28" ht="10.5" customHeight="1">
      <c r="B10" s="253"/>
      <c r="C10" s="254"/>
      <c r="D10" s="254"/>
      <c r="E10" s="254"/>
      <c r="F10" s="255"/>
      <c r="G10" s="256"/>
      <c r="H10" s="257"/>
      <c r="I10" s="257" t="s">
        <v>466</v>
      </c>
      <c r="J10" s="257"/>
      <c r="K10" s="257"/>
      <c r="L10" s="257"/>
      <c r="M10" s="258" t="s">
        <v>467</v>
      </c>
      <c r="N10" s="257"/>
      <c r="O10" s="257"/>
      <c r="P10" s="257" t="s">
        <v>466</v>
      </c>
      <c r="Q10" s="257"/>
      <c r="R10" s="257"/>
      <c r="S10" s="257"/>
      <c r="T10" s="258" t="s">
        <v>467</v>
      </c>
      <c r="U10" s="250"/>
      <c r="V10" s="250"/>
      <c r="W10" s="250"/>
      <c r="X10" s="250"/>
      <c r="Y10" s="250"/>
      <c r="Z10" s="250"/>
      <c r="AA10" s="250"/>
      <c r="AB10" s="250"/>
    </row>
    <row r="11" spans="2:28" ht="15.75" customHeight="1">
      <c r="B11" s="843" t="s">
        <v>468</v>
      </c>
      <c r="C11" s="855"/>
      <c r="D11" s="855"/>
      <c r="E11" s="855"/>
      <c r="F11" s="856"/>
      <c r="G11" s="835">
        <v>543597</v>
      </c>
      <c r="H11" s="836"/>
      <c r="I11" s="836"/>
      <c r="J11" s="848">
        <v>0.5</v>
      </c>
      <c r="K11" s="848"/>
      <c r="L11" s="848"/>
      <c r="M11" s="849"/>
      <c r="N11" s="835">
        <v>691612</v>
      </c>
      <c r="O11" s="836"/>
      <c r="P11" s="836"/>
      <c r="Q11" s="848">
        <v>1.6</v>
      </c>
      <c r="R11" s="848"/>
      <c r="S11" s="848"/>
      <c r="T11" s="849"/>
      <c r="U11" s="250"/>
      <c r="V11" s="250"/>
      <c r="W11" s="250"/>
      <c r="X11" s="250"/>
      <c r="Y11" s="250"/>
      <c r="Z11" s="250"/>
      <c r="AA11" s="250"/>
      <c r="AB11" s="250"/>
    </row>
    <row r="12" spans="2:28" ht="15.75" customHeight="1">
      <c r="B12" s="259"/>
      <c r="C12" s="260" t="s">
        <v>469</v>
      </c>
      <c r="D12" s="261"/>
      <c r="E12" s="260"/>
      <c r="F12" s="262"/>
      <c r="G12" s="835">
        <v>260739</v>
      </c>
      <c r="H12" s="836"/>
      <c r="I12" s="836"/>
      <c r="J12" s="848">
        <v>-0.2</v>
      </c>
      <c r="K12" s="848"/>
      <c r="L12" s="848"/>
      <c r="M12" s="849"/>
      <c r="N12" s="835">
        <v>304672</v>
      </c>
      <c r="O12" s="836"/>
      <c r="P12" s="836"/>
      <c r="Q12" s="848">
        <v>1.2</v>
      </c>
      <c r="R12" s="848"/>
      <c r="S12" s="848"/>
      <c r="T12" s="849"/>
      <c r="U12" s="250"/>
      <c r="V12" s="250"/>
      <c r="W12" s="250"/>
      <c r="X12" s="250"/>
      <c r="Y12" s="250"/>
      <c r="Z12" s="250"/>
      <c r="AA12" s="250"/>
      <c r="AB12" s="250"/>
    </row>
    <row r="13" spans="2:28" ht="15.75" customHeight="1">
      <c r="B13" s="259"/>
      <c r="C13" s="261"/>
      <c r="D13" s="260" t="s">
        <v>470</v>
      </c>
      <c r="E13" s="260"/>
      <c r="F13" s="262"/>
      <c r="G13" s="835">
        <v>240484</v>
      </c>
      <c r="H13" s="836"/>
      <c r="I13" s="836"/>
      <c r="J13" s="848">
        <v>-0.6</v>
      </c>
      <c r="K13" s="848"/>
      <c r="L13" s="848"/>
      <c r="M13" s="849"/>
      <c r="N13" s="835">
        <v>271658</v>
      </c>
      <c r="O13" s="836"/>
      <c r="P13" s="836"/>
      <c r="Q13" s="848">
        <v>0</v>
      </c>
      <c r="R13" s="848"/>
      <c r="S13" s="848"/>
      <c r="T13" s="849"/>
      <c r="U13" s="250"/>
      <c r="V13" s="250"/>
      <c r="W13" s="250"/>
      <c r="X13" s="250"/>
      <c r="Y13" s="250"/>
      <c r="Z13" s="250"/>
      <c r="AA13" s="250"/>
      <c r="AB13" s="250"/>
    </row>
    <row r="14" spans="2:28" ht="15.75" customHeight="1">
      <c r="B14" s="259"/>
      <c r="C14" s="261"/>
      <c r="D14" s="260" t="s">
        <v>471</v>
      </c>
      <c r="E14" s="260"/>
      <c r="F14" s="262"/>
      <c r="G14" s="835">
        <v>20255</v>
      </c>
      <c r="H14" s="836"/>
      <c r="I14" s="836"/>
      <c r="J14" s="848">
        <v>5</v>
      </c>
      <c r="K14" s="848"/>
      <c r="L14" s="848"/>
      <c r="M14" s="849"/>
      <c r="N14" s="835">
        <v>33014</v>
      </c>
      <c r="O14" s="836"/>
      <c r="P14" s="836"/>
      <c r="Q14" s="848">
        <v>12.3</v>
      </c>
      <c r="R14" s="848"/>
      <c r="S14" s="848"/>
      <c r="T14" s="849"/>
      <c r="U14" s="250"/>
      <c r="V14" s="250"/>
      <c r="W14" s="250"/>
      <c r="X14" s="250"/>
      <c r="Y14" s="250"/>
      <c r="Z14" s="250"/>
      <c r="AA14" s="250"/>
      <c r="AB14" s="250"/>
    </row>
    <row r="15" spans="2:28" ht="15.75" customHeight="1">
      <c r="B15" s="264"/>
      <c r="C15" s="265" t="s">
        <v>472</v>
      </c>
      <c r="D15" s="266"/>
      <c r="E15" s="265"/>
      <c r="F15" s="267"/>
      <c r="G15" s="835">
        <v>282858</v>
      </c>
      <c r="H15" s="836"/>
      <c r="I15" s="836"/>
      <c r="J15" s="848">
        <v>1.3</v>
      </c>
      <c r="K15" s="848"/>
      <c r="L15" s="848"/>
      <c r="M15" s="849"/>
      <c r="N15" s="835">
        <v>386940</v>
      </c>
      <c r="O15" s="836"/>
      <c r="P15" s="836"/>
      <c r="Q15" s="848">
        <v>1.9</v>
      </c>
      <c r="R15" s="848"/>
      <c r="S15" s="848"/>
      <c r="T15" s="849"/>
      <c r="U15" s="250"/>
      <c r="V15" s="250"/>
      <c r="W15" s="250"/>
      <c r="X15" s="250"/>
      <c r="Y15" s="250"/>
      <c r="Z15" s="250"/>
      <c r="AA15" s="250"/>
      <c r="AB15" s="250"/>
    </row>
    <row r="16" spans="2:28" ht="10.5" customHeight="1">
      <c r="B16" s="268"/>
      <c r="C16" s="269"/>
      <c r="D16" s="269"/>
      <c r="E16" s="269"/>
      <c r="F16" s="270"/>
      <c r="G16" s="271"/>
      <c r="H16" s="272"/>
      <c r="I16" s="272" t="s">
        <v>558</v>
      </c>
      <c r="J16" s="273"/>
      <c r="K16" s="273"/>
      <c r="L16" s="273"/>
      <c r="M16" s="274" t="s">
        <v>558</v>
      </c>
      <c r="N16" s="272"/>
      <c r="O16" s="272"/>
      <c r="P16" s="272" t="s">
        <v>558</v>
      </c>
      <c r="Q16" s="273"/>
      <c r="R16" s="273"/>
      <c r="S16" s="273"/>
      <c r="T16" s="274" t="s">
        <v>558</v>
      </c>
      <c r="U16" s="250"/>
      <c r="V16" s="250"/>
      <c r="W16" s="250"/>
      <c r="X16" s="250"/>
      <c r="Y16" s="250"/>
      <c r="Z16" s="250"/>
      <c r="AA16" s="250"/>
      <c r="AB16" s="250"/>
    </row>
    <row r="17" spans="2:28" ht="15.75" customHeight="1">
      <c r="B17" s="840" t="s">
        <v>423</v>
      </c>
      <c r="C17" s="841"/>
      <c r="D17" s="841"/>
      <c r="E17" s="841"/>
      <c r="F17" s="842"/>
      <c r="G17" s="830">
        <v>18.9</v>
      </c>
      <c r="H17" s="831"/>
      <c r="I17" s="831"/>
      <c r="J17" s="857">
        <v>0</v>
      </c>
      <c r="K17" s="857"/>
      <c r="L17" s="857"/>
      <c r="M17" s="858"/>
      <c r="N17" s="830">
        <v>19.8</v>
      </c>
      <c r="O17" s="831"/>
      <c r="P17" s="831"/>
      <c r="Q17" s="857">
        <v>0.1</v>
      </c>
      <c r="R17" s="857"/>
      <c r="S17" s="857"/>
      <c r="T17" s="858"/>
      <c r="U17" s="250"/>
      <c r="V17" s="250"/>
      <c r="W17" s="250"/>
      <c r="X17" s="250"/>
      <c r="Y17" s="250"/>
      <c r="Z17" s="250"/>
      <c r="AA17" s="250"/>
      <c r="AB17" s="250"/>
    </row>
    <row r="18" spans="2:28" ht="10.5" customHeight="1">
      <c r="B18" s="275"/>
      <c r="C18" s="276"/>
      <c r="D18" s="276"/>
      <c r="E18" s="276"/>
      <c r="F18" s="277"/>
      <c r="G18" s="278"/>
      <c r="H18" s="279"/>
      <c r="I18" s="279" t="s">
        <v>559</v>
      </c>
      <c r="J18" s="273"/>
      <c r="K18" s="273"/>
      <c r="L18" s="273"/>
      <c r="M18" s="274" t="s">
        <v>560</v>
      </c>
      <c r="N18" s="279"/>
      <c r="O18" s="279"/>
      <c r="P18" s="279" t="s">
        <v>559</v>
      </c>
      <c r="Q18" s="273"/>
      <c r="R18" s="273"/>
      <c r="S18" s="273"/>
      <c r="T18" s="274" t="s">
        <v>560</v>
      </c>
      <c r="U18" s="250"/>
      <c r="V18" s="250"/>
      <c r="W18" s="250"/>
      <c r="X18" s="250"/>
      <c r="Y18" s="250"/>
      <c r="Z18" s="250"/>
      <c r="AA18" s="250"/>
      <c r="AB18" s="250"/>
    </row>
    <row r="19" spans="2:28" ht="15.75" customHeight="1">
      <c r="B19" s="843" t="s">
        <v>365</v>
      </c>
      <c r="C19" s="844"/>
      <c r="D19" s="844"/>
      <c r="E19" s="844"/>
      <c r="F19" s="845"/>
      <c r="G19" s="830">
        <v>145.8</v>
      </c>
      <c r="H19" s="831"/>
      <c r="I19" s="831"/>
      <c r="J19" s="848">
        <v>0.1</v>
      </c>
      <c r="K19" s="848"/>
      <c r="L19" s="848"/>
      <c r="M19" s="849"/>
      <c r="N19" s="830">
        <v>166.1</v>
      </c>
      <c r="O19" s="831"/>
      <c r="P19" s="831"/>
      <c r="Q19" s="848">
        <v>1.4</v>
      </c>
      <c r="R19" s="848"/>
      <c r="S19" s="848"/>
      <c r="T19" s="849"/>
      <c r="U19" s="250"/>
      <c r="V19" s="250"/>
      <c r="W19" s="250"/>
      <c r="X19" s="250"/>
      <c r="Y19" s="250"/>
      <c r="Z19" s="250"/>
      <c r="AA19" s="250"/>
      <c r="AB19" s="250"/>
    </row>
    <row r="20" spans="2:28" ht="15.75" customHeight="1">
      <c r="B20" s="259"/>
      <c r="C20" s="260" t="s">
        <v>473</v>
      </c>
      <c r="D20" s="260"/>
      <c r="E20" s="260"/>
      <c r="F20" s="262"/>
      <c r="G20" s="830">
        <v>134.4</v>
      </c>
      <c r="H20" s="831"/>
      <c r="I20" s="831"/>
      <c r="J20" s="848">
        <v>-0.4</v>
      </c>
      <c r="K20" s="848"/>
      <c r="L20" s="848"/>
      <c r="M20" s="849"/>
      <c r="N20" s="830">
        <v>149.5</v>
      </c>
      <c r="O20" s="831"/>
      <c r="P20" s="831"/>
      <c r="Q20" s="848">
        <v>0.3</v>
      </c>
      <c r="R20" s="848"/>
      <c r="S20" s="848"/>
      <c r="T20" s="849"/>
      <c r="U20" s="250"/>
      <c r="V20" s="250"/>
      <c r="W20" s="250"/>
      <c r="X20" s="250"/>
      <c r="Y20" s="250"/>
      <c r="Z20" s="250"/>
      <c r="AA20" s="250"/>
      <c r="AB20" s="250"/>
    </row>
    <row r="21" spans="2:28" ht="15.75" customHeight="1">
      <c r="B21" s="264"/>
      <c r="C21" s="265" t="s">
        <v>154</v>
      </c>
      <c r="D21" s="265"/>
      <c r="E21" s="265"/>
      <c r="F21" s="267"/>
      <c r="G21" s="830">
        <v>11.4</v>
      </c>
      <c r="H21" s="831"/>
      <c r="I21" s="831"/>
      <c r="J21" s="848">
        <v>5.6</v>
      </c>
      <c r="K21" s="848"/>
      <c r="L21" s="848"/>
      <c r="M21" s="849"/>
      <c r="N21" s="830">
        <v>16.6</v>
      </c>
      <c r="O21" s="831"/>
      <c r="P21" s="831"/>
      <c r="Q21" s="848">
        <v>12.8</v>
      </c>
      <c r="R21" s="848"/>
      <c r="S21" s="848"/>
      <c r="T21" s="849"/>
      <c r="U21" s="250"/>
      <c r="V21" s="250"/>
      <c r="W21" s="250"/>
      <c r="X21" s="250"/>
      <c r="Y21" s="250"/>
      <c r="Z21" s="250"/>
      <c r="AA21" s="250"/>
      <c r="AB21" s="250"/>
    </row>
    <row r="22" spans="2:28" ht="10.5" customHeight="1">
      <c r="B22" s="280"/>
      <c r="C22" s="281"/>
      <c r="D22" s="281"/>
      <c r="E22" s="281"/>
      <c r="F22" s="282"/>
      <c r="G22" s="278"/>
      <c r="H22" s="279"/>
      <c r="I22" s="279" t="s">
        <v>561</v>
      </c>
      <c r="J22" s="273"/>
      <c r="K22" s="273"/>
      <c r="L22" s="273"/>
      <c r="M22" s="274" t="s">
        <v>560</v>
      </c>
      <c r="N22" s="279"/>
      <c r="O22" s="279"/>
      <c r="P22" s="279" t="s">
        <v>561</v>
      </c>
      <c r="Q22" s="273"/>
      <c r="R22" s="273"/>
      <c r="S22" s="273"/>
      <c r="T22" s="274" t="s">
        <v>560</v>
      </c>
      <c r="U22" s="283"/>
      <c r="V22" s="250"/>
      <c r="W22" s="250"/>
      <c r="X22" s="250"/>
      <c r="Y22" s="250"/>
      <c r="Z22" s="250"/>
      <c r="AA22" s="250"/>
      <c r="AB22" s="250"/>
    </row>
    <row r="23" spans="2:28" ht="15.75" customHeight="1">
      <c r="B23" s="284" t="s">
        <v>719</v>
      </c>
      <c r="C23" s="265"/>
      <c r="D23" s="265"/>
      <c r="E23" s="265"/>
      <c r="F23" s="267"/>
      <c r="G23" s="835">
        <v>46461</v>
      </c>
      <c r="H23" s="836"/>
      <c r="I23" s="836"/>
      <c r="J23" s="848">
        <v>1.1</v>
      </c>
      <c r="K23" s="848"/>
      <c r="L23" s="848"/>
      <c r="M23" s="849"/>
      <c r="N23" s="835">
        <v>7993</v>
      </c>
      <c r="O23" s="836"/>
      <c r="P23" s="836"/>
      <c r="Q23" s="848">
        <v>-0.9</v>
      </c>
      <c r="R23" s="848"/>
      <c r="S23" s="848"/>
      <c r="T23" s="849"/>
      <c r="U23" s="250"/>
      <c r="V23" s="250"/>
      <c r="W23" s="250"/>
      <c r="X23" s="250"/>
      <c r="Y23" s="250"/>
      <c r="Z23" s="250"/>
      <c r="AA23" s="250"/>
      <c r="AB23" s="250"/>
    </row>
    <row r="24" spans="2:28" ht="10.5" customHeight="1">
      <c r="B24" s="275"/>
      <c r="C24" s="276"/>
      <c r="D24" s="276"/>
      <c r="E24" s="276"/>
      <c r="F24" s="277"/>
      <c r="G24" s="272"/>
      <c r="H24" s="272"/>
      <c r="I24" s="272" t="s">
        <v>560</v>
      </c>
      <c r="J24" s="285"/>
      <c r="K24" s="285"/>
      <c r="L24" s="285"/>
      <c r="M24" s="286" t="s">
        <v>562</v>
      </c>
      <c r="N24" s="272"/>
      <c r="O24" s="272"/>
      <c r="P24" s="272" t="s">
        <v>560</v>
      </c>
      <c r="Q24" s="285"/>
      <c r="R24" s="285"/>
      <c r="S24" s="285"/>
      <c r="T24" s="286" t="s">
        <v>562</v>
      </c>
      <c r="U24" s="250"/>
      <c r="V24" s="250"/>
      <c r="W24" s="250"/>
      <c r="X24" s="250"/>
      <c r="Y24" s="250"/>
      <c r="Z24" s="250"/>
      <c r="AA24" s="250"/>
      <c r="AB24" s="250"/>
    </row>
    <row r="25" spans="2:28" ht="15.75" customHeight="1">
      <c r="B25" s="864" t="s">
        <v>474</v>
      </c>
      <c r="C25" s="865"/>
      <c r="D25" s="865"/>
      <c r="E25" s="865"/>
      <c r="F25" s="866"/>
      <c r="G25" s="859">
        <v>30.04</v>
      </c>
      <c r="H25" s="860"/>
      <c r="I25" s="860"/>
      <c r="J25" s="846">
        <v>0.64</v>
      </c>
      <c r="K25" s="846"/>
      <c r="L25" s="846"/>
      <c r="M25" s="847"/>
      <c r="N25" s="859">
        <v>13.77</v>
      </c>
      <c r="O25" s="860"/>
      <c r="P25" s="860"/>
      <c r="Q25" s="846">
        <v>0.82</v>
      </c>
      <c r="R25" s="846"/>
      <c r="S25" s="846"/>
      <c r="T25" s="847"/>
      <c r="U25" s="250"/>
      <c r="V25" s="250"/>
      <c r="W25" s="250"/>
      <c r="X25" s="250"/>
      <c r="Y25" s="250"/>
      <c r="Z25" s="250"/>
      <c r="AA25" s="250"/>
      <c r="AB25" s="250"/>
    </row>
    <row r="26" spans="2:28" ht="15.75" customHeight="1">
      <c r="B26" s="287" t="s">
        <v>475</v>
      </c>
      <c r="C26" s="260"/>
      <c r="D26" s="260"/>
      <c r="E26" s="260"/>
      <c r="F26" s="262"/>
      <c r="G26" s="859">
        <v>1.49</v>
      </c>
      <c r="H26" s="860"/>
      <c r="I26" s="860"/>
      <c r="J26" s="846">
        <v>-0.05</v>
      </c>
      <c r="K26" s="846"/>
      <c r="L26" s="846"/>
      <c r="M26" s="847"/>
      <c r="N26" s="859">
        <v>0.91</v>
      </c>
      <c r="O26" s="860"/>
      <c r="P26" s="860"/>
      <c r="Q26" s="846">
        <v>0</v>
      </c>
      <c r="R26" s="846"/>
      <c r="S26" s="846"/>
      <c r="T26" s="847"/>
      <c r="U26" s="250"/>
      <c r="V26" s="250"/>
      <c r="W26" s="250"/>
      <c r="X26" s="250"/>
      <c r="Y26" s="250"/>
      <c r="Z26" s="250"/>
      <c r="AA26" s="250"/>
      <c r="AB26" s="250"/>
    </row>
    <row r="27" spans="2:28" ht="15.75" customHeight="1">
      <c r="B27" s="284" t="s">
        <v>476</v>
      </c>
      <c r="C27" s="265"/>
      <c r="D27" s="265"/>
      <c r="E27" s="265"/>
      <c r="F27" s="267"/>
      <c r="G27" s="861">
        <v>1.54</v>
      </c>
      <c r="H27" s="862"/>
      <c r="I27" s="862"/>
      <c r="J27" s="838">
        <v>0.05</v>
      </c>
      <c r="K27" s="838"/>
      <c r="L27" s="838"/>
      <c r="M27" s="839"/>
      <c r="N27" s="861">
        <v>0.95</v>
      </c>
      <c r="O27" s="862"/>
      <c r="P27" s="862"/>
      <c r="Q27" s="838">
        <v>-0.1</v>
      </c>
      <c r="R27" s="838"/>
      <c r="S27" s="838"/>
      <c r="T27" s="839"/>
      <c r="U27" s="250"/>
      <c r="V27" s="250"/>
      <c r="W27" s="250"/>
      <c r="X27" s="250"/>
      <c r="Y27" s="250"/>
      <c r="Z27" s="250"/>
      <c r="AA27" s="250"/>
      <c r="AB27" s="250"/>
    </row>
    <row r="28" spans="2:28" ht="15.75" customHeight="1">
      <c r="B28" s="250"/>
      <c r="C28" s="250"/>
      <c r="D28" s="250"/>
      <c r="E28" s="250"/>
      <c r="F28" s="250"/>
      <c r="G28" s="250"/>
      <c r="H28" s="250"/>
      <c r="I28" s="250"/>
      <c r="J28" s="250"/>
      <c r="K28" s="250"/>
      <c r="L28" s="250"/>
      <c r="M28" s="250"/>
      <c r="N28" s="250"/>
      <c r="O28" s="250"/>
      <c r="P28" s="837" t="s">
        <v>477</v>
      </c>
      <c r="Q28" s="837"/>
      <c r="R28" s="837"/>
      <c r="S28" s="837"/>
      <c r="T28" s="837"/>
      <c r="U28" s="837"/>
      <c r="V28" s="250"/>
      <c r="W28" s="250"/>
      <c r="X28" s="250"/>
      <c r="Y28" s="250"/>
      <c r="Z28" s="250"/>
      <c r="AA28" s="250"/>
      <c r="AB28" s="250"/>
    </row>
    <row r="29" spans="2:28" ht="15" customHeight="1">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row>
    <row r="30" spans="2:28" ht="15.75" customHeight="1">
      <c r="B30" s="250" t="s">
        <v>478</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row>
    <row r="31" spans="2:28" ht="15.75" customHeight="1">
      <c r="B31" s="863" t="s">
        <v>555</v>
      </c>
      <c r="C31" s="863"/>
      <c r="D31" s="863"/>
      <c r="E31" s="863"/>
      <c r="F31" s="863"/>
      <c r="G31" s="863"/>
      <c r="H31" s="863"/>
      <c r="I31" s="863"/>
      <c r="J31" s="863"/>
      <c r="K31" s="863"/>
      <c r="L31" s="863"/>
      <c r="M31" s="863"/>
      <c r="N31" s="863"/>
      <c r="O31" s="863"/>
      <c r="P31" s="863"/>
      <c r="Q31" s="863"/>
      <c r="R31" s="863"/>
      <c r="S31" s="863"/>
      <c r="T31" s="863"/>
      <c r="U31" s="863"/>
      <c r="V31" s="863"/>
      <c r="W31" s="863"/>
      <c r="X31" s="863"/>
      <c r="Y31" s="863"/>
      <c r="Z31" s="863"/>
      <c r="AA31" s="863"/>
      <c r="AB31" s="863"/>
    </row>
    <row r="32" spans="2:28" ht="15.75" customHeight="1">
      <c r="B32" s="823" t="s">
        <v>479</v>
      </c>
      <c r="C32" s="826"/>
      <c r="D32" s="824"/>
      <c r="E32" s="832" t="s">
        <v>480</v>
      </c>
      <c r="F32" s="833"/>
      <c r="G32" s="833"/>
      <c r="H32" s="833"/>
      <c r="I32" s="833"/>
      <c r="J32" s="834"/>
      <c r="K32" s="832" t="s">
        <v>481</v>
      </c>
      <c r="L32" s="833"/>
      <c r="M32" s="833"/>
      <c r="N32" s="833"/>
      <c r="O32" s="833"/>
      <c r="P32" s="834"/>
      <c r="Q32" s="827" t="s">
        <v>366</v>
      </c>
      <c r="R32" s="828"/>
      <c r="S32" s="828"/>
      <c r="T32" s="828"/>
      <c r="U32" s="828"/>
      <c r="V32" s="829"/>
      <c r="W32" s="827" t="s">
        <v>367</v>
      </c>
      <c r="X32" s="828"/>
      <c r="Y32" s="828"/>
      <c r="Z32" s="828"/>
      <c r="AA32" s="828"/>
      <c r="AB32" s="829"/>
    </row>
    <row r="33" spans="2:28" ht="15.75" customHeight="1">
      <c r="B33" s="852"/>
      <c r="C33" s="853"/>
      <c r="D33" s="854"/>
      <c r="E33" s="823" t="s">
        <v>482</v>
      </c>
      <c r="F33" s="824"/>
      <c r="G33" s="823" t="s">
        <v>483</v>
      </c>
      <c r="H33" s="826"/>
      <c r="I33" s="826"/>
      <c r="J33" s="824"/>
      <c r="K33" s="823" t="s">
        <v>482</v>
      </c>
      <c r="L33" s="824"/>
      <c r="M33" s="823" t="s">
        <v>484</v>
      </c>
      <c r="N33" s="826"/>
      <c r="O33" s="826"/>
      <c r="P33" s="824"/>
      <c r="Q33" s="827" t="s">
        <v>482</v>
      </c>
      <c r="R33" s="829"/>
      <c r="S33" s="823" t="s">
        <v>483</v>
      </c>
      <c r="T33" s="826"/>
      <c r="U33" s="826"/>
      <c r="V33" s="824"/>
      <c r="W33" s="823" t="s">
        <v>482</v>
      </c>
      <c r="X33" s="824"/>
      <c r="Y33" s="823" t="s">
        <v>483</v>
      </c>
      <c r="Z33" s="826"/>
      <c r="AA33" s="826"/>
      <c r="AB33" s="824"/>
    </row>
    <row r="34" spans="2:28" ht="11.25" customHeight="1">
      <c r="B34" s="389"/>
      <c r="C34" s="388"/>
      <c r="D34" s="390"/>
      <c r="E34" s="252"/>
      <c r="F34" s="254"/>
      <c r="G34" s="254"/>
      <c r="H34" s="254"/>
      <c r="I34" s="254" t="s">
        <v>485</v>
      </c>
      <c r="J34" s="254"/>
      <c r="K34" s="253"/>
      <c r="L34" s="254"/>
      <c r="M34" s="254"/>
      <c r="N34" s="254"/>
      <c r="O34" s="254" t="s">
        <v>485</v>
      </c>
      <c r="P34" s="255"/>
      <c r="Q34" s="253"/>
      <c r="R34" s="254"/>
      <c r="S34" s="254"/>
      <c r="T34" s="254"/>
      <c r="U34" s="254" t="s">
        <v>485</v>
      </c>
      <c r="V34" s="255"/>
      <c r="W34" s="254"/>
      <c r="X34" s="254"/>
      <c r="Y34" s="254"/>
      <c r="Z34" s="254"/>
      <c r="AA34" s="254" t="s">
        <v>485</v>
      </c>
      <c r="AB34" s="255"/>
    </row>
    <row r="35" spans="2:28" ht="15.75" customHeight="1">
      <c r="B35" s="485" t="s">
        <v>540</v>
      </c>
      <c r="C35" s="486">
        <v>21</v>
      </c>
      <c r="D35" s="487" t="s">
        <v>541</v>
      </c>
      <c r="E35" s="820">
        <v>99.5</v>
      </c>
      <c r="F35" s="821"/>
      <c r="G35" s="821">
        <v>-3.9</v>
      </c>
      <c r="H35" s="821"/>
      <c r="I35" s="821"/>
      <c r="J35" s="488"/>
      <c r="K35" s="820">
        <v>99.7</v>
      </c>
      <c r="L35" s="821"/>
      <c r="M35" s="821">
        <v>-2.2</v>
      </c>
      <c r="N35" s="821"/>
      <c r="O35" s="821"/>
      <c r="P35" s="489"/>
      <c r="Q35" s="820">
        <v>90.8</v>
      </c>
      <c r="R35" s="821"/>
      <c r="S35" s="821">
        <v>-14.9</v>
      </c>
      <c r="T35" s="821"/>
      <c r="U35" s="821"/>
      <c r="V35" s="489"/>
      <c r="W35" s="820">
        <v>99.6</v>
      </c>
      <c r="X35" s="821"/>
      <c r="Y35" s="821">
        <v>0.9</v>
      </c>
      <c r="Z35" s="821"/>
      <c r="AA35" s="821"/>
      <c r="AB35" s="490"/>
    </row>
    <row r="36" spans="2:28" ht="15.75" customHeight="1">
      <c r="B36" s="485"/>
      <c r="C36" s="486">
        <v>22</v>
      </c>
      <c r="D36" s="487"/>
      <c r="E36" s="820">
        <v>100</v>
      </c>
      <c r="F36" s="821"/>
      <c r="G36" s="821">
        <v>0.5</v>
      </c>
      <c r="H36" s="821"/>
      <c r="I36" s="821"/>
      <c r="J36" s="488"/>
      <c r="K36" s="820">
        <v>100</v>
      </c>
      <c r="L36" s="821"/>
      <c r="M36" s="821">
        <v>0.3</v>
      </c>
      <c r="N36" s="821"/>
      <c r="O36" s="821"/>
      <c r="P36" s="489"/>
      <c r="Q36" s="820">
        <v>100</v>
      </c>
      <c r="R36" s="821"/>
      <c r="S36" s="821">
        <v>10.1</v>
      </c>
      <c r="T36" s="821"/>
      <c r="U36" s="821"/>
      <c r="V36" s="489"/>
      <c r="W36" s="820">
        <v>100</v>
      </c>
      <c r="X36" s="821"/>
      <c r="Y36" s="821">
        <v>0.4</v>
      </c>
      <c r="Z36" s="821"/>
      <c r="AA36" s="821"/>
      <c r="AB36" s="490"/>
    </row>
    <row r="37" spans="2:28" ht="15.75" customHeight="1">
      <c r="B37" s="485"/>
      <c r="C37" s="486">
        <v>23</v>
      </c>
      <c r="D37" s="487"/>
      <c r="E37" s="820">
        <v>99.8</v>
      </c>
      <c r="F37" s="821"/>
      <c r="G37" s="821">
        <v>-0.2</v>
      </c>
      <c r="H37" s="821"/>
      <c r="I37" s="821"/>
      <c r="J37" s="491"/>
      <c r="K37" s="820">
        <v>99.6</v>
      </c>
      <c r="L37" s="821"/>
      <c r="M37" s="821">
        <v>-0.4</v>
      </c>
      <c r="N37" s="821"/>
      <c r="O37" s="821"/>
      <c r="P37" s="490"/>
      <c r="Q37" s="820">
        <v>101</v>
      </c>
      <c r="R37" s="821"/>
      <c r="S37" s="821">
        <v>1</v>
      </c>
      <c r="T37" s="821"/>
      <c r="U37" s="821"/>
      <c r="V37" s="490"/>
      <c r="W37" s="821">
        <v>100.6</v>
      </c>
      <c r="X37" s="821"/>
      <c r="Y37" s="821">
        <v>0.7</v>
      </c>
      <c r="Z37" s="821"/>
      <c r="AA37" s="821"/>
      <c r="AB37" s="490"/>
    </row>
    <row r="38" spans="2:28" ht="15.75" customHeight="1">
      <c r="B38" s="485"/>
      <c r="C38" s="499">
        <v>24</v>
      </c>
      <c r="D38" s="500"/>
      <c r="E38" s="825">
        <v>99.1</v>
      </c>
      <c r="F38" s="822"/>
      <c r="G38" s="822">
        <v>-0.7</v>
      </c>
      <c r="H38" s="822"/>
      <c r="I38" s="822"/>
      <c r="J38" s="501"/>
      <c r="K38" s="825">
        <v>99.5</v>
      </c>
      <c r="L38" s="822"/>
      <c r="M38" s="822">
        <v>-0.1</v>
      </c>
      <c r="N38" s="822"/>
      <c r="O38" s="822"/>
      <c r="P38" s="502"/>
      <c r="Q38" s="825">
        <v>101.6</v>
      </c>
      <c r="R38" s="822"/>
      <c r="S38" s="822">
        <v>0.6</v>
      </c>
      <c r="T38" s="822"/>
      <c r="U38" s="822"/>
      <c r="V38" s="502"/>
      <c r="W38" s="822">
        <v>101.3</v>
      </c>
      <c r="X38" s="822"/>
      <c r="Y38" s="822">
        <v>0.7</v>
      </c>
      <c r="Z38" s="822"/>
      <c r="AA38" s="822"/>
      <c r="AB38" s="490"/>
    </row>
    <row r="39" spans="2:28" ht="15.75" customHeight="1">
      <c r="B39" s="485"/>
      <c r="C39" s="492"/>
      <c r="D39" s="487"/>
      <c r="E39" s="867"/>
      <c r="F39" s="868"/>
      <c r="G39" s="821"/>
      <c r="H39" s="821"/>
      <c r="I39" s="821"/>
      <c r="J39" s="491"/>
      <c r="K39" s="493"/>
      <c r="L39" s="491"/>
      <c r="M39" s="491"/>
      <c r="N39" s="491"/>
      <c r="O39" s="491"/>
      <c r="P39" s="490"/>
      <c r="Q39" s="867"/>
      <c r="R39" s="868"/>
      <c r="S39" s="868"/>
      <c r="T39" s="868"/>
      <c r="U39" s="868"/>
      <c r="V39" s="871"/>
      <c r="W39" s="868"/>
      <c r="X39" s="868"/>
      <c r="Y39" s="868"/>
      <c r="Z39" s="868"/>
      <c r="AA39" s="868"/>
      <c r="AB39" s="871"/>
    </row>
    <row r="40" spans="2:31" s="288" customFormat="1" ht="15.75" customHeight="1">
      <c r="B40" s="494" t="s">
        <v>542</v>
      </c>
      <c r="C40" s="495" t="s">
        <v>717</v>
      </c>
      <c r="D40" s="496" t="s">
        <v>543</v>
      </c>
      <c r="E40" s="820">
        <v>170.7</v>
      </c>
      <c r="F40" s="821"/>
      <c r="G40" s="821">
        <v>-1.7</v>
      </c>
      <c r="H40" s="821"/>
      <c r="I40" s="821"/>
      <c r="J40" s="488"/>
      <c r="K40" s="820">
        <v>99.4</v>
      </c>
      <c r="L40" s="821"/>
      <c r="M40" s="821">
        <v>-0.6</v>
      </c>
      <c r="N40" s="821"/>
      <c r="O40" s="821"/>
      <c r="P40" s="489"/>
      <c r="Q40" s="820">
        <v>105.9</v>
      </c>
      <c r="R40" s="821"/>
      <c r="S40" s="821">
        <v>-2.2</v>
      </c>
      <c r="T40" s="821"/>
      <c r="U40" s="821"/>
      <c r="V40" s="489"/>
      <c r="W40" s="820">
        <v>101.8</v>
      </c>
      <c r="X40" s="821"/>
      <c r="Y40" s="821">
        <v>0.8</v>
      </c>
      <c r="Z40" s="821"/>
      <c r="AA40" s="821"/>
      <c r="AB40" s="490"/>
      <c r="AD40" s="248"/>
      <c r="AE40" s="248"/>
    </row>
    <row r="41" spans="2:31" s="288" customFormat="1" ht="15.75" customHeight="1">
      <c r="B41" s="494" t="s">
        <v>674</v>
      </c>
      <c r="C41" s="495" t="s">
        <v>557</v>
      </c>
      <c r="D41" s="496" t="s">
        <v>543</v>
      </c>
      <c r="E41" s="820">
        <v>85.2</v>
      </c>
      <c r="F41" s="821"/>
      <c r="G41" s="821">
        <v>0.1</v>
      </c>
      <c r="H41" s="821"/>
      <c r="I41" s="821"/>
      <c r="J41" s="488"/>
      <c r="K41" s="820">
        <v>97.9</v>
      </c>
      <c r="L41" s="821"/>
      <c r="M41" s="821">
        <v>-0.7</v>
      </c>
      <c r="N41" s="821"/>
      <c r="O41" s="821"/>
      <c r="P41" s="489"/>
      <c r="Q41" s="820">
        <v>97.1</v>
      </c>
      <c r="R41" s="821"/>
      <c r="S41" s="821">
        <v>-1.9</v>
      </c>
      <c r="T41" s="821"/>
      <c r="U41" s="821"/>
      <c r="V41" s="489"/>
      <c r="W41" s="820">
        <v>101.3</v>
      </c>
      <c r="X41" s="821"/>
      <c r="Y41" s="821">
        <v>0.6</v>
      </c>
      <c r="Z41" s="821"/>
      <c r="AA41" s="821"/>
      <c r="AB41" s="490"/>
      <c r="AD41" s="248"/>
      <c r="AE41" s="248"/>
    </row>
    <row r="42" spans="2:31" s="288" customFormat="1" ht="15.75" customHeight="1">
      <c r="B42" s="494"/>
      <c r="C42" s="495" t="s">
        <v>666</v>
      </c>
      <c r="D42" s="496"/>
      <c r="E42" s="820">
        <v>82.8</v>
      </c>
      <c r="F42" s="821"/>
      <c r="G42" s="821">
        <v>-0.8</v>
      </c>
      <c r="H42" s="821"/>
      <c r="I42" s="821"/>
      <c r="J42" s="488"/>
      <c r="K42" s="820">
        <v>98.7</v>
      </c>
      <c r="L42" s="821"/>
      <c r="M42" s="821">
        <v>-0.9</v>
      </c>
      <c r="N42" s="821"/>
      <c r="O42" s="821"/>
      <c r="P42" s="489"/>
      <c r="Q42" s="820">
        <v>101</v>
      </c>
      <c r="R42" s="821"/>
      <c r="S42" s="821">
        <v>-1</v>
      </c>
      <c r="T42" s="821"/>
      <c r="U42" s="821"/>
      <c r="V42" s="489"/>
      <c r="W42" s="820">
        <v>101.1</v>
      </c>
      <c r="X42" s="821"/>
      <c r="Y42" s="821">
        <v>0.5</v>
      </c>
      <c r="Z42" s="821"/>
      <c r="AA42" s="821"/>
      <c r="AB42" s="490"/>
      <c r="AD42" s="248"/>
      <c r="AE42" s="248"/>
    </row>
    <row r="43" spans="2:31" s="288" customFormat="1" ht="15.75" customHeight="1">
      <c r="B43" s="494"/>
      <c r="C43" s="495" t="s">
        <v>722</v>
      </c>
      <c r="D43" s="496"/>
      <c r="E43" s="820">
        <v>86.8</v>
      </c>
      <c r="F43" s="821"/>
      <c r="G43" s="821">
        <v>-0.9</v>
      </c>
      <c r="H43" s="821"/>
      <c r="I43" s="821"/>
      <c r="J43" s="488"/>
      <c r="K43" s="820">
        <v>99.2</v>
      </c>
      <c r="L43" s="821"/>
      <c r="M43" s="821">
        <v>-1.1</v>
      </c>
      <c r="N43" s="821"/>
      <c r="O43" s="821"/>
      <c r="P43" s="489"/>
      <c r="Q43" s="820">
        <v>104.9</v>
      </c>
      <c r="R43" s="821"/>
      <c r="S43" s="821">
        <v>-1.9</v>
      </c>
      <c r="T43" s="821"/>
      <c r="U43" s="821"/>
      <c r="V43" s="489"/>
      <c r="W43" s="820">
        <v>100.7</v>
      </c>
      <c r="X43" s="821"/>
      <c r="Y43" s="821">
        <v>0.5</v>
      </c>
      <c r="Z43" s="821"/>
      <c r="AA43" s="821"/>
      <c r="AB43" s="490"/>
      <c r="AD43" s="248"/>
      <c r="AE43" s="248"/>
    </row>
    <row r="44" spans="2:31" s="288" customFormat="1" ht="15.75" customHeight="1">
      <c r="B44" s="494"/>
      <c r="C44" s="495" t="s">
        <v>721</v>
      </c>
      <c r="D44" s="496"/>
      <c r="E44" s="820">
        <v>86</v>
      </c>
      <c r="F44" s="821"/>
      <c r="G44" s="821">
        <v>0</v>
      </c>
      <c r="H44" s="821"/>
      <c r="I44" s="821"/>
      <c r="J44" s="488"/>
      <c r="K44" s="820">
        <v>100.4</v>
      </c>
      <c r="L44" s="821"/>
      <c r="M44" s="821">
        <v>-0.2</v>
      </c>
      <c r="N44" s="821"/>
      <c r="O44" s="821"/>
      <c r="P44" s="489"/>
      <c r="Q44" s="820">
        <v>106.9</v>
      </c>
      <c r="R44" s="821"/>
      <c r="S44" s="821">
        <v>0.9</v>
      </c>
      <c r="T44" s="821"/>
      <c r="U44" s="821"/>
      <c r="V44" s="489"/>
      <c r="W44" s="820">
        <v>101.8</v>
      </c>
      <c r="X44" s="821"/>
      <c r="Y44" s="821">
        <v>0.6</v>
      </c>
      <c r="Z44" s="821"/>
      <c r="AA44" s="821"/>
      <c r="AB44" s="490"/>
      <c r="AD44" s="248"/>
      <c r="AE44" s="248"/>
    </row>
    <row r="45" spans="2:31" s="288" customFormat="1" ht="15.75" customHeight="1">
      <c r="B45" s="494"/>
      <c r="C45" s="495" t="s">
        <v>724</v>
      </c>
      <c r="D45" s="496"/>
      <c r="E45" s="820">
        <v>84.4</v>
      </c>
      <c r="F45" s="821"/>
      <c r="G45" s="821">
        <v>-0.1</v>
      </c>
      <c r="H45" s="821"/>
      <c r="I45" s="821"/>
      <c r="J45" s="488"/>
      <c r="K45" s="820">
        <v>98.8</v>
      </c>
      <c r="L45" s="821"/>
      <c r="M45" s="821">
        <v>-0.4</v>
      </c>
      <c r="N45" s="821"/>
      <c r="O45" s="821"/>
      <c r="P45" s="489"/>
      <c r="Q45" s="820">
        <v>100</v>
      </c>
      <c r="R45" s="821"/>
      <c r="S45" s="821">
        <v>0</v>
      </c>
      <c r="T45" s="821"/>
      <c r="U45" s="821"/>
      <c r="V45" s="489"/>
      <c r="W45" s="820">
        <v>102.2</v>
      </c>
      <c r="X45" s="821"/>
      <c r="Y45" s="821">
        <v>0.7</v>
      </c>
      <c r="Z45" s="821"/>
      <c r="AA45" s="821"/>
      <c r="AB45" s="490"/>
      <c r="AD45" s="248"/>
      <c r="AE45" s="248"/>
    </row>
    <row r="46" spans="2:31" s="288" customFormat="1" ht="15.75" customHeight="1">
      <c r="B46" s="494"/>
      <c r="C46" s="495" t="s">
        <v>726</v>
      </c>
      <c r="D46" s="496"/>
      <c r="E46" s="820">
        <v>137.6</v>
      </c>
      <c r="F46" s="821"/>
      <c r="G46" s="821">
        <v>0.6</v>
      </c>
      <c r="H46" s="821"/>
      <c r="I46" s="821"/>
      <c r="J46" s="488"/>
      <c r="K46" s="820">
        <v>99.3</v>
      </c>
      <c r="L46" s="821"/>
      <c r="M46" s="821">
        <v>-0.5</v>
      </c>
      <c r="N46" s="821"/>
      <c r="O46" s="821"/>
      <c r="P46" s="489"/>
      <c r="Q46" s="820">
        <v>101</v>
      </c>
      <c r="R46" s="821"/>
      <c r="S46" s="821">
        <v>2</v>
      </c>
      <c r="T46" s="821"/>
      <c r="U46" s="821"/>
      <c r="V46" s="489"/>
      <c r="W46" s="820">
        <v>102.5</v>
      </c>
      <c r="X46" s="821"/>
      <c r="Y46" s="821">
        <v>0.8</v>
      </c>
      <c r="Z46" s="821"/>
      <c r="AA46" s="821"/>
      <c r="AB46" s="490"/>
      <c r="AD46" s="248"/>
      <c r="AE46" s="248"/>
    </row>
    <row r="47" spans="2:31" s="288" customFormat="1" ht="15.75" customHeight="1">
      <c r="B47" s="494"/>
      <c r="C47" s="495" t="s">
        <v>725</v>
      </c>
      <c r="D47" s="496"/>
      <c r="E47" s="820">
        <v>113.8</v>
      </c>
      <c r="F47" s="821"/>
      <c r="G47" s="821">
        <v>-0.1</v>
      </c>
      <c r="H47" s="821"/>
      <c r="I47" s="821"/>
      <c r="J47" s="488"/>
      <c r="K47" s="820">
        <v>98.9</v>
      </c>
      <c r="L47" s="821"/>
      <c r="M47" s="821">
        <v>-0.7</v>
      </c>
      <c r="N47" s="821"/>
      <c r="O47" s="821"/>
      <c r="P47" s="489"/>
      <c r="Q47" s="820">
        <v>103.9</v>
      </c>
      <c r="R47" s="821"/>
      <c r="S47" s="821">
        <v>3.9</v>
      </c>
      <c r="T47" s="821"/>
      <c r="U47" s="821"/>
      <c r="V47" s="489"/>
      <c r="W47" s="820">
        <v>102.6</v>
      </c>
      <c r="X47" s="821"/>
      <c r="Y47" s="821">
        <v>0.9</v>
      </c>
      <c r="Z47" s="821"/>
      <c r="AA47" s="821"/>
      <c r="AB47" s="490"/>
      <c r="AD47" s="248"/>
      <c r="AE47" s="248"/>
    </row>
    <row r="48" spans="2:31" s="288" customFormat="1" ht="15.75" customHeight="1">
      <c r="B48" s="494"/>
      <c r="C48" s="495" t="s">
        <v>734</v>
      </c>
      <c r="D48" s="496"/>
      <c r="E48" s="820">
        <v>85.6</v>
      </c>
      <c r="F48" s="821"/>
      <c r="G48" s="821">
        <v>-0.9</v>
      </c>
      <c r="H48" s="821"/>
      <c r="I48" s="821"/>
      <c r="J48" s="488"/>
      <c r="K48" s="820">
        <v>98.6</v>
      </c>
      <c r="L48" s="821"/>
      <c r="M48" s="821">
        <v>-0.4</v>
      </c>
      <c r="N48" s="821"/>
      <c r="O48" s="821"/>
      <c r="P48" s="489"/>
      <c r="Q48" s="820">
        <v>101</v>
      </c>
      <c r="R48" s="821"/>
      <c r="S48" s="821">
        <v>4</v>
      </c>
      <c r="T48" s="821"/>
      <c r="U48" s="821"/>
      <c r="V48" s="489"/>
      <c r="W48" s="820">
        <v>102.5</v>
      </c>
      <c r="X48" s="821"/>
      <c r="Y48" s="821">
        <v>0.9</v>
      </c>
      <c r="Z48" s="821"/>
      <c r="AA48" s="821"/>
      <c r="AB48" s="490"/>
      <c r="AD48" s="248"/>
      <c r="AE48" s="248"/>
    </row>
    <row r="49" spans="2:31" s="288" customFormat="1" ht="15.75" customHeight="1">
      <c r="B49" s="494"/>
      <c r="C49" s="495" t="s">
        <v>770</v>
      </c>
      <c r="D49" s="496"/>
      <c r="E49" s="820">
        <v>83.5</v>
      </c>
      <c r="F49" s="821"/>
      <c r="G49" s="821">
        <v>-0.2</v>
      </c>
      <c r="H49" s="821"/>
      <c r="I49" s="821"/>
      <c r="J49" s="488"/>
      <c r="K49" s="820">
        <v>98.7</v>
      </c>
      <c r="L49" s="821"/>
      <c r="M49" s="821">
        <v>-0.4</v>
      </c>
      <c r="N49" s="821"/>
      <c r="O49" s="821"/>
      <c r="P49" s="489"/>
      <c r="Q49" s="820">
        <v>102.9</v>
      </c>
      <c r="R49" s="821"/>
      <c r="S49" s="821">
        <v>3.9</v>
      </c>
      <c r="T49" s="821"/>
      <c r="U49" s="821"/>
      <c r="V49" s="489"/>
      <c r="W49" s="820">
        <v>102.5</v>
      </c>
      <c r="X49" s="821"/>
      <c r="Y49" s="821">
        <v>1</v>
      </c>
      <c r="Z49" s="821"/>
      <c r="AA49" s="821"/>
      <c r="AB49" s="490"/>
      <c r="AD49" s="248"/>
      <c r="AE49" s="248"/>
    </row>
    <row r="50" spans="2:31" s="288" customFormat="1" ht="15.75" customHeight="1">
      <c r="B50" s="494"/>
      <c r="C50" s="495" t="s">
        <v>773</v>
      </c>
      <c r="D50" s="496"/>
      <c r="E50" s="820">
        <v>84.2</v>
      </c>
      <c r="F50" s="821"/>
      <c r="G50" s="821">
        <v>-0.1</v>
      </c>
      <c r="H50" s="821"/>
      <c r="I50" s="821"/>
      <c r="J50" s="488"/>
      <c r="K50" s="820">
        <v>99.3</v>
      </c>
      <c r="L50" s="821"/>
      <c r="M50" s="821">
        <v>-0.3</v>
      </c>
      <c r="N50" s="821"/>
      <c r="O50" s="821"/>
      <c r="P50" s="489"/>
      <c r="Q50" s="820">
        <v>106.9</v>
      </c>
      <c r="R50" s="821"/>
      <c r="S50" s="821">
        <v>5.8</v>
      </c>
      <c r="T50" s="821"/>
      <c r="U50" s="821"/>
      <c r="V50" s="489"/>
      <c r="W50" s="820">
        <v>102.6</v>
      </c>
      <c r="X50" s="821"/>
      <c r="Y50" s="821">
        <v>1</v>
      </c>
      <c r="Z50" s="821"/>
      <c r="AA50" s="821"/>
      <c r="AB50" s="490"/>
      <c r="AD50" s="248"/>
      <c r="AE50" s="248"/>
    </row>
    <row r="51" spans="2:31" s="288" customFormat="1" ht="15.75" customHeight="1">
      <c r="B51" s="494"/>
      <c r="C51" s="495" t="s">
        <v>774</v>
      </c>
      <c r="D51" s="496"/>
      <c r="E51" s="820">
        <v>87.4</v>
      </c>
      <c r="F51" s="821"/>
      <c r="G51" s="821">
        <v>0.6</v>
      </c>
      <c r="H51" s="821"/>
      <c r="I51" s="821"/>
      <c r="J51" s="488"/>
      <c r="K51" s="820">
        <v>99.4</v>
      </c>
      <c r="L51" s="821"/>
      <c r="M51" s="821">
        <v>-0.1</v>
      </c>
      <c r="N51" s="821"/>
      <c r="O51" s="821"/>
      <c r="P51" s="489"/>
      <c r="Q51" s="820">
        <v>109.8</v>
      </c>
      <c r="R51" s="821"/>
      <c r="S51" s="821">
        <v>6.7</v>
      </c>
      <c r="T51" s="821"/>
      <c r="U51" s="821"/>
      <c r="V51" s="489"/>
      <c r="W51" s="820">
        <v>102.9</v>
      </c>
      <c r="X51" s="821"/>
      <c r="Y51" s="821">
        <v>1.2</v>
      </c>
      <c r="Z51" s="821"/>
      <c r="AA51" s="821"/>
      <c r="AB51" s="490"/>
      <c r="AD51" s="248"/>
      <c r="AE51" s="248"/>
    </row>
    <row r="52" spans="2:31" s="288" customFormat="1" ht="15.75" customHeight="1">
      <c r="B52" s="497" t="s">
        <v>690</v>
      </c>
      <c r="C52" s="503" t="s">
        <v>814</v>
      </c>
      <c r="D52" s="504" t="s">
        <v>718</v>
      </c>
      <c r="E52" s="869">
        <v>171.6</v>
      </c>
      <c r="F52" s="870"/>
      <c r="G52" s="870">
        <v>0.5</v>
      </c>
      <c r="H52" s="870"/>
      <c r="I52" s="870"/>
      <c r="J52" s="505"/>
      <c r="K52" s="869">
        <v>99.2</v>
      </c>
      <c r="L52" s="870"/>
      <c r="M52" s="870">
        <v>-0.2</v>
      </c>
      <c r="N52" s="870"/>
      <c r="O52" s="870"/>
      <c r="P52" s="506"/>
      <c r="Q52" s="869">
        <v>111.8</v>
      </c>
      <c r="R52" s="870"/>
      <c r="S52" s="870">
        <v>5.6</v>
      </c>
      <c r="T52" s="870"/>
      <c r="U52" s="870"/>
      <c r="V52" s="506"/>
      <c r="W52" s="869">
        <v>102.9</v>
      </c>
      <c r="X52" s="870"/>
      <c r="Y52" s="870">
        <v>1.1</v>
      </c>
      <c r="Z52" s="870"/>
      <c r="AA52" s="870"/>
      <c r="AB52" s="498"/>
      <c r="AD52" s="248"/>
      <c r="AE52" s="248"/>
    </row>
    <row r="53" spans="2:31" s="288" customFormat="1" ht="15.75" customHeight="1">
      <c r="B53" s="289"/>
      <c r="C53" s="289"/>
      <c r="D53" s="289"/>
      <c r="E53" s="290"/>
      <c r="F53" s="290"/>
      <c r="G53" s="291"/>
      <c r="H53" s="291"/>
      <c r="I53" s="291"/>
      <c r="J53" s="291"/>
      <c r="K53" s="292"/>
      <c r="L53" s="292"/>
      <c r="M53" s="291"/>
      <c r="N53" s="291"/>
      <c r="O53" s="291"/>
      <c r="P53" s="291"/>
      <c r="Q53" s="290"/>
      <c r="R53" s="290"/>
      <c r="S53" s="292"/>
      <c r="T53" s="292"/>
      <c r="U53" s="292"/>
      <c r="V53" s="292"/>
      <c r="W53" s="290"/>
      <c r="X53" s="290"/>
      <c r="Y53" s="293"/>
      <c r="Z53" s="293"/>
      <c r="AA53" s="293"/>
      <c r="AB53" s="293"/>
      <c r="AD53" s="248"/>
      <c r="AE53" s="248"/>
    </row>
    <row r="54" spans="22:31" s="288" customFormat="1" ht="15.75" customHeight="1">
      <c r="V54" s="289"/>
      <c r="W54" s="289"/>
      <c r="X54" s="289"/>
      <c r="Y54" s="289"/>
      <c r="Z54" s="289"/>
      <c r="AA54" s="289"/>
      <c r="AB54" s="289"/>
      <c r="AD54" s="248"/>
      <c r="AE54" s="248"/>
    </row>
    <row r="55" spans="2:43" ht="15.75" customHeight="1">
      <c r="B55" s="288"/>
      <c r="C55" s="288"/>
      <c r="D55" s="288"/>
      <c r="N55" s="294" t="s">
        <v>486</v>
      </c>
      <c r="O55" s="248">
        <v>30</v>
      </c>
      <c r="P55" s="248" t="s">
        <v>486</v>
      </c>
      <c r="AO55" s="294" t="s">
        <v>486</v>
      </c>
      <c r="AP55" s="248">
        <v>31</v>
      </c>
      <c r="AQ55" s="248" t="s">
        <v>486</v>
      </c>
    </row>
    <row r="58" ht="13.5">
      <c r="AD58" s="295"/>
    </row>
    <row r="59" ht="13.5">
      <c r="AD59" s="295"/>
    </row>
    <row r="60" ht="13.5">
      <c r="AD60" s="295"/>
    </row>
    <row r="61" ht="13.5">
      <c r="AD61" s="295"/>
    </row>
    <row r="62" ht="13.5">
      <c r="AD62" s="295"/>
    </row>
    <row r="63" ht="13.5">
      <c r="AD63" s="295"/>
    </row>
    <row r="64" ht="13.5">
      <c r="AD64" s="295"/>
    </row>
    <row r="65" ht="13.5">
      <c r="AD65" s="295"/>
    </row>
    <row r="66" ht="13.5">
      <c r="AD66" s="295"/>
    </row>
    <row r="67" ht="13.5">
      <c r="AD67" s="295"/>
    </row>
    <row r="68" ht="13.5">
      <c r="AD68" s="295"/>
    </row>
    <row r="69" ht="13.5">
      <c r="AD69" s="295"/>
    </row>
    <row r="70" ht="13.5">
      <c r="AD70" s="295"/>
    </row>
    <row r="71" ht="13.5">
      <c r="AD71" s="295"/>
    </row>
    <row r="72" ht="13.5">
      <c r="AD72" s="295"/>
    </row>
    <row r="73" ht="13.5">
      <c r="AD73" s="295"/>
    </row>
    <row r="74" ht="13.5">
      <c r="AD74" s="295"/>
    </row>
    <row r="75" ht="13.5">
      <c r="AD75" s="295"/>
    </row>
    <row r="76" ht="13.5">
      <c r="AD76" s="295"/>
    </row>
    <row r="77" ht="13.5">
      <c r="AD77" s="295"/>
    </row>
    <row r="78" ht="13.5">
      <c r="AD78" s="295"/>
    </row>
    <row r="79" ht="13.5">
      <c r="AD79" s="295"/>
    </row>
    <row r="80" ht="13.5">
      <c r="AD80" s="295"/>
    </row>
    <row r="81" ht="13.5">
      <c r="AD81" s="295"/>
    </row>
    <row r="82" ht="13.5">
      <c r="AD82" s="295"/>
    </row>
    <row r="83" ht="13.5">
      <c r="AD83" s="295"/>
    </row>
    <row r="84" ht="13.5">
      <c r="AD84" s="295"/>
    </row>
    <row r="85" ht="13.5">
      <c r="AD85" s="295"/>
    </row>
    <row r="86" ht="13.5">
      <c r="AD86" s="295"/>
    </row>
    <row r="88" ht="13.5">
      <c r="AD88" s="295"/>
    </row>
    <row r="89" ht="13.5">
      <c r="AD89" s="295"/>
    </row>
    <row r="90" ht="13.5">
      <c r="AD90" s="295"/>
    </row>
    <row r="91" ht="13.5">
      <c r="AD91" s="295"/>
    </row>
    <row r="92" ht="13.5">
      <c r="AD92" s="295"/>
    </row>
    <row r="93" ht="13.5">
      <c r="AD93" s="295"/>
    </row>
    <row r="94" ht="13.5">
      <c r="AD94" s="295"/>
    </row>
    <row r="95" ht="13.5">
      <c r="AD95" s="295"/>
    </row>
  </sheetData>
  <mergeCells count="221">
    <mergeCell ref="Q51:R51"/>
    <mergeCell ref="S51:U51"/>
    <mergeCell ref="W51:X51"/>
    <mergeCell ref="Y51:AA51"/>
    <mergeCell ref="E51:F51"/>
    <mergeCell ref="G51:I51"/>
    <mergeCell ref="K51:L51"/>
    <mergeCell ref="M51:O51"/>
    <mergeCell ref="W49:X49"/>
    <mergeCell ref="Y49:AA49"/>
    <mergeCell ref="E50:F50"/>
    <mergeCell ref="G50:I50"/>
    <mergeCell ref="K50:L50"/>
    <mergeCell ref="M50:O50"/>
    <mergeCell ref="Q50:R50"/>
    <mergeCell ref="S50:U50"/>
    <mergeCell ref="W50:X50"/>
    <mergeCell ref="Y50:AA50"/>
    <mergeCell ref="K49:L49"/>
    <mergeCell ref="M49:O49"/>
    <mergeCell ref="Q49:R49"/>
    <mergeCell ref="S49:U49"/>
    <mergeCell ref="Y44:AA44"/>
    <mergeCell ref="W45:X45"/>
    <mergeCell ref="S44:U44"/>
    <mergeCell ref="S45:U45"/>
    <mergeCell ref="Y42:AA42"/>
    <mergeCell ref="S42:U42"/>
    <mergeCell ref="S40:U40"/>
    <mergeCell ref="W41:X41"/>
    <mergeCell ref="Y41:AA41"/>
    <mergeCell ref="W40:X40"/>
    <mergeCell ref="Y40:AA40"/>
    <mergeCell ref="Q43:R43"/>
    <mergeCell ref="M52:O52"/>
    <mergeCell ref="Y52:AA52"/>
    <mergeCell ref="Q52:R52"/>
    <mergeCell ref="W52:X52"/>
    <mergeCell ref="S52:U52"/>
    <mergeCell ref="Y45:AA45"/>
    <mergeCell ref="S43:U43"/>
    <mergeCell ref="W43:X43"/>
    <mergeCell ref="Y43:AA43"/>
    <mergeCell ref="M46:O46"/>
    <mergeCell ref="Q46:R46"/>
    <mergeCell ref="S47:U47"/>
    <mergeCell ref="S46:U46"/>
    <mergeCell ref="M48:O48"/>
    <mergeCell ref="G41:I41"/>
    <mergeCell ref="Q40:R40"/>
    <mergeCell ref="E40:F40"/>
    <mergeCell ref="G44:I44"/>
    <mergeCell ref="G43:I43"/>
    <mergeCell ref="M42:O42"/>
    <mergeCell ref="M40:O40"/>
    <mergeCell ref="K40:L40"/>
    <mergeCell ref="G40:I40"/>
    <mergeCell ref="K42:L42"/>
    <mergeCell ref="K43:L43"/>
    <mergeCell ref="K44:L44"/>
    <mergeCell ref="Y39:AB39"/>
    <mergeCell ref="W39:X39"/>
    <mergeCell ref="Q39:R39"/>
    <mergeCell ref="S39:V39"/>
    <mergeCell ref="M44:O44"/>
    <mergeCell ref="Q44:R44"/>
    <mergeCell ref="M43:O43"/>
    <mergeCell ref="K52:L52"/>
    <mergeCell ref="G52:I52"/>
    <mergeCell ref="E52:F52"/>
    <mergeCell ref="E46:F46"/>
    <mergeCell ref="E47:F47"/>
    <mergeCell ref="K48:L48"/>
    <mergeCell ref="E48:F48"/>
    <mergeCell ref="G48:I48"/>
    <mergeCell ref="E49:F49"/>
    <mergeCell ref="G49:I49"/>
    <mergeCell ref="E43:F43"/>
    <mergeCell ref="G46:I46"/>
    <mergeCell ref="E39:F39"/>
    <mergeCell ref="G39:I39"/>
    <mergeCell ref="E41:F41"/>
    <mergeCell ref="E44:F44"/>
    <mergeCell ref="G42:I42"/>
    <mergeCell ref="E42:F42"/>
    <mergeCell ref="E45:F45"/>
    <mergeCell ref="G45:I45"/>
    <mergeCell ref="N23:P23"/>
    <mergeCell ref="G35:I35"/>
    <mergeCell ref="M35:O35"/>
    <mergeCell ref="J27:M27"/>
    <mergeCell ref="B31:AB31"/>
    <mergeCell ref="E32:J32"/>
    <mergeCell ref="Y33:AB33"/>
    <mergeCell ref="W33:X33"/>
    <mergeCell ref="B25:F25"/>
    <mergeCell ref="B32:D33"/>
    <mergeCell ref="G25:I25"/>
    <mergeCell ref="G36:I36"/>
    <mergeCell ref="G27:I27"/>
    <mergeCell ref="G26:I26"/>
    <mergeCell ref="N26:P26"/>
    <mergeCell ref="K35:L35"/>
    <mergeCell ref="M36:O36"/>
    <mergeCell ref="N27:P27"/>
    <mergeCell ref="K36:L36"/>
    <mergeCell ref="Q32:V32"/>
    <mergeCell ref="M33:P33"/>
    <mergeCell ref="K33:L33"/>
    <mergeCell ref="Q15:T15"/>
    <mergeCell ref="Q17:T17"/>
    <mergeCell ref="Q25:T25"/>
    <mergeCell ref="N19:P19"/>
    <mergeCell ref="N20:P20"/>
    <mergeCell ref="Q19:T19"/>
    <mergeCell ref="Q20:T20"/>
    <mergeCell ref="Q21:T21"/>
    <mergeCell ref="Q23:T23"/>
    <mergeCell ref="N25:P25"/>
    <mergeCell ref="G11:I11"/>
    <mergeCell ref="N11:P11"/>
    <mergeCell ref="J11:M11"/>
    <mergeCell ref="J12:M12"/>
    <mergeCell ref="J13:M13"/>
    <mergeCell ref="J14:M14"/>
    <mergeCell ref="N21:P21"/>
    <mergeCell ref="N12:P12"/>
    <mergeCell ref="G12:I12"/>
    <mergeCell ref="Q11:T11"/>
    <mergeCell ref="Q12:T12"/>
    <mergeCell ref="Q13:T13"/>
    <mergeCell ref="Q14:T14"/>
    <mergeCell ref="G13:I13"/>
    <mergeCell ref="G14:I14"/>
    <mergeCell ref="G15:I15"/>
    <mergeCell ref="N17:P17"/>
    <mergeCell ref="J15:M15"/>
    <mergeCell ref="N13:P13"/>
    <mergeCell ref="N14:P14"/>
    <mergeCell ref="J17:M17"/>
    <mergeCell ref="B1:AB1"/>
    <mergeCell ref="Q9:T9"/>
    <mergeCell ref="N9:P9"/>
    <mergeCell ref="N15:P15"/>
    <mergeCell ref="B8:F9"/>
    <mergeCell ref="G9:I9"/>
    <mergeCell ref="J9:M9"/>
    <mergeCell ref="B11:F11"/>
    <mergeCell ref="N8:T8"/>
    <mergeCell ref="G8:M8"/>
    <mergeCell ref="B17:F17"/>
    <mergeCell ref="B19:F19"/>
    <mergeCell ref="G17:I17"/>
    <mergeCell ref="Q26:T26"/>
    <mergeCell ref="J19:M19"/>
    <mergeCell ref="J20:M20"/>
    <mergeCell ref="J21:M21"/>
    <mergeCell ref="J23:M23"/>
    <mergeCell ref="J25:M25"/>
    <mergeCell ref="J26:M26"/>
    <mergeCell ref="G19:I19"/>
    <mergeCell ref="G20:I20"/>
    <mergeCell ref="G21:I21"/>
    <mergeCell ref="S35:U35"/>
    <mergeCell ref="Q35:R35"/>
    <mergeCell ref="K32:P32"/>
    <mergeCell ref="S33:V33"/>
    <mergeCell ref="G23:I23"/>
    <mergeCell ref="P28:U28"/>
    <mergeCell ref="Q27:T27"/>
    <mergeCell ref="Y35:AA35"/>
    <mergeCell ref="W35:X35"/>
    <mergeCell ref="W36:X36"/>
    <mergeCell ref="Q33:R33"/>
    <mergeCell ref="Q36:R36"/>
    <mergeCell ref="W32:AB32"/>
    <mergeCell ref="S36:U36"/>
    <mergeCell ref="Y36:AA36"/>
    <mergeCell ref="K38:L38"/>
    <mergeCell ref="K37:L37"/>
    <mergeCell ref="Y37:AA37"/>
    <mergeCell ref="Y38:AA38"/>
    <mergeCell ref="M38:O38"/>
    <mergeCell ref="M37:O37"/>
    <mergeCell ref="Q37:R37"/>
    <mergeCell ref="E37:F37"/>
    <mergeCell ref="G37:I37"/>
    <mergeCell ref="E33:F33"/>
    <mergeCell ref="S38:U38"/>
    <mergeCell ref="Q38:R38"/>
    <mergeCell ref="E38:F38"/>
    <mergeCell ref="G38:I38"/>
    <mergeCell ref="E35:F35"/>
    <mergeCell ref="G33:J33"/>
    <mergeCell ref="E36:F36"/>
    <mergeCell ref="W38:X38"/>
    <mergeCell ref="S37:U37"/>
    <mergeCell ref="W37:X37"/>
    <mergeCell ref="W46:X46"/>
    <mergeCell ref="W42:X42"/>
    <mergeCell ref="W44:X44"/>
    <mergeCell ref="Y46:AA46"/>
    <mergeCell ref="K41:L41"/>
    <mergeCell ref="M41:O41"/>
    <mergeCell ref="Q41:R41"/>
    <mergeCell ref="S41:U41"/>
    <mergeCell ref="Q42:R42"/>
    <mergeCell ref="Q45:R45"/>
    <mergeCell ref="M45:O45"/>
    <mergeCell ref="K46:L46"/>
    <mergeCell ref="K45:L45"/>
    <mergeCell ref="W47:X47"/>
    <mergeCell ref="Y47:AA47"/>
    <mergeCell ref="G47:I47"/>
    <mergeCell ref="K47:L47"/>
    <mergeCell ref="M47:O47"/>
    <mergeCell ref="Q47:R47"/>
    <mergeCell ref="Q48:R48"/>
    <mergeCell ref="S48:U48"/>
    <mergeCell ref="W48:X48"/>
    <mergeCell ref="Y48:AA48"/>
  </mergeCells>
  <printOptions/>
  <pageMargins left="0.7874015748031497" right="0.7874015748031497" top="0.6299212598425197" bottom="0.31496062992125984" header="0.5118110236220472" footer="0.1968503937007874"/>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39">
    <tabColor indexed="20"/>
  </sheetPr>
  <dimension ref="B1:AP91"/>
  <sheetViews>
    <sheetView zoomScaleSheetLayoutView="100" workbookViewId="0" topLeftCell="A1">
      <selection activeCell="A1" sqref="A1"/>
    </sheetView>
  </sheetViews>
  <sheetFormatPr defaultColWidth="8.796875" defaultRowHeight="14.25"/>
  <cols>
    <col min="1" max="1" width="2.59765625" style="248" customWidth="1"/>
    <col min="2" max="2" width="4.5" style="248" customWidth="1"/>
    <col min="3" max="3" width="2.8984375" style="248" customWidth="1"/>
    <col min="4" max="4" width="3.69921875" style="248" customWidth="1"/>
    <col min="5" max="28" width="3" style="248" customWidth="1"/>
    <col min="29" max="16384" width="3.09765625" style="248" customWidth="1"/>
  </cols>
  <sheetData>
    <row r="1" spans="2:30" ht="17.25">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88"/>
      <c r="AD1" s="288"/>
    </row>
    <row r="2" spans="2:30" ht="17.25">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88"/>
      <c r="AD2" s="288"/>
    </row>
    <row r="3" spans="29:30" ht="13.5">
      <c r="AC3" s="288"/>
      <c r="AD3" s="288"/>
    </row>
    <row r="4" spans="2:30" ht="17.25">
      <c r="B4" s="249" t="s">
        <v>517</v>
      </c>
      <c r="AC4" s="288"/>
      <c r="AD4" s="288"/>
    </row>
    <row r="5" spans="29:30" ht="13.5">
      <c r="AC5" s="288"/>
      <c r="AD5" s="288"/>
    </row>
    <row r="6" spans="2:30" ht="15.75" customHeight="1">
      <c r="B6" s="250" t="s">
        <v>754</v>
      </c>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96"/>
      <c r="AD6" s="296"/>
    </row>
    <row r="7" spans="2:30" ht="15.75" customHeight="1">
      <c r="B7" s="250"/>
      <c r="C7" s="251"/>
      <c r="D7" s="251"/>
      <c r="E7" s="251"/>
      <c r="F7" s="251"/>
      <c r="G7" s="251"/>
      <c r="H7" s="251"/>
      <c r="I7" s="251"/>
      <c r="J7" s="251"/>
      <c r="K7" s="251"/>
      <c r="L7" s="251"/>
      <c r="M7" s="251"/>
      <c r="N7" s="251"/>
      <c r="O7" s="251"/>
      <c r="P7" s="251"/>
      <c r="Q7" s="251"/>
      <c r="R7" s="251"/>
      <c r="S7" s="250"/>
      <c r="T7" s="251"/>
      <c r="U7" s="251"/>
      <c r="V7" s="251"/>
      <c r="W7" s="251"/>
      <c r="X7" s="251"/>
      <c r="Y7" s="251"/>
      <c r="Z7" s="251"/>
      <c r="AA7" s="251"/>
      <c r="AB7" s="251"/>
      <c r="AC7" s="296"/>
      <c r="AD7" s="296"/>
    </row>
    <row r="8" spans="2:28" ht="15.75" customHeight="1">
      <c r="B8" s="823" t="s">
        <v>461</v>
      </c>
      <c r="C8" s="826"/>
      <c r="D8" s="826"/>
      <c r="E8" s="826"/>
      <c r="F8" s="824"/>
      <c r="G8" s="851" t="s">
        <v>192</v>
      </c>
      <c r="H8" s="851"/>
      <c r="I8" s="851"/>
      <c r="J8" s="851"/>
      <c r="K8" s="851"/>
      <c r="L8" s="851"/>
      <c r="M8" s="851"/>
      <c r="N8" s="851" t="s">
        <v>202</v>
      </c>
      <c r="O8" s="851"/>
      <c r="P8" s="851"/>
      <c r="Q8" s="851"/>
      <c r="R8" s="851"/>
      <c r="S8" s="851"/>
      <c r="T8" s="851"/>
      <c r="U8" s="297"/>
      <c r="V8" s="297"/>
      <c r="W8" s="250"/>
      <c r="X8" s="250"/>
      <c r="Y8" s="250"/>
      <c r="Z8" s="250"/>
      <c r="AA8" s="250"/>
      <c r="AB8" s="250"/>
    </row>
    <row r="9" spans="2:28" ht="15.75" customHeight="1">
      <c r="B9" s="852"/>
      <c r="C9" s="853"/>
      <c r="D9" s="853"/>
      <c r="E9" s="853"/>
      <c r="F9" s="854"/>
      <c r="G9" s="827" t="s">
        <v>459</v>
      </c>
      <c r="H9" s="828"/>
      <c r="I9" s="829"/>
      <c r="J9" s="851" t="s">
        <v>460</v>
      </c>
      <c r="K9" s="851"/>
      <c r="L9" s="851"/>
      <c r="M9" s="851"/>
      <c r="N9" s="829" t="s">
        <v>459</v>
      </c>
      <c r="O9" s="851"/>
      <c r="P9" s="851"/>
      <c r="Q9" s="851" t="s">
        <v>460</v>
      </c>
      <c r="R9" s="851"/>
      <c r="S9" s="851"/>
      <c r="T9" s="851"/>
      <c r="U9" s="297"/>
      <c r="V9" s="297"/>
      <c r="W9" s="250"/>
      <c r="X9" s="250"/>
      <c r="Y9" s="250"/>
      <c r="Z9" s="250"/>
      <c r="AA9" s="250"/>
      <c r="AB9" s="250"/>
    </row>
    <row r="10" spans="2:28" ht="10.5" customHeight="1">
      <c r="B10" s="253"/>
      <c r="C10" s="254"/>
      <c r="D10" s="254"/>
      <c r="E10" s="254"/>
      <c r="F10" s="255"/>
      <c r="G10" s="256"/>
      <c r="H10" s="257"/>
      <c r="I10" s="257" t="s">
        <v>466</v>
      </c>
      <c r="J10" s="257"/>
      <c r="K10" s="257"/>
      <c r="L10" s="257"/>
      <c r="M10" s="258" t="s">
        <v>487</v>
      </c>
      <c r="N10" s="257"/>
      <c r="O10" s="257"/>
      <c r="P10" s="257" t="s">
        <v>466</v>
      </c>
      <c r="Q10" s="257"/>
      <c r="R10" s="257"/>
      <c r="S10" s="257"/>
      <c r="T10" s="258" t="s">
        <v>487</v>
      </c>
      <c r="U10" s="297"/>
      <c r="V10" s="297"/>
      <c r="W10" s="250"/>
      <c r="X10" s="250"/>
      <c r="Y10" s="250"/>
      <c r="Z10" s="250"/>
      <c r="AA10" s="250"/>
      <c r="AB10" s="250"/>
    </row>
    <row r="11" spans="2:28" ht="15.75" customHeight="1">
      <c r="B11" s="843" t="s">
        <v>468</v>
      </c>
      <c r="C11" s="844"/>
      <c r="D11" s="844"/>
      <c r="E11" s="844"/>
      <c r="F11" s="845"/>
      <c r="G11" s="835">
        <v>655363</v>
      </c>
      <c r="H11" s="836"/>
      <c r="I11" s="836"/>
      <c r="J11" s="848">
        <v>0.9</v>
      </c>
      <c r="K11" s="848"/>
      <c r="L11" s="848"/>
      <c r="M11" s="849"/>
      <c r="N11" s="836">
        <v>789337</v>
      </c>
      <c r="O11" s="836"/>
      <c r="P11" s="836"/>
      <c r="Q11" s="848">
        <v>2.3</v>
      </c>
      <c r="R11" s="848"/>
      <c r="S11" s="848"/>
      <c r="T11" s="849"/>
      <c r="U11" s="297"/>
      <c r="V11" s="297"/>
      <c r="W11" s="250"/>
      <c r="X11" s="250"/>
      <c r="Y11" s="250"/>
      <c r="Z11" s="250"/>
      <c r="AA11" s="250"/>
      <c r="AB11" s="250"/>
    </row>
    <row r="12" spans="2:28" ht="15.75" customHeight="1">
      <c r="B12" s="259"/>
      <c r="C12" s="260" t="s">
        <v>469</v>
      </c>
      <c r="D12" s="261"/>
      <c r="E12" s="260"/>
      <c r="F12" s="262"/>
      <c r="G12" s="835">
        <v>289808</v>
      </c>
      <c r="H12" s="836"/>
      <c r="I12" s="836"/>
      <c r="J12" s="848">
        <v>0.2</v>
      </c>
      <c r="K12" s="848"/>
      <c r="L12" s="848"/>
      <c r="M12" s="849"/>
      <c r="N12" s="836">
        <v>324221</v>
      </c>
      <c r="O12" s="836"/>
      <c r="P12" s="836"/>
      <c r="Q12" s="848">
        <v>1.5</v>
      </c>
      <c r="R12" s="848"/>
      <c r="S12" s="848"/>
      <c r="T12" s="849"/>
      <c r="U12" s="297"/>
      <c r="V12" s="297"/>
      <c r="W12" s="250"/>
      <c r="X12" s="250"/>
      <c r="Y12" s="250"/>
      <c r="Z12" s="250"/>
      <c r="AA12" s="250"/>
      <c r="AB12" s="250"/>
    </row>
    <row r="13" spans="2:28" ht="15.75" customHeight="1">
      <c r="B13" s="259"/>
      <c r="C13" s="263"/>
      <c r="D13" s="260" t="s">
        <v>470</v>
      </c>
      <c r="E13" s="260"/>
      <c r="F13" s="262"/>
      <c r="G13" s="835">
        <v>263810</v>
      </c>
      <c r="H13" s="836"/>
      <c r="I13" s="836"/>
      <c r="J13" s="848">
        <v>-0.5</v>
      </c>
      <c r="K13" s="848"/>
      <c r="L13" s="848"/>
      <c r="M13" s="849"/>
      <c r="N13" s="836">
        <v>286312</v>
      </c>
      <c r="O13" s="836"/>
      <c r="P13" s="836"/>
      <c r="Q13" s="848">
        <v>0.2</v>
      </c>
      <c r="R13" s="848"/>
      <c r="S13" s="848"/>
      <c r="T13" s="849"/>
      <c r="U13" s="297"/>
      <c r="V13" s="250"/>
      <c r="W13" s="250"/>
      <c r="X13" s="250"/>
      <c r="Y13" s="250"/>
      <c r="Z13" s="250"/>
      <c r="AA13" s="250"/>
      <c r="AB13" s="250"/>
    </row>
    <row r="14" spans="2:28" ht="15.75" customHeight="1">
      <c r="B14" s="259"/>
      <c r="C14" s="263"/>
      <c r="D14" s="260" t="s">
        <v>471</v>
      </c>
      <c r="E14" s="260"/>
      <c r="F14" s="262"/>
      <c r="G14" s="835">
        <v>25998</v>
      </c>
      <c r="H14" s="836"/>
      <c r="I14" s="836"/>
      <c r="J14" s="848">
        <v>6.4</v>
      </c>
      <c r="K14" s="848"/>
      <c r="L14" s="848"/>
      <c r="M14" s="849"/>
      <c r="N14" s="836">
        <v>37909</v>
      </c>
      <c r="O14" s="836"/>
      <c r="P14" s="836"/>
      <c r="Q14" s="848">
        <v>12.7</v>
      </c>
      <c r="R14" s="848"/>
      <c r="S14" s="848"/>
      <c r="T14" s="849"/>
      <c r="U14" s="297"/>
      <c r="V14" s="297"/>
      <c r="W14" s="250"/>
      <c r="X14" s="250"/>
      <c r="Y14" s="250"/>
      <c r="Z14" s="250"/>
      <c r="AA14" s="250"/>
      <c r="AB14" s="250"/>
    </row>
    <row r="15" spans="2:28" ht="15.75" customHeight="1">
      <c r="B15" s="264"/>
      <c r="C15" s="265" t="s">
        <v>472</v>
      </c>
      <c r="D15" s="266"/>
      <c r="E15" s="265"/>
      <c r="F15" s="267"/>
      <c r="G15" s="881">
        <v>365555</v>
      </c>
      <c r="H15" s="878"/>
      <c r="I15" s="878"/>
      <c r="J15" s="876">
        <v>1.5</v>
      </c>
      <c r="K15" s="876"/>
      <c r="L15" s="876"/>
      <c r="M15" s="877"/>
      <c r="N15" s="878">
        <v>465116</v>
      </c>
      <c r="O15" s="878"/>
      <c r="P15" s="878"/>
      <c r="Q15" s="876">
        <v>2.8</v>
      </c>
      <c r="R15" s="876"/>
      <c r="S15" s="876"/>
      <c r="T15" s="877"/>
      <c r="U15" s="297"/>
      <c r="V15" s="297"/>
      <c r="W15" s="250"/>
      <c r="X15" s="250"/>
      <c r="Y15" s="250"/>
      <c r="Z15" s="250"/>
      <c r="AA15" s="250"/>
      <c r="AB15" s="250"/>
    </row>
    <row r="16" spans="2:28" ht="10.5" customHeight="1">
      <c r="B16" s="268"/>
      <c r="C16" s="269"/>
      <c r="D16" s="269"/>
      <c r="E16" s="269"/>
      <c r="F16" s="270"/>
      <c r="G16" s="271"/>
      <c r="H16" s="272"/>
      <c r="I16" s="272" t="s">
        <v>558</v>
      </c>
      <c r="J16" s="273"/>
      <c r="K16" s="273"/>
      <c r="L16" s="273"/>
      <c r="M16" s="274" t="s">
        <v>558</v>
      </c>
      <c r="N16" s="272"/>
      <c r="O16" s="272"/>
      <c r="P16" s="272" t="s">
        <v>558</v>
      </c>
      <c r="Q16" s="273"/>
      <c r="R16" s="273"/>
      <c r="S16" s="273"/>
      <c r="T16" s="274" t="s">
        <v>558</v>
      </c>
      <c r="U16" s="297"/>
      <c r="V16" s="297"/>
      <c r="W16" s="250"/>
      <c r="X16" s="250"/>
      <c r="Y16" s="250"/>
      <c r="Z16" s="250"/>
      <c r="AA16" s="250"/>
      <c r="AB16" s="250"/>
    </row>
    <row r="17" spans="2:28" ht="15.75" customHeight="1">
      <c r="B17" s="840" t="s">
        <v>423</v>
      </c>
      <c r="C17" s="874"/>
      <c r="D17" s="874"/>
      <c r="E17" s="874"/>
      <c r="F17" s="875"/>
      <c r="G17" s="879">
        <v>18.8</v>
      </c>
      <c r="H17" s="880"/>
      <c r="I17" s="880"/>
      <c r="J17" s="882">
        <v>-0.1</v>
      </c>
      <c r="K17" s="882"/>
      <c r="L17" s="882"/>
      <c r="M17" s="883"/>
      <c r="N17" s="880">
        <v>19.5</v>
      </c>
      <c r="O17" s="880"/>
      <c r="P17" s="880"/>
      <c r="Q17" s="882">
        <v>0</v>
      </c>
      <c r="R17" s="882"/>
      <c r="S17" s="882"/>
      <c r="T17" s="883"/>
      <c r="U17" s="297"/>
      <c r="V17" s="297"/>
      <c r="W17" s="250"/>
      <c r="X17" s="250"/>
      <c r="Y17" s="250"/>
      <c r="Z17" s="250"/>
      <c r="AA17" s="250"/>
      <c r="AB17" s="250"/>
    </row>
    <row r="18" spans="2:28" ht="10.5" customHeight="1">
      <c r="B18" s="275"/>
      <c r="C18" s="276"/>
      <c r="D18" s="276"/>
      <c r="E18" s="276"/>
      <c r="F18" s="277"/>
      <c r="G18" s="278"/>
      <c r="H18" s="279"/>
      <c r="I18" s="279" t="s">
        <v>559</v>
      </c>
      <c r="J18" s="273"/>
      <c r="K18" s="273"/>
      <c r="L18" s="273"/>
      <c r="M18" s="274" t="s">
        <v>560</v>
      </c>
      <c r="N18" s="279"/>
      <c r="O18" s="279"/>
      <c r="P18" s="279" t="s">
        <v>559</v>
      </c>
      <c r="Q18" s="273"/>
      <c r="R18" s="273"/>
      <c r="S18" s="273"/>
      <c r="T18" s="274" t="s">
        <v>560</v>
      </c>
      <c r="U18" s="297"/>
      <c r="V18" s="297"/>
      <c r="W18" s="250"/>
      <c r="X18" s="250"/>
      <c r="Y18" s="250"/>
      <c r="Z18" s="250"/>
      <c r="AA18" s="250"/>
      <c r="AB18" s="250"/>
    </row>
    <row r="19" spans="2:28" ht="15.75" customHeight="1">
      <c r="B19" s="843" t="s">
        <v>365</v>
      </c>
      <c r="C19" s="844"/>
      <c r="D19" s="844"/>
      <c r="E19" s="844"/>
      <c r="F19" s="845"/>
      <c r="G19" s="830">
        <v>148.8</v>
      </c>
      <c r="H19" s="831"/>
      <c r="I19" s="831"/>
      <c r="J19" s="848">
        <v>0.1</v>
      </c>
      <c r="K19" s="848"/>
      <c r="L19" s="848"/>
      <c r="M19" s="849"/>
      <c r="N19" s="831">
        <v>166.3</v>
      </c>
      <c r="O19" s="831"/>
      <c r="P19" s="831"/>
      <c r="Q19" s="848">
        <v>1.3</v>
      </c>
      <c r="R19" s="848"/>
      <c r="S19" s="848"/>
      <c r="T19" s="849"/>
      <c r="U19" s="297"/>
      <c r="V19" s="297"/>
      <c r="W19" s="250"/>
      <c r="X19" s="250"/>
      <c r="Y19" s="250"/>
      <c r="Z19" s="250"/>
      <c r="AA19" s="250"/>
      <c r="AB19" s="250"/>
    </row>
    <row r="20" spans="2:28" ht="15.75" customHeight="1">
      <c r="B20" s="259"/>
      <c r="C20" s="260" t="s">
        <v>473</v>
      </c>
      <c r="D20" s="260"/>
      <c r="E20" s="260"/>
      <c r="F20" s="262"/>
      <c r="G20" s="830">
        <v>135.5</v>
      </c>
      <c r="H20" s="831"/>
      <c r="I20" s="831"/>
      <c r="J20" s="848">
        <v>-0.3</v>
      </c>
      <c r="K20" s="848"/>
      <c r="L20" s="848"/>
      <c r="M20" s="849"/>
      <c r="N20" s="831">
        <v>148.4</v>
      </c>
      <c r="O20" s="831"/>
      <c r="P20" s="831"/>
      <c r="Q20" s="848">
        <v>0</v>
      </c>
      <c r="R20" s="848"/>
      <c r="S20" s="848"/>
      <c r="T20" s="849"/>
      <c r="U20" s="297"/>
      <c r="V20" s="297"/>
      <c r="W20" s="250"/>
      <c r="X20" s="250"/>
      <c r="Y20" s="250"/>
      <c r="Z20" s="250"/>
      <c r="AA20" s="250"/>
      <c r="AB20" s="250"/>
    </row>
    <row r="21" spans="2:28" ht="15.75" customHeight="1">
      <c r="B21" s="264"/>
      <c r="C21" s="265" t="s">
        <v>154</v>
      </c>
      <c r="D21" s="265"/>
      <c r="E21" s="265"/>
      <c r="F21" s="267"/>
      <c r="G21" s="879">
        <v>13.3</v>
      </c>
      <c r="H21" s="880"/>
      <c r="I21" s="880"/>
      <c r="J21" s="876">
        <v>5.6</v>
      </c>
      <c r="K21" s="876"/>
      <c r="L21" s="876"/>
      <c r="M21" s="877"/>
      <c r="N21" s="880">
        <v>17.9</v>
      </c>
      <c r="O21" s="880"/>
      <c r="P21" s="880"/>
      <c r="Q21" s="876">
        <v>13.3</v>
      </c>
      <c r="R21" s="876"/>
      <c r="S21" s="876"/>
      <c r="T21" s="877"/>
      <c r="U21" s="297"/>
      <c r="V21" s="250"/>
      <c r="W21" s="250"/>
      <c r="X21" s="250"/>
      <c r="Y21" s="250"/>
      <c r="Z21" s="250"/>
      <c r="AA21" s="250"/>
      <c r="AB21" s="250"/>
    </row>
    <row r="22" spans="2:28" ht="10.5" customHeight="1">
      <c r="B22" s="280"/>
      <c r="C22" s="281"/>
      <c r="D22" s="281"/>
      <c r="E22" s="281"/>
      <c r="F22" s="282"/>
      <c r="G22" s="278"/>
      <c r="H22" s="279"/>
      <c r="I22" s="279" t="s">
        <v>561</v>
      </c>
      <c r="J22" s="273"/>
      <c r="K22" s="273"/>
      <c r="L22" s="273"/>
      <c r="M22" s="274" t="s">
        <v>560</v>
      </c>
      <c r="N22" s="279"/>
      <c r="O22" s="279"/>
      <c r="P22" s="279" t="s">
        <v>561</v>
      </c>
      <c r="Q22" s="273"/>
      <c r="R22" s="273"/>
      <c r="S22" s="273"/>
      <c r="T22" s="274" t="s">
        <v>560</v>
      </c>
      <c r="U22" s="297"/>
      <c r="V22" s="250"/>
      <c r="W22" s="250"/>
      <c r="X22" s="250"/>
      <c r="Y22" s="250"/>
      <c r="Z22" s="250"/>
      <c r="AA22" s="250"/>
      <c r="AB22" s="250"/>
    </row>
    <row r="23" spans="2:28" ht="15.75" customHeight="1">
      <c r="B23" s="840" t="s">
        <v>720</v>
      </c>
      <c r="C23" s="874"/>
      <c r="D23" s="874"/>
      <c r="E23" s="874"/>
      <c r="F23" s="875"/>
      <c r="G23" s="881">
        <v>27268</v>
      </c>
      <c r="H23" s="878"/>
      <c r="I23" s="878"/>
      <c r="J23" s="876">
        <v>0.2</v>
      </c>
      <c r="K23" s="876"/>
      <c r="L23" s="876"/>
      <c r="M23" s="877"/>
      <c r="N23" s="878">
        <v>6026</v>
      </c>
      <c r="O23" s="878"/>
      <c r="P23" s="878"/>
      <c r="Q23" s="876">
        <v>-1.2</v>
      </c>
      <c r="R23" s="876"/>
      <c r="S23" s="876"/>
      <c r="T23" s="877"/>
      <c r="U23" s="297"/>
      <c r="V23" s="297"/>
      <c r="W23" s="250"/>
      <c r="X23" s="250"/>
      <c r="Y23" s="250"/>
      <c r="Z23" s="250"/>
      <c r="AA23" s="250"/>
      <c r="AB23" s="250"/>
    </row>
    <row r="24" spans="2:28" ht="10.5" customHeight="1">
      <c r="B24" s="275"/>
      <c r="C24" s="276"/>
      <c r="D24" s="276"/>
      <c r="E24" s="276"/>
      <c r="F24" s="277"/>
      <c r="G24" s="272"/>
      <c r="H24" s="272"/>
      <c r="I24" s="272" t="s">
        <v>560</v>
      </c>
      <c r="J24" s="285"/>
      <c r="K24" s="285"/>
      <c r="L24" s="285"/>
      <c r="M24" s="286" t="s">
        <v>562</v>
      </c>
      <c r="N24" s="272"/>
      <c r="O24" s="272"/>
      <c r="P24" s="272" t="s">
        <v>560</v>
      </c>
      <c r="Q24" s="285"/>
      <c r="R24" s="285"/>
      <c r="S24" s="285"/>
      <c r="T24" s="286" t="s">
        <v>562</v>
      </c>
      <c r="U24" s="297"/>
      <c r="V24" s="297"/>
      <c r="W24" s="250"/>
      <c r="X24" s="250"/>
      <c r="Y24" s="250"/>
      <c r="Z24" s="250"/>
      <c r="AA24" s="250"/>
      <c r="AB24" s="250"/>
    </row>
    <row r="25" spans="2:28" ht="15.75" customHeight="1">
      <c r="B25" s="864" t="s">
        <v>474</v>
      </c>
      <c r="C25" s="865"/>
      <c r="D25" s="865"/>
      <c r="E25" s="865"/>
      <c r="F25" s="866"/>
      <c r="G25" s="860">
        <v>25.05</v>
      </c>
      <c r="H25" s="860"/>
      <c r="I25" s="860"/>
      <c r="J25" s="846">
        <v>0.21</v>
      </c>
      <c r="K25" s="846"/>
      <c r="L25" s="846"/>
      <c r="M25" s="847"/>
      <c r="N25" s="860">
        <v>10.65</v>
      </c>
      <c r="O25" s="860"/>
      <c r="P25" s="860"/>
      <c r="Q25" s="846">
        <v>0.33</v>
      </c>
      <c r="R25" s="846"/>
      <c r="S25" s="846"/>
      <c r="T25" s="847"/>
      <c r="U25" s="297"/>
      <c r="V25" s="297"/>
      <c r="W25" s="250"/>
      <c r="X25" s="250"/>
      <c r="Y25" s="250"/>
      <c r="Z25" s="250"/>
      <c r="AA25" s="250"/>
      <c r="AB25" s="250"/>
    </row>
    <row r="26" spans="2:28" ht="15.75" customHeight="1">
      <c r="B26" s="287" t="s">
        <v>475</v>
      </c>
      <c r="C26" s="260"/>
      <c r="D26" s="260"/>
      <c r="E26" s="260"/>
      <c r="F26" s="262"/>
      <c r="G26" s="859">
        <v>1.27</v>
      </c>
      <c r="H26" s="860"/>
      <c r="I26" s="860"/>
      <c r="J26" s="846">
        <v>-0.05</v>
      </c>
      <c r="K26" s="846"/>
      <c r="L26" s="846"/>
      <c r="M26" s="847"/>
      <c r="N26" s="860">
        <v>0.77</v>
      </c>
      <c r="O26" s="860"/>
      <c r="P26" s="860"/>
      <c r="Q26" s="846">
        <v>-0.01</v>
      </c>
      <c r="R26" s="846"/>
      <c r="S26" s="846"/>
      <c r="T26" s="847"/>
      <c r="U26" s="297"/>
      <c r="V26" s="297"/>
      <c r="W26" s="250"/>
      <c r="X26" s="250"/>
      <c r="Y26" s="250"/>
      <c r="Z26" s="250"/>
      <c r="AA26" s="250"/>
      <c r="AB26" s="250"/>
    </row>
    <row r="27" spans="2:28" ht="15.75" customHeight="1">
      <c r="B27" s="284" t="s">
        <v>476</v>
      </c>
      <c r="C27" s="265"/>
      <c r="D27" s="265"/>
      <c r="E27" s="265"/>
      <c r="F27" s="267"/>
      <c r="G27" s="861">
        <v>1.36</v>
      </c>
      <c r="H27" s="862"/>
      <c r="I27" s="862"/>
      <c r="J27" s="838">
        <v>0.02</v>
      </c>
      <c r="K27" s="838"/>
      <c r="L27" s="838"/>
      <c r="M27" s="839"/>
      <c r="N27" s="862">
        <v>0.86</v>
      </c>
      <c r="O27" s="862"/>
      <c r="P27" s="862"/>
      <c r="Q27" s="838">
        <v>-0.12</v>
      </c>
      <c r="R27" s="838"/>
      <c r="S27" s="838"/>
      <c r="T27" s="839"/>
      <c r="U27" s="297"/>
      <c r="V27" s="297"/>
      <c r="W27" s="250"/>
      <c r="X27" s="250"/>
      <c r="Y27" s="250"/>
      <c r="Z27" s="250"/>
      <c r="AA27" s="250"/>
      <c r="AB27" s="250"/>
    </row>
    <row r="28" spans="2:30" ht="15.75" customHeight="1">
      <c r="B28" s="250"/>
      <c r="C28" s="250"/>
      <c r="D28" s="250"/>
      <c r="E28" s="250"/>
      <c r="F28" s="250"/>
      <c r="G28" s="250"/>
      <c r="H28" s="250"/>
      <c r="I28" s="250"/>
      <c r="J28" s="250"/>
      <c r="K28" s="250"/>
      <c r="L28" s="250"/>
      <c r="M28" s="250"/>
      <c r="N28" s="250"/>
      <c r="O28" s="298"/>
      <c r="P28" s="298"/>
      <c r="Q28" s="298"/>
      <c r="R28" s="298"/>
      <c r="S28" s="299"/>
      <c r="T28" s="251" t="s">
        <v>488</v>
      </c>
      <c r="U28" s="298"/>
      <c r="V28" s="250"/>
      <c r="W28" s="250"/>
      <c r="X28" s="250"/>
      <c r="Y28" s="250"/>
      <c r="Z28" s="250"/>
      <c r="AA28" s="250"/>
      <c r="AB28" s="250"/>
      <c r="AC28" s="296"/>
      <c r="AD28" s="296"/>
    </row>
    <row r="29" spans="2:30" ht="15.75" customHeight="1">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96"/>
      <c r="AD29" s="296"/>
    </row>
    <row r="30" spans="2:30" ht="15.75" customHeight="1">
      <c r="B30" s="250" t="s">
        <v>462</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96"/>
      <c r="AD30" s="296"/>
    </row>
    <row r="31" spans="2:30" ht="15.75" customHeight="1">
      <c r="B31" s="863" t="s">
        <v>556</v>
      </c>
      <c r="C31" s="863"/>
      <c r="D31" s="863"/>
      <c r="E31" s="863"/>
      <c r="F31" s="863"/>
      <c r="G31" s="863"/>
      <c r="H31" s="863"/>
      <c r="I31" s="863"/>
      <c r="J31" s="863"/>
      <c r="K31" s="863"/>
      <c r="L31" s="863"/>
      <c r="M31" s="863"/>
      <c r="N31" s="863"/>
      <c r="O31" s="863"/>
      <c r="P31" s="863"/>
      <c r="Q31" s="863"/>
      <c r="R31" s="863"/>
      <c r="S31" s="863"/>
      <c r="T31" s="863"/>
      <c r="U31" s="863"/>
      <c r="V31" s="863"/>
      <c r="W31" s="863"/>
      <c r="X31" s="863"/>
      <c r="Y31" s="863"/>
      <c r="Z31" s="863"/>
      <c r="AA31" s="863"/>
      <c r="AB31" s="863"/>
      <c r="AC31" s="296"/>
      <c r="AD31" s="296"/>
    </row>
    <row r="32" spans="2:30" ht="15.75" customHeight="1">
      <c r="B32" s="823" t="s">
        <v>479</v>
      </c>
      <c r="C32" s="826"/>
      <c r="D32" s="824"/>
      <c r="E32" s="832" t="s">
        <v>480</v>
      </c>
      <c r="F32" s="833"/>
      <c r="G32" s="833"/>
      <c r="H32" s="833"/>
      <c r="I32" s="833"/>
      <c r="J32" s="834"/>
      <c r="K32" s="832" t="s">
        <v>481</v>
      </c>
      <c r="L32" s="833"/>
      <c r="M32" s="833"/>
      <c r="N32" s="833"/>
      <c r="O32" s="833"/>
      <c r="P32" s="834"/>
      <c r="Q32" s="827" t="s">
        <v>366</v>
      </c>
      <c r="R32" s="828"/>
      <c r="S32" s="828"/>
      <c r="T32" s="828"/>
      <c r="U32" s="828"/>
      <c r="V32" s="829"/>
      <c r="W32" s="827" t="s">
        <v>367</v>
      </c>
      <c r="X32" s="828"/>
      <c r="Y32" s="828"/>
      <c r="Z32" s="828"/>
      <c r="AA32" s="828"/>
      <c r="AB32" s="829"/>
      <c r="AC32" s="296"/>
      <c r="AD32" s="296"/>
    </row>
    <row r="33" spans="2:30" ht="15.75" customHeight="1">
      <c r="B33" s="852"/>
      <c r="C33" s="853"/>
      <c r="D33" s="854"/>
      <c r="E33" s="823" t="s">
        <v>482</v>
      </c>
      <c r="F33" s="824"/>
      <c r="G33" s="827" t="s">
        <v>483</v>
      </c>
      <c r="H33" s="828"/>
      <c r="I33" s="828"/>
      <c r="J33" s="829"/>
      <c r="K33" s="823" t="s">
        <v>482</v>
      </c>
      <c r="L33" s="824"/>
      <c r="M33" s="827" t="s">
        <v>484</v>
      </c>
      <c r="N33" s="828"/>
      <c r="O33" s="828"/>
      <c r="P33" s="829"/>
      <c r="Q33" s="827" t="s">
        <v>482</v>
      </c>
      <c r="R33" s="829"/>
      <c r="S33" s="823" t="s">
        <v>483</v>
      </c>
      <c r="T33" s="826"/>
      <c r="U33" s="826"/>
      <c r="V33" s="824"/>
      <c r="W33" s="823" t="s">
        <v>482</v>
      </c>
      <c r="X33" s="824"/>
      <c r="Y33" s="823" t="s">
        <v>483</v>
      </c>
      <c r="Z33" s="826"/>
      <c r="AA33" s="826"/>
      <c r="AB33" s="824"/>
      <c r="AC33" s="296"/>
      <c r="AD33" s="296"/>
    </row>
    <row r="34" spans="2:28" ht="11.25" customHeight="1">
      <c r="B34" s="389"/>
      <c r="C34" s="388"/>
      <c r="D34" s="390"/>
      <c r="E34" s="300"/>
      <c r="F34" s="301"/>
      <c r="G34" s="301"/>
      <c r="H34" s="301"/>
      <c r="I34" s="301" t="s">
        <v>487</v>
      </c>
      <c r="J34" s="301"/>
      <c r="K34" s="397"/>
      <c r="L34" s="301"/>
      <c r="M34" s="301"/>
      <c r="N34" s="301"/>
      <c r="O34" s="301" t="s">
        <v>487</v>
      </c>
      <c r="P34" s="302"/>
      <c r="Q34" s="397"/>
      <c r="R34" s="301"/>
      <c r="S34" s="301"/>
      <c r="T34" s="301"/>
      <c r="U34" s="301" t="s">
        <v>487</v>
      </c>
      <c r="V34" s="302"/>
      <c r="W34" s="301"/>
      <c r="X34" s="301"/>
      <c r="Y34" s="301"/>
      <c r="Z34" s="301"/>
      <c r="AA34" s="301" t="s">
        <v>487</v>
      </c>
      <c r="AB34" s="302"/>
    </row>
    <row r="35" spans="2:29" ht="15.75" customHeight="1">
      <c r="B35" s="485" t="s">
        <v>540</v>
      </c>
      <c r="C35" s="486">
        <v>21</v>
      </c>
      <c r="D35" s="487" t="s">
        <v>541</v>
      </c>
      <c r="E35" s="820">
        <v>99</v>
      </c>
      <c r="F35" s="821"/>
      <c r="G35" s="821">
        <v>-5</v>
      </c>
      <c r="H35" s="821"/>
      <c r="I35" s="821"/>
      <c r="J35" s="488"/>
      <c r="K35" s="820">
        <v>99.4</v>
      </c>
      <c r="L35" s="821"/>
      <c r="M35" s="821">
        <v>-2.7</v>
      </c>
      <c r="N35" s="821"/>
      <c r="O35" s="821"/>
      <c r="P35" s="489"/>
      <c r="Q35" s="820">
        <v>89.9</v>
      </c>
      <c r="R35" s="821"/>
      <c r="S35" s="821">
        <v>-16.5</v>
      </c>
      <c r="T35" s="821"/>
      <c r="U35" s="821"/>
      <c r="V35" s="489"/>
      <c r="W35" s="820">
        <v>100.2</v>
      </c>
      <c r="X35" s="821"/>
      <c r="Y35" s="821">
        <v>1</v>
      </c>
      <c r="Z35" s="821"/>
      <c r="AA35" s="821"/>
      <c r="AB35" s="490"/>
      <c r="AC35" s="296"/>
    </row>
    <row r="36" spans="2:29" ht="15.75" customHeight="1">
      <c r="B36" s="485"/>
      <c r="C36" s="486">
        <v>22</v>
      </c>
      <c r="D36" s="487"/>
      <c r="E36" s="820">
        <v>100</v>
      </c>
      <c r="F36" s="821"/>
      <c r="G36" s="821">
        <v>1.1</v>
      </c>
      <c r="H36" s="821"/>
      <c r="I36" s="821"/>
      <c r="J36" s="488"/>
      <c r="K36" s="820">
        <v>100</v>
      </c>
      <c r="L36" s="821"/>
      <c r="M36" s="821">
        <v>0.5</v>
      </c>
      <c r="N36" s="821"/>
      <c r="O36" s="821"/>
      <c r="P36" s="489"/>
      <c r="Q36" s="820">
        <v>100</v>
      </c>
      <c r="R36" s="821"/>
      <c r="S36" s="821">
        <v>11.3</v>
      </c>
      <c r="T36" s="821"/>
      <c r="U36" s="821"/>
      <c r="V36" s="489"/>
      <c r="W36" s="820">
        <v>100</v>
      </c>
      <c r="X36" s="821"/>
      <c r="Y36" s="821">
        <v>-0.3</v>
      </c>
      <c r="Z36" s="821"/>
      <c r="AA36" s="821"/>
      <c r="AB36" s="490"/>
      <c r="AC36" s="296"/>
    </row>
    <row r="37" spans="2:29" ht="15.75" customHeight="1">
      <c r="B37" s="485"/>
      <c r="C37" s="486">
        <v>23</v>
      </c>
      <c r="D37" s="487"/>
      <c r="E37" s="820">
        <v>100.2</v>
      </c>
      <c r="F37" s="821"/>
      <c r="G37" s="821">
        <v>0.2</v>
      </c>
      <c r="H37" s="821"/>
      <c r="I37" s="821"/>
      <c r="J37" s="491"/>
      <c r="K37" s="820">
        <v>99.9</v>
      </c>
      <c r="L37" s="821"/>
      <c r="M37" s="821">
        <v>-0.1</v>
      </c>
      <c r="N37" s="821"/>
      <c r="O37" s="821"/>
      <c r="P37" s="490"/>
      <c r="Q37" s="820">
        <v>99.5</v>
      </c>
      <c r="R37" s="821"/>
      <c r="S37" s="821">
        <v>-0.5</v>
      </c>
      <c r="T37" s="821"/>
      <c r="U37" s="821"/>
      <c r="V37" s="490"/>
      <c r="W37" s="821">
        <v>100</v>
      </c>
      <c r="X37" s="821"/>
      <c r="Y37" s="821">
        <v>0</v>
      </c>
      <c r="Z37" s="821"/>
      <c r="AA37" s="821"/>
      <c r="AB37" s="490"/>
      <c r="AC37" s="296"/>
    </row>
    <row r="38" spans="2:29" ht="15.75" customHeight="1">
      <c r="B38" s="485"/>
      <c r="C38" s="499">
        <v>24</v>
      </c>
      <c r="D38" s="500"/>
      <c r="E38" s="825">
        <v>99.6</v>
      </c>
      <c r="F38" s="822"/>
      <c r="G38" s="822">
        <v>-0.6</v>
      </c>
      <c r="H38" s="822"/>
      <c r="I38" s="822"/>
      <c r="J38" s="501"/>
      <c r="K38" s="825">
        <v>100.1</v>
      </c>
      <c r="L38" s="822"/>
      <c r="M38" s="822">
        <v>0.2</v>
      </c>
      <c r="N38" s="822"/>
      <c r="O38" s="822"/>
      <c r="P38" s="502"/>
      <c r="Q38" s="825">
        <v>100.7</v>
      </c>
      <c r="R38" s="822"/>
      <c r="S38" s="822">
        <v>1.2</v>
      </c>
      <c r="T38" s="822"/>
      <c r="U38" s="822"/>
      <c r="V38" s="502"/>
      <c r="W38" s="822">
        <v>99.7</v>
      </c>
      <c r="X38" s="822"/>
      <c r="Y38" s="822">
        <v>-0.3</v>
      </c>
      <c r="Z38" s="822"/>
      <c r="AA38" s="822"/>
      <c r="AB38" s="490"/>
      <c r="AC38" s="296"/>
    </row>
    <row r="39" spans="2:29" ht="15.75" customHeight="1">
      <c r="B39" s="485"/>
      <c r="C39" s="492"/>
      <c r="D39" s="487"/>
      <c r="E39" s="867"/>
      <c r="F39" s="868"/>
      <c r="G39" s="821"/>
      <c r="H39" s="821"/>
      <c r="I39" s="821"/>
      <c r="J39" s="491"/>
      <c r="K39" s="493"/>
      <c r="L39" s="491"/>
      <c r="M39" s="491"/>
      <c r="N39" s="491"/>
      <c r="O39" s="491"/>
      <c r="P39" s="490"/>
      <c r="Q39" s="867"/>
      <c r="R39" s="868"/>
      <c r="S39" s="868"/>
      <c r="T39" s="868"/>
      <c r="U39" s="868"/>
      <c r="V39" s="871"/>
      <c r="W39" s="868"/>
      <c r="X39" s="868"/>
      <c r="Y39" s="868"/>
      <c r="Z39" s="868"/>
      <c r="AA39" s="868"/>
      <c r="AB39" s="871"/>
      <c r="AC39" s="296"/>
    </row>
    <row r="40" spans="2:31" s="288" customFormat="1" ht="15.75" customHeight="1">
      <c r="B40" s="494" t="s">
        <v>542</v>
      </c>
      <c r="C40" s="495" t="s">
        <v>717</v>
      </c>
      <c r="D40" s="496" t="s">
        <v>543</v>
      </c>
      <c r="E40" s="820">
        <v>181.4</v>
      </c>
      <c r="F40" s="821"/>
      <c r="G40" s="821">
        <v>-1.8</v>
      </c>
      <c r="H40" s="821"/>
      <c r="I40" s="821"/>
      <c r="J40" s="488"/>
      <c r="K40" s="820">
        <v>99.9</v>
      </c>
      <c r="L40" s="821"/>
      <c r="M40" s="821">
        <v>-0.4</v>
      </c>
      <c r="N40" s="821"/>
      <c r="O40" s="821"/>
      <c r="P40" s="489"/>
      <c r="Q40" s="820">
        <v>104.1</v>
      </c>
      <c r="R40" s="821"/>
      <c r="S40" s="821">
        <v>-2.2</v>
      </c>
      <c r="T40" s="821"/>
      <c r="U40" s="821"/>
      <c r="V40" s="489"/>
      <c r="W40" s="820">
        <v>99.6</v>
      </c>
      <c r="X40" s="821"/>
      <c r="Y40" s="821">
        <v>-0.2</v>
      </c>
      <c r="Z40" s="821"/>
      <c r="AA40" s="821"/>
      <c r="AB40" s="490"/>
      <c r="AC40" s="296"/>
      <c r="AD40" s="248"/>
      <c r="AE40" s="248"/>
    </row>
    <row r="41" spans="2:31" s="288" customFormat="1" ht="15.75" customHeight="1">
      <c r="B41" s="494" t="s">
        <v>674</v>
      </c>
      <c r="C41" s="495" t="s">
        <v>557</v>
      </c>
      <c r="D41" s="496" t="s">
        <v>543</v>
      </c>
      <c r="E41" s="820">
        <v>83.6</v>
      </c>
      <c r="F41" s="821"/>
      <c r="G41" s="821">
        <v>0.8</v>
      </c>
      <c r="H41" s="821"/>
      <c r="I41" s="821"/>
      <c r="J41" s="488"/>
      <c r="K41" s="820">
        <v>98.7</v>
      </c>
      <c r="L41" s="821"/>
      <c r="M41" s="821">
        <v>-0.6</v>
      </c>
      <c r="N41" s="821"/>
      <c r="O41" s="821"/>
      <c r="P41" s="489"/>
      <c r="Q41" s="820">
        <v>96.7</v>
      </c>
      <c r="R41" s="821"/>
      <c r="S41" s="821">
        <v>-2.5</v>
      </c>
      <c r="T41" s="821"/>
      <c r="U41" s="821"/>
      <c r="V41" s="489"/>
      <c r="W41" s="820">
        <v>99</v>
      </c>
      <c r="X41" s="821"/>
      <c r="Y41" s="821">
        <v>-0.6</v>
      </c>
      <c r="Z41" s="821"/>
      <c r="AA41" s="821"/>
      <c r="AB41" s="490"/>
      <c r="AC41" s="296"/>
      <c r="AD41" s="248"/>
      <c r="AE41" s="248"/>
    </row>
    <row r="42" spans="2:31" s="288" customFormat="1" ht="15.75" customHeight="1">
      <c r="B42" s="494"/>
      <c r="C42" s="495" t="s">
        <v>666</v>
      </c>
      <c r="D42" s="496"/>
      <c r="E42" s="820">
        <v>81.4</v>
      </c>
      <c r="F42" s="821"/>
      <c r="G42" s="821">
        <v>-0.7</v>
      </c>
      <c r="H42" s="821"/>
      <c r="I42" s="821"/>
      <c r="J42" s="488"/>
      <c r="K42" s="820">
        <v>99.4</v>
      </c>
      <c r="L42" s="821"/>
      <c r="M42" s="821">
        <v>-0.8</v>
      </c>
      <c r="N42" s="821"/>
      <c r="O42" s="821"/>
      <c r="P42" s="489"/>
      <c r="Q42" s="820">
        <v>98.3</v>
      </c>
      <c r="R42" s="821"/>
      <c r="S42" s="821">
        <v>-3.3</v>
      </c>
      <c r="T42" s="821"/>
      <c r="U42" s="821"/>
      <c r="V42" s="489"/>
      <c r="W42" s="820">
        <v>98.7</v>
      </c>
      <c r="X42" s="821"/>
      <c r="Y42" s="821">
        <v>-0.8</v>
      </c>
      <c r="Z42" s="821"/>
      <c r="AA42" s="821"/>
      <c r="AB42" s="490"/>
      <c r="AC42" s="296"/>
      <c r="AD42" s="248"/>
      <c r="AE42" s="248"/>
    </row>
    <row r="43" spans="2:31" s="288" customFormat="1" ht="15.75" customHeight="1">
      <c r="B43" s="494"/>
      <c r="C43" s="495" t="s">
        <v>722</v>
      </c>
      <c r="D43" s="496"/>
      <c r="E43" s="820">
        <v>85.7</v>
      </c>
      <c r="F43" s="821"/>
      <c r="G43" s="821">
        <v>-1.2</v>
      </c>
      <c r="H43" s="821"/>
      <c r="I43" s="821"/>
      <c r="J43" s="488"/>
      <c r="K43" s="820">
        <v>99.9</v>
      </c>
      <c r="L43" s="821"/>
      <c r="M43" s="821">
        <v>-1.1</v>
      </c>
      <c r="N43" s="821"/>
      <c r="O43" s="821"/>
      <c r="P43" s="489"/>
      <c r="Q43" s="820">
        <v>103.3</v>
      </c>
      <c r="R43" s="821"/>
      <c r="S43" s="821">
        <v>-2.4</v>
      </c>
      <c r="T43" s="821"/>
      <c r="U43" s="821"/>
      <c r="V43" s="489"/>
      <c r="W43" s="820">
        <v>98.1</v>
      </c>
      <c r="X43" s="821"/>
      <c r="Y43" s="821">
        <v>-0.7</v>
      </c>
      <c r="Z43" s="821"/>
      <c r="AA43" s="821"/>
      <c r="AB43" s="490"/>
      <c r="AC43" s="296"/>
      <c r="AD43" s="248"/>
      <c r="AE43" s="248"/>
    </row>
    <row r="44" spans="2:31" s="288" customFormat="1" ht="15.75" customHeight="1">
      <c r="B44" s="494"/>
      <c r="C44" s="495" t="s">
        <v>721</v>
      </c>
      <c r="D44" s="496"/>
      <c r="E44" s="820">
        <v>84.7</v>
      </c>
      <c r="F44" s="821"/>
      <c r="G44" s="821">
        <v>0.1</v>
      </c>
      <c r="H44" s="821"/>
      <c r="I44" s="821"/>
      <c r="J44" s="488"/>
      <c r="K44" s="820">
        <v>101.1</v>
      </c>
      <c r="L44" s="821"/>
      <c r="M44" s="821">
        <v>-0.1</v>
      </c>
      <c r="N44" s="821"/>
      <c r="O44" s="821"/>
      <c r="P44" s="489"/>
      <c r="Q44" s="820">
        <v>105</v>
      </c>
      <c r="R44" s="821"/>
      <c r="S44" s="821">
        <v>0</v>
      </c>
      <c r="T44" s="821"/>
      <c r="U44" s="821"/>
      <c r="V44" s="489"/>
      <c r="W44" s="820">
        <v>99.7</v>
      </c>
      <c r="X44" s="821"/>
      <c r="Y44" s="821">
        <v>-0.4</v>
      </c>
      <c r="Z44" s="821"/>
      <c r="AA44" s="821"/>
      <c r="AB44" s="490"/>
      <c r="AC44" s="296"/>
      <c r="AD44" s="248"/>
      <c r="AE44" s="248"/>
    </row>
    <row r="45" spans="2:31" s="288" customFormat="1" ht="15.75" customHeight="1">
      <c r="B45" s="494"/>
      <c r="C45" s="495" t="s">
        <v>723</v>
      </c>
      <c r="D45" s="496"/>
      <c r="E45" s="820">
        <v>83.2</v>
      </c>
      <c r="F45" s="821"/>
      <c r="G45" s="821">
        <v>0.1</v>
      </c>
      <c r="H45" s="821"/>
      <c r="I45" s="821"/>
      <c r="J45" s="488"/>
      <c r="K45" s="820">
        <v>99.6</v>
      </c>
      <c r="L45" s="821"/>
      <c r="M45" s="821">
        <v>-0.2</v>
      </c>
      <c r="N45" s="821"/>
      <c r="O45" s="821"/>
      <c r="P45" s="489"/>
      <c r="Q45" s="820">
        <v>100</v>
      </c>
      <c r="R45" s="821"/>
      <c r="S45" s="821">
        <v>0</v>
      </c>
      <c r="T45" s="821"/>
      <c r="U45" s="821"/>
      <c r="V45" s="489"/>
      <c r="W45" s="820">
        <v>100</v>
      </c>
      <c r="X45" s="821"/>
      <c r="Y45" s="821">
        <v>-0.3</v>
      </c>
      <c r="Z45" s="821"/>
      <c r="AA45" s="821"/>
      <c r="AB45" s="490"/>
      <c r="AC45" s="296"/>
      <c r="AD45" s="248"/>
      <c r="AE45" s="248"/>
    </row>
    <row r="46" spans="2:31" s="288" customFormat="1" ht="15.75" customHeight="1">
      <c r="B46" s="494"/>
      <c r="C46" s="495" t="s">
        <v>727</v>
      </c>
      <c r="D46" s="496"/>
      <c r="E46" s="820">
        <v>148.3</v>
      </c>
      <c r="F46" s="821"/>
      <c r="G46" s="821">
        <v>1.5</v>
      </c>
      <c r="H46" s="821"/>
      <c r="I46" s="821"/>
      <c r="J46" s="488"/>
      <c r="K46" s="820">
        <v>99.9</v>
      </c>
      <c r="L46" s="821"/>
      <c r="M46" s="821">
        <v>-0.4</v>
      </c>
      <c r="N46" s="821"/>
      <c r="O46" s="821"/>
      <c r="P46" s="489"/>
      <c r="Q46" s="820">
        <v>100</v>
      </c>
      <c r="R46" s="821"/>
      <c r="S46" s="821">
        <v>0.8</v>
      </c>
      <c r="T46" s="821"/>
      <c r="U46" s="821"/>
      <c r="V46" s="489"/>
      <c r="W46" s="820">
        <v>100.1</v>
      </c>
      <c r="X46" s="821"/>
      <c r="Y46" s="821">
        <v>-0.1</v>
      </c>
      <c r="Z46" s="821"/>
      <c r="AA46" s="821"/>
      <c r="AB46" s="490"/>
      <c r="AC46" s="296"/>
      <c r="AD46" s="248"/>
      <c r="AE46" s="248"/>
    </row>
    <row r="47" spans="2:31" s="288" customFormat="1" ht="15.75" customHeight="1">
      <c r="B47" s="494"/>
      <c r="C47" s="495" t="s">
        <v>725</v>
      </c>
      <c r="D47" s="496"/>
      <c r="E47" s="820">
        <v>113.7</v>
      </c>
      <c r="F47" s="821"/>
      <c r="G47" s="821">
        <v>-0.4</v>
      </c>
      <c r="H47" s="821"/>
      <c r="I47" s="821"/>
      <c r="J47" s="488"/>
      <c r="K47" s="820">
        <v>99.6</v>
      </c>
      <c r="L47" s="821"/>
      <c r="M47" s="821">
        <v>-0.4</v>
      </c>
      <c r="N47" s="821"/>
      <c r="O47" s="821"/>
      <c r="P47" s="489"/>
      <c r="Q47" s="820">
        <v>102.5</v>
      </c>
      <c r="R47" s="821"/>
      <c r="S47" s="821">
        <v>3.3</v>
      </c>
      <c r="T47" s="821"/>
      <c r="U47" s="821"/>
      <c r="V47" s="489"/>
      <c r="W47" s="820">
        <v>100</v>
      </c>
      <c r="X47" s="821"/>
      <c r="Y47" s="821">
        <v>-0.1</v>
      </c>
      <c r="Z47" s="821"/>
      <c r="AA47" s="821"/>
      <c r="AB47" s="490"/>
      <c r="AC47" s="296"/>
      <c r="AD47" s="248"/>
      <c r="AE47" s="248"/>
    </row>
    <row r="48" spans="2:31" s="288" customFormat="1" ht="15.75" customHeight="1">
      <c r="B48" s="494"/>
      <c r="C48" s="495" t="s">
        <v>734</v>
      </c>
      <c r="D48" s="496"/>
      <c r="E48" s="820">
        <v>83.1</v>
      </c>
      <c r="F48" s="821"/>
      <c r="G48" s="821">
        <v>-0.5</v>
      </c>
      <c r="H48" s="821"/>
      <c r="I48" s="821"/>
      <c r="J48" s="488"/>
      <c r="K48" s="820">
        <v>99.6</v>
      </c>
      <c r="L48" s="821"/>
      <c r="M48" s="821">
        <v>0.1</v>
      </c>
      <c r="N48" s="821"/>
      <c r="O48" s="821"/>
      <c r="P48" s="489"/>
      <c r="Q48" s="820">
        <v>99.2</v>
      </c>
      <c r="R48" s="821"/>
      <c r="S48" s="821">
        <v>3.4</v>
      </c>
      <c r="T48" s="821"/>
      <c r="U48" s="821"/>
      <c r="V48" s="489"/>
      <c r="W48" s="820">
        <v>99.8</v>
      </c>
      <c r="X48" s="821"/>
      <c r="Y48" s="821">
        <v>0</v>
      </c>
      <c r="Z48" s="821"/>
      <c r="AA48" s="821"/>
      <c r="AB48" s="490"/>
      <c r="AC48" s="296"/>
      <c r="AD48" s="248"/>
      <c r="AE48" s="248"/>
    </row>
    <row r="49" spans="2:31" s="288" customFormat="1" ht="15.75" customHeight="1">
      <c r="B49" s="494"/>
      <c r="C49" s="495" t="s">
        <v>770</v>
      </c>
      <c r="D49" s="496"/>
      <c r="E49" s="820">
        <v>82.2</v>
      </c>
      <c r="F49" s="821"/>
      <c r="G49" s="821">
        <v>0.1</v>
      </c>
      <c r="H49" s="821"/>
      <c r="I49" s="821"/>
      <c r="J49" s="488"/>
      <c r="K49" s="820">
        <v>99.6</v>
      </c>
      <c r="L49" s="821"/>
      <c r="M49" s="821">
        <v>0</v>
      </c>
      <c r="N49" s="821"/>
      <c r="O49" s="821"/>
      <c r="P49" s="489"/>
      <c r="Q49" s="820">
        <v>101.7</v>
      </c>
      <c r="R49" s="821"/>
      <c r="S49" s="821">
        <v>4.3</v>
      </c>
      <c r="T49" s="821"/>
      <c r="U49" s="821"/>
      <c r="V49" s="489"/>
      <c r="W49" s="820">
        <v>99.7</v>
      </c>
      <c r="X49" s="821"/>
      <c r="Y49" s="821">
        <v>0</v>
      </c>
      <c r="Z49" s="821"/>
      <c r="AA49" s="821"/>
      <c r="AB49" s="490"/>
      <c r="AC49" s="296"/>
      <c r="AD49" s="248"/>
      <c r="AE49" s="248"/>
    </row>
    <row r="50" spans="2:31" s="288" customFormat="1" ht="15.75" customHeight="1">
      <c r="B50" s="494"/>
      <c r="C50" s="495" t="s">
        <v>769</v>
      </c>
      <c r="D50" s="496"/>
      <c r="E50" s="820">
        <v>83</v>
      </c>
      <c r="F50" s="821"/>
      <c r="G50" s="821">
        <v>0.4</v>
      </c>
      <c r="H50" s="821"/>
      <c r="I50" s="821"/>
      <c r="J50" s="488"/>
      <c r="K50" s="820">
        <v>100.3</v>
      </c>
      <c r="L50" s="821"/>
      <c r="M50" s="821">
        <v>0.3</v>
      </c>
      <c r="N50" s="821"/>
      <c r="O50" s="821"/>
      <c r="P50" s="489"/>
      <c r="Q50" s="820">
        <v>105.8</v>
      </c>
      <c r="R50" s="821"/>
      <c r="S50" s="821">
        <v>5.8</v>
      </c>
      <c r="T50" s="821"/>
      <c r="U50" s="821"/>
      <c r="V50" s="489"/>
      <c r="W50" s="820">
        <v>99.7</v>
      </c>
      <c r="X50" s="821"/>
      <c r="Y50" s="821">
        <v>0.1</v>
      </c>
      <c r="Z50" s="821"/>
      <c r="AA50" s="821"/>
      <c r="AB50" s="490"/>
      <c r="AC50" s="296"/>
      <c r="AD50" s="248"/>
      <c r="AE50" s="248"/>
    </row>
    <row r="51" spans="2:31" s="288" customFormat="1" ht="15.75" customHeight="1">
      <c r="B51" s="494"/>
      <c r="C51" s="495" t="s">
        <v>772</v>
      </c>
      <c r="D51" s="496"/>
      <c r="E51" s="820">
        <v>86.8</v>
      </c>
      <c r="F51" s="821"/>
      <c r="G51" s="821">
        <v>1.5</v>
      </c>
      <c r="H51" s="821"/>
      <c r="I51" s="821"/>
      <c r="J51" s="488"/>
      <c r="K51" s="820">
        <v>100.3</v>
      </c>
      <c r="L51" s="821"/>
      <c r="M51" s="821">
        <v>0.3</v>
      </c>
      <c r="N51" s="821"/>
      <c r="O51" s="821"/>
      <c r="P51" s="489"/>
      <c r="Q51" s="820">
        <v>107.4</v>
      </c>
      <c r="R51" s="821"/>
      <c r="S51" s="821">
        <v>6.5</v>
      </c>
      <c r="T51" s="821"/>
      <c r="U51" s="821"/>
      <c r="V51" s="489"/>
      <c r="W51" s="820">
        <v>99.8</v>
      </c>
      <c r="X51" s="821"/>
      <c r="Y51" s="821">
        <v>0.3</v>
      </c>
      <c r="Z51" s="821"/>
      <c r="AA51" s="821"/>
      <c r="AB51" s="490"/>
      <c r="AC51" s="296"/>
      <c r="AD51" s="248"/>
      <c r="AE51" s="248"/>
    </row>
    <row r="52" spans="2:31" s="288" customFormat="1" ht="15.75" customHeight="1">
      <c r="B52" s="497" t="s">
        <v>690</v>
      </c>
      <c r="C52" s="503" t="s">
        <v>813</v>
      </c>
      <c r="D52" s="504" t="s">
        <v>706</v>
      </c>
      <c r="E52" s="873">
        <v>183</v>
      </c>
      <c r="F52" s="872"/>
      <c r="G52" s="872">
        <v>0.9</v>
      </c>
      <c r="H52" s="872"/>
      <c r="I52" s="872"/>
      <c r="J52" s="505"/>
      <c r="K52" s="873">
        <v>100.1</v>
      </c>
      <c r="L52" s="872"/>
      <c r="M52" s="872">
        <v>0.2</v>
      </c>
      <c r="N52" s="872"/>
      <c r="O52" s="872"/>
      <c r="P52" s="506"/>
      <c r="Q52" s="873">
        <v>109.9</v>
      </c>
      <c r="R52" s="872"/>
      <c r="S52" s="872">
        <v>5.6</v>
      </c>
      <c r="T52" s="872"/>
      <c r="U52" s="872"/>
      <c r="V52" s="506"/>
      <c r="W52" s="873">
        <v>99.8</v>
      </c>
      <c r="X52" s="872"/>
      <c r="Y52" s="872">
        <v>0.2</v>
      </c>
      <c r="Z52" s="872"/>
      <c r="AA52" s="872"/>
      <c r="AB52" s="498"/>
      <c r="AC52" s="296"/>
      <c r="AD52" s="248"/>
      <c r="AE52" s="248"/>
    </row>
    <row r="53" spans="2:31" s="288" customFormat="1" ht="15.75" customHeight="1">
      <c r="B53" s="289"/>
      <c r="C53" s="289"/>
      <c r="D53" s="289"/>
      <c r="E53" s="291"/>
      <c r="F53" s="291"/>
      <c r="G53" s="303"/>
      <c r="H53" s="303"/>
      <c r="I53" s="303"/>
      <c r="J53" s="303"/>
      <c r="K53" s="290"/>
      <c r="L53" s="290"/>
      <c r="M53" s="291"/>
      <c r="N53" s="291"/>
      <c r="O53" s="291"/>
      <c r="P53" s="291"/>
      <c r="Q53" s="292"/>
      <c r="R53" s="292"/>
      <c r="S53" s="292"/>
      <c r="T53" s="292"/>
      <c r="U53" s="292"/>
      <c r="V53" s="292"/>
      <c r="W53" s="304"/>
      <c r="X53" s="304"/>
      <c r="Y53" s="293"/>
      <c r="Z53" s="293"/>
      <c r="AA53" s="293"/>
      <c r="AB53" s="293"/>
      <c r="AC53" s="296"/>
      <c r="AD53" s="248"/>
      <c r="AE53" s="248"/>
    </row>
    <row r="54" spans="2:31" s="288" customFormat="1" ht="15.75" customHeight="1">
      <c r="B54" s="295"/>
      <c r="C54" s="295"/>
      <c r="D54" s="295"/>
      <c r="E54" s="295"/>
      <c r="F54" s="295"/>
      <c r="G54" s="295"/>
      <c r="H54" s="295"/>
      <c r="I54" s="295"/>
      <c r="J54" s="295"/>
      <c r="K54" s="295"/>
      <c r="L54" s="295"/>
      <c r="M54" s="295"/>
      <c r="N54" s="295"/>
      <c r="O54" s="295"/>
      <c r="P54" s="295"/>
      <c r="Q54" s="295"/>
      <c r="R54" s="295"/>
      <c r="S54" s="295"/>
      <c r="T54" s="295"/>
      <c r="U54" s="295"/>
      <c r="V54" s="289"/>
      <c r="W54" s="289"/>
      <c r="X54" s="289"/>
      <c r="Y54" s="289"/>
      <c r="Z54" s="289"/>
      <c r="AA54" s="289"/>
      <c r="AB54" s="289"/>
      <c r="AC54" s="296"/>
      <c r="AD54" s="248"/>
      <c r="AE54" s="248"/>
    </row>
    <row r="55" spans="2:42" s="288" customFormat="1" ht="15.75" customHeight="1">
      <c r="B55" s="295"/>
      <c r="C55" s="295"/>
      <c r="D55" s="295"/>
      <c r="E55" s="295"/>
      <c r="F55" s="295"/>
      <c r="G55" s="295"/>
      <c r="H55" s="295"/>
      <c r="I55" s="295"/>
      <c r="J55" s="295"/>
      <c r="K55" s="295"/>
      <c r="L55" s="295"/>
      <c r="M55" s="295"/>
      <c r="N55" s="294" t="s">
        <v>486</v>
      </c>
      <c r="O55" s="248">
        <v>32</v>
      </c>
      <c r="P55" s="248" t="s">
        <v>486</v>
      </c>
      <c r="Q55" s="248"/>
      <c r="R55" s="295"/>
      <c r="S55" s="295"/>
      <c r="T55" s="295"/>
      <c r="U55" s="295"/>
      <c r="V55" s="295"/>
      <c r="W55" s="295"/>
      <c r="X55" s="295"/>
      <c r="Y55" s="295"/>
      <c r="Z55" s="295"/>
      <c r="AA55" s="295"/>
      <c r="AB55" s="295"/>
      <c r="AC55" s="296"/>
      <c r="AD55" s="248"/>
      <c r="AE55" s="248"/>
      <c r="AN55" s="294" t="s">
        <v>486</v>
      </c>
      <c r="AO55" s="248">
        <v>33</v>
      </c>
      <c r="AP55" s="248" t="s">
        <v>486</v>
      </c>
    </row>
    <row r="56" spans="2:30" s="288" customFormat="1" ht="13.5">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6"/>
      <c r="AD56" s="296"/>
    </row>
    <row r="57" spans="2:30" ht="13.5">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row>
    <row r="58" spans="2:30" ht="13.5">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row>
    <row r="59" spans="2:30" ht="13.5">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row>
    <row r="60" spans="2:30" ht="13.5">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row>
    <row r="61" spans="2:30" ht="13.5">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row>
    <row r="62" spans="2:30" ht="13.5">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row>
    <row r="63" spans="2:30" ht="13.5">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row>
    <row r="64" spans="2:30" ht="13.5">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row>
    <row r="65" spans="2:30" ht="13.5">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row>
    <row r="66" spans="2:30" ht="13.5">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row>
    <row r="67" spans="2:30" ht="13.5">
      <c r="B67" s="295"/>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row>
    <row r="68" spans="2:30" ht="13.5">
      <c r="B68" s="295"/>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row>
    <row r="69" spans="2:30" ht="13.5">
      <c r="B69" s="295"/>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row>
    <row r="70" spans="2:30" ht="13.5">
      <c r="B70" s="295"/>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row>
    <row r="71" spans="2:30" ht="13.5">
      <c r="B71" s="295"/>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row>
    <row r="72" spans="2:30" ht="13.5">
      <c r="B72" s="295"/>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row>
    <row r="73" spans="2:30" ht="13.5">
      <c r="B73" s="295"/>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row>
    <row r="74" spans="2:30" ht="13.5">
      <c r="B74" s="295"/>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row>
    <row r="75" spans="2:30" ht="13.5">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row>
    <row r="76" spans="2:30" ht="13.5">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row>
    <row r="77" spans="2:30" ht="13.5">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row>
    <row r="78" spans="2:30" ht="13.5">
      <c r="B78" s="295"/>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row>
    <row r="79" spans="2:30" ht="13.5">
      <c r="B79" s="295"/>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row>
    <row r="80" spans="2:30" ht="13.5">
      <c r="B80" s="295"/>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row>
    <row r="81" spans="2:30" ht="13.5">
      <c r="B81" s="295"/>
      <c r="C81" s="295"/>
      <c r="D81" s="295"/>
      <c r="E81" s="295"/>
      <c r="F81" s="2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row>
    <row r="82" spans="2:30" ht="13.5">
      <c r="B82" s="295"/>
      <c r="C82" s="295"/>
      <c r="D82" s="295"/>
      <c r="E82" s="295"/>
      <c r="F82" s="295"/>
      <c r="G82" s="295"/>
      <c r="H82" s="295"/>
      <c r="I82" s="295"/>
      <c r="J82" s="295"/>
      <c r="K82" s="295"/>
      <c r="L82" s="295"/>
      <c r="M82" s="295"/>
      <c r="N82" s="295"/>
      <c r="O82" s="295"/>
      <c r="P82" s="295"/>
      <c r="Q82" s="295"/>
      <c r="R82" s="295"/>
      <c r="S82" s="295"/>
      <c r="T82" s="295"/>
      <c r="U82" s="295"/>
      <c r="V82" s="295"/>
      <c r="W82" s="295"/>
      <c r="X82" s="295"/>
      <c r="Y82" s="295"/>
      <c r="Z82" s="295"/>
      <c r="AA82" s="295"/>
      <c r="AB82" s="295"/>
      <c r="AC82" s="295"/>
      <c r="AD82" s="295"/>
    </row>
    <row r="83" spans="2:30" ht="13.5">
      <c r="B83" s="295"/>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row>
    <row r="84" spans="2:30" ht="13.5">
      <c r="B84" s="295"/>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row>
    <row r="85" spans="2:30" ht="13.5">
      <c r="B85" s="295"/>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row>
    <row r="86" spans="2:30" ht="13.5">
      <c r="B86" s="295"/>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row>
    <row r="87" spans="2:30" ht="13.5">
      <c r="B87" s="295"/>
      <c r="C87" s="295"/>
      <c r="D87" s="295"/>
      <c r="AC87" s="295"/>
      <c r="AD87" s="295"/>
    </row>
    <row r="88" spans="29:30" ht="13.5">
      <c r="AC88" s="295"/>
      <c r="AD88" s="295"/>
    </row>
    <row r="89" spans="29:30" ht="13.5">
      <c r="AC89" s="295"/>
      <c r="AD89" s="295"/>
    </row>
    <row r="90" spans="29:30" ht="13.5">
      <c r="AC90" s="295"/>
      <c r="AD90" s="295"/>
    </row>
    <row r="91" spans="29:30" ht="13.5">
      <c r="AC91" s="295"/>
      <c r="AD91" s="295"/>
    </row>
  </sheetData>
  <mergeCells count="220">
    <mergeCell ref="Q51:R51"/>
    <mergeCell ref="S51:U51"/>
    <mergeCell ref="W51:X51"/>
    <mergeCell ref="Y51:AA51"/>
    <mergeCell ref="E51:F51"/>
    <mergeCell ref="G51:I51"/>
    <mergeCell ref="K51:L51"/>
    <mergeCell ref="M51:O51"/>
    <mergeCell ref="Y50:AA50"/>
    <mergeCell ref="M50:O50"/>
    <mergeCell ref="Q50:R50"/>
    <mergeCell ref="S50:U50"/>
    <mergeCell ref="W50:X50"/>
    <mergeCell ref="Y49:AA49"/>
    <mergeCell ref="K49:L49"/>
    <mergeCell ref="M49:O49"/>
    <mergeCell ref="Q49:R49"/>
    <mergeCell ref="S49:U49"/>
    <mergeCell ref="W49:X49"/>
    <mergeCell ref="M41:O41"/>
    <mergeCell ref="E40:F40"/>
    <mergeCell ref="G40:I40"/>
    <mergeCell ref="K40:L40"/>
    <mergeCell ref="M40:O40"/>
    <mergeCell ref="G42:I42"/>
    <mergeCell ref="K41:L41"/>
    <mergeCell ref="K43:L43"/>
    <mergeCell ref="G41:I41"/>
    <mergeCell ref="W41:X41"/>
    <mergeCell ref="Q40:R40"/>
    <mergeCell ref="W42:X42"/>
    <mergeCell ref="Q41:R41"/>
    <mergeCell ref="S42:U42"/>
    <mergeCell ref="S43:U43"/>
    <mergeCell ref="Q44:R44"/>
    <mergeCell ref="S44:U44"/>
    <mergeCell ref="Q43:R43"/>
    <mergeCell ref="Y45:AA45"/>
    <mergeCell ref="Y42:AA42"/>
    <mergeCell ref="Y43:AA43"/>
    <mergeCell ref="W43:X43"/>
    <mergeCell ref="W44:X44"/>
    <mergeCell ref="Y44:AA44"/>
    <mergeCell ref="W45:X45"/>
    <mergeCell ref="Y41:AA41"/>
    <mergeCell ref="Y40:AA40"/>
    <mergeCell ref="Q52:R52"/>
    <mergeCell ref="S40:U40"/>
    <mergeCell ref="W40:X40"/>
    <mergeCell ref="S52:U52"/>
    <mergeCell ref="W52:X52"/>
    <mergeCell ref="S41:U41"/>
    <mergeCell ref="Q42:R42"/>
    <mergeCell ref="Y52:AA52"/>
    <mergeCell ref="Q39:R39"/>
    <mergeCell ref="Y39:AB39"/>
    <mergeCell ref="S39:V39"/>
    <mergeCell ref="W39:X39"/>
    <mergeCell ref="Q38:R38"/>
    <mergeCell ref="Y35:AA35"/>
    <mergeCell ref="Y36:AA36"/>
    <mergeCell ref="Y37:AA37"/>
    <mergeCell ref="Y38:AA38"/>
    <mergeCell ref="S35:U35"/>
    <mergeCell ref="S36:U36"/>
    <mergeCell ref="W38:X38"/>
    <mergeCell ref="S38:U38"/>
    <mergeCell ref="Y33:AB33"/>
    <mergeCell ref="W33:X33"/>
    <mergeCell ref="K33:L33"/>
    <mergeCell ref="W37:X37"/>
    <mergeCell ref="S37:U37"/>
    <mergeCell ref="Q37:R37"/>
    <mergeCell ref="W36:X36"/>
    <mergeCell ref="W35:X35"/>
    <mergeCell ref="Q35:R35"/>
    <mergeCell ref="Q36:R36"/>
    <mergeCell ref="N8:T8"/>
    <mergeCell ref="N11:P11"/>
    <mergeCell ref="Q11:T11"/>
    <mergeCell ref="Q9:T9"/>
    <mergeCell ref="N9:P9"/>
    <mergeCell ref="N14:P14"/>
    <mergeCell ref="N19:P19"/>
    <mergeCell ref="J23:M23"/>
    <mergeCell ref="Q12:T12"/>
    <mergeCell ref="Q13:T13"/>
    <mergeCell ref="Q14:T14"/>
    <mergeCell ref="N12:P12"/>
    <mergeCell ref="N13:P13"/>
    <mergeCell ref="J17:M17"/>
    <mergeCell ref="Q15:T15"/>
    <mergeCell ref="N20:P20"/>
    <mergeCell ref="N23:P23"/>
    <mergeCell ref="G20:I20"/>
    <mergeCell ref="N21:P21"/>
    <mergeCell ref="J20:M20"/>
    <mergeCell ref="G23:I23"/>
    <mergeCell ref="G21:I21"/>
    <mergeCell ref="J21:M21"/>
    <mergeCell ref="Q33:R33"/>
    <mergeCell ref="N26:P26"/>
    <mergeCell ref="N25:P25"/>
    <mergeCell ref="Q27:T27"/>
    <mergeCell ref="Q26:T26"/>
    <mergeCell ref="S33:V33"/>
    <mergeCell ref="Q32:V32"/>
    <mergeCell ref="M33:P33"/>
    <mergeCell ref="N27:P27"/>
    <mergeCell ref="K32:P32"/>
    <mergeCell ref="N17:P17"/>
    <mergeCell ref="J14:M14"/>
    <mergeCell ref="B31:AB31"/>
    <mergeCell ref="G11:I11"/>
    <mergeCell ref="G12:I12"/>
    <mergeCell ref="Q17:T17"/>
    <mergeCell ref="Q19:T19"/>
    <mergeCell ref="Q25:T25"/>
    <mergeCell ref="Q20:T20"/>
    <mergeCell ref="Q21:T21"/>
    <mergeCell ref="J9:M9"/>
    <mergeCell ref="J11:M11"/>
    <mergeCell ref="J12:M12"/>
    <mergeCell ref="J13:M13"/>
    <mergeCell ref="B8:F9"/>
    <mergeCell ref="N15:P15"/>
    <mergeCell ref="J19:M19"/>
    <mergeCell ref="J15:M15"/>
    <mergeCell ref="G17:I17"/>
    <mergeCell ref="G8:M8"/>
    <mergeCell ref="G15:I15"/>
    <mergeCell ref="G14:I14"/>
    <mergeCell ref="G9:I9"/>
    <mergeCell ref="G13:I13"/>
    <mergeCell ref="W32:AB32"/>
    <mergeCell ref="Q23:T23"/>
    <mergeCell ref="G27:I27"/>
    <mergeCell ref="J27:M27"/>
    <mergeCell ref="E32:J32"/>
    <mergeCell ref="B25:F25"/>
    <mergeCell ref="B11:F11"/>
    <mergeCell ref="B17:F17"/>
    <mergeCell ref="B19:F19"/>
    <mergeCell ref="B23:F23"/>
    <mergeCell ref="G19:I19"/>
    <mergeCell ref="J25:M25"/>
    <mergeCell ref="G39:I39"/>
    <mergeCell ref="G38:I38"/>
    <mergeCell ref="G26:I26"/>
    <mergeCell ref="J26:M26"/>
    <mergeCell ref="K36:L36"/>
    <mergeCell ref="K35:L35"/>
    <mergeCell ref="G25:I25"/>
    <mergeCell ref="M37:O37"/>
    <mergeCell ref="M35:O35"/>
    <mergeCell ref="B32:D33"/>
    <mergeCell ref="E37:F37"/>
    <mergeCell ref="G37:I37"/>
    <mergeCell ref="K37:L37"/>
    <mergeCell ref="G33:J33"/>
    <mergeCell ref="E33:F33"/>
    <mergeCell ref="G35:I35"/>
    <mergeCell ref="G36:I36"/>
    <mergeCell ref="E35:F35"/>
    <mergeCell ref="E43:F43"/>
    <mergeCell ref="M36:O36"/>
    <mergeCell ref="M38:O38"/>
    <mergeCell ref="E38:F38"/>
    <mergeCell ref="K38:L38"/>
    <mergeCell ref="G43:I43"/>
    <mergeCell ref="E36:F36"/>
    <mergeCell ref="E39:F39"/>
    <mergeCell ref="E41:F41"/>
    <mergeCell ref="E42:F42"/>
    <mergeCell ref="G49:I49"/>
    <mergeCell ref="K52:L52"/>
    <mergeCell ref="E47:F47"/>
    <mergeCell ref="G47:I47"/>
    <mergeCell ref="E52:F52"/>
    <mergeCell ref="G52:I52"/>
    <mergeCell ref="E49:F49"/>
    <mergeCell ref="E50:F50"/>
    <mergeCell ref="G50:I50"/>
    <mergeCell ref="K50:L50"/>
    <mergeCell ref="K47:L47"/>
    <mergeCell ref="G45:I45"/>
    <mergeCell ref="E44:F44"/>
    <mergeCell ref="G44:I44"/>
    <mergeCell ref="K44:L44"/>
    <mergeCell ref="E45:F45"/>
    <mergeCell ref="E46:F46"/>
    <mergeCell ref="G46:I46"/>
    <mergeCell ref="Y46:AA46"/>
    <mergeCell ref="M52:O52"/>
    <mergeCell ref="K42:L42"/>
    <mergeCell ref="M42:O42"/>
    <mergeCell ref="M44:O44"/>
    <mergeCell ref="K46:L46"/>
    <mergeCell ref="M46:O46"/>
    <mergeCell ref="K45:L45"/>
    <mergeCell ref="M45:O45"/>
    <mergeCell ref="M43:O43"/>
    <mergeCell ref="W47:X47"/>
    <mergeCell ref="Q46:R46"/>
    <mergeCell ref="S46:U46"/>
    <mergeCell ref="W46:X46"/>
    <mergeCell ref="E48:F48"/>
    <mergeCell ref="G48:I48"/>
    <mergeCell ref="K48:L48"/>
    <mergeCell ref="M48:O48"/>
    <mergeCell ref="Y48:AA48"/>
    <mergeCell ref="M47:O47"/>
    <mergeCell ref="Q45:R45"/>
    <mergeCell ref="S45:U45"/>
    <mergeCell ref="Y47:AA47"/>
    <mergeCell ref="Q48:R48"/>
    <mergeCell ref="S48:U48"/>
    <mergeCell ref="W48:X48"/>
    <mergeCell ref="Q47:R47"/>
    <mergeCell ref="S47:U47"/>
  </mergeCells>
  <printOptions/>
  <pageMargins left="0.7874015748031497" right="0.7874015748031497" top="0.63" bottom="0.32" header="0.5118110236220472" footer="0.19"/>
  <pageSetup horizontalDpi="600" verticalDpi="600" orientation="portrait" paperSize="9" scale="99" r:id="rId2"/>
  <drawing r:id="rId1"/>
</worksheet>
</file>

<file path=xl/worksheets/sheet28.xml><?xml version="1.0" encoding="utf-8"?>
<worksheet xmlns="http://schemas.openxmlformats.org/spreadsheetml/2006/main" xmlns:r="http://schemas.openxmlformats.org/officeDocument/2006/relationships">
  <sheetPr codeName="Sheet32">
    <tabColor indexed="8"/>
  </sheetPr>
  <dimension ref="A1:AG123"/>
  <sheetViews>
    <sheetView showGridLines="0" view="pageBreakPreview" zoomScaleSheetLayoutView="10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30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row>
    <row r="2" spans="1:33" ht="14.25">
      <c r="A2" s="305"/>
      <c r="B2" s="306"/>
      <c r="C2" s="306"/>
      <c r="D2" s="305"/>
      <c r="E2" s="306"/>
      <c r="F2" s="306"/>
      <c r="G2" s="306"/>
      <c r="H2" s="306"/>
      <c r="I2" s="305"/>
      <c r="K2" s="313" t="s">
        <v>177</v>
      </c>
      <c r="L2" s="306"/>
      <c r="M2" s="305"/>
      <c r="N2" s="305"/>
      <c r="O2" s="305"/>
      <c r="P2" s="305"/>
      <c r="Q2" s="305"/>
      <c r="R2" s="305"/>
      <c r="S2" s="305"/>
      <c r="T2" s="305"/>
      <c r="U2" s="305"/>
      <c r="V2" s="305"/>
      <c r="W2" s="305"/>
      <c r="X2" s="305"/>
      <c r="Y2" s="305"/>
      <c r="Z2" s="305"/>
      <c r="AA2" s="305"/>
      <c r="AB2" s="305"/>
      <c r="AC2" s="305"/>
      <c r="AD2" s="305"/>
      <c r="AE2" s="305"/>
      <c r="AF2" s="305"/>
      <c r="AG2" s="305"/>
    </row>
    <row r="3" spans="1:33" ht="14.25" customHeight="1">
      <c r="A3" s="305"/>
      <c r="B3" s="306"/>
      <c r="C3" s="306"/>
      <c r="D3" s="306"/>
      <c r="E3" s="306"/>
      <c r="F3" s="306"/>
      <c r="G3" s="306"/>
      <c r="H3" s="306"/>
      <c r="I3" s="306"/>
      <c r="J3" s="306"/>
      <c r="K3" s="306"/>
      <c r="L3" s="306"/>
      <c r="M3" s="305"/>
      <c r="N3" s="305"/>
      <c r="O3" s="305"/>
      <c r="P3" s="305"/>
      <c r="Q3" s="305"/>
      <c r="R3" s="305"/>
      <c r="S3" s="305"/>
      <c r="T3" s="305"/>
      <c r="U3" s="305"/>
      <c r="V3" s="305"/>
      <c r="W3" s="305"/>
      <c r="X3" s="305"/>
      <c r="Y3" s="305"/>
      <c r="Z3" s="305"/>
      <c r="AA3" s="305"/>
      <c r="AB3" s="305"/>
      <c r="AC3" s="305"/>
      <c r="AD3" s="305"/>
      <c r="AE3" s="305"/>
      <c r="AF3" s="305"/>
      <c r="AG3" s="305"/>
    </row>
    <row r="4" spans="1:33" s="1" customFormat="1" ht="15" customHeight="1">
      <c r="A4" s="308"/>
      <c r="B4" s="307" t="s">
        <v>178</v>
      </c>
      <c r="C4" s="306"/>
      <c r="D4" s="306"/>
      <c r="E4" s="306"/>
      <c r="F4" s="306"/>
      <c r="G4" s="306"/>
      <c r="H4" s="306"/>
      <c r="I4" s="306"/>
      <c r="J4" s="306"/>
      <c r="K4" s="306"/>
      <c r="L4" s="306"/>
      <c r="M4" s="305"/>
      <c r="N4" s="305"/>
      <c r="O4" s="305"/>
      <c r="P4" s="305"/>
      <c r="Q4" s="305"/>
      <c r="R4" s="305"/>
      <c r="S4" s="305"/>
      <c r="T4" s="305"/>
      <c r="U4" s="305"/>
      <c r="V4" s="305"/>
      <c r="W4" s="305"/>
      <c r="X4" s="305"/>
      <c r="Y4" s="305"/>
      <c r="Z4" s="305"/>
      <c r="AA4" s="305"/>
      <c r="AB4" s="305"/>
      <c r="AC4" s="305"/>
      <c r="AD4" s="305"/>
      <c r="AE4" s="305"/>
      <c r="AF4" s="305"/>
      <c r="AG4" s="305"/>
    </row>
    <row r="5" spans="1:33" ht="15" customHeight="1">
      <c r="A5" s="305"/>
      <c r="B5" s="306"/>
      <c r="C5" s="654" t="s">
        <v>29</v>
      </c>
      <c r="D5" s="885"/>
      <c r="E5" s="885"/>
      <c r="F5" s="885"/>
      <c r="G5" s="885"/>
      <c r="H5" s="885"/>
      <c r="I5" s="885"/>
      <c r="J5" s="885"/>
      <c r="K5" s="885"/>
      <c r="L5" s="885"/>
      <c r="M5" s="885"/>
      <c r="N5" s="885"/>
      <c r="O5" s="885"/>
      <c r="P5" s="885"/>
      <c r="Q5" s="885"/>
      <c r="R5" s="885"/>
      <c r="S5" s="885"/>
      <c r="T5" s="885"/>
      <c r="U5" s="885"/>
      <c r="V5" s="885"/>
      <c r="W5" s="885"/>
      <c r="X5" s="885"/>
      <c r="Y5" s="885"/>
      <c r="Z5" s="885"/>
      <c r="AA5" s="885"/>
      <c r="AB5" s="885"/>
      <c r="AC5" s="885"/>
      <c r="AD5" s="885"/>
      <c r="AE5" s="885"/>
      <c r="AF5" s="885"/>
      <c r="AG5" s="885"/>
    </row>
    <row r="6" spans="1:33" ht="15" customHeight="1">
      <c r="A6" s="305"/>
      <c r="B6" s="306"/>
      <c r="C6" s="654"/>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row>
    <row r="7" spans="1:33" ht="15" customHeight="1">
      <c r="A7" s="305"/>
      <c r="B7" s="306"/>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row>
    <row r="8" spans="1:33" ht="9" customHeight="1">
      <c r="A8" s="305"/>
      <c r="B8" s="306"/>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row>
    <row r="9" spans="1:33" s="1" customFormat="1" ht="15" customHeight="1">
      <c r="A9" s="308"/>
      <c r="B9" s="307" t="s">
        <v>179</v>
      </c>
      <c r="C9" s="306"/>
      <c r="D9" s="306"/>
      <c r="E9" s="306"/>
      <c r="F9" s="306"/>
      <c r="G9" s="306"/>
      <c r="H9" s="306"/>
      <c r="I9" s="306"/>
      <c r="J9" s="306"/>
      <c r="K9" s="306"/>
      <c r="L9" s="306"/>
      <c r="M9" s="305"/>
      <c r="N9" s="305"/>
      <c r="O9" s="305"/>
      <c r="P9" s="305"/>
      <c r="Q9" s="305"/>
      <c r="R9" s="305"/>
      <c r="S9" s="305"/>
      <c r="T9" s="305"/>
      <c r="U9" s="305"/>
      <c r="V9" s="305"/>
      <c r="W9" s="305"/>
      <c r="X9" s="305"/>
      <c r="Y9" s="305"/>
      <c r="Z9" s="305"/>
      <c r="AA9" s="305"/>
      <c r="AB9" s="305"/>
      <c r="AC9" s="305"/>
      <c r="AD9" s="305"/>
      <c r="AE9" s="305"/>
      <c r="AF9" s="305"/>
      <c r="AG9" s="305"/>
    </row>
    <row r="10" spans="1:33" s="1" customFormat="1" ht="15" customHeight="1">
      <c r="A10" s="308"/>
      <c r="B10" s="307"/>
      <c r="C10" s="886" t="s">
        <v>30</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7"/>
      <c r="AD10" s="887"/>
      <c r="AE10" s="887"/>
      <c r="AF10" s="887"/>
      <c r="AG10" s="887"/>
    </row>
    <row r="11" spans="1:33" s="1" customFormat="1" ht="15" customHeight="1">
      <c r="A11" s="308"/>
      <c r="B11" s="307"/>
      <c r="C11" s="887"/>
      <c r="D11" s="887"/>
      <c r="E11" s="887"/>
      <c r="F11" s="887"/>
      <c r="G11" s="887"/>
      <c r="H11" s="887"/>
      <c r="I11" s="887"/>
      <c r="J11" s="887"/>
      <c r="K11" s="887"/>
      <c r="L11" s="887"/>
      <c r="M11" s="887"/>
      <c r="N11" s="887"/>
      <c r="O11" s="887"/>
      <c r="P11" s="887"/>
      <c r="Q11" s="887"/>
      <c r="R11" s="887"/>
      <c r="S11" s="887"/>
      <c r="T11" s="887"/>
      <c r="U11" s="887"/>
      <c r="V11" s="887"/>
      <c r="W11" s="887"/>
      <c r="X11" s="887"/>
      <c r="Y11" s="887"/>
      <c r="Z11" s="887"/>
      <c r="AA11" s="887"/>
      <c r="AB11" s="887"/>
      <c r="AC11" s="887"/>
      <c r="AD11" s="887"/>
      <c r="AE11" s="887"/>
      <c r="AF11" s="887"/>
      <c r="AG11" s="887"/>
    </row>
    <row r="12" spans="1:33" s="1" customFormat="1" ht="15" customHeight="1">
      <c r="A12" s="308"/>
      <c r="B12" s="307"/>
      <c r="C12" s="887"/>
      <c r="D12" s="887"/>
      <c r="E12" s="887"/>
      <c r="F12" s="887"/>
      <c r="G12" s="887"/>
      <c r="H12" s="887"/>
      <c r="I12" s="887"/>
      <c r="J12" s="887"/>
      <c r="K12" s="887"/>
      <c r="L12" s="887"/>
      <c r="M12" s="887"/>
      <c r="N12" s="887"/>
      <c r="O12" s="887"/>
      <c r="P12" s="887"/>
      <c r="Q12" s="887"/>
      <c r="R12" s="887"/>
      <c r="S12" s="887"/>
      <c r="T12" s="887"/>
      <c r="U12" s="887"/>
      <c r="V12" s="887"/>
      <c r="W12" s="887"/>
      <c r="X12" s="887"/>
      <c r="Y12" s="887"/>
      <c r="Z12" s="887"/>
      <c r="AA12" s="887"/>
      <c r="AB12" s="887"/>
      <c r="AC12" s="887"/>
      <c r="AD12" s="887"/>
      <c r="AE12" s="887"/>
      <c r="AF12" s="887"/>
      <c r="AG12" s="887"/>
    </row>
    <row r="13" spans="1:33" s="1" customFormat="1" ht="15" customHeight="1">
      <c r="A13" s="308"/>
      <c r="B13" s="307"/>
      <c r="C13" s="887"/>
      <c r="D13" s="887"/>
      <c r="E13" s="887"/>
      <c r="F13" s="887"/>
      <c r="G13" s="887"/>
      <c r="H13" s="887"/>
      <c r="I13" s="887"/>
      <c r="J13" s="887"/>
      <c r="K13" s="887"/>
      <c r="L13" s="887"/>
      <c r="M13" s="887"/>
      <c r="N13" s="887"/>
      <c r="O13" s="887"/>
      <c r="P13" s="887"/>
      <c r="Q13" s="887"/>
      <c r="R13" s="887"/>
      <c r="S13" s="887"/>
      <c r="T13" s="887"/>
      <c r="U13" s="887"/>
      <c r="V13" s="887"/>
      <c r="W13" s="887"/>
      <c r="X13" s="887"/>
      <c r="Y13" s="887"/>
      <c r="Z13" s="887"/>
      <c r="AA13" s="887"/>
      <c r="AB13" s="887"/>
      <c r="AC13" s="887"/>
      <c r="AD13" s="887"/>
      <c r="AE13" s="887"/>
      <c r="AF13" s="887"/>
      <c r="AG13" s="887"/>
    </row>
    <row r="14" spans="1:33" s="1" customFormat="1" ht="15" customHeight="1">
      <c r="A14" s="308"/>
      <c r="B14" s="307"/>
      <c r="C14" s="887"/>
      <c r="D14" s="887"/>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row>
    <row r="15" spans="1:33" s="1" customFormat="1" ht="15" customHeight="1">
      <c r="A15" s="308"/>
      <c r="B15" s="307"/>
      <c r="C15" s="887"/>
      <c r="D15" s="887"/>
      <c r="E15" s="887"/>
      <c r="F15" s="887"/>
      <c r="G15" s="887"/>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row>
    <row r="16" spans="1:33" s="1" customFormat="1" ht="15" customHeight="1">
      <c r="A16" s="308"/>
      <c r="B16" s="307"/>
      <c r="C16" s="886" t="s">
        <v>31</v>
      </c>
      <c r="D16" s="887"/>
      <c r="E16" s="887"/>
      <c r="F16" s="887"/>
      <c r="G16" s="887"/>
      <c r="H16" s="887"/>
      <c r="I16" s="887"/>
      <c r="J16" s="887"/>
      <c r="K16" s="887"/>
      <c r="L16" s="887"/>
      <c r="M16" s="887"/>
      <c r="N16" s="887"/>
      <c r="O16" s="887"/>
      <c r="P16" s="887"/>
      <c r="Q16" s="887"/>
      <c r="R16" s="887"/>
      <c r="S16" s="887"/>
      <c r="T16" s="887"/>
      <c r="U16" s="887"/>
      <c r="V16" s="887"/>
      <c r="W16" s="887"/>
      <c r="X16" s="887"/>
      <c r="Y16" s="887"/>
      <c r="Z16" s="887"/>
      <c r="AA16" s="887"/>
      <c r="AB16" s="887"/>
      <c r="AC16" s="887"/>
      <c r="AD16" s="887"/>
      <c r="AE16" s="887"/>
      <c r="AF16" s="887"/>
      <c r="AG16" s="887"/>
    </row>
    <row r="17" spans="1:33" s="1" customFormat="1" ht="15" customHeight="1">
      <c r="A17" s="308"/>
      <c r="B17" s="307"/>
      <c r="C17" s="887"/>
      <c r="D17" s="887"/>
      <c r="E17" s="887"/>
      <c r="F17" s="887"/>
      <c r="G17" s="887"/>
      <c r="H17" s="887"/>
      <c r="I17" s="887"/>
      <c r="J17" s="887"/>
      <c r="K17" s="887"/>
      <c r="L17" s="887"/>
      <c r="M17" s="887"/>
      <c r="N17" s="887"/>
      <c r="O17" s="887"/>
      <c r="P17" s="887"/>
      <c r="Q17" s="887"/>
      <c r="R17" s="887"/>
      <c r="S17" s="887"/>
      <c r="T17" s="887"/>
      <c r="U17" s="887"/>
      <c r="V17" s="887"/>
      <c r="W17" s="887"/>
      <c r="X17" s="887"/>
      <c r="Y17" s="887"/>
      <c r="Z17" s="887"/>
      <c r="AA17" s="887"/>
      <c r="AB17" s="887"/>
      <c r="AC17" s="887"/>
      <c r="AD17" s="887"/>
      <c r="AE17" s="887"/>
      <c r="AF17" s="887"/>
      <c r="AG17" s="887"/>
    </row>
    <row r="18" spans="1:33" s="1" customFormat="1" ht="15" customHeight="1">
      <c r="A18" s="308"/>
      <c r="B18" s="307"/>
      <c r="C18" s="887"/>
      <c r="D18" s="887"/>
      <c r="E18" s="887"/>
      <c r="F18" s="887"/>
      <c r="G18" s="887"/>
      <c r="H18" s="887"/>
      <c r="I18" s="887"/>
      <c r="J18" s="887"/>
      <c r="K18" s="887"/>
      <c r="L18" s="887"/>
      <c r="M18" s="887"/>
      <c r="N18" s="887"/>
      <c r="O18" s="887"/>
      <c r="P18" s="887"/>
      <c r="Q18" s="887"/>
      <c r="R18" s="887"/>
      <c r="S18" s="887"/>
      <c r="T18" s="887"/>
      <c r="U18" s="887"/>
      <c r="V18" s="887"/>
      <c r="W18" s="887"/>
      <c r="X18" s="887"/>
      <c r="Y18" s="887"/>
      <c r="Z18" s="887"/>
      <c r="AA18" s="887"/>
      <c r="AB18" s="887"/>
      <c r="AC18" s="887"/>
      <c r="AD18" s="887"/>
      <c r="AE18" s="887"/>
      <c r="AF18" s="887"/>
      <c r="AG18" s="887"/>
    </row>
    <row r="19" spans="1:33" s="1" customFormat="1" ht="15" customHeight="1">
      <c r="A19" s="308"/>
      <c r="B19" s="307"/>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row>
    <row r="20" spans="1:33" ht="9" customHeight="1">
      <c r="A20" s="305"/>
      <c r="B20" s="306"/>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row>
    <row r="21" spans="1:33" s="1" customFormat="1" ht="15" customHeight="1">
      <c r="A21" s="308"/>
      <c r="B21" s="307" t="s">
        <v>180</v>
      </c>
      <c r="C21" s="306"/>
      <c r="D21" s="306"/>
      <c r="E21" s="306"/>
      <c r="F21" s="306"/>
      <c r="G21" s="306"/>
      <c r="H21" s="306"/>
      <c r="I21" s="306"/>
      <c r="J21" s="306"/>
      <c r="K21" s="306"/>
      <c r="L21" s="306"/>
      <c r="M21" s="305"/>
      <c r="N21" s="305"/>
      <c r="O21" s="305"/>
      <c r="P21" s="305"/>
      <c r="Q21" s="305"/>
      <c r="R21" s="305"/>
      <c r="S21" s="305"/>
      <c r="T21" s="305"/>
      <c r="U21" s="305"/>
      <c r="V21" s="305"/>
      <c r="W21" s="305"/>
      <c r="X21" s="305"/>
      <c r="Y21" s="305"/>
      <c r="Z21" s="305"/>
      <c r="AA21" s="305"/>
      <c r="AB21" s="305"/>
      <c r="AC21" s="305"/>
      <c r="AD21" s="305"/>
      <c r="AE21" s="305"/>
      <c r="AF21" s="305"/>
      <c r="AG21" s="305"/>
    </row>
    <row r="22" spans="1:33" ht="15" customHeight="1">
      <c r="A22" s="305"/>
      <c r="B22" s="306"/>
      <c r="C22" s="654" t="s">
        <v>32</v>
      </c>
      <c r="D22" s="885"/>
      <c r="E22" s="885"/>
      <c r="F22" s="885"/>
      <c r="G22" s="885"/>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row>
    <row r="23" spans="1:33" ht="15" customHeight="1">
      <c r="A23" s="305"/>
      <c r="B23" s="306"/>
      <c r="C23" s="885"/>
      <c r="D23" s="885"/>
      <c r="E23" s="885"/>
      <c r="F23" s="885"/>
      <c r="G23" s="885"/>
      <c r="H23" s="885"/>
      <c r="I23" s="885"/>
      <c r="J23" s="885"/>
      <c r="K23" s="885"/>
      <c r="L23" s="885"/>
      <c r="M23" s="885"/>
      <c r="N23" s="885"/>
      <c r="O23" s="885"/>
      <c r="P23" s="885"/>
      <c r="Q23" s="885"/>
      <c r="R23" s="885"/>
      <c r="S23" s="885"/>
      <c r="T23" s="885"/>
      <c r="U23" s="885"/>
      <c r="V23" s="885"/>
      <c r="W23" s="885"/>
      <c r="X23" s="885"/>
      <c r="Y23" s="885"/>
      <c r="Z23" s="885"/>
      <c r="AA23" s="885"/>
      <c r="AB23" s="885"/>
      <c r="AC23" s="885"/>
      <c r="AD23" s="885"/>
      <c r="AE23" s="885"/>
      <c r="AF23" s="885"/>
      <c r="AG23" s="885"/>
    </row>
    <row r="24" spans="1:33" ht="15" customHeight="1">
      <c r="A24" s="305"/>
      <c r="B24" s="306"/>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row>
    <row r="25" spans="1:33" ht="15" customHeight="1">
      <c r="A25" s="305"/>
      <c r="B25" s="306"/>
      <c r="C25" s="885"/>
      <c r="D25" s="885"/>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885"/>
      <c r="AE25" s="885"/>
      <c r="AF25" s="885"/>
      <c r="AG25" s="885"/>
    </row>
    <row r="26" spans="1:33" ht="9" customHeight="1">
      <c r="A26" s="305"/>
      <c r="B26" s="306"/>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row>
    <row r="27" spans="1:33" s="1" customFormat="1" ht="15" customHeight="1">
      <c r="A27" s="308"/>
      <c r="B27" s="307" t="s">
        <v>181</v>
      </c>
      <c r="C27" s="306"/>
      <c r="D27" s="306"/>
      <c r="E27" s="306"/>
      <c r="F27" s="306"/>
      <c r="G27" s="306"/>
      <c r="H27" s="306"/>
      <c r="I27" s="306"/>
      <c r="J27" s="306"/>
      <c r="K27" s="306"/>
      <c r="L27" s="306"/>
      <c r="M27" s="305"/>
      <c r="N27" s="305"/>
      <c r="O27" s="305"/>
      <c r="P27" s="305"/>
      <c r="Q27" s="305"/>
      <c r="R27" s="305"/>
      <c r="S27" s="305"/>
      <c r="T27" s="305"/>
      <c r="U27" s="305"/>
      <c r="V27" s="305"/>
      <c r="W27" s="305"/>
      <c r="X27" s="305"/>
      <c r="Y27" s="305"/>
      <c r="Z27" s="305"/>
      <c r="AA27" s="305"/>
      <c r="AB27" s="305"/>
      <c r="AC27" s="305"/>
      <c r="AD27" s="305"/>
      <c r="AE27" s="305"/>
      <c r="AF27" s="305"/>
      <c r="AG27" s="305"/>
    </row>
    <row r="28" spans="1:33" ht="15" customHeight="1">
      <c r="A28" s="305"/>
      <c r="B28" s="306"/>
      <c r="C28" s="306" t="s">
        <v>589</v>
      </c>
      <c r="D28" s="306" t="s">
        <v>590</v>
      </c>
      <c r="E28" s="306"/>
      <c r="F28" s="306"/>
      <c r="G28" s="306"/>
      <c r="H28" s="306"/>
      <c r="I28" s="306"/>
      <c r="J28" s="306"/>
      <c r="K28" s="306"/>
      <c r="L28" s="306"/>
      <c r="M28" s="305"/>
      <c r="N28" s="305"/>
      <c r="O28" s="305"/>
      <c r="P28" s="305"/>
      <c r="Q28" s="305"/>
      <c r="R28" s="305"/>
      <c r="S28" s="305"/>
      <c r="T28" s="305"/>
      <c r="U28" s="305"/>
      <c r="V28" s="305"/>
      <c r="W28" s="305"/>
      <c r="X28" s="305"/>
      <c r="Y28" s="305"/>
      <c r="Z28" s="305"/>
      <c r="AA28" s="305"/>
      <c r="AB28" s="305"/>
      <c r="AC28" s="305"/>
      <c r="AD28" s="305"/>
      <c r="AE28" s="305"/>
      <c r="AF28" s="305"/>
      <c r="AG28" s="305"/>
    </row>
    <row r="29" spans="1:33" ht="15" customHeight="1">
      <c r="A29" s="305"/>
      <c r="B29" s="306"/>
      <c r="C29" s="306"/>
      <c r="D29" s="654" t="s">
        <v>33</v>
      </c>
      <c r="E29" s="885"/>
      <c r="F29" s="885"/>
      <c r="G29" s="885"/>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row>
    <row r="30" spans="1:33" ht="15" customHeight="1">
      <c r="A30" s="305"/>
      <c r="B30" s="306"/>
      <c r="C30" s="306"/>
      <c r="D30" s="885"/>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row>
    <row r="31" spans="1:33" ht="15" customHeight="1">
      <c r="A31" s="305"/>
      <c r="B31" s="306"/>
      <c r="C31" s="306"/>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row>
    <row r="32" spans="1:33" ht="15" customHeight="1">
      <c r="A32" s="305"/>
      <c r="B32" s="306"/>
      <c r="C32" s="306"/>
      <c r="D32" s="884" t="s">
        <v>50</v>
      </c>
      <c r="E32" s="885"/>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row>
    <row r="33" spans="1:33" ht="15" customHeight="1">
      <c r="A33" s="305"/>
      <c r="B33" s="306"/>
      <c r="C33" s="306"/>
      <c r="D33" s="885"/>
      <c r="E33" s="885"/>
      <c r="F33" s="885"/>
      <c r="G33" s="885"/>
      <c r="H33" s="885"/>
      <c r="I33" s="885"/>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5"/>
    </row>
    <row r="34" spans="1:33" ht="15" customHeight="1">
      <c r="A34" s="305"/>
      <c r="B34" s="306"/>
      <c r="C34" s="306"/>
      <c r="D34" s="885"/>
      <c r="E34" s="885"/>
      <c r="F34" s="885"/>
      <c r="G34" s="885"/>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5"/>
    </row>
    <row r="35" spans="1:33" ht="15" customHeight="1">
      <c r="A35" s="305"/>
      <c r="B35" s="306"/>
      <c r="C35" s="306"/>
      <c r="D35" s="307" t="s">
        <v>34</v>
      </c>
      <c r="E35" s="306"/>
      <c r="F35" s="306"/>
      <c r="G35" s="306"/>
      <c r="H35" s="306"/>
      <c r="I35" s="306"/>
      <c r="J35" s="306"/>
      <c r="K35" s="306"/>
      <c r="L35" s="306"/>
      <c r="M35" s="305"/>
      <c r="N35" s="305"/>
      <c r="O35" s="305"/>
      <c r="P35" s="305"/>
      <c r="Q35" s="305"/>
      <c r="R35" s="305"/>
      <c r="S35" s="305"/>
      <c r="T35" s="305"/>
      <c r="U35" s="305"/>
      <c r="V35" s="305"/>
      <c r="W35" s="305"/>
      <c r="X35" s="305"/>
      <c r="Y35" s="305"/>
      <c r="Z35" s="305"/>
      <c r="AA35" s="305"/>
      <c r="AB35" s="305"/>
      <c r="AC35" s="305"/>
      <c r="AD35" s="305"/>
      <c r="AE35" s="305"/>
      <c r="AF35" s="305"/>
      <c r="AG35" s="305"/>
    </row>
    <row r="36" spans="1:33" ht="15" customHeight="1">
      <c r="A36" s="305"/>
      <c r="B36" s="306"/>
      <c r="C36" s="306"/>
      <c r="D36" s="884" t="s">
        <v>35</v>
      </c>
      <c r="E36" s="885"/>
      <c r="F36" s="885"/>
      <c r="G36" s="885"/>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row>
    <row r="37" spans="1:33" ht="15" customHeight="1">
      <c r="A37" s="305"/>
      <c r="B37" s="306"/>
      <c r="C37" s="306"/>
      <c r="D37" s="885"/>
      <c r="E37" s="885"/>
      <c r="F37" s="885"/>
      <c r="G37" s="885"/>
      <c r="H37" s="885"/>
      <c r="I37" s="885"/>
      <c r="J37" s="885"/>
      <c r="K37" s="885"/>
      <c r="L37" s="885"/>
      <c r="M37" s="885"/>
      <c r="N37" s="885"/>
      <c r="O37" s="885"/>
      <c r="P37" s="885"/>
      <c r="Q37" s="885"/>
      <c r="R37" s="885"/>
      <c r="S37" s="885"/>
      <c r="T37" s="885"/>
      <c r="U37" s="885"/>
      <c r="V37" s="885"/>
      <c r="W37" s="885"/>
      <c r="X37" s="885"/>
      <c r="Y37" s="885"/>
      <c r="Z37" s="885"/>
      <c r="AA37" s="885"/>
      <c r="AB37" s="885"/>
      <c r="AC37" s="885"/>
      <c r="AD37" s="885"/>
      <c r="AE37" s="885"/>
      <c r="AF37" s="885"/>
      <c r="AG37" s="885"/>
    </row>
    <row r="38" spans="1:33" ht="15" customHeight="1">
      <c r="A38" s="305"/>
      <c r="B38" s="306"/>
      <c r="C38" s="306"/>
      <c r="D38" s="884" t="s">
        <v>36</v>
      </c>
      <c r="E38" s="885"/>
      <c r="F38" s="885"/>
      <c r="G38" s="885"/>
      <c r="H38" s="885"/>
      <c r="I38" s="885"/>
      <c r="J38" s="885"/>
      <c r="K38" s="885"/>
      <c r="L38" s="885"/>
      <c r="M38" s="885"/>
      <c r="N38" s="885"/>
      <c r="O38" s="885"/>
      <c r="P38" s="885"/>
      <c r="Q38" s="885"/>
      <c r="R38" s="885"/>
      <c r="S38" s="885"/>
      <c r="T38" s="885"/>
      <c r="U38" s="885"/>
      <c r="V38" s="885"/>
      <c r="W38" s="885"/>
      <c r="X38" s="885"/>
      <c r="Y38" s="885"/>
      <c r="Z38" s="885"/>
      <c r="AA38" s="885"/>
      <c r="AB38" s="885"/>
      <c r="AC38" s="885"/>
      <c r="AD38" s="885"/>
      <c r="AE38" s="885"/>
      <c r="AF38" s="885"/>
      <c r="AG38" s="885"/>
    </row>
    <row r="39" spans="1:33" ht="15" customHeight="1">
      <c r="A39" s="305"/>
      <c r="B39" s="306"/>
      <c r="C39" s="306"/>
      <c r="D39" s="885"/>
      <c r="E39" s="885"/>
      <c r="F39" s="885"/>
      <c r="G39" s="885"/>
      <c r="H39" s="885"/>
      <c r="I39" s="885"/>
      <c r="J39" s="885"/>
      <c r="K39" s="885"/>
      <c r="L39" s="885"/>
      <c r="M39" s="885"/>
      <c r="N39" s="885"/>
      <c r="O39" s="885"/>
      <c r="P39" s="885"/>
      <c r="Q39" s="885"/>
      <c r="R39" s="885"/>
      <c r="S39" s="885"/>
      <c r="T39" s="885"/>
      <c r="U39" s="885"/>
      <c r="V39" s="885"/>
      <c r="W39" s="885"/>
      <c r="X39" s="885"/>
      <c r="Y39" s="885"/>
      <c r="Z39" s="885"/>
      <c r="AA39" s="885"/>
      <c r="AB39" s="885"/>
      <c r="AC39" s="885"/>
      <c r="AD39" s="885"/>
      <c r="AE39" s="885"/>
      <c r="AF39" s="885"/>
      <c r="AG39" s="885"/>
    </row>
    <row r="40" spans="1:33" ht="15" customHeight="1">
      <c r="A40" s="305"/>
      <c r="B40" s="306"/>
      <c r="C40" s="306"/>
      <c r="D40" s="885"/>
      <c r="E40" s="885"/>
      <c r="F40" s="885"/>
      <c r="G40" s="885"/>
      <c r="H40" s="885"/>
      <c r="I40" s="885"/>
      <c r="J40" s="885"/>
      <c r="K40" s="885"/>
      <c r="L40" s="885"/>
      <c r="M40" s="885"/>
      <c r="N40" s="885"/>
      <c r="O40" s="885"/>
      <c r="P40" s="885"/>
      <c r="Q40" s="885"/>
      <c r="R40" s="885"/>
      <c r="S40" s="885"/>
      <c r="T40" s="885"/>
      <c r="U40" s="885"/>
      <c r="V40" s="885"/>
      <c r="W40" s="885"/>
      <c r="X40" s="885"/>
      <c r="Y40" s="885"/>
      <c r="Z40" s="885"/>
      <c r="AA40" s="885"/>
      <c r="AB40" s="885"/>
      <c r="AC40" s="885"/>
      <c r="AD40" s="885"/>
      <c r="AE40" s="885"/>
      <c r="AF40" s="885"/>
      <c r="AG40" s="885"/>
    </row>
    <row r="41" spans="1:33" ht="15" customHeight="1">
      <c r="A41" s="305"/>
      <c r="B41" s="306"/>
      <c r="C41" s="306"/>
      <c r="D41" s="885"/>
      <c r="E41" s="885"/>
      <c r="F41" s="885"/>
      <c r="G41" s="885"/>
      <c r="H41" s="885"/>
      <c r="I41" s="885"/>
      <c r="J41" s="885"/>
      <c r="K41" s="885"/>
      <c r="L41" s="885"/>
      <c r="M41" s="885"/>
      <c r="N41" s="885"/>
      <c r="O41" s="885"/>
      <c r="P41" s="885"/>
      <c r="Q41" s="885"/>
      <c r="R41" s="885"/>
      <c r="S41" s="885"/>
      <c r="T41" s="885"/>
      <c r="U41" s="885"/>
      <c r="V41" s="885"/>
      <c r="W41" s="885"/>
      <c r="X41" s="885"/>
      <c r="Y41" s="885"/>
      <c r="Z41" s="885"/>
      <c r="AA41" s="885"/>
      <c r="AB41" s="885"/>
      <c r="AC41" s="885"/>
      <c r="AD41" s="885"/>
      <c r="AE41" s="885"/>
      <c r="AF41" s="885"/>
      <c r="AG41" s="885"/>
    </row>
    <row r="42" spans="1:33" ht="15" customHeight="1">
      <c r="A42" s="305"/>
      <c r="B42" s="306"/>
      <c r="C42" s="306"/>
      <c r="D42" s="885"/>
      <c r="E42" s="885"/>
      <c r="F42" s="885"/>
      <c r="G42" s="885"/>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row>
    <row r="43" spans="1:33" ht="15" customHeight="1">
      <c r="A43" s="305"/>
      <c r="B43" s="306"/>
      <c r="C43" s="306"/>
      <c r="D43" s="307" t="s">
        <v>37</v>
      </c>
      <c r="E43" s="306"/>
      <c r="F43" s="306"/>
      <c r="G43" s="306"/>
      <c r="H43" s="306"/>
      <c r="I43" s="306"/>
      <c r="J43" s="306"/>
      <c r="K43" s="306"/>
      <c r="L43" s="306"/>
      <c r="M43" s="305"/>
      <c r="N43" s="305"/>
      <c r="O43" s="305"/>
      <c r="P43" s="305"/>
      <c r="Q43" s="305"/>
      <c r="R43" s="305"/>
      <c r="S43" s="305"/>
      <c r="T43" s="305"/>
      <c r="U43" s="305"/>
      <c r="V43" s="305"/>
      <c r="W43" s="305"/>
      <c r="X43" s="305"/>
      <c r="Y43" s="305"/>
      <c r="Z43" s="305"/>
      <c r="AA43" s="305"/>
      <c r="AB43" s="305"/>
      <c r="AC43" s="305"/>
      <c r="AD43" s="305"/>
      <c r="AE43" s="305"/>
      <c r="AF43" s="305"/>
      <c r="AG43" s="305"/>
    </row>
    <row r="44" spans="1:33" ht="9" customHeight="1">
      <c r="A44" s="305"/>
      <c r="B44" s="306"/>
      <c r="C44" s="306"/>
      <c r="D44" s="306"/>
      <c r="E44" s="306"/>
      <c r="F44" s="306"/>
      <c r="G44" s="306"/>
      <c r="H44" s="306"/>
      <c r="I44" s="306"/>
      <c r="J44" s="306"/>
      <c r="K44" s="306"/>
      <c r="L44" s="306"/>
      <c r="M44" s="305"/>
      <c r="N44" s="305"/>
      <c r="O44" s="305"/>
      <c r="P44" s="305"/>
      <c r="Q44" s="305"/>
      <c r="R44" s="305"/>
      <c r="S44" s="305"/>
      <c r="T44" s="305"/>
      <c r="U44" s="305"/>
      <c r="V44" s="305"/>
      <c r="W44" s="305"/>
      <c r="X44" s="305"/>
      <c r="Y44" s="305"/>
      <c r="Z44" s="305"/>
      <c r="AA44" s="305"/>
      <c r="AB44" s="305"/>
      <c r="AC44" s="305"/>
      <c r="AD44" s="305"/>
      <c r="AE44" s="305"/>
      <c r="AF44" s="305"/>
      <c r="AG44" s="305"/>
    </row>
    <row r="45" spans="1:33" ht="15" customHeight="1">
      <c r="A45" s="305"/>
      <c r="B45" s="306"/>
      <c r="C45" s="306" t="s">
        <v>591</v>
      </c>
      <c r="D45" s="306" t="s">
        <v>592</v>
      </c>
      <c r="E45" s="306"/>
      <c r="F45" s="306"/>
      <c r="G45" s="306"/>
      <c r="H45" s="306"/>
      <c r="I45" s="306"/>
      <c r="J45" s="306"/>
      <c r="K45" s="306"/>
      <c r="L45" s="306"/>
      <c r="M45" s="305"/>
      <c r="N45" s="305"/>
      <c r="O45" s="305"/>
      <c r="P45" s="305"/>
      <c r="Q45" s="305"/>
      <c r="R45" s="305"/>
      <c r="S45" s="305"/>
      <c r="T45" s="305"/>
      <c r="U45" s="305"/>
      <c r="V45" s="305"/>
      <c r="W45" s="305"/>
      <c r="X45" s="305"/>
      <c r="Y45" s="305"/>
      <c r="Z45" s="305"/>
      <c r="AA45" s="305"/>
      <c r="AB45" s="305"/>
      <c r="AC45" s="305"/>
      <c r="AD45" s="305"/>
      <c r="AE45" s="305"/>
      <c r="AF45" s="305"/>
      <c r="AG45" s="305"/>
    </row>
    <row r="46" spans="1:33" ht="15" customHeight="1">
      <c r="A46" s="305"/>
      <c r="B46" s="306"/>
      <c r="C46" s="306"/>
      <c r="D46" s="654" t="s">
        <v>38</v>
      </c>
      <c r="E46" s="885"/>
      <c r="F46" s="885"/>
      <c r="G46" s="885"/>
      <c r="H46" s="885"/>
      <c r="I46" s="885"/>
      <c r="J46" s="885"/>
      <c r="K46" s="885"/>
      <c r="L46" s="885"/>
      <c r="M46" s="885"/>
      <c r="N46" s="885"/>
      <c r="O46" s="885"/>
      <c r="P46" s="885"/>
      <c r="Q46" s="885"/>
      <c r="R46" s="885"/>
      <c r="S46" s="885"/>
      <c r="T46" s="885"/>
      <c r="U46" s="885"/>
      <c r="V46" s="885"/>
      <c r="W46" s="885"/>
      <c r="X46" s="885"/>
      <c r="Y46" s="885"/>
      <c r="Z46" s="885"/>
      <c r="AA46" s="885"/>
      <c r="AB46" s="885"/>
      <c r="AC46" s="885"/>
      <c r="AD46" s="885"/>
      <c r="AE46" s="885"/>
      <c r="AF46" s="885"/>
      <c r="AG46" s="885"/>
    </row>
    <row r="47" spans="1:33" ht="15" customHeight="1">
      <c r="A47" s="305"/>
      <c r="B47" s="306"/>
      <c r="C47" s="306"/>
      <c r="D47" s="885"/>
      <c r="E47" s="885"/>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row>
    <row r="48" spans="1:33" ht="15" customHeight="1">
      <c r="A48" s="305"/>
      <c r="B48" s="306"/>
      <c r="C48" s="306"/>
      <c r="D48" s="885"/>
      <c r="E48" s="885"/>
      <c r="F48" s="885"/>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row>
    <row r="49" spans="1:33" ht="15" customHeight="1">
      <c r="A49" s="305"/>
      <c r="B49" s="306"/>
      <c r="C49" s="306"/>
      <c r="D49" s="884" t="s">
        <v>39</v>
      </c>
      <c r="E49" s="885"/>
      <c r="F49" s="885"/>
      <c r="G49" s="885"/>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row>
    <row r="50" spans="1:33" ht="15" customHeight="1">
      <c r="A50" s="305"/>
      <c r="B50" s="306"/>
      <c r="C50" s="306"/>
      <c r="D50" s="885"/>
      <c r="E50" s="885"/>
      <c r="F50" s="885"/>
      <c r="G50" s="885"/>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row>
    <row r="51" spans="1:33" ht="15" customHeight="1">
      <c r="A51" s="305"/>
      <c r="B51" s="306"/>
      <c r="C51" s="306"/>
      <c r="D51" s="884" t="s">
        <v>40</v>
      </c>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row>
    <row r="52" spans="1:33" ht="15" customHeight="1">
      <c r="A52" s="305"/>
      <c r="B52" s="306"/>
      <c r="C52" s="306"/>
      <c r="D52" s="885"/>
      <c r="E52" s="885"/>
      <c r="F52" s="885"/>
      <c r="G52" s="885"/>
      <c r="H52" s="885"/>
      <c r="I52" s="885"/>
      <c r="J52" s="885"/>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row>
    <row r="53" spans="1:33" ht="15" customHeight="1">
      <c r="A53" s="305"/>
      <c r="B53" s="306"/>
      <c r="C53" s="306"/>
      <c r="D53" s="307" t="s">
        <v>41</v>
      </c>
      <c r="E53" s="306"/>
      <c r="F53" s="306"/>
      <c r="G53" s="306"/>
      <c r="H53" s="306"/>
      <c r="I53" s="306"/>
      <c r="J53" s="306"/>
      <c r="K53" s="306"/>
      <c r="L53" s="306"/>
      <c r="M53" s="305"/>
      <c r="N53" s="305"/>
      <c r="O53" s="305"/>
      <c r="P53" s="305"/>
      <c r="Q53" s="305"/>
      <c r="R53" s="305"/>
      <c r="S53" s="305"/>
      <c r="T53" s="305"/>
      <c r="U53" s="305"/>
      <c r="V53" s="305"/>
      <c r="W53" s="305"/>
      <c r="X53" s="305"/>
      <c r="Y53" s="305"/>
      <c r="Z53" s="305"/>
      <c r="AA53" s="305"/>
      <c r="AB53" s="305"/>
      <c r="AC53" s="305"/>
      <c r="AD53" s="305"/>
      <c r="AE53" s="305"/>
      <c r="AF53" s="305"/>
      <c r="AG53" s="305"/>
    </row>
    <row r="54" spans="1:33" ht="9" customHeight="1">
      <c r="A54" s="305"/>
      <c r="B54" s="306"/>
      <c r="C54" s="306"/>
      <c r="D54" s="306"/>
      <c r="E54" s="306"/>
      <c r="F54" s="306"/>
      <c r="G54" s="306"/>
      <c r="H54" s="306"/>
      <c r="I54" s="306"/>
      <c r="J54" s="306"/>
      <c r="K54" s="306"/>
      <c r="L54" s="306"/>
      <c r="M54" s="305"/>
      <c r="N54" s="305"/>
      <c r="O54" s="305"/>
      <c r="P54" s="305"/>
      <c r="Q54" s="305"/>
      <c r="R54" s="305"/>
      <c r="S54" s="305"/>
      <c r="T54" s="305"/>
      <c r="U54" s="305"/>
      <c r="V54" s="305"/>
      <c r="W54" s="305"/>
      <c r="X54" s="305"/>
      <c r="Y54" s="305"/>
      <c r="Z54" s="305"/>
      <c r="AA54" s="305"/>
      <c r="AB54" s="305"/>
      <c r="AC54" s="305"/>
      <c r="AD54" s="305"/>
      <c r="AE54" s="305"/>
      <c r="AF54" s="305"/>
      <c r="AG54" s="305"/>
    </row>
    <row r="55" spans="1:33" ht="15" customHeight="1">
      <c r="A55" s="305"/>
      <c r="B55" s="306"/>
      <c r="C55" s="306" t="s">
        <v>593</v>
      </c>
      <c r="D55" s="306" t="s">
        <v>594</v>
      </c>
      <c r="E55" s="306"/>
      <c r="F55" s="306"/>
      <c r="G55" s="306"/>
      <c r="H55" s="306"/>
      <c r="I55" s="306"/>
      <c r="J55" s="306"/>
      <c r="K55" s="306"/>
      <c r="L55" s="306"/>
      <c r="M55" s="305"/>
      <c r="N55" s="305"/>
      <c r="O55" s="305"/>
      <c r="P55" s="305"/>
      <c r="Q55" s="305"/>
      <c r="R55" s="305"/>
      <c r="S55" s="305"/>
      <c r="T55" s="305"/>
      <c r="U55" s="305"/>
      <c r="V55" s="305"/>
      <c r="W55" s="305"/>
      <c r="X55" s="305"/>
      <c r="Y55" s="305"/>
      <c r="Z55" s="305"/>
      <c r="AA55" s="305"/>
      <c r="AB55" s="305"/>
      <c r="AC55" s="305"/>
      <c r="AD55" s="305"/>
      <c r="AE55" s="305"/>
      <c r="AF55" s="305"/>
      <c r="AG55" s="305"/>
    </row>
    <row r="56" spans="1:33" ht="15" customHeight="1">
      <c r="A56" s="305"/>
      <c r="B56" s="306"/>
      <c r="C56" s="306"/>
      <c r="D56" s="654" t="s">
        <v>42</v>
      </c>
      <c r="E56" s="654"/>
      <c r="F56" s="654"/>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4"/>
      <c r="AG56" s="654"/>
    </row>
    <row r="57" spans="1:33" ht="15" customHeight="1">
      <c r="A57" s="305"/>
      <c r="B57" s="306"/>
      <c r="C57" s="306"/>
      <c r="D57" s="654"/>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row>
    <row r="58" spans="1:33" ht="9" customHeight="1">
      <c r="A58" s="305"/>
      <c r="B58" s="306"/>
      <c r="C58" s="306"/>
      <c r="D58" s="306"/>
      <c r="E58" s="306"/>
      <c r="F58" s="306"/>
      <c r="G58" s="306"/>
      <c r="H58" s="306"/>
      <c r="I58" s="306"/>
      <c r="J58" s="306"/>
      <c r="K58" s="306"/>
      <c r="L58" s="306"/>
      <c r="M58" s="305"/>
      <c r="N58" s="305"/>
      <c r="O58" s="305"/>
      <c r="P58" s="305"/>
      <c r="Q58" s="305"/>
      <c r="R58" s="305"/>
      <c r="S58" s="305"/>
      <c r="T58" s="305"/>
      <c r="U58" s="305"/>
      <c r="V58" s="305"/>
      <c r="W58" s="305"/>
      <c r="X58" s="305"/>
      <c r="Y58" s="305"/>
      <c r="Z58" s="305"/>
      <c r="AA58" s="305"/>
      <c r="AB58" s="305"/>
      <c r="AC58" s="305"/>
      <c r="AD58" s="305"/>
      <c r="AE58" s="305"/>
      <c r="AF58" s="305"/>
      <c r="AG58" s="305"/>
    </row>
    <row r="59" spans="1:33" ht="15" customHeight="1">
      <c r="A59" s="305"/>
      <c r="B59" s="306"/>
      <c r="C59" s="306"/>
      <c r="D59" s="306"/>
      <c r="E59" s="306"/>
      <c r="F59" s="306"/>
      <c r="G59" s="306"/>
      <c r="H59" s="306"/>
      <c r="I59" s="306"/>
      <c r="J59" s="306"/>
      <c r="K59" s="306"/>
      <c r="L59" s="306"/>
      <c r="M59" s="305"/>
      <c r="N59" s="305"/>
      <c r="O59" s="305"/>
      <c r="P59" s="305"/>
      <c r="Q59" s="305"/>
      <c r="R59" s="305"/>
      <c r="S59" s="305"/>
      <c r="T59" s="305"/>
      <c r="U59" s="305"/>
      <c r="V59" s="305"/>
      <c r="W59" s="305"/>
      <c r="X59" s="305"/>
      <c r="Y59" s="305"/>
      <c r="Z59" s="305"/>
      <c r="AA59" s="305"/>
      <c r="AB59" s="305"/>
      <c r="AC59" s="305"/>
      <c r="AD59" s="305"/>
      <c r="AE59" s="305"/>
      <c r="AF59" s="305"/>
      <c r="AG59" s="305"/>
    </row>
    <row r="60" spans="1:33" ht="15" customHeight="1">
      <c r="A60" s="305"/>
      <c r="B60" s="306"/>
      <c r="C60" s="306"/>
      <c r="D60" s="306"/>
      <c r="E60" s="306"/>
      <c r="F60" s="306"/>
      <c r="G60" s="306"/>
      <c r="H60" s="306"/>
      <c r="I60" s="306"/>
      <c r="J60" s="306"/>
      <c r="K60" s="306"/>
      <c r="L60" s="306"/>
      <c r="M60" s="305"/>
      <c r="N60" s="305"/>
      <c r="O60" s="305"/>
      <c r="P60" s="310" t="s">
        <v>16</v>
      </c>
      <c r="R60" s="305"/>
      <c r="S60" s="305"/>
      <c r="T60" s="305"/>
      <c r="U60" s="305"/>
      <c r="V60" s="305"/>
      <c r="W60" s="305"/>
      <c r="X60" s="305"/>
      <c r="Y60" s="305"/>
      <c r="Z60" s="305"/>
      <c r="AA60" s="305"/>
      <c r="AB60" s="305"/>
      <c r="AC60" s="305"/>
      <c r="AD60" s="305"/>
      <c r="AE60" s="305"/>
      <c r="AF60" s="305"/>
      <c r="AG60" s="305"/>
    </row>
    <row r="61" spans="1:33" ht="15" customHeight="1">
      <c r="A61" s="305"/>
      <c r="B61" s="306"/>
      <c r="C61" s="306" t="s">
        <v>595</v>
      </c>
      <c r="D61" s="306" t="s">
        <v>596</v>
      </c>
      <c r="E61" s="306"/>
      <c r="F61" s="306"/>
      <c r="G61" s="306"/>
      <c r="H61" s="306"/>
      <c r="I61" s="306"/>
      <c r="J61" s="306"/>
      <c r="K61" s="306"/>
      <c r="L61" s="306"/>
      <c r="M61" s="305"/>
      <c r="N61" s="305"/>
      <c r="O61" s="305"/>
      <c r="P61" s="305"/>
      <c r="Q61" s="305"/>
      <c r="R61" s="305"/>
      <c r="S61" s="305"/>
      <c r="T61" s="305"/>
      <c r="U61" s="305"/>
      <c r="V61" s="305"/>
      <c r="W61" s="305"/>
      <c r="X61" s="305"/>
      <c r="Y61" s="305"/>
      <c r="Z61" s="305"/>
      <c r="AA61" s="305"/>
      <c r="AB61" s="305"/>
      <c r="AC61" s="305"/>
      <c r="AD61" s="305"/>
      <c r="AE61" s="305"/>
      <c r="AF61" s="305"/>
      <c r="AG61" s="305"/>
    </row>
    <row r="62" spans="1:33" ht="15" customHeight="1">
      <c r="A62" s="305"/>
      <c r="B62" s="306"/>
      <c r="C62" s="306"/>
      <c r="D62" s="306" t="s">
        <v>43</v>
      </c>
      <c r="E62" s="306"/>
      <c r="F62" s="306"/>
      <c r="G62" s="306"/>
      <c r="H62" s="306"/>
      <c r="I62" s="306"/>
      <c r="J62" s="306"/>
      <c r="K62" s="306"/>
      <c r="L62" s="306"/>
      <c r="M62" s="305"/>
      <c r="N62" s="305"/>
      <c r="O62" s="305"/>
      <c r="P62" s="305"/>
      <c r="Q62" s="305"/>
      <c r="R62" s="305"/>
      <c r="S62" s="305"/>
      <c r="T62" s="305"/>
      <c r="U62" s="305"/>
      <c r="V62" s="305"/>
      <c r="W62" s="305"/>
      <c r="X62" s="305"/>
      <c r="Y62" s="305"/>
      <c r="Z62" s="305"/>
      <c r="AA62" s="305"/>
      <c r="AB62" s="305"/>
      <c r="AC62" s="305"/>
      <c r="AD62" s="305"/>
      <c r="AE62" s="305"/>
      <c r="AF62" s="305"/>
      <c r="AG62" s="305"/>
    </row>
    <row r="63" spans="1:33" ht="15" customHeight="1">
      <c r="A63" s="305"/>
      <c r="B63" s="306"/>
      <c r="C63" s="306"/>
      <c r="D63" s="306" t="s">
        <v>183</v>
      </c>
      <c r="E63" s="306" t="s">
        <v>93</v>
      </c>
      <c r="F63" s="306"/>
      <c r="G63" s="306"/>
      <c r="H63" s="306"/>
      <c r="I63" s="306"/>
      <c r="J63" s="306"/>
      <c r="K63" s="306"/>
      <c r="L63" s="306"/>
      <c r="M63" s="305"/>
      <c r="N63" s="305"/>
      <c r="O63" s="305"/>
      <c r="P63" s="305"/>
      <c r="Q63" s="305"/>
      <c r="R63" s="305"/>
      <c r="S63" s="305"/>
      <c r="T63" s="305"/>
      <c r="U63" s="305"/>
      <c r="V63" s="305"/>
      <c r="W63" s="305"/>
      <c r="X63" s="305"/>
      <c r="Y63" s="305"/>
      <c r="Z63" s="305"/>
      <c r="AA63" s="305"/>
      <c r="AB63" s="305"/>
      <c r="AC63" s="305"/>
      <c r="AD63" s="305"/>
      <c r="AE63" s="305"/>
      <c r="AF63" s="305"/>
      <c r="AG63" s="305"/>
    </row>
    <row r="64" spans="1:33" ht="15" customHeight="1">
      <c r="A64" s="305"/>
      <c r="B64" s="306"/>
      <c r="C64" s="306"/>
      <c r="D64" s="306" t="s">
        <v>184</v>
      </c>
      <c r="E64" s="654" t="s">
        <v>94</v>
      </c>
      <c r="F64" s="654"/>
      <c r="G64" s="654"/>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row>
    <row r="65" spans="1:33" ht="15" customHeight="1">
      <c r="A65" s="305"/>
      <c r="B65" s="306"/>
      <c r="C65" s="306"/>
      <c r="D65" s="306"/>
      <c r="E65" s="654"/>
      <c r="F65" s="654"/>
      <c r="G65" s="654"/>
      <c r="H65" s="654"/>
      <c r="I65" s="654"/>
      <c r="J65" s="654"/>
      <c r="K65" s="654"/>
      <c r="L65" s="654"/>
      <c r="M65" s="654"/>
      <c r="N65" s="654"/>
      <c r="O65" s="654"/>
      <c r="P65" s="654"/>
      <c r="Q65" s="654"/>
      <c r="R65" s="654"/>
      <c r="S65" s="654"/>
      <c r="T65" s="654"/>
      <c r="U65" s="654"/>
      <c r="V65" s="654"/>
      <c r="W65" s="654"/>
      <c r="X65" s="654"/>
      <c r="Y65" s="654"/>
      <c r="Z65" s="654"/>
      <c r="AA65" s="654"/>
      <c r="AB65" s="654"/>
      <c r="AC65" s="654"/>
      <c r="AD65" s="654"/>
      <c r="AE65" s="654"/>
      <c r="AF65" s="654"/>
      <c r="AG65" s="654"/>
    </row>
    <row r="66" spans="1:33" ht="15" customHeight="1">
      <c r="A66" s="305"/>
      <c r="B66" s="306"/>
      <c r="C66" s="306"/>
      <c r="D66" s="654" t="s">
        <v>44</v>
      </c>
      <c r="E66" s="654"/>
      <c r="F66" s="654"/>
      <c r="G66" s="654"/>
      <c r="H66" s="654"/>
      <c r="I66" s="654"/>
      <c r="J66" s="654"/>
      <c r="K66" s="654"/>
      <c r="L66" s="654"/>
      <c r="M66" s="654"/>
      <c r="N66" s="654"/>
      <c r="O66" s="654"/>
      <c r="P66" s="654"/>
      <c r="Q66" s="654"/>
      <c r="R66" s="654"/>
      <c r="S66" s="654"/>
      <c r="T66" s="654"/>
      <c r="U66" s="654"/>
      <c r="V66" s="654"/>
      <c r="W66" s="654"/>
      <c r="X66" s="654"/>
      <c r="Y66" s="654"/>
      <c r="Z66" s="654"/>
      <c r="AA66" s="654"/>
      <c r="AB66" s="654"/>
      <c r="AC66" s="654"/>
      <c r="AD66" s="654"/>
      <c r="AE66" s="654"/>
      <c r="AF66" s="654"/>
      <c r="AG66" s="654"/>
    </row>
    <row r="67" spans="1:33" ht="15" customHeight="1">
      <c r="A67" s="305"/>
      <c r="B67" s="306"/>
      <c r="C67" s="306"/>
      <c r="D67" s="654"/>
      <c r="E67" s="654"/>
      <c r="F67" s="654"/>
      <c r="G67" s="654"/>
      <c r="H67" s="654"/>
      <c r="I67" s="654"/>
      <c r="J67" s="654"/>
      <c r="K67" s="654"/>
      <c r="L67" s="654"/>
      <c r="M67" s="654"/>
      <c r="N67" s="654"/>
      <c r="O67" s="654"/>
      <c r="P67" s="654"/>
      <c r="Q67" s="654"/>
      <c r="R67" s="654"/>
      <c r="S67" s="654"/>
      <c r="T67" s="654"/>
      <c r="U67" s="654"/>
      <c r="V67" s="654"/>
      <c r="W67" s="654"/>
      <c r="X67" s="654"/>
      <c r="Y67" s="654"/>
      <c r="Z67" s="654"/>
      <c r="AA67" s="654"/>
      <c r="AB67" s="654"/>
      <c r="AC67" s="654"/>
      <c r="AD67" s="654"/>
      <c r="AE67" s="654"/>
      <c r="AF67" s="654"/>
      <c r="AG67" s="654"/>
    </row>
    <row r="68" spans="1:33" ht="15" customHeight="1">
      <c r="A68" s="305"/>
      <c r="B68" s="306"/>
      <c r="C68" s="306"/>
      <c r="D68" s="654"/>
      <c r="E68" s="654"/>
      <c r="F68" s="654"/>
      <c r="G68" s="654"/>
      <c r="H68" s="654"/>
      <c r="I68" s="654"/>
      <c r="J68" s="654"/>
      <c r="K68" s="654"/>
      <c r="L68" s="654"/>
      <c r="M68" s="654"/>
      <c r="N68" s="654"/>
      <c r="O68" s="654"/>
      <c r="P68" s="654"/>
      <c r="Q68" s="654"/>
      <c r="R68" s="654"/>
      <c r="S68" s="654"/>
      <c r="T68" s="654"/>
      <c r="U68" s="654"/>
      <c r="V68" s="654"/>
      <c r="W68" s="654"/>
      <c r="X68" s="654"/>
      <c r="Y68" s="654"/>
      <c r="Z68" s="654"/>
      <c r="AA68" s="654"/>
      <c r="AB68" s="654"/>
      <c r="AC68" s="654"/>
      <c r="AD68" s="654"/>
      <c r="AE68" s="654"/>
      <c r="AF68" s="654"/>
      <c r="AG68" s="654"/>
    </row>
    <row r="69" spans="1:33" ht="15" customHeight="1">
      <c r="A69" s="305"/>
      <c r="B69" s="306"/>
      <c r="C69" s="306"/>
      <c r="D69" s="884" t="s">
        <v>45</v>
      </c>
      <c r="E69" s="654"/>
      <c r="F69" s="654"/>
      <c r="G69" s="654"/>
      <c r="H69" s="654"/>
      <c r="I69" s="654"/>
      <c r="J69" s="654"/>
      <c r="K69" s="654"/>
      <c r="L69" s="654"/>
      <c r="M69" s="654"/>
      <c r="N69" s="654"/>
      <c r="O69" s="654"/>
      <c r="P69" s="654"/>
      <c r="Q69" s="654"/>
      <c r="R69" s="654"/>
      <c r="S69" s="654"/>
      <c r="T69" s="654"/>
      <c r="U69" s="654"/>
      <c r="V69" s="654"/>
      <c r="W69" s="654"/>
      <c r="X69" s="654"/>
      <c r="Y69" s="654"/>
      <c r="Z69" s="654"/>
      <c r="AA69" s="654"/>
      <c r="AB69" s="654"/>
      <c r="AC69" s="654"/>
      <c r="AD69" s="654"/>
      <c r="AE69" s="654"/>
      <c r="AF69" s="654"/>
      <c r="AG69" s="654"/>
    </row>
    <row r="70" spans="1:33" ht="15" customHeight="1">
      <c r="A70" s="305"/>
      <c r="B70" s="306"/>
      <c r="C70" s="306"/>
      <c r="D70" s="654"/>
      <c r="E70" s="654"/>
      <c r="F70" s="654"/>
      <c r="G70" s="654"/>
      <c r="H70" s="654"/>
      <c r="I70" s="654"/>
      <c r="J70" s="654"/>
      <c r="K70" s="654"/>
      <c r="L70" s="654"/>
      <c r="M70" s="654"/>
      <c r="N70" s="654"/>
      <c r="O70" s="654"/>
      <c r="P70" s="654"/>
      <c r="Q70" s="654"/>
      <c r="R70" s="654"/>
      <c r="S70" s="654"/>
      <c r="T70" s="654"/>
      <c r="U70" s="654"/>
      <c r="V70" s="654"/>
      <c r="W70" s="654"/>
      <c r="X70" s="654"/>
      <c r="Y70" s="654"/>
      <c r="Z70" s="654"/>
      <c r="AA70" s="654"/>
      <c r="AB70" s="654"/>
      <c r="AC70" s="654"/>
      <c r="AD70" s="654"/>
      <c r="AE70" s="654"/>
      <c r="AF70" s="654"/>
      <c r="AG70" s="654"/>
    </row>
    <row r="71" spans="1:33" ht="15" customHeight="1">
      <c r="A71" s="305"/>
      <c r="B71" s="306"/>
      <c r="C71" s="306"/>
      <c r="D71" s="306" t="s">
        <v>183</v>
      </c>
      <c r="E71" s="306" t="s">
        <v>95</v>
      </c>
      <c r="F71" s="306"/>
      <c r="G71" s="306"/>
      <c r="H71" s="306"/>
      <c r="I71" s="306"/>
      <c r="J71" s="306"/>
      <c r="K71" s="306"/>
      <c r="L71" s="306"/>
      <c r="M71" s="305"/>
      <c r="N71" s="305"/>
      <c r="O71" s="305"/>
      <c r="P71" s="305"/>
      <c r="Q71" s="305"/>
      <c r="R71" s="305"/>
      <c r="S71" s="305"/>
      <c r="T71" s="305"/>
      <c r="U71" s="305"/>
      <c r="V71" s="305"/>
      <c r="W71" s="305"/>
      <c r="X71" s="305"/>
      <c r="Y71" s="305"/>
      <c r="Z71" s="305"/>
      <c r="AA71" s="305"/>
      <c r="AB71" s="305"/>
      <c r="AC71" s="305"/>
      <c r="AD71" s="305"/>
      <c r="AE71" s="305"/>
      <c r="AF71" s="305"/>
      <c r="AG71" s="305"/>
    </row>
    <row r="72" spans="1:33" ht="15" customHeight="1">
      <c r="A72" s="305"/>
      <c r="B72" s="306"/>
      <c r="C72" s="306"/>
      <c r="D72" s="306" t="s">
        <v>184</v>
      </c>
      <c r="E72" s="654" t="s">
        <v>185</v>
      </c>
      <c r="F72" s="654"/>
      <c r="G72" s="654"/>
      <c r="H72" s="654"/>
      <c r="I72" s="654"/>
      <c r="J72" s="654"/>
      <c r="K72" s="654"/>
      <c r="L72" s="654"/>
      <c r="M72" s="654"/>
      <c r="N72" s="654"/>
      <c r="O72" s="654"/>
      <c r="P72" s="654"/>
      <c r="Q72" s="654"/>
      <c r="R72" s="654"/>
      <c r="S72" s="654"/>
      <c r="T72" s="654"/>
      <c r="U72" s="654"/>
      <c r="V72" s="654"/>
      <c r="W72" s="654"/>
      <c r="X72" s="654"/>
      <c r="Y72" s="654"/>
      <c r="Z72" s="654"/>
      <c r="AA72" s="654"/>
      <c r="AB72" s="654"/>
      <c r="AC72" s="654"/>
      <c r="AD72" s="654"/>
      <c r="AE72" s="654"/>
      <c r="AF72" s="654"/>
      <c r="AG72" s="654"/>
    </row>
    <row r="73" spans="1:33" ht="15" customHeight="1">
      <c r="A73" s="305"/>
      <c r="B73" s="306"/>
      <c r="C73" s="306"/>
      <c r="D73" s="306"/>
      <c r="E73" s="654"/>
      <c r="F73" s="654"/>
      <c r="G73" s="654"/>
      <c r="H73" s="654"/>
      <c r="I73" s="654"/>
      <c r="J73" s="654"/>
      <c r="K73" s="654"/>
      <c r="L73" s="654"/>
      <c r="M73" s="654"/>
      <c r="N73" s="654"/>
      <c r="O73" s="654"/>
      <c r="P73" s="654"/>
      <c r="Q73" s="654"/>
      <c r="R73" s="654"/>
      <c r="S73" s="654"/>
      <c r="T73" s="654"/>
      <c r="U73" s="654"/>
      <c r="V73" s="654"/>
      <c r="W73" s="654"/>
      <c r="X73" s="654"/>
      <c r="Y73" s="654"/>
      <c r="Z73" s="654"/>
      <c r="AA73" s="654"/>
      <c r="AB73" s="654"/>
      <c r="AC73" s="654"/>
      <c r="AD73" s="654"/>
      <c r="AE73" s="654"/>
      <c r="AF73" s="654"/>
      <c r="AG73" s="654"/>
    </row>
    <row r="74" spans="1:33" ht="15" customHeight="1">
      <c r="A74" s="305"/>
      <c r="B74" s="306"/>
      <c r="C74" s="306"/>
      <c r="D74" s="311" t="s">
        <v>46</v>
      </c>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row>
    <row r="75" spans="1:33" ht="15" customHeight="1">
      <c r="A75" s="305"/>
      <c r="B75" s="306"/>
      <c r="C75" s="306"/>
      <c r="D75" s="884" t="s">
        <v>47</v>
      </c>
      <c r="E75" s="654"/>
      <c r="F75" s="654"/>
      <c r="G75" s="654"/>
      <c r="H75" s="654"/>
      <c r="I75" s="654"/>
      <c r="J75" s="654"/>
      <c r="K75" s="654"/>
      <c r="L75" s="654"/>
      <c r="M75" s="654"/>
      <c r="N75" s="654"/>
      <c r="O75" s="654"/>
      <c r="P75" s="654"/>
      <c r="Q75" s="654"/>
      <c r="R75" s="654"/>
      <c r="S75" s="654"/>
      <c r="T75" s="654"/>
      <c r="U75" s="654"/>
      <c r="V75" s="654"/>
      <c r="W75" s="654"/>
      <c r="X75" s="654"/>
      <c r="Y75" s="654"/>
      <c r="Z75" s="654"/>
      <c r="AA75" s="654"/>
      <c r="AB75" s="654"/>
      <c r="AC75" s="654"/>
      <c r="AD75" s="654"/>
      <c r="AE75" s="654"/>
      <c r="AF75" s="654"/>
      <c r="AG75" s="654"/>
    </row>
    <row r="76" spans="1:33" ht="15" customHeight="1">
      <c r="A76" s="305"/>
      <c r="B76" s="306"/>
      <c r="C76" s="306"/>
      <c r="D76" s="654"/>
      <c r="E76" s="654"/>
      <c r="F76" s="654"/>
      <c r="G76" s="654"/>
      <c r="H76" s="654"/>
      <c r="I76" s="654"/>
      <c r="J76" s="654"/>
      <c r="K76" s="654"/>
      <c r="L76" s="654"/>
      <c r="M76" s="654"/>
      <c r="N76" s="654"/>
      <c r="O76" s="654"/>
      <c r="P76" s="654"/>
      <c r="Q76" s="654"/>
      <c r="R76" s="654"/>
      <c r="S76" s="654"/>
      <c r="T76" s="654"/>
      <c r="U76" s="654"/>
      <c r="V76" s="654"/>
      <c r="W76" s="654"/>
      <c r="X76" s="654"/>
      <c r="Y76" s="654"/>
      <c r="Z76" s="654"/>
      <c r="AA76" s="654"/>
      <c r="AB76" s="654"/>
      <c r="AC76" s="654"/>
      <c r="AD76" s="654"/>
      <c r="AE76" s="654"/>
      <c r="AF76" s="654"/>
      <c r="AG76" s="654"/>
    </row>
    <row r="77" spans="1:33" ht="9" customHeight="1">
      <c r="A77" s="305"/>
      <c r="B77" s="306"/>
      <c r="C77" s="306"/>
      <c r="D77" s="306"/>
      <c r="E77" s="306"/>
      <c r="F77" s="306"/>
      <c r="G77" s="306"/>
      <c r="H77" s="306"/>
      <c r="I77" s="306"/>
      <c r="J77" s="306"/>
      <c r="K77" s="306"/>
      <c r="L77" s="306"/>
      <c r="M77" s="305"/>
      <c r="N77" s="305"/>
      <c r="O77" s="305"/>
      <c r="P77" s="305"/>
      <c r="Q77" s="305"/>
      <c r="R77" s="305"/>
      <c r="S77" s="305"/>
      <c r="T77" s="305"/>
      <c r="U77" s="305"/>
      <c r="V77" s="305"/>
      <c r="W77" s="305"/>
      <c r="X77" s="305"/>
      <c r="Y77" s="305"/>
      <c r="Z77" s="305"/>
      <c r="AA77" s="305"/>
      <c r="AB77" s="305"/>
      <c r="AC77" s="305"/>
      <c r="AD77" s="305"/>
      <c r="AE77" s="305"/>
      <c r="AF77" s="305"/>
      <c r="AG77" s="305"/>
    </row>
    <row r="78" spans="1:33" ht="15" customHeight="1">
      <c r="A78" s="305"/>
      <c r="B78" s="306"/>
      <c r="C78" s="306" t="s">
        <v>96</v>
      </c>
      <c r="D78" s="306" t="s">
        <v>97</v>
      </c>
      <c r="E78" s="306"/>
      <c r="F78" s="306"/>
      <c r="G78" s="306"/>
      <c r="H78" s="306"/>
      <c r="I78" s="306"/>
      <c r="J78" s="306"/>
      <c r="K78" s="306"/>
      <c r="L78" s="306"/>
      <c r="M78" s="305"/>
      <c r="N78" s="305"/>
      <c r="O78" s="305"/>
      <c r="P78" s="305"/>
      <c r="Q78" s="305"/>
      <c r="R78" s="305"/>
      <c r="S78" s="305"/>
      <c r="T78" s="305"/>
      <c r="U78" s="305"/>
      <c r="V78" s="305"/>
      <c r="W78" s="305"/>
      <c r="X78" s="305"/>
      <c r="Y78" s="305"/>
      <c r="Z78" s="305"/>
      <c r="AA78" s="305"/>
      <c r="AB78" s="305"/>
      <c r="AC78" s="305"/>
      <c r="AD78" s="305"/>
      <c r="AE78" s="305"/>
      <c r="AF78" s="305"/>
      <c r="AG78" s="305"/>
    </row>
    <row r="79" spans="1:33" ht="15" customHeight="1">
      <c r="A79" s="305"/>
      <c r="B79" s="306"/>
      <c r="C79" s="306"/>
      <c r="D79" s="306" t="s">
        <v>48</v>
      </c>
      <c r="E79" s="306"/>
      <c r="F79" s="306"/>
      <c r="G79" s="306"/>
      <c r="H79" s="306"/>
      <c r="I79" s="306"/>
      <c r="J79" s="306"/>
      <c r="K79" s="306"/>
      <c r="L79" s="306"/>
      <c r="M79" s="305"/>
      <c r="N79" s="305"/>
      <c r="O79" s="305"/>
      <c r="P79" s="305"/>
      <c r="Q79" s="305"/>
      <c r="R79" s="305"/>
      <c r="S79" s="305"/>
      <c r="T79" s="305"/>
      <c r="U79" s="305"/>
      <c r="V79" s="305"/>
      <c r="W79" s="305"/>
      <c r="X79" s="305"/>
      <c r="Y79" s="305"/>
      <c r="Z79" s="305"/>
      <c r="AA79" s="305"/>
      <c r="AB79" s="305"/>
      <c r="AC79" s="305"/>
      <c r="AD79" s="305"/>
      <c r="AE79" s="305"/>
      <c r="AF79" s="305"/>
      <c r="AG79" s="305"/>
    </row>
    <row r="80" spans="1:33" ht="5.25" customHeight="1">
      <c r="A80" s="305"/>
      <c r="B80" s="306"/>
      <c r="C80" s="306"/>
      <c r="D80" s="306"/>
      <c r="E80" s="306"/>
      <c r="F80" s="306"/>
      <c r="G80" s="306"/>
      <c r="H80" s="306"/>
      <c r="I80" s="306"/>
      <c r="J80" s="306"/>
      <c r="K80" s="306"/>
      <c r="L80" s="306"/>
      <c r="M80" s="305"/>
      <c r="N80" s="305"/>
      <c r="O80" s="305"/>
      <c r="P80" s="305"/>
      <c r="Q80" s="305"/>
      <c r="R80" s="305"/>
      <c r="S80" s="305"/>
      <c r="T80" s="305"/>
      <c r="U80" s="305"/>
      <c r="V80" s="305"/>
      <c r="W80" s="305"/>
      <c r="X80" s="305"/>
      <c r="Y80" s="305"/>
      <c r="Z80" s="305"/>
      <c r="AA80" s="305"/>
      <c r="AB80" s="305"/>
      <c r="AC80" s="305"/>
      <c r="AD80" s="305"/>
      <c r="AE80" s="305"/>
      <c r="AF80" s="305"/>
      <c r="AG80" s="305"/>
    </row>
    <row r="81" spans="1:33" ht="15" customHeight="1">
      <c r="A81" s="305"/>
      <c r="B81" s="306"/>
      <c r="C81" s="306"/>
      <c r="D81" s="306" t="s">
        <v>186</v>
      </c>
      <c r="E81" s="306"/>
      <c r="F81" s="306"/>
      <c r="G81" s="305"/>
      <c r="H81" s="306"/>
      <c r="I81" s="306"/>
      <c r="J81" s="306"/>
      <c r="K81" s="306" t="s">
        <v>189</v>
      </c>
      <c r="L81" s="306"/>
      <c r="M81" s="305"/>
      <c r="N81" s="305"/>
      <c r="O81" s="305"/>
      <c r="P81" s="305"/>
      <c r="Q81" s="305"/>
      <c r="R81" s="305"/>
      <c r="S81" s="305"/>
      <c r="T81" s="305"/>
      <c r="U81" s="305"/>
      <c r="V81" s="305"/>
      <c r="W81" s="305"/>
      <c r="X81" s="305"/>
      <c r="Y81" s="305"/>
      <c r="Z81" s="305"/>
      <c r="AA81" s="305"/>
      <c r="AB81" s="305"/>
      <c r="AC81" s="305"/>
      <c r="AD81" s="305"/>
      <c r="AE81" s="305"/>
      <c r="AF81" s="305"/>
      <c r="AG81" s="305"/>
    </row>
    <row r="82" spans="1:33" ht="15" customHeight="1">
      <c r="A82" s="305"/>
      <c r="B82" s="306"/>
      <c r="C82" s="306"/>
      <c r="D82" s="306" t="s">
        <v>98</v>
      </c>
      <c r="E82" s="306"/>
      <c r="F82" s="306"/>
      <c r="G82" s="306"/>
      <c r="H82" s="306"/>
      <c r="I82" s="306"/>
      <c r="J82" s="306"/>
      <c r="K82" s="306"/>
      <c r="L82" s="306"/>
      <c r="M82" s="305"/>
      <c r="N82" s="305"/>
      <c r="O82" s="305"/>
      <c r="P82" s="305"/>
      <c r="Q82" s="305"/>
      <c r="R82" s="305"/>
      <c r="S82" s="305"/>
      <c r="T82" s="305"/>
      <c r="U82" s="305"/>
      <c r="V82" s="305"/>
      <c r="W82" s="305"/>
      <c r="X82" s="305"/>
      <c r="Y82" s="305"/>
      <c r="Z82" s="305"/>
      <c r="AA82" s="305"/>
      <c r="AB82" s="305"/>
      <c r="AC82" s="305"/>
      <c r="AD82" s="305"/>
      <c r="AE82" s="305"/>
      <c r="AF82" s="305"/>
      <c r="AG82" s="305"/>
    </row>
    <row r="83" spans="1:33" ht="15" customHeight="1">
      <c r="A83" s="305"/>
      <c r="B83" s="306"/>
      <c r="C83" s="306"/>
      <c r="D83" s="306" t="s">
        <v>187</v>
      </c>
      <c r="E83" s="306"/>
      <c r="F83" s="306"/>
      <c r="G83" s="305"/>
      <c r="H83" s="305"/>
      <c r="I83" s="306"/>
      <c r="J83" s="306"/>
      <c r="K83" s="306"/>
      <c r="L83" s="306"/>
      <c r="M83" s="306" t="s">
        <v>190</v>
      </c>
      <c r="N83" s="305"/>
      <c r="O83" s="305"/>
      <c r="P83" s="305"/>
      <c r="Q83" s="305"/>
      <c r="R83" s="305"/>
      <c r="S83" s="305"/>
      <c r="T83" s="305"/>
      <c r="U83" s="305"/>
      <c r="V83" s="305"/>
      <c r="W83" s="305"/>
      <c r="X83" s="305"/>
      <c r="Y83" s="305"/>
      <c r="Z83" s="305"/>
      <c r="AA83" s="305"/>
      <c r="AB83" s="305"/>
      <c r="AC83" s="305"/>
      <c r="AD83" s="305"/>
      <c r="AE83" s="305"/>
      <c r="AF83" s="305"/>
      <c r="AG83" s="305"/>
    </row>
    <row r="84" spans="1:33" ht="5.25" customHeight="1">
      <c r="A84" s="305"/>
      <c r="B84" s="306"/>
      <c r="C84" s="306"/>
      <c r="D84" s="306"/>
      <c r="E84" s="306"/>
      <c r="F84" s="306"/>
      <c r="G84" s="306"/>
      <c r="H84" s="305"/>
      <c r="I84" s="306"/>
      <c r="J84" s="306"/>
      <c r="K84" s="306"/>
      <c r="L84" s="306"/>
      <c r="M84" s="305"/>
      <c r="N84" s="305"/>
      <c r="O84" s="305"/>
      <c r="P84" s="305"/>
      <c r="Q84" s="305"/>
      <c r="R84" s="305"/>
      <c r="S84" s="305"/>
      <c r="T84" s="305"/>
      <c r="U84" s="305"/>
      <c r="V84" s="305"/>
      <c r="W84" s="305"/>
      <c r="X84" s="305"/>
      <c r="Y84" s="305"/>
      <c r="Z84" s="305"/>
      <c r="AA84" s="305"/>
      <c r="AB84" s="305"/>
      <c r="AC84" s="305"/>
      <c r="AD84" s="305"/>
      <c r="AE84" s="305"/>
      <c r="AF84" s="305"/>
      <c r="AG84" s="305"/>
    </row>
    <row r="85" spans="1:33" ht="15" customHeight="1">
      <c r="A85" s="305"/>
      <c r="B85" s="306"/>
      <c r="C85" s="306"/>
      <c r="D85" s="654" t="s">
        <v>49</v>
      </c>
      <c r="E85" s="654"/>
      <c r="F85" s="654"/>
      <c r="G85" s="654"/>
      <c r="H85" s="654"/>
      <c r="I85" s="654"/>
      <c r="J85" s="654"/>
      <c r="K85" s="654"/>
      <c r="L85" s="654"/>
      <c r="M85" s="654"/>
      <c r="N85" s="654"/>
      <c r="O85" s="654"/>
      <c r="P85" s="654"/>
      <c r="Q85" s="654"/>
      <c r="R85" s="654"/>
      <c r="S85" s="654"/>
      <c r="T85" s="654"/>
      <c r="U85" s="654"/>
      <c r="V85" s="654"/>
      <c r="W85" s="654"/>
      <c r="X85" s="654"/>
      <c r="Y85" s="654"/>
      <c r="Z85" s="654"/>
      <c r="AA85" s="654"/>
      <c r="AB85" s="654"/>
      <c r="AC85" s="654"/>
      <c r="AD85" s="654"/>
      <c r="AE85" s="654"/>
      <c r="AF85" s="654"/>
      <c r="AG85" s="654"/>
    </row>
    <row r="86" spans="1:33" ht="15" customHeight="1">
      <c r="A86" s="305"/>
      <c r="B86" s="306"/>
      <c r="C86" s="306"/>
      <c r="D86" s="654"/>
      <c r="E86" s="654"/>
      <c r="F86" s="654"/>
      <c r="G86" s="654"/>
      <c r="H86" s="654"/>
      <c r="I86" s="654"/>
      <c r="J86" s="654"/>
      <c r="K86" s="654"/>
      <c r="L86" s="654"/>
      <c r="M86" s="654"/>
      <c r="N86" s="654"/>
      <c r="O86" s="654"/>
      <c r="P86" s="654"/>
      <c r="Q86" s="654"/>
      <c r="R86" s="654"/>
      <c r="S86" s="654"/>
      <c r="T86" s="654"/>
      <c r="U86" s="654"/>
      <c r="V86" s="654"/>
      <c r="W86" s="654"/>
      <c r="X86" s="654"/>
      <c r="Y86" s="654"/>
      <c r="Z86" s="654"/>
      <c r="AA86" s="654"/>
      <c r="AB86" s="654"/>
      <c r="AC86" s="654"/>
      <c r="AD86" s="654"/>
      <c r="AE86" s="654"/>
      <c r="AF86" s="654"/>
      <c r="AG86" s="654"/>
    </row>
    <row r="87" spans="2:12" ht="13.5">
      <c r="B87" s="112"/>
      <c r="C87" s="112"/>
      <c r="D87" s="112"/>
      <c r="E87" s="112"/>
      <c r="F87" s="112"/>
      <c r="G87" s="112"/>
      <c r="H87" s="112"/>
      <c r="I87" s="112"/>
      <c r="J87" s="112"/>
      <c r="K87" s="112"/>
      <c r="L87" s="112"/>
    </row>
    <row r="88" spans="2:12" ht="13.5">
      <c r="B88" s="112"/>
      <c r="C88" s="112"/>
      <c r="D88" s="112"/>
      <c r="E88" s="112"/>
      <c r="F88" s="112"/>
      <c r="G88" s="112"/>
      <c r="H88" s="112"/>
      <c r="I88" s="112"/>
      <c r="J88" s="112"/>
      <c r="K88" s="112"/>
      <c r="L88" s="112"/>
    </row>
    <row r="89" spans="2:12" ht="13.5">
      <c r="B89" s="112"/>
      <c r="C89" s="112"/>
      <c r="D89" s="112"/>
      <c r="E89" s="112"/>
      <c r="F89" s="112"/>
      <c r="G89" s="112"/>
      <c r="H89" s="112"/>
      <c r="I89" s="112"/>
      <c r="J89" s="112"/>
      <c r="K89" s="112"/>
      <c r="L89" s="112"/>
    </row>
    <row r="90" spans="2:12" ht="13.5">
      <c r="B90" s="112"/>
      <c r="C90" s="112"/>
      <c r="D90" s="112"/>
      <c r="E90" s="112"/>
      <c r="F90" s="112"/>
      <c r="G90" s="112"/>
      <c r="H90" s="112"/>
      <c r="I90" s="112"/>
      <c r="J90" s="112"/>
      <c r="K90" s="112"/>
      <c r="L90" s="112"/>
    </row>
    <row r="91" spans="2:12" ht="13.5">
      <c r="B91" s="112"/>
      <c r="C91" s="112"/>
      <c r="D91" s="112"/>
      <c r="E91" s="112"/>
      <c r="F91" s="112"/>
      <c r="G91" s="112"/>
      <c r="H91" s="112"/>
      <c r="I91" s="112"/>
      <c r="J91" s="112"/>
      <c r="K91" s="112"/>
      <c r="L91" s="112"/>
    </row>
    <row r="92" spans="2:12" ht="13.5">
      <c r="B92" s="112"/>
      <c r="C92" s="112"/>
      <c r="D92" s="112"/>
      <c r="E92" s="112"/>
      <c r="F92" s="112"/>
      <c r="G92" s="112"/>
      <c r="H92" s="112"/>
      <c r="I92" s="112"/>
      <c r="J92" s="112"/>
      <c r="K92" s="112"/>
      <c r="L92" s="112"/>
    </row>
    <row r="93" spans="2:12" ht="13.5">
      <c r="B93" s="112"/>
      <c r="C93" s="112"/>
      <c r="D93" s="112"/>
      <c r="E93" s="112"/>
      <c r="F93" s="112"/>
      <c r="G93" s="112"/>
      <c r="H93" s="112"/>
      <c r="I93" s="112"/>
      <c r="J93" s="112"/>
      <c r="K93" s="112"/>
      <c r="L93" s="112"/>
    </row>
    <row r="94" spans="2:12" ht="13.5">
      <c r="B94" s="112"/>
      <c r="C94" s="112"/>
      <c r="D94" s="112"/>
      <c r="E94" s="112"/>
      <c r="F94" s="112"/>
      <c r="G94" s="112"/>
      <c r="H94" s="112"/>
      <c r="I94" s="112"/>
      <c r="J94" s="112"/>
      <c r="K94" s="112"/>
      <c r="L94" s="112"/>
    </row>
    <row r="123" ht="13.5">
      <c r="P123" s="310" t="s">
        <v>17</v>
      </c>
    </row>
  </sheetData>
  <mergeCells count="18">
    <mergeCell ref="D75:AG76"/>
    <mergeCell ref="D85:AG86"/>
    <mergeCell ref="C5:AG7"/>
    <mergeCell ref="D36:AG37"/>
    <mergeCell ref="D32:AG34"/>
    <mergeCell ref="D29:AG31"/>
    <mergeCell ref="C22:AG25"/>
    <mergeCell ref="C10:AG15"/>
    <mergeCell ref="C16:AG18"/>
    <mergeCell ref="D46:AG48"/>
    <mergeCell ref="D38:AG42"/>
    <mergeCell ref="E72:AG73"/>
    <mergeCell ref="D51:AG52"/>
    <mergeCell ref="D49:AG50"/>
    <mergeCell ref="D56:AG57"/>
    <mergeCell ref="D69:AG70"/>
    <mergeCell ref="E64:AG65"/>
    <mergeCell ref="D66:AG68"/>
  </mergeCells>
  <printOptions/>
  <pageMargins left="0.5905511811023623" right="0.7480314960629921" top="0.7480314960629921" bottom="0.3" header="0.5118110236220472" footer="0.2"/>
  <pageSetup horizontalDpi="600" verticalDpi="600" orientation="portrait" paperSize="9" scale="97" r:id="rId2"/>
  <ignoredErrors>
    <ignoredError sqref="D63 D80:D84 D86 E66:AG86 C66:C86 C61:C63 E61:AG63 D28 D30:D31 D33:D34 D37 D39:D42 D44:D45 D47:D48 D50 D52 D54:D55 D61 D67:D68 D70:D73 D76:D78 D57:D58 E28:AG58 C28:C58" numberStoredAsText="1"/>
  </ignoredErrors>
  <drawing r:id="rId1"/>
</worksheet>
</file>

<file path=xl/worksheets/sheet29.xml><?xml version="1.0" encoding="utf-8"?>
<worksheet xmlns="http://schemas.openxmlformats.org/spreadsheetml/2006/main" xmlns:r="http://schemas.openxmlformats.org/officeDocument/2006/relationships">
  <sheetPr codeName="Sheet43">
    <tabColor indexed="8"/>
  </sheetPr>
  <dimension ref="A1:I65"/>
  <sheetViews>
    <sheetView showGridLines="0" zoomScaleSheetLayoutView="100" workbookViewId="0" topLeftCell="A1">
      <selection activeCell="A1" sqref="A1:F1"/>
    </sheetView>
  </sheetViews>
  <sheetFormatPr defaultColWidth="8.796875" defaultRowHeight="14.25"/>
  <cols>
    <col min="1" max="1" width="8.09765625" style="116" customWidth="1"/>
    <col min="2" max="2" width="6.3984375" style="115" customWidth="1"/>
    <col min="3" max="3" width="33" style="117" customWidth="1"/>
    <col min="4" max="4" width="11.69921875" style="118" customWidth="1"/>
    <col min="5" max="5" width="6.5" style="115" customWidth="1"/>
    <col min="6" max="6" width="35.5" style="115" customWidth="1"/>
    <col min="7" max="16384" width="9" style="115" customWidth="1"/>
  </cols>
  <sheetData>
    <row r="1" spans="1:9" ht="21.75" customHeight="1">
      <c r="A1" s="889" t="s">
        <v>62</v>
      </c>
      <c r="B1" s="889"/>
      <c r="C1" s="889"/>
      <c r="D1" s="889"/>
      <c r="E1" s="889"/>
      <c r="F1" s="889"/>
      <c r="G1" s="114"/>
      <c r="H1" s="114"/>
      <c r="I1" s="113"/>
    </row>
    <row r="2" spans="1:9" ht="9" customHeight="1" thickBot="1">
      <c r="A2" s="113"/>
      <c r="B2" s="113"/>
      <c r="C2" s="113"/>
      <c r="D2" s="113"/>
      <c r="E2" s="113"/>
      <c r="F2" s="113"/>
      <c r="G2" s="113"/>
      <c r="H2" s="113"/>
      <c r="I2" s="113"/>
    </row>
    <row r="3" spans="1:6" s="119" customFormat="1" ht="28.5" customHeight="1" thickBot="1">
      <c r="A3" s="890" t="s">
        <v>501</v>
      </c>
      <c r="B3" s="891"/>
      <c r="C3" s="892"/>
      <c r="D3" s="518" t="s">
        <v>191</v>
      </c>
      <c r="E3" s="890" t="s">
        <v>311</v>
      </c>
      <c r="F3" s="892"/>
    </row>
    <row r="4" spans="1:6" s="120" customFormat="1" ht="15" customHeight="1">
      <c r="A4" s="519" t="s">
        <v>312</v>
      </c>
      <c r="B4" s="520" t="s">
        <v>313</v>
      </c>
      <c r="C4" s="521" t="s">
        <v>192</v>
      </c>
      <c r="D4" s="522" t="s">
        <v>193</v>
      </c>
      <c r="E4" s="523" t="s">
        <v>194</v>
      </c>
      <c r="F4" s="524" t="s">
        <v>192</v>
      </c>
    </row>
    <row r="5" spans="1:6" s="120" customFormat="1" ht="15" customHeight="1">
      <c r="A5" s="525"/>
      <c r="B5" s="520" t="s">
        <v>195</v>
      </c>
      <c r="C5" s="521" t="s">
        <v>196</v>
      </c>
      <c r="D5" s="522" t="s">
        <v>197</v>
      </c>
      <c r="E5" s="526" t="s">
        <v>198</v>
      </c>
      <c r="F5" s="524" t="s">
        <v>199</v>
      </c>
    </row>
    <row r="6" spans="1:6" s="120" customFormat="1" ht="15" customHeight="1">
      <c r="A6" s="525"/>
      <c r="B6" s="520" t="s">
        <v>198</v>
      </c>
      <c r="C6" s="521" t="s">
        <v>200</v>
      </c>
      <c r="D6" s="522" t="s">
        <v>197</v>
      </c>
      <c r="E6" s="526" t="s">
        <v>201</v>
      </c>
      <c r="F6" s="524" t="s">
        <v>200</v>
      </c>
    </row>
    <row r="7" spans="1:6" s="120" customFormat="1" ht="15" customHeight="1">
      <c r="A7" s="525"/>
      <c r="B7" s="520" t="s">
        <v>201</v>
      </c>
      <c r="C7" s="521" t="s">
        <v>202</v>
      </c>
      <c r="D7" s="522" t="s">
        <v>197</v>
      </c>
      <c r="E7" s="526" t="s">
        <v>203</v>
      </c>
      <c r="F7" s="524" t="s">
        <v>202</v>
      </c>
    </row>
    <row r="8" spans="1:6" s="120" customFormat="1" ht="15" customHeight="1">
      <c r="A8" s="525"/>
      <c r="B8" s="520" t="s">
        <v>203</v>
      </c>
      <c r="C8" s="521" t="s">
        <v>204</v>
      </c>
      <c r="D8" s="522" t="s">
        <v>197</v>
      </c>
      <c r="E8" s="526" t="s">
        <v>205</v>
      </c>
      <c r="F8" s="524" t="s">
        <v>206</v>
      </c>
    </row>
    <row r="9" spans="1:6" s="120" customFormat="1" ht="15" customHeight="1">
      <c r="A9" s="525"/>
      <c r="B9" s="520" t="s">
        <v>205</v>
      </c>
      <c r="C9" s="521" t="s">
        <v>207</v>
      </c>
      <c r="D9" s="522" t="s">
        <v>208</v>
      </c>
      <c r="E9" s="526" t="s">
        <v>209</v>
      </c>
      <c r="F9" s="524" t="s">
        <v>207</v>
      </c>
    </row>
    <row r="10" spans="1:6" s="120" customFormat="1" ht="15" customHeight="1">
      <c r="A10" s="525"/>
      <c r="B10" s="520" t="s">
        <v>209</v>
      </c>
      <c r="C10" s="521" t="s">
        <v>210</v>
      </c>
      <c r="D10" s="522" t="s">
        <v>208</v>
      </c>
      <c r="E10" s="526" t="s">
        <v>211</v>
      </c>
      <c r="F10" s="524" t="s">
        <v>212</v>
      </c>
    </row>
    <row r="11" spans="1:6" s="120" customFormat="1" ht="15" customHeight="1">
      <c r="A11" s="525"/>
      <c r="B11" s="520" t="s">
        <v>211</v>
      </c>
      <c r="C11" s="521" t="s">
        <v>213</v>
      </c>
      <c r="D11" s="522" t="s">
        <v>208</v>
      </c>
      <c r="E11" s="526" t="s">
        <v>214</v>
      </c>
      <c r="F11" s="524" t="s">
        <v>215</v>
      </c>
    </row>
    <row r="12" spans="1:6" s="120" customFormat="1" ht="15" customHeight="1">
      <c r="A12" s="525"/>
      <c r="B12" s="520" t="s">
        <v>214</v>
      </c>
      <c r="C12" s="521" t="s">
        <v>216</v>
      </c>
      <c r="D12" s="522" t="s">
        <v>197</v>
      </c>
      <c r="E12" s="526" t="s">
        <v>217</v>
      </c>
      <c r="F12" s="524" t="s">
        <v>218</v>
      </c>
    </row>
    <row r="13" spans="1:6" s="120" customFormat="1" ht="15" customHeight="1">
      <c r="A13" s="525"/>
      <c r="B13" s="520" t="s">
        <v>217</v>
      </c>
      <c r="C13" s="521" t="s">
        <v>219</v>
      </c>
      <c r="D13" s="522" t="s">
        <v>220</v>
      </c>
      <c r="E13" s="527" t="s">
        <v>314</v>
      </c>
      <c r="F13" s="528" t="s">
        <v>315</v>
      </c>
    </row>
    <row r="14" spans="1:6" s="120" customFormat="1" ht="15" customHeight="1">
      <c r="A14" s="525"/>
      <c r="B14" s="520" t="s">
        <v>221</v>
      </c>
      <c r="C14" s="521" t="s">
        <v>222</v>
      </c>
      <c r="D14" s="522" t="s">
        <v>220</v>
      </c>
      <c r="E14" s="527" t="s">
        <v>316</v>
      </c>
      <c r="F14" s="528" t="s">
        <v>317</v>
      </c>
    </row>
    <row r="15" spans="1:6" s="120" customFormat="1" ht="15" customHeight="1">
      <c r="A15" s="525"/>
      <c r="B15" s="520" t="s">
        <v>223</v>
      </c>
      <c r="C15" s="521" t="s">
        <v>224</v>
      </c>
      <c r="D15" s="522" t="s">
        <v>220</v>
      </c>
      <c r="E15" s="527" t="s">
        <v>318</v>
      </c>
      <c r="F15" s="528" t="s">
        <v>319</v>
      </c>
    </row>
    <row r="16" spans="1:6" s="120" customFormat="1" ht="15" customHeight="1">
      <c r="A16" s="525"/>
      <c r="B16" s="520" t="s">
        <v>225</v>
      </c>
      <c r="C16" s="521" t="s">
        <v>226</v>
      </c>
      <c r="D16" s="522" t="s">
        <v>220</v>
      </c>
      <c r="E16" s="527" t="s">
        <v>320</v>
      </c>
      <c r="F16" s="528" t="s">
        <v>317</v>
      </c>
    </row>
    <row r="17" spans="1:6" s="120" customFormat="1" ht="15" customHeight="1">
      <c r="A17" s="525"/>
      <c r="B17" s="520" t="s">
        <v>227</v>
      </c>
      <c r="C17" s="521" t="s">
        <v>228</v>
      </c>
      <c r="D17" s="522" t="s">
        <v>208</v>
      </c>
      <c r="E17" s="526" t="s">
        <v>227</v>
      </c>
      <c r="F17" s="524" t="s">
        <v>229</v>
      </c>
    </row>
    <row r="18" spans="1:6" s="120" customFormat="1" ht="15" customHeight="1">
      <c r="A18" s="525"/>
      <c r="B18" s="520" t="s">
        <v>230</v>
      </c>
      <c r="C18" s="521" t="s">
        <v>231</v>
      </c>
      <c r="D18" s="522" t="s">
        <v>193</v>
      </c>
      <c r="E18" s="526" t="s">
        <v>225</v>
      </c>
      <c r="F18" s="524" t="s">
        <v>232</v>
      </c>
    </row>
    <row r="19" spans="1:6" s="120" customFormat="1" ht="15" customHeight="1">
      <c r="A19" s="525"/>
      <c r="B19" s="520" t="s">
        <v>233</v>
      </c>
      <c r="C19" s="521" t="s">
        <v>234</v>
      </c>
      <c r="D19" s="522" t="s">
        <v>208</v>
      </c>
      <c r="E19" s="526" t="s">
        <v>230</v>
      </c>
      <c r="F19" s="524" t="s">
        <v>321</v>
      </c>
    </row>
    <row r="20" spans="1:6" s="120" customFormat="1" ht="15" customHeight="1">
      <c r="A20" s="529"/>
      <c r="B20" s="530" t="s">
        <v>235</v>
      </c>
      <c r="C20" s="531" t="s">
        <v>236</v>
      </c>
      <c r="D20" s="532" t="s">
        <v>220</v>
      </c>
      <c r="E20" s="533" t="s">
        <v>322</v>
      </c>
      <c r="F20" s="534" t="s">
        <v>317</v>
      </c>
    </row>
    <row r="21" spans="1:6" s="120" customFormat="1" ht="14.25" customHeight="1">
      <c r="A21" s="525" t="s">
        <v>323</v>
      </c>
      <c r="B21" s="535" t="s">
        <v>237</v>
      </c>
      <c r="C21" s="536" t="s">
        <v>238</v>
      </c>
      <c r="D21" s="537" t="s">
        <v>197</v>
      </c>
      <c r="E21" s="538" t="s">
        <v>239</v>
      </c>
      <c r="F21" s="539" t="s">
        <v>240</v>
      </c>
    </row>
    <row r="22" spans="1:6" s="120" customFormat="1" ht="14.25" customHeight="1">
      <c r="A22" s="525"/>
      <c r="B22" s="520" t="s">
        <v>241</v>
      </c>
      <c r="C22" s="521" t="s">
        <v>242</v>
      </c>
      <c r="D22" s="522" t="s">
        <v>220</v>
      </c>
      <c r="E22" s="527" t="s">
        <v>324</v>
      </c>
      <c r="F22" s="528" t="s">
        <v>325</v>
      </c>
    </row>
    <row r="23" spans="1:6" s="120" customFormat="1" ht="14.25" customHeight="1">
      <c r="A23" s="525"/>
      <c r="B23" s="520" t="s">
        <v>243</v>
      </c>
      <c r="C23" s="524" t="s">
        <v>244</v>
      </c>
      <c r="D23" s="540" t="s">
        <v>245</v>
      </c>
      <c r="E23" s="526" t="s">
        <v>246</v>
      </c>
      <c r="F23" s="541" t="s">
        <v>244</v>
      </c>
    </row>
    <row r="24" spans="1:6" s="120" customFormat="1" ht="14.25" customHeight="1">
      <c r="A24" s="525"/>
      <c r="B24" s="520" t="s">
        <v>247</v>
      </c>
      <c r="C24" s="521" t="s">
        <v>248</v>
      </c>
      <c r="D24" s="522" t="s">
        <v>197</v>
      </c>
      <c r="E24" s="526" t="s">
        <v>249</v>
      </c>
      <c r="F24" s="524" t="s">
        <v>248</v>
      </c>
    </row>
    <row r="25" spans="1:6" s="120" customFormat="1" ht="14.25" customHeight="1">
      <c r="A25" s="525"/>
      <c r="B25" s="520" t="s">
        <v>250</v>
      </c>
      <c r="C25" s="521" t="s">
        <v>251</v>
      </c>
      <c r="D25" s="522" t="s">
        <v>245</v>
      </c>
      <c r="E25" s="526" t="s">
        <v>252</v>
      </c>
      <c r="F25" s="524" t="s">
        <v>251</v>
      </c>
    </row>
    <row r="26" spans="1:6" s="120" customFormat="1" ht="14.25" customHeight="1">
      <c r="A26" s="525"/>
      <c r="B26" s="520" t="s">
        <v>253</v>
      </c>
      <c r="C26" s="521" t="s">
        <v>254</v>
      </c>
      <c r="D26" s="522" t="s">
        <v>197</v>
      </c>
      <c r="E26" s="526" t="s">
        <v>255</v>
      </c>
      <c r="F26" s="524" t="s">
        <v>254</v>
      </c>
    </row>
    <row r="27" spans="1:6" s="120" customFormat="1" ht="14.25" customHeight="1">
      <c r="A27" s="525"/>
      <c r="B27" s="520" t="s">
        <v>256</v>
      </c>
      <c r="C27" s="521" t="s">
        <v>257</v>
      </c>
      <c r="D27" s="522" t="s">
        <v>326</v>
      </c>
      <c r="E27" s="542"/>
      <c r="F27" s="541"/>
    </row>
    <row r="28" spans="1:6" s="120" customFormat="1" ht="14.25" customHeight="1">
      <c r="A28" s="525"/>
      <c r="B28" s="520" t="s">
        <v>258</v>
      </c>
      <c r="C28" s="524" t="s">
        <v>259</v>
      </c>
      <c r="D28" s="540" t="s">
        <v>197</v>
      </c>
      <c r="E28" s="526" t="s">
        <v>260</v>
      </c>
      <c r="F28" s="541" t="s">
        <v>259</v>
      </c>
    </row>
    <row r="29" spans="1:6" s="120" customFormat="1" ht="14.25" customHeight="1">
      <c r="A29" s="525"/>
      <c r="B29" s="520" t="s">
        <v>261</v>
      </c>
      <c r="C29" s="521" t="s">
        <v>262</v>
      </c>
      <c r="D29" s="522" t="s">
        <v>197</v>
      </c>
      <c r="E29" s="526" t="s">
        <v>263</v>
      </c>
      <c r="F29" s="524" t="s">
        <v>262</v>
      </c>
    </row>
    <row r="30" spans="1:6" s="120" customFormat="1" ht="14.25" customHeight="1">
      <c r="A30" s="525"/>
      <c r="B30" s="520" t="s">
        <v>264</v>
      </c>
      <c r="C30" s="521" t="s">
        <v>265</v>
      </c>
      <c r="D30" s="522" t="s">
        <v>193</v>
      </c>
      <c r="E30" s="526" t="s">
        <v>266</v>
      </c>
      <c r="F30" s="524" t="s">
        <v>265</v>
      </c>
    </row>
    <row r="31" spans="1:6" s="120" customFormat="1" ht="14.25" customHeight="1">
      <c r="A31" s="525"/>
      <c r="B31" s="520" t="s">
        <v>267</v>
      </c>
      <c r="C31" s="521" t="s">
        <v>268</v>
      </c>
      <c r="D31" s="522" t="s">
        <v>197</v>
      </c>
      <c r="E31" s="526" t="s">
        <v>269</v>
      </c>
      <c r="F31" s="524" t="s">
        <v>268</v>
      </c>
    </row>
    <row r="32" spans="1:6" s="120" customFormat="1" ht="14.25" customHeight="1">
      <c r="A32" s="525"/>
      <c r="B32" s="520" t="s">
        <v>270</v>
      </c>
      <c r="C32" s="521" t="s">
        <v>271</v>
      </c>
      <c r="D32" s="522" t="s">
        <v>197</v>
      </c>
      <c r="E32" s="526" t="s">
        <v>272</v>
      </c>
      <c r="F32" s="524" t="s">
        <v>271</v>
      </c>
    </row>
    <row r="33" spans="1:6" s="120" customFormat="1" ht="14.25" customHeight="1">
      <c r="A33" s="525"/>
      <c r="B33" s="520" t="s">
        <v>273</v>
      </c>
      <c r="C33" s="521" t="s">
        <v>274</v>
      </c>
      <c r="D33" s="522" t="s">
        <v>197</v>
      </c>
      <c r="E33" s="526" t="s">
        <v>275</v>
      </c>
      <c r="F33" s="524" t="s">
        <v>274</v>
      </c>
    </row>
    <row r="34" spans="1:6" s="120" customFormat="1" ht="14.25" customHeight="1">
      <c r="A34" s="525"/>
      <c r="B34" s="520" t="s">
        <v>276</v>
      </c>
      <c r="C34" s="521" t="s">
        <v>277</v>
      </c>
      <c r="D34" s="522" t="s">
        <v>220</v>
      </c>
      <c r="E34" s="527" t="s">
        <v>63</v>
      </c>
      <c r="F34" s="528" t="s">
        <v>327</v>
      </c>
    </row>
    <row r="35" spans="1:6" s="120" customFormat="1" ht="14.25" customHeight="1">
      <c r="A35" s="525"/>
      <c r="B35" s="520" t="s">
        <v>278</v>
      </c>
      <c r="C35" s="521" t="s">
        <v>279</v>
      </c>
      <c r="D35" s="522" t="s">
        <v>220</v>
      </c>
      <c r="E35" s="527" t="s">
        <v>328</v>
      </c>
      <c r="F35" s="528" t="s">
        <v>327</v>
      </c>
    </row>
    <row r="36" spans="1:6" s="120" customFormat="1" ht="14.25" customHeight="1">
      <c r="A36" s="525"/>
      <c r="B36" s="520" t="s">
        <v>280</v>
      </c>
      <c r="C36" s="521" t="s">
        <v>281</v>
      </c>
      <c r="D36" s="522" t="s">
        <v>220</v>
      </c>
      <c r="E36" s="527" t="s">
        <v>329</v>
      </c>
      <c r="F36" s="528" t="s">
        <v>330</v>
      </c>
    </row>
    <row r="37" spans="1:6" s="120" customFormat="1" ht="14.25" customHeight="1">
      <c r="A37" s="525"/>
      <c r="B37" s="520" t="s">
        <v>282</v>
      </c>
      <c r="C37" s="521" t="s">
        <v>283</v>
      </c>
      <c r="D37" s="522" t="s">
        <v>208</v>
      </c>
      <c r="E37" s="526" t="s">
        <v>284</v>
      </c>
      <c r="F37" s="524" t="s">
        <v>285</v>
      </c>
    </row>
    <row r="38" spans="1:6" s="120" customFormat="1" ht="14.25" customHeight="1">
      <c r="A38" s="525"/>
      <c r="B38" s="520" t="s">
        <v>286</v>
      </c>
      <c r="C38" s="521" t="s">
        <v>287</v>
      </c>
      <c r="D38" s="522" t="s">
        <v>220</v>
      </c>
      <c r="E38" s="527" t="s">
        <v>331</v>
      </c>
      <c r="F38" s="521" t="s">
        <v>287</v>
      </c>
    </row>
    <row r="39" spans="1:6" s="120" customFormat="1" ht="14.25" customHeight="1">
      <c r="A39" s="525"/>
      <c r="B39" s="520" t="s">
        <v>288</v>
      </c>
      <c r="C39" s="521" t="s">
        <v>289</v>
      </c>
      <c r="D39" s="522" t="s">
        <v>220</v>
      </c>
      <c r="E39" s="527" t="s">
        <v>332</v>
      </c>
      <c r="F39" s="521" t="s">
        <v>289</v>
      </c>
    </row>
    <row r="40" spans="1:6" s="120" customFormat="1" ht="14.25" customHeight="1">
      <c r="A40" s="525"/>
      <c r="B40" s="520" t="s">
        <v>290</v>
      </c>
      <c r="C40" s="521" t="s">
        <v>291</v>
      </c>
      <c r="D40" s="522" t="s">
        <v>197</v>
      </c>
      <c r="E40" s="526" t="s">
        <v>292</v>
      </c>
      <c r="F40" s="524" t="s">
        <v>291</v>
      </c>
    </row>
    <row r="41" spans="1:6" s="120" customFormat="1" ht="14.25" customHeight="1">
      <c r="A41" s="525"/>
      <c r="B41" s="520" t="s">
        <v>293</v>
      </c>
      <c r="C41" s="521" t="s">
        <v>294</v>
      </c>
      <c r="D41" s="522" t="s">
        <v>326</v>
      </c>
      <c r="E41" s="542"/>
      <c r="F41" s="541"/>
    </row>
    <row r="42" spans="1:6" s="120" customFormat="1" ht="14.25" customHeight="1">
      <c r="A42" s="525"/>
      <c r="B42" s="535" t="s">
        <v>295</v>
      </c>
      <c r="C42" s="539" t="s">
        <v>296</v>
      </c>
      <c r="D42" s="543" t="s">
        <v>245</v>
      </c>
      <c r="E42" s="538" t="s">
        <v>297</v>
      </c>
      <c r="F42" s="544" t="s">
        <v>298</v>
      </c>
    </row>
    <row r="43" spans="1:6" s="120" customFormat="1" ht="14.25" customHeight="1">
      <c r="A43" s="525"/>
      <c r="B43" s="530" t="s">
        <v>299</v>
      </c>
      <c r="C43" s="531" t="s">
        <v>300</v>
      </c>
      <c r="D43" s="532" t="s">
        <v>220</v>
      </c>
      <c r="E43" s="545" t="s">
        <v>64</v>
      </c>
      <c r="F43" s="546" t="s">
        <v>333</v>
      </c>
    </row>
    <row r="44" spans="1:6" s="120" customFormat="1" ht="14.25" customHeight="1">
      <c r="A44" s="525"/>
      <c r="B44" s="535" t="s">
        <v>301</v>
      </c>
      <c r="C44" s="536" t="s">
        <v>302</v>
      </c>
      <c r="D44" s="537"/>
      <c r="E44" s="538"/>
      <c r="F44" s="539"/>
    </row>
    <row r="45" spans="1:6" s="120" customFormat="1" ht="14.25" customHeight="1">
      <c r="A45" s="525"/>
      <c r="B45" s="530" t="s">
        <v>65</v>
      </c>
      <c r="C45" s="547" t="s">
        <v>334</v>
      </c>
      <c r="D45" s="548"/>
      <c r="E45" s="545"/>
      <c r="F45" s="531"/>
    </row>
    <row r="46" spans="1:6" s="120" customFormat="1" ht="14.25" customHeight="1">
      <c r="A46" s="525"/>
      <c r="B46" s="535" t="s">
        <v>303</v>
      </c>
      <c r="C46" s="536" t="s">
        <v>304</v>
      </c>
      <c r="D46" s="537"/>
      <c r="E46" s="538"/>
      <c r="F46" s="539"/>
    </row>
    <row r="47" spans="1:6" s="120" customFormat="1" ht="14.25" customHeight="1">
      <c r="A47" s="525"/>
      <c r="B47" s="530" t="s">
        <v>335</v>
      </c>
      <c r="C47" s="547" t="s">
        <v>336</v>
      </c>
      <c r="D47" s="548"/>
      <c r="E47" s="545"/>
      <c r="F47" s="531"/>
    </row>
    <row r="48" spans="1:6" s="120" customFormat="1" ht="14.25" customHeight="1">
      <c r="A48" s="525"/>
      <c r="B48" s="535" t="s">
        <v>305</v>
      </c>
      <c r="C48" s="536" t="s">
        <v>306</v>
      </c>
      <c r="D48" s="537"/>
      <c r="E48" s="549"/>
      <c r="F48" s="544"/>
    </row>
    <row r="49" spans="1:6" s="120" customFormat="1" ht="14.25" customHeight="1">
      <c r="A49" s="525"/>
      <c r="B49" s="520" t="s">
        <v>307</v>
      </c>
      <c r="C49" s="521" t="s">
        <v>308</v>
      </c>
      <c r="D49" s="522"/>
      <c r="E49" s="542"/>
      <c r="F49" s="541"/>
    </row>
    <row r="50" spans="1:6" s="120" customFormat="1" ht="14.25" customHeight="1" thickBot="1">
      <c r="A50" s="550"/>
      <c r="B50" s="551" t="s">
        <v>66</v>
      </c>
      <c r="C50" s="552" t="s">
        <v>337</v>
      </c>
      <c r="D50" s="553"/>
      <c r="E50" s="554" t="s">
        <v>338</v>
      </c>
      <c r="F50" s="555" t="s">
        <v>339</v>
      </c>
    </row>
    <row r="51" spans="2:6" s="120" customFormat="1" ht="14.25" customHeight="1">
      <c r="B51" s="556"/>
      <c r="C51" s="557"/>
      <c r="D51" s="558"/>
      <c r="E51" s="559"/>
      <c r="F51" s="560"/>
    </row>
    <row r="52" spans="1:6" s="120" customFormat="1" ht="13.5" customHeight="1">
      <c r="A52" s="561" t="s">
        <v>67</v>
      </c>
      <c r="B52" s="556"/>
      <c r="C52" s="557"/>
      <c r="D52" s="558"/>
      <c r="E52" s="559"/>
      <c r="F52" s="560"/>
    </row>
    <row r="53" spans="1:6" s="120" customFormat="1" ht="13.5" customHeight="1">
      <c r="A53" s="561"/>
      <c r="B53" s="556"/>
      <c r="C53" s="557"/>
      <c r="D53" s="558"/>
      <c r="E53" s="559"/>
      <c r="F53" s="560"/>
    </row>
    <row r="54" spans="1:6" ht="13.5" customHeight="1">
      <c r="A54" s="888" t="s">
        <v>68</v>
      </c>
      <c r="B54" s="888"/>
      <c r="C54" s="888"/>
      <c r="D54" s="888"/>
      <c r="E54" s="888"/>
      <c r="F54" s="888"/>
    </row>
    <row r="55" spans="1:6" ht="13.5" customHeight="1">
      <c r="A55" s="888"/>
      <c r="B55" s="888"/>
      <c r="C55" s="888"/>
      <c r="D55" s="888"/>
      <c r="E55" s="888"/>
      <c r="F55" s="888"/>
    </row>
    <row r="56" spans="1:6" ht="13.5" customHeight="1">
      <c r="A56" s="888"/>
      <c r="B56" s="888"/>
      <c r="C56" s="888"/>
      <c r="D56" s="888"/>
      <c r="E56" s="888"/>
      <c r="F56" s="888"/>
    </row>
    <row r="57" spans="1:6" ht="13.5">
      <c r="A57" s="888" t="s">
        <v>69</v>
      </c>
      <c r="B57" s="888"/>
      <c r="C57" s="888"/>
      <c r="D57" s="888"/>
      <c r="E57" s="888"/>
      <c r="F57" s="888"/>
    </row>
    <row r="58" spans="1:6" ht="13.5">
      <c r="A58" s="115"/>
      <c r="B58" s="562" t="s">
        <v>340</v>
      </c>
      <c r="C58" s="563"/>
      <c r="D58" s="564"/>
      <c r="E58" s="565"/>
      <c r="F58" s="565"/>
    </row>
    <row r="59" spans="1:6" ht="13.5">
      <c r="A59" s="566"/>
      <c r="B59" s="567" t="s">
        <v>341</v>
      </c>
      <c r="C59" s="563"/>
      <c r="D59" s="568" t="s">
        <v>309</v>
      </c>
      <c r="E59" s="565"/>
      <c r="F59" s="565"/>
    </row>
    <row r="60" spans="1:6" ht="13.5">
      <c r="A60" s="566"/>
      <c r="B60" s="567" t="s">
        <v>342</v>
      </c>
      <c r="C60" s="563"/>
      <c r="D60" s="568" t="s">
        <v>310</v>
      </c>
      <c r="E60" s="565"/>
      <c r="F60" s="565"/>
    </row>
    <row r="61" spans="1:6" ht="13.5">
      <c r="A61" s="566"/>
      <c r="B61" s="565"/>
      <c r="C61" s="563"/>
      <c r="D61" s="568" t="s">
        <v>343</v>
      </c>
      <c r="E61" s="565"/>
      <c r="F61" s="565"/>
    </row>
    <row r="62" spans="1:6" ht="13.5">
      <c r="A62" s="566"/>
      <c r="B62" s="565"/>
      <c r="C62" s="563"/>
      <c r="D62" s="568"/>
      <c r="E62" s="565"/>
      <c r="F62" s="565"/>
    </row>
    <row r="63" spans="1:6" ht="13.5">
      <c r="A63" s="566"/>
      <c r="B63" s="565"/>
      <c r="C63" s="563"/>
      <c r="D63" s="568"/>
      <c r="E63" s="565"/>
      <c r="F63" s="565"/>
    </row>
    <row r="65" ht="13.5">
      <c r="D65" s="569" t="s">
        <v>18</v>
      </c>
    </row>
  </sheetData>
  <mergeCells count="5">
    <mergeCell ref="A54:F56"/>
    <mergeCell ref="A57:F57"/>
    <mergeCell ref="A1:F1"/>
    <mergeCell ref="A3:C3"/>
    <mergeCell ref="E3:F3"/>
  </mergeCells>
  <printOptions/>
  <pageMargins left="0.62" right="0.4724409448818898" top="0.52" bottom="0.41" header="0.35433070866141736" footer="0.28"/>
  <pageSetup horizontalDpi="300" verticalDpi="300" orientation="portrait" paperSize="9" scale="86" r:id="rId2"/>
  <drawing r:id="rId1"/>
</worksheet>
</file>

<file path=xl/worksheets/sheet3.xml><?xml version="1.0" encoding="utf-8"?>
<worksheet xmlns="http://schemas.openxmlformats.org/spreadsheetml/2006/main" xmlns:r="http://schemas.openxmlformats.org/officeDocument/2006/relationships">
  <sheetPr codeName="Sheet46">
    <tabColor indexed="8"/>
  </sheetPr>
  <dimension ref="A1:AG53"/>
  <sheetViews>
    <sheetView showGridLines="0" view="pageBreakPreview" zoomScaleSheetLayoutView="100" workbookViewId="0" topLeftCell="A1">
      <selection activeCell="A1" sqref="A1"/>
    </sheetView>
  </sheetViews>
  <sheetFormatPr defaultColWidth="8.796875" defaultRowHeight="14.25"/>
  <cols>
    <col min="1" max="1" width="2.59765625" style="0" customWidth="1"/>
    <col min="2" max="2" width="2.8984375" style="631" customWidth="1"/>
    <col min="3" max="3" width="3.5" style="0" customWidth="1"/>
    <col min="4" max="32" width="2.59765625" style="0" customWidth="1"/>
    <col min="33" max="33" width="4.3984375" style="0" customWidth="1"/>
  </cols>
  <sheetData>
    <row r="1" spans="1:33" ht="19.5" customHeight="1">
      <c r="A1" s="305"/>
      <c r="B1" s="629"/>
      <c r="C1" s="305"/>
      <c r="D1" s="305"/>
      <c r="E1" s="305"/>
      <c r="F1" s="305"/>
      <c r="G1" s="305"/>
      <c r="H1" s="305"/>
      <c r="I1" s="305"/>
      <c r="J1" s="305"/>
      <c r="K1" s="305"/>
      <c r="L1" s="305"/>
      <c r="M1" s="628" t="s">
        <v>5</v>
      </c>
      <c r="N1" s="305"/>
      <c r="O1" s="305"/>
      <c r="P1" s="305"/>
      <c r="Q1" s="305"/>
      <c r="R1" s="305"/>
      <c r="S1" s="305"/>
      <c r="T1" s="305"/>
      <c r="U1" s="305"/>
      <c r="V1" s="305"/>
      <c r="W1" s="305"/>
      <c r="X1" s="305"/>
      <c r="Y1" s="305"/>
      <c r="Z1" s="305"/>
      <c r="AA1" s="305"/>
      <c r="AB1" s="305"/>
      <c r="AC1" s="305"/>
      <c r="AD1" s="305"/>
      <c r="AE1" s="305"/>
      <c r="AF1" s="305"/>
      <c r="AG1" s="305"/>
    </row>
    <row r="2" spans="1:33" ht="17.25" customHeight="1">
      <c r="A2" s="305"/>
      <c r="B2" s="630"/>
      <c r="C2" s="306"/>
      <c r="D2" s="305"/>
      <c r="E2" s="306"/>
      <c r="F2" s="306"/>
      <c r="G2" s="306"/>
      <c r="H2" s="306"/>
      <c r="I2" s="305"/>
      <c r="L2" s="306"/>
      <c r="N2" s="305"/>
      <c r="O2" s="305"/>
      <c r="P2" s="305"/>
      <c r="Q2" s="305"/>
      <c r="R2" s="305"/>
      <c r="S2" s="305"/>
      <c r="T2" s="305"/>
      <c r="U2" s="305"/>
      <c r="V2" s="305"/>
      <c r="W2" s="305"/>
      <c r="X2" s="305"/>
      <c r="Y2" s="305"/>
      <c r="Z2" s="305"/>
      <c r="AA2" s="305"/>
      <c r="AB2" s="305"/>
      <c r="AC2" s="305"/>
      <c r="AD2" s="305"/>
      <c r="AE2" s="305"/>
      <c r="AF2" s="305"/>
      <c r="AG2" s="305"/>
    </row>
    <row r="3" spans="1:33" ht="14.25" customHeight="1">
      <c r="A3" s="305"/>
      <c r="B3" s="630"/>
      <c r="C3" s="306"/>
      <c r="D3" s="306"/>
      <c r="E3" s="306"/>
      <c r="F3" s="306"/>
      <c r="G3" s="306"/>
      <c r="H3" s="306"/>
      <c r="I3" s="306"/>
      <c r="J3" s="306"/>
      <c r="K3" s="306"/>
      <c r="L3" s="306"/>
      <c r="M3" s="305"/>
      <c r="N3" s="305"/>
      <c r="O3" s="305"/>
      <c r="P3" s="305"/>
      <c r="Q3" s="305"/>
      <c r="R3" s="305"/>
      <c r="S3" s="305"/>
      <c r="T3" s="305"/>
      <c r="U3" s="305"/>
      <c r="V3" s="305"/>
      <c r="W3" s="305"/>
      <c r="X3" s="305"/>
      <c r="Y3" s="305"/>
      <c r="Z3" s="305"/>
      <c r="AA3" s="305"/>
      <c r="AB3" s="305"/>
      <c r="AC3" s="305"/>
      <c r="AD3" s="305"/>
      <c r="AE3" s="305"/>
      <c r="AF3" s="305"/>
      <c r="AG3" s="305"/>
    </row>
    <row r="4" spans="1:33" ht="13.5" customHeight="1">
      <c r="A4" s="513"/>
      <c r="C4" s="306"/>
      <c r="D4" s="306"/>
      <c r="E4" s="306"/>
      <c r="F4" s="306"/>
      <c r="G4" s="306"/>
      <c r="H4" s="306"/>
      <c r="I4" s="306"/>
      <c r="J4" s="306"/>
      <c r="K4" s="306"/>
      <c r="L4" s="305"/>
      <c r="N4" s="305"/>
      <c r="O4" s="307"/>
      <c r="P4" s="305"/>
      <c r="Q4" s="305"/>
      <c r="R4" s="305"/>
      <c r="S4" s="305"/>
      <c r="T4" s="305"/>
      <c r="U4" s="305"/>
      <c r="V4" s="305"/>
      <c r="W4" s="305"/>
      <c r="X4" s="305"/>
      <c r="Y4" s="305"/>
      <c r="Z4" s="305"/>
      <c r="AA4" s="305"/>
      <c r="AB4" s="305"/>
      <c r="AC4" s="305"/>
      <c r="AD4" s="305"/>
      <c r="AE4" s="305"/>
      <c r="AF4" s="305"/>
      <c r="AG4" s="305"/>
    </row>
    <row r="5" spans="1:33" ht="18" customHeight="1">
      <c r="A5" s="305"/>
      <c r="B5" s="630" t="s">
        <v>0</v>
      </c>
      <c r="C5" s="654" t="s">
        <v>1</v>
      </c>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row>
    <row r="6" spans="1:33" ht="18" customHeight="1">
      <c r="A6" s="305"/>
      <c r="B6" s="630"/>
      <c r="C6" s="654"/>
      <c r="D6" s="654"/>
      <c r="E6" s="654"/>
      <c r="F6" s="654"/>
      <c r="G6" s="654"/>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row>
    <row r="7" spans="1:33" ht="9.75" customHeight="1">
      <c r="A7" s="305"/>
      <c r="B7" s="630"/>
      <c r="C7" s="326"/>
      <c r="D7" s="326"/>
      <c r="E7" s="326"/>
      <c r="F7" s="326"/>
      <c r="G7" s="326"/>
      <c r="H7" s="326"/>
      <c r="I7" s="326"/>
      <c r="J7" s="326"/>
      <c r="K7" s="326"/>
      <c r="L7" s="326"/>
      <c r="M7" s="312"/>
      <c r="N7" s="312"/>
      <c r="O7" s="312"/>
      <c r="P7" s="312"/>
      <c r="Q7" s="312"/>
      <c r="R7" s="312"/>
      <c r="S7" s="312"/>
      <c r="T7" s="312"/>
      <c r="U7" s="312"/>
      <c r="V7" s="312"/>
      <c r="W7" s="312"/>
      <c r="X7" s="312"/>
      <c r="Y7" s="312"/>
      <c r="Z7" s="312"/>
      <c r="AA7" s="312"/>
      <c r="AB7" s="312"/>
      <c r="AC7" s="312"/>
      <c r="AD7" s="312"/>
      <c r="AE7" s="312"/>
      <c r="AF7" s="312"/>
      <c r="AG7" s="312"/>
    </row>
    <row r="8" spans="1:33" ht="18" customHeight="1">
      <c r="A8" s="305"/>
      <c r="B8" s="630" t="s">
        <v>2</v>
      </c>
      <c r="C8" s="654" t="s">
        <v>11</v>
      </c>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row>
    <row r="9" spans="1:33" ht="18" customHeight="1">
      <c r="A9" s="305"/>
      <c r="B9" s="630"/>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row>
    <row r="10" spans="1:33" ht="18" customHeight="1">
      <c r="A10" s="305"/>
      <c r="B10" s="630" t="s">
        <v>761</v>
      </c>
      <c r="C10" s="648" t="s">
        <v>767</v>
      </c>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row>
    <row r="11" spans="1:33" ht="18" customHeight="1">
      <c r="A11" s="305"/>
      <c r="B11" s="630"/>
      <c r="C11" s="648"/>
      <c r="D11" s="648"/>
      <c r="E11" s="648"/>
      <c r="F11" s="648"/>
      <c r="G11" s="648"/>
      <c r="H11" s="648"/>
      <c r="I11" s="648"/>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row>
    <row r="12" spans="1:33" ht="9.75" customHeight="1">
      <c r="A12" s="305"/>
      <c r="B12" s="630"/>
      <c r="C12" s="326"/>
      <c r="D12" s="326"/>
      <c r="E12" s="326"/>
      <c r="F12" s="326"/>
      <c r="G12" s="326"/>
      <c r="H12" s="326"/>
      <c r="I12" s="326"/>
      <c r="J12" s="326"/>
      <c r="K12" s="326"/>
      <c r="L12" s="326"/>
      <c r="M12" s="312"/>
      <c r="N12" s="312"/>
      <c r="O12" s="312"/>
      <c r="P12" s="312"/>
      <c r="Q12" s="312"/>
      <c r="R12" s="312"/>
      <c r="S12" s="312"/>
      <c r="T12" s="312"/>
      <c r="U12" s="312"/>
      <c r="V12" s="312"/>
      <c r="W12" s="312"/>
      <c r="X12" s="312"/>
      <c r="Y12" s="312"/>
      <c r="Z12" s="312"/>
      <c r="AA12" s="312"/>
      <c r="AB12" s="312"/>
      <c r="AC12" s="312"/>
      <c r="AD12" s="312"/>
      <c r="AE12" s="312"/>
      <c r="AF12" s="312"/>
      <c r="AG12" s="312"/>
    </row>
    <row r="13" spans="1:33" s="1" customFormat="1" ht="18" customHeight="1">
      <c r="A13" s="308"/>
      <c r="B13" s="630" t="s">
        <v>768</v>
      </c>
      <c r="C13" s="623" t="s">
        <v>6</v>
      </c>
      <c r="D13" s="624"/>
      <c r="E13" s="624"/>
      <c r="F13" s="624"/>
      <c r="G13" s="326"/>
      <c r="H13" s="326"/>
      <c r="I13" s="326"/>
      <c r="J13" s="326"/>
      <c r="K13" s="326"/>
      <c r="L13" s="326"/>
      <c r="M13" s="312"/>
      <c r="N13" s="312"/>
      <c r="O13" s="312"/>
      <c r="P13" s="312"/>
      <c r="Q13" s="312"/>
      <c r="R13" s="312"/>
      <c r="S13" s="312"/>
      <c r="T13" s="312"/>
      <c r="U13" s="312"/>
      <c r="V13" s="312"/>
      <c r="W13" s="312"/>
      <c r="X13" s="312"/>
      <c r="Y13" s="312"/>
      <c r="Z13" s="312"/>
      <c r="AA13" s="312"/>
      <c r="AB13" s="312"/>
      <c r="AC13" s="312"/>
      <c r="AD13" s="312"/>
      <c r="AE13" s="312"/>
      <c r="AF13" s="312"/>
      <c r="AG13" s="312"/>
    </row>
    <row r="14" spans="1:33" ht="18" customHeight="1">
      <c r="A14" s="305"/>
      <c r="B14" s="630"/>
      <c r="C14" s="326" t="s">
        <v>3</v>
      </c>
      <c r="D14" s="654" t="s">
        <v>12</v>
      </c>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row>
    <row r="15" spans="1:33" ht="18" customHeight="1">
      <c r="A15" s="305"/>
      <c r="B15" s="630"/>
      <c r="C15" s="326"/>
      <c r="D15" s="654"/>
      <c r="E15" s="654"/>
      <c r="F15" s="654"/>
      <c r="G15" s="654"/>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row>
    <row r="16" spans="1:33" ht="18" customHeight="1">
      <c r="A16" s="305"/>
      <c r="B16" s="630"/>
      <c r="C16" s="326" t="s">
        <v>4</v>
      </c>
      <c r="D16" s="654" t="s">
        <v>766</v>
      </c>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row>
    <row r="17" spans="1:33" ht="18" customHeight="1">
      <c r="A17" s="305"/>
      <c r="B17" s="630"/>
      <c r="C17" s="326"/>
      <c r="D17" s="654"/>
      <c r="E17" s="654"/>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row>
    <row r="18" spans="1:33" ht="18" customHeight="1">
      <c r="A18" s="305"/>
      <c r="B18" s="630"/>
      <c r="C18" s="326"/>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row>
    <row r="19" spans="1:33" ht="9.75" customHeight="1">
      <c r="A19" s="305"/>
      <c r="B19" s="630"/>
      <c r="C19" s="326"/>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row>
    <row r="20" spans="1:33" ht="18" customHeight="1">
      <c r="A20" s="305"/>
      <c r="B20" s="630"/>
      <c r="C20" s="326" t="s">
        <v>188</v>
      </c>
      <c r="D20" s="654" t="s">
        <v>7</v>
      </c>
      <c r="E20" s="654"/>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row>
    <row r="21" spans="1:33" ht="18" customHeight="1">
      <c r="A21" s="305"/>
      <c r="B21" s="630"/>
      <c r="C21" s="326"/>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row>
    <row r="22" spans="1:33" ht="18" customHeight="1">
      <c r="A22" s="305"/>
      <c r="B22" s="630"/>
      <c r="C22" s="306"/>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row>
    <row r="23" spans="1:33" ht="18" customHeight="1">
      <c r="A23" s="305"/>
      <c r="B23" s="630"/>
      <c r="C23" s="306"/>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row>
    <row r="24" spans="1:33" ht="18" customHeight="1">
      <c r="A24" s="305"/>
      <c r="B24" s="630"/>
      <c r="C24" s="306"/>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row>
    <row r="25" spans="1:33" ht="18" customHeight="1">
      <c r="A25" s="305"/>
      <c r="B25" s="630" t="s">
        <v>762</v>
      </c>
      <c r="C25" s="654" t="s">
        <v>8</v>
      </c>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row>
    <row r="26" spans="1:33" ht="18" customHeight="1">
      <c r="A26" s="305"/>
      <c r="B26" s="630"/>
      <c r="C26" s="654"/>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row>
    <row r="27" spans="1:33" ht="18" customHeight="1">
      <c r="A27" s="305"/>
      <c r="B27" s="630" t="s">
        <v>763</v>
      </c>
      <c r="C27" s="312" t="s">
        <v>750</v>
      </c>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row>
    <row r="28" spans="1:32" ht="18" customHeight="1">
      <c r="A28" s="305"/>
      <c r="B28" s="630"/>
      <c r="C28" s="622" t="s">
        <v>13</v>
      </c>
      <c r="D28" s="306"/>
      <c r="E28" s="306"/>
      <c r="F28" s="306"/>
      <c r="G28" s="306"/>
      <c r="H28" s="306"/>
      <c r="I28" s="306"/>
      <c r="J28" s="306"/>
      <c r="K28" s="306"/>
      <c r="L28" s="305"/>
      <c r="M28" s="305"/>
      <c r="N28" s="305"/>
      <c r="O28" s="305"/>
      <c r="P28" s="305"/>
      <c r="Q28" s="305"/>
      <c r="R28" s="305"/>
      <c r="S28" s="305"/>
      <c r="T28" s="305"/>
      <c r="U28" s="305"/>
      <c r="V28" s="305"/>
      <c r="W28" s="305"/>
      <c r="X28" s="305"/>
      <c r="Y28" s="305"/>
      <c r="Z28" s="305"/>
      <c r="AA28" s="305"/>
      <c r="AB28" s="305"/>
      <c r="AC28" s="305"/>
      <c r="AD28" s="305"/>
      <c r="AE28" s="305"/>
      <c r="AF28" s="305"/>
    </row>
    <row r="29" spans="1:32" ht="18" customHeight="1">
      <c r="A29" s="305"/>
      <c r="B29" s="630"/>
      <c r="C29" s="622" t="s">
        <v>10</v>
      </c>
      <c r="D29" s="306"/>
      <c r="E29" s="306"/>
      <c r="F29" s="306"/>
      <c r="G29" s="306"/>
      <c r="H29" s="306"/>
      <c r="I29" s="306"/>
      <c r="J29" s="306"/>
      <c r="K29" s="306"/>
      <c r="L29" s="305"/>
      <c r="M29" s="305"/>
      <c r="N29" s="305"/>
      <c r="O29" s="305"/>
      <c r="P29" s="305"/>
      <c r="Q29" s="305"/>
      <c r="R29" s="305"/>
      <c r="S29" s="305"/>
      <c r="T29" s="305"/>
      <c r="U29" s="305"/>
      <c r="V29" s="305"/>
      <c r="W29" s="305"/>
      <c r="X29" s="305"/>
      <c r="Y29" s="305"/>
      <c r="Z29" s="305"/>
      <c r="AA29" s="305"/>
      <c r="AB29" s="305"/>
      <c r="AC29" s="305"/>
      <c r="AD29" s="305"/>
      <c r="AE29" s="305"/>
      <c r="AF29" s="305"/>
    </row>
    <row r="30" spans="1:32" ht="18" customHeight="1">
      <c r="A30" s="305"/>
      <c r="B30" s="630"/>
      <c r="C30" s="622" t="s">
        <v>14</v>
      </c>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05"/>
      <c r="AF30" s="305"/>
    </row>
    <row r="31" spans="1:32" ht="18" customHeight="1">
      <c r="A31" s="305"/>
      <c r="B31" s="630"/>
      <c r="C31" s="326"/>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05"/>
      <c r="AF31" s="305"/>
    </row>
    <row r="32" spans="2:33" ht="18" customHeight="1">
      <c r="B32" s="632" t="s">
        <v>764</v>
      </c>
      <c r="C32" s="326" t="s">
        <v>751</v>
      </c>
      <c r="E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row>
    <row r="33" spans="2:32" ht="18" customHeight="1">
      <c r="B33" s="632"/>
      <c r="C33" s="639" t="s">
        <v>684</v>
      </c>
      <c r="D33" s="639"/>
      <c r="E33" s="639"/>
      <c r="F33" s="639"/>
      <c r="G33" s="639"/>
      <c r="H33" s="639"/>
      <c r="I33" s="639"/>
      <c r="J33" s="639"/>
      <c r="K33" s="639"/>
      <c r="L33" s="639"/>
      <c r="M33" s="638"/>
      <c r="N33" s="636" t="s">
        <v>685</v>
      </c>
      <c r="O33" s="636"/>
      <c r="P33" s="636"/>
      <c r="Q33" s="636"/>
      <c r="R33" s="636"/>
      <c r="S33" s="636"/>
      <c r="T33" s="636"/>
      <c r="U33" s="636"/>
      <c r="V33" s="636"/>
      <c r="W33" s="636"/>
      <c r="X33" s="636"/>
      <c r="Y33" s="636"/>
      <c r="Z33" s="636"/>
      <c r="AA33" s="636"/>
      <c r="AB33" s="637"/>
      <c r="AC33" s="326"/>
      <c r="AD33" s="309"/>
      <c r="AE33" s="309"/>
      <c r="AF33" s="309"/>
    </row>
    <row r="34" spans="2:32" s="402" customFormat="1" ht="18" customHeight="1">
      <c r="B34" s="633"/>
      <c r="C34" s="411" t="s">
        <v>816</v>
      </c>
      <c r="D34" s="414"/>
      <c r="E34" s="411"/>
      <c r="F34" s="411"/>
      <c r="G34" s="411"/>
      <c r="H34" s="411"/>
      <c r="I34" s="411"/>
      <c r="J34" s="411"/>
      <c r="K34" s="411"/>
      <c r="L34" s="411"/>
      <c r="M34" s="415"/>
      <c r="N34" s="416" t="s">
        <v>680</v>
      </c>
      <c r="O34" s="412"/>
      <c r="P34" s="411"/>
      <c r="Q34" s="411"/>
      <c r="R34" s="411"/>
      <c r="S34" s="411"/>
      <c r="T34" s="411"/>
      <c r="U34" s="411"/>
      <c r="V34" s="411"/>
      <c r="W34" s="411"/>
      <c r="X34" s="411"/>
      <c r="Y34" s="411"/>
      <c r="Z34" s="411"/>
      <c r="AA34" s="417"/>
      <c r="AB34" s="417"/>
      <c r="AC34" s="403"/>
      <c r="AD34" s="405"/>
      <c r="AE34" s="405"/>
      <c r="AF34" s="405"/>
    </row>
    <row r="35" spans="2:32" s="402" customFormat="1" ht="18" customHeight="1">
      <c r="B35" s="633"/>
      <c r="C35" s="411" t="s">
        <v>678</v>
      </c>
      <c r="D35" s="414"/>
      <c r="E35" s="411"/>
      <c r="F35" s="411"/>
      <c r="G35" s="411"/>
      <c r="H35" s="411"/>
      <c r="I35" s="411"/>
      <c r="J35" s="411"/>
      <c r="K35" s="411"/>
      <c r="L35" s="411"/>
      <c r="M35" s="415"/>
      <c r="N35" s="416" t="s">
        <v>681</v>
      </c>
      <c r="O35" s="412"/>
      <c r="P35" s="411"/>
      <c r="Q35" s="411"/>
      <c r="R35" s="411"/>
      <c r="S35" s="411"/>
      <c r="T35" s="411"/>
      <c r="U35" s="411"/>
      <c r="V35" s="411"/>
      <c r="W35" s="411"/>
      <c r="X35" s="411"/>
      <c r="Y35" s="411"/>
      <c r="Z35" s="411"/>
      <c r="AA35" s="417"/>
      <c r="AB35" s="417"/>
      <c r="AC35" s="403"/>
      <c r="AD35" s="405"/>
      <c r="AE35" s="405"/>
      <c r="AF35" s="405"/>
    </row>
    <row r="36" spans="2:32" s="402" customFormat="1" ht="18" customHeight="1">
      <c r="B36" s="633"/>
      <c r="C36" s="411" t="s">
        <v>679</v>
      </c>
      <c r="D36" s="414"/>
      <c r="E36" s="411"/>
      <c r="F36" s="411"/>
      <c r="G36" s="411"/>
      <c r="H36" s="411"/>
      <c r="I36" s="411"/>
      <c r="J36" s="411"/>
      <c r="K36" s="411"/>
      <c r="L36" s="411"/>
      <c r="M36" s="415"/>
      <c r="N36" s="416" t="s">
        <v>682</v>
      </c>
      <c r="O36" s="412"/>
      <c r="P36" s="411"/>
      <c r="Q36" s="411"/>
      <c r="R36" s="411"/>
      <c r="S36" s="411"/>
      <c r="T36" s="411"/>
      <c r="U36" s="411"/>
      <c r="V36" s="411"/>
      <c r="W36" s="411"/>
      <c r="X36" s="411"/>
      <c r="Y36" s="411"/>
      <c r="Z36" s="411"/>
      <c r="AA36" s="417"/>
      <c r="AB36" s="417"/>
      <c r="AC36" s="403"/>
      <c r="AD36" s="403"/>
      <c r="AE36" s="403"/>
      <c r="AF36" s="403"/>
    </row>
    <row r="37" spans="2:32" s="402" customFormat="1" ht="18" customHeight="1">
      <c r="B37" s="633"/>
      <c r="C37" s="407" t="s">
        <v>57</v>
      </c>
      <c r="D37" s="404"/>
      <c r="E37" s="407"/>
      <c r="F37" s="407"/>
      <c r="G37" s="407"/>
      <c r="H37" s="407"/>
      <c r="I37" s="407"/>
      <c r="J37" s="407"/>
      <c r="K37" s="407"/>
      <c r="L37" s="410"/>
      <c r="M37" s="408"/>
      <c r="N37" s="409" t="s">
        <v>683</v>
      </c>
      <c r="O37" s="410"/>
      <c r="P37" s="410"/>
      <c r="Q37" s="410"/>
      <c r="R37" s="410"/>
      <c r="S37" s="410"/>
      <c r="T37" s="410"/>
      <c r="U37" s="410"/>
      <c r="V37" s="410"/>
      <c r="W37" s="410"/>
      <c r="X37" s="410"/>
      <c r="Y37" s="410"/>
      <c r="Z37" s="410"/>
      <c r="AA37" s="418"/>
      <c r="AB37" s="418"/>
      <c r="AC37" s="406"/>
      <c r="AD37" s="406"/>
      <c r="AE37" s="406"/>
      <c r="AF37" s="406"/>
    </row>
    <row r="38" spans="2:32" s="402" customFormat="1" ht="18" customHeight="1">
      <c r="B38" s="633"/>
      <c r="C38" s="411"/>
      <c r="D38" s="414"/>
      <c r="E38" s="411"/>
      <c r="F38" s="411"/>
      <c r="G38" s="411"/>
      <c r="H38" s="411"/>
      <c r="I38" s="411"/>
      <c r="J38" s="411"/>
      <c r="K38" s="411"/>
      <c r="L38" s="412"/>
      <c r="M38" s="412"/>
      <c r="N38" s="411"/>
      <c r="O38" s="412"/>
      <c r="P38" s="412"/>
      <c r="Q38" s="412"/>
      <c r="R38" s="412"/>
      <c r="S38" s="412"/>
      <c r="T38" s="412"/>
      <c r="U38" s="412"/>
      <c r="V38" s="412"/>
      <c r="W38" s="412"/>
      <c r="X38" s="412"/>
      <c r="Y38" s="412"/>
      <c r="Z38" s="412"/>
      <c r="AA38" s="413"/>
      <c r="AB38" s="413"/>
      <c r="AC38" s="406"/>
      <c r="AD38" s="406"/>
      <c r="AE38" s="406"/>
      <c r="AF38" s="406"/>
    </row>
    <row r="39" spans="2:12" ht="18" customHeight="1">
      <c r="B39" s="632" t="s">
        <v>765</v>
      </c>
      <c r="C39" s="326" t="s">
        <v>752</v>
      </c>
      <c r="E39" s="112"/>
      <c r="F39" s="112"/>
      <c r="G39" s="112"/>
      <c r="H39" s="112"/>
      <c r="I39" s="112"/>
      <c r="J39" s="112"/>
      <c r="K39" s="112"/>
      <c r="L39" s="112"/>
    </row>
    <row r="40" spans="2:33" ht="18" customHeight="1">
      <c r="B40" s="632"/>
      <c r="C40" s="639" t="s">
        <v>61</v>
      </c>
      <c r="D40" s="639"/>
      <c r="E40" s="639"/>
      <c r="F40" s="625"/>
      <c r="G40" s="626"/>
      <c r="H40" s="626"/>
      <c r="I40" s="626"/>
      <c r="J40" s="626"/>
      <c r="K40" s="626"/>
      <c r="L40" s="626"/>
      <c r="M40" s="626"/>
      <c r="N40" s="627"/>
      <c r="O40" s="626" t="s">
        <v>54</v>
      </c>
      <c r="P40" s="626"/>
      <c r="Q40" s="626"/>
      <c r="R40" s="626"/>
      <c r="S40" s="626"/>
      <c r="T40" s="626"/>
      <c r="U40" s="626"/>
      <c r="V40" s="626"/>
      <c r="W40" s="626"/>
      <c r="X40" s="626"/>
      <c r="Y40" s="626"/>
      <c r="Z40" s="626"/>
      <c r="AA40" s="626"/>
      <c r="AB40" s="626"/>
      <c r="AC40" s="627"/>
      <c r="AD40" s="517"/>
      <c r="AE40" s="517"/>
      <c r="AF40" s="517"/>
      <c r="AG40" s="517"/>
    </row>
    <row r="41" spans="2:33" ht="18" customHeight="1">
      <c r="B41" s="632"/>
      <c r="C41" s="411" t="s">
        <v>51</v>
      </c>
      <c r="D41" s="414"/>
      <c r="E41" s="411"/>
      <c r="F41" s="642" t="s">
        <v>58</v>
      </c>
      <c r="G41" s="643"/>
      <c r="H41" s="643"/>
      <c r="I41" s="643"/>
      <c r="J41" s="643"/>
      <c r="K41" s="643"/>
      <c r="L41" s="643"/>
      <c r="M41" s="643"/>
      <c r="N41" s="643"/>
      <c r="O41" s="643"/>
      <c r="P41" s="643"/>
      <c r="Q41" s="643"/>
      <c r="R41" s="643"/>
      <c r="S41" s="643"/>
      <c r="T41" s="643"/>
      <c r="U41" s="643"/>
      <c r="V41" s="643"/>
      <c r="W41" s="643"/>
      <c r="X41" s="643"/>
      <c r="Y41" s="643"/>
      <c r="Z41" s="643"/>
      <c r="AA41" s="643"/>
      <c r="AB41" s="643"/>
      <c r="AC41" s="643"/>
      <c r="AD41" s="643"/>
      <c r="AE41" s="643"/>
      <c r="AF41" s="643"/>
      <c r="AG41" s="643"/>
    </row>
    <row r="42" spans="2:33" ht="18" customHeight="1">
      <c r="B42" s="632"/>
      <c r="C42" s="411" t="s">
        <v>52</v>
      </c>
      <c r="D42" s="414"/>
      <c r="E42" s="411"/>
      <c r="F42" s="640" t="s">
        <v>59</v>
      </c>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row>
    <row r="43" spans="2:32" ht="18" customHeight="1">
      <c r="B43" s="632"/>
      <c r="C43" s="411" t="s">
        <v>53</v>
      </c>
      <c r="D43" s="414"/>
      <c r="E43" s="411"/>
      <c r="F43" s="644" t="s">
        <v>60</v>
      </c>
      <c r="G43" s="645"/>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5"/>
      <c r="AF43" s="645"/>
    </row>
    <row r="44" spans="2:32" ht="18" customHeight="1">
      <c r="B44" s="632"/>
      <c r="C44" s="411"/>
      <c r="D44" s="414"/>
      <c r="E44" s="411"/>
      <c r="F44" s="644"/>
      <c r="G44" s="645"/>
      <c r="H44" s="645"/>
      <c r="I44" s="645"/>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row>
    <row r="45" spans="2:33" ht="6.75" customHeight="1">
      <c r="B45" s="632"/>
      <c r="C45" s="515"/>
      <c r="D45" s="515"/>
      <c r="E45" s="516"/>
      <c r="F45" s="646"/>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59"/>
    </row>
    <row r="46" spans="2:12" ht="13.5">
      <c r="B46" s="632"/>
      <c r="C46" s="112"/>
      <c r="D46" s="112"/>
      <c r="E46" s="112"/>
      <c r="F46" s="112"/>
      <c r="G46" s="112"/>
      <c r="H46" s="112"/>
      <c r="I46" s="112"/>
      <c r="J46" s="112"/>
      <c r="K46" s="112"/>
      <c r="L46" s="112"/>
    </row>
    <row r="47" spans="2:12" ht="13.5">
      <c r="B47" s="632"/>
      <c r="C47" s="112"/>
      <c r="D47" s="112"/>
      <c r="E47" s="112"/>
      <c r="F47" s="112"/>
      <c r="G47" s="112"/>
      <c r="H47" s="112"/>
      <c r="I47" s="112"/>
      <c r="J47" s="112"/>
      <c r="K47" s="112"/>
      <c r="L47" s="112"/>
    </row>
    <row r="48" spans="2:12" ht="13.5">
      <c r="B48" s="632"/>
      <c r="C48" s="112"/>
      <c r="D48" s="112"/>
      <c r="E48" s="112"/>
      <c r="F48" s="112"/>
      <c r="G48" s="112"/>
      <c r="H48" s="112"/>
      <c r="I48" s="112"/>
      <c r="J48" s="112"/>
      <c r="K48" s="112"/>
      <c r="L48" s="112"/>
    </row>
    <row r="49" spans="2:12" ht="13.5">
      <c r="B49" s="632"/>
      <c r="C49" s="112"/>
      <c r="D49" s="112"/>
      <c r="E49" s="112"/>
      <c r="F49" s="112"/>
      <c r="G49" s="112"/>
      <c r="H49" s="112"/>
      <c r="I49" s="112"/>
      <c r="J49" s="112"/>
      <c r="K49" s="112"/>
      <c r="L49" s="112"/>
    </row>
    <row r="50" spans="2:16" ht="13.5">
      <c r="B50" s="632"/>
      <c r="C50" s="112"/>
      <c r="D50" s="112"/>
      <c r="E50" s="112"/>
      <c r="F50" s="112"/>
      <c r="G50" s="112"/>
      <c r="H50" s="112"/>
      <c r="I50" s="112"/>
      <c r="J50" s="112"/>
      <c r="K50" s="112"/>
      <c r="L50" s="112"/>
      <c r="P50" s="310" t="s">
        <v>9</v>
      </c>
    </row>
    <row r="51" spans="2:12" ht="13.5">
      <c r="B51" s="632"/>
      <c r="C51" s="112"/>
      <c r="D51" s="112"/>
      <c r="E51" s="112"/>
      <c r="F51" s="112"/>
      <c r="G51" s="112"/>
      <c r="H51" s="112"/>
      <c r="I51" s="112"/>
      <c r="J51" s="112"/>
      <c r="K51" s="112"/>
      <c r="L51" s="112"/>
    </row>
    <row r="52" spans="2:12" ht="13.5">
      <c r="B52" s="632"/>
      <c r="C52" s="112"/>
      <c r="D52" s="112"/>
      <c r="E52" s="112"/>
      <c r="F52" s="112"/>
      <c r="G52" s="112"/>
      <c r="H52" s="112"/>
      <c r="I52" s="112"/>
      <c r="J52" s="112"/>
      <c r="K52" s="112"/>
      <c r="L52" s="112"/>
    </row>
    <row r="53" spans="2:12" ht="13.5">
      <c r="B53" s="632"/>
      <c r="C53" s="112"/>
      <c r="D53" s="112"/>
      <c r="E53" s="112"/>
      <c r="F53" s="112"/>
      <c r="G53" s="112"/>
      <c r="H53" s="112"/>
      <c r="I53" s="112"/>
      <c r="J53" s="112"/>
      <c r="K53" s="112"/>
      <c r="L53" s="112"/>
    </row>
  </sheetData>
  <mergeCells count="13">
    <mergeCell ref="F43:AF45"/>
    <mergeCell ref="C25:AG26"/>
    <mergeCell ref="F41:AG41"/>
    <mergeCell ref="F42:AG42"/>
    <mergeCell ref="C40:E40"/>
    <mergeCell ref="N33:AB33"/>
    <mergeCell ref="C33:M33"/>
    <mergeCell ref="C8:AG9"/>
    <mergeCell ref="C5:AG6"/>
    <mergeCell ref="D20:AG24"/>
    <mergeCell ref="D16:AG19"/>
    <mergeCell ref="D14:AG15"/>
    <mergeCell ref="C10:AG11"/>
  </mergeCells>
  <printOptions/>
  <pageMargins left="0.5905511811023623" right="0.7480314960629921" top="0.63" bottom="0.3" header="0.5118110236220472" footer="0.2"/>
  <pageSetup horizontalDpi="600" verticalDpi="600" orientation="portrait" paperSize="9" scale="97" r:id="rId1"/>
</worksheet>
</file>

<file path=xl/worksheets/sheet30.xml><?xml version="1.0" encoding="utf-8"?>
<worksheet xmlns="http://schemas.openxmlformats.org/spreadsheetml/2006/main" xmlns:r="http://schemas.openxmlformats.org/officeDocument/2006/relationships">
  <sheetPr codeName="Sheet40">
    <tabColor indexed="8"/>
  </sheetPr>
  <dimension ref="A9:H33"/>
  <sheetViews>
    <sheetView workbookViewId="0" topLeftCell="A1">
      <selection activeCell="A1" sqref="A1"/>
    </sheetView>
  </sheetViews>
  <sheetFormatPr defaultColWidth="8.796875" defaultRowHeight="14.25"/>
  <cols>
    <col min="1" max="1" width="4.19921875" style="350" customWidth="1"/>
    <col min="2" max="2" width="6.59765625" style="350" customWidth="1"/>
    <col min="3" max="3" width="10.59765625" style="350" customWidth="1"/>
    <col min="4" max="8" width="9" style="350" customWidth="1"/>
    <col min="9" max="9" width="4.8984375" style="350" customWidth="1"/>
    <col min="10" max="10" width="9" style="350" customWidth="1"/>
    <col min="11" max="11" width="6.59765625" style="350" customWidth="1"/>
    <col min="12" max="16384" width="9" style="350" customWidth="1"/>
  </cols>
  <sheetData>
    <row r="1" ht="24" customHeight="1"/>
    <row r="2" ht="24" customHeight="1"/>
    <row r="3" ht="24" customHeight="1"/>
    <row r="4" ht="24" customHeight="1"/>
    <row r="5" ht="24" customHeight="1"/>
    <row r="6" ht="24" customHeight="1"/>
    <row r="7" ht="24" customHeight="1"/>
    <row r="9" spans="1:8" ht="22.5" customHeight="1">
      <c r="A9" s="351"/>
      <c r="B9" s="352" t="s">
        <v>597</v>
      </c>
      <c r="C9" s="353"/>
      <c r="D9" s="353"/>
      <c r="E9" s="353"/>
      <c r="F9" s="353"/>
      <c r="G9" s="353"/>
      <c r="H9" s="353"/>
    </row>
    <row r="10" spans="1:8" ht="22.5" customHeight="1">
      <c r="A10" s="351"/>
      <c r="B10" s="352" t="s">
        <v>505</v>
      </c>
      <c r="C10" s="353"/>
      <c r="D10" s="353"/>
      <c r="E10" s="353"/>
      <c r="F10" s="353"/>
      <c r="G10" s="353"/>
      <c r="H10" s="353"/>
    </row>
    <row r="11" spans="1:8" ht="22.5" customHeight="1">
      <c r="A11" s="351"/>
      <c r="B11" s="352" t="s">
        <v>506</v>
      </c>
      <c r="C11" s="353"/>
      <c r="D11" s="353"/>
      <c r="E11" s="353"/>
      <c r="F11" s="353"/>
      <c r="G11" s="353"/>
      <c r="H11" s="353"/>
    </row>
    <row r="12" spans="1:8" ht="27" customHeight="1">
      <c r="A12" s="351"/>
      <c r="B12" s="354"/>
      <c r="C12" s="353"/>
      <c r="D12" s="353"/>
      <c r="E12" s="353"/>
      <c r="F12" s="353"/>
      <c r="G12" s="353"/>
      <c r="H12" s="353"/>
    </row>
    <row r="13" spans="1:8" ht="18" customHeight="1">
      <c r="A13" s="351"/>
      <c r="B13" s="355" t="s">
        <v>507</v>
      </c>
      <c r="C13" s="353"/>
      <c r="D13" s="353"/>
      <c r="E13" s="353"/>
      <c r="F13" s="353"/>
      <c r="G13" s="353"/>
      <c r="H13" s="353"/>
    </row>
    <row r="14" spans="1:8" ht="24.75" customHeight="1">
      <c r="A14" s="351"/>
      <c r="B14" s="356"/>
      <c r="C14" s="353"/>
      <c r="D14" s="353"/>
      <c r="E14" s="353"/>
      <c r="F14" s="353"/>
      <c r="G14" s="353"/>
      <c r="H14" s="353"/>
    </row>
    <row r="15" spans="1:8" ht="22.5" customHeight="1">
      <c r="A15" s="351"/>
      <c r="B15" s="353" t="s">
        <v>508</v>
      </c>
      <c r="C15" s="353"/>
      <c r="D15" s="353"/>
      <c r="E15" s="353" t="s">
        <v>509</v>
      </c>
      <c r="F15" s="357"/>
      <c r="H15" s="353"/>
    </row>
    <row r="16" spans="1:8" ht="22.5" customHeight="1">
      <c r="A16" s="351"/>
      <c r="B16" s="358" t="s">
        <v>510</v>
      </c>
      <c r="C16" s="353"/>
      <c r="D16" s="353"/>
      <c r="E16" s="353" t="s">
        <v>511</v>
      </c>
      <c r="F16" s="357"/>
      <c r="H16" s="353"/>
    </row>
    <row r="17" spans="1:8" ht="22.5" customHeight="1">
      <c r="A17" s="351"/>
      <c r="B17" s="358" t="s">
        <v>512</v>
      </c>
      <c r="C17" s="353"/>
      <c r="D17" s="353"/>
      <c r="E17" s="353" t="s">
        <v>513</v>
      </c>
      <c r="F17" s="357"/>
      <c r="H17" s="353"/>
    </row>
    <row r="18" spans="1:5" ht="22.5" customHeight="1">
      <c r="A18" s="351"/>
      <c r="B18" s="358" t="s">
        <v>514</v>
      </c>
      <c r="C18" s="353"/>
      <c r="D18" s="353"/>
      <c r="E18" s="353" t="s">
        <v>515</v>
      </c>
    </row>
    <row r="19" spans="2:5" ht="15" customHeight="1">
      <c r="B19" s="358"/>
      <c r="C19" s="353"/>
      <c r="D19" s="353"/>
      <c r="E19" s="353"/>
    </row>
    <row r="20" spans="2:5" ht="20.25" customHeight="1">
      <c r="B20" s="358"/>
      <c r="C20" s="359" t="s">
        <v>516</v>
      </c>
      <c r="D20" s="353"/>
      <c r="E20" s="353"/>
    </row>
    <row r="21" spans="2:5" ht="20.25" customHeight="1">
      <c r="B21" s="358"/>
      <c r="C21" s="359"/>
      <c r="D21" s="353"/>
      <c r="E21" s="353"/>
    </row>
    <row r="22" spans="6:8" ht="13.5">
      <c r="F22" s="353"/>
      <c r="G22" s="353"/>
      <c r="H22" s="353"/>
    </row>
    <row r="23" spans="3:8" ht="17.25">
      <c r="C23" s="360"/>
      <c r="F23" s="353"/>
      <c r="G23" s="353"/>
      <c r="H23" s="353"/>
    </row>
    <row r="24" spans="3:8" ht="17.25">
      <c r="C24" s="360"/>
      <c r="F24" s="353"/>
      <c r="G24" s="353"/>
      <c r="H24" s="353"/>
    </row>
    <row r="25" spans="3:8" ht="17.25">
      <c r="C25" s="360"/>
      <c r="F25" s="353"/>
      <c r="G25" s="353"/>
      <c r="H25" s="353"/>
    </row>
    <row r="26" spans="3:8" ht="17.25">
      <c r="C26" s="360"/>
      <c r="F26" s="353"/>
      <c r="G26" s="353"/>
      <c r="H26" s="353"/>
    </row>
    <row r="27" spans="3:8" ht="17.25">
      <c r="C27" s="360"/>
      <c r="F27" s="353"/>
      <c r="G27" s="353"/>
      <c r="H27" s="353"/>
    </row>
    <row r="28" spans="3:8" ht="17.25">
      <c r="C28" s="360"/>
      <c r="F28" s="353"/>
      <c r="G28" s="353"/>
      <c r="H28" s="353"/>
    </row>
    <row r="29" spans="3:8" ht="17.25">
      <c r="C29" s="360"/>
      <c r="F29" s="353"/>
      <c r="G29" s="353"/>
      <c r="H29" s="353"/>
    </row>
    <row r="30" spans="3:8" ht="17.25">
      <c r="C30" s="360"/>
      <c r="F30" s="353"/>
      <c r="G30" s="353"/>
      <c r="H30" s="353"/>
    </row>
    <row r="31" spans="3:7" ht="13.5">
      <c r="C31" s="361"/>
      <c r="D31" s="362"/>
      <c r="E31" s="363"/>
      <c r="F31" s="363"/>
      <c r="G31" s="363"/>
    </row>
    <row r="32" spans="3:7" ht="13.5">
      <c r="C32" s="362"/>
      <c r="D32" s="362"/>
      <c r="E32" s="363"/>
      <c r="F32" s="363"/>
      <c r="G32" s="363"/>
    </row>
    <row r="33" spans="3:7" ht="13.5">
      <c r="C33" s="362"/>
      <c r="D33" s="362"/>
      <c r="E33" s="363"/>
      <c r="F33" s="363"/>
      <c r="G33" s="363"/>
    </row>
    <row r="35" ht="17.25" customHeight="1"/>
    <row r="36" ht="17.25" customHeight="1"/>
  </sheetData>
  <printOptions/>
  <pageMargins left="0.75" right="0.75" top="1" bottom="1" header="0.512" footer="0.51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6">
    <tabColor indexed="12"/>
  </sheetPr>
  <dimension ref="A1:AP67"/>
  <sheetViews>
    <sheetView view="pageBreakPreview" zoomScaleSheetLayoutView="100" workbookViewId="0" topLeftCell="A1">
      <selection activeCell="A1" sqref="A1"/>
    </sheetView>
  </sheetViews>
  <sheetFormatPr defaultColWidth="8.796875" defaultRowHeight="14.25"/>
  <cols>
    <col min="1" max="1" width="2.09765625" style="1" customWidth="1"/>
    <col min="2" max="38" width="2.59765625" style="1" customWidth="1"/>
    <col min="39" max="39" width="9.09765625" style="1" customWidth="1"/>
    <col min="40" max="40" width="2.59765625" style="1" customWidth="1"/>
    <col min="41" max="41" width="7.5" style="1" customWidth="1"/>
    <col min="42" max="42" width="3.8984375" style="1" customWidth="1"/>
    <col min="43" max="43" width="7.19921875" style="1" customWidth="1"/>
    <col min="44" max="142" width="2.59765625" style="1" customWidth="1"/>
    <col min="143" max="16384" width="9" style="1" customWidth="1"/>
  </cols>
  <sheetData>
    <row r="1" spans="1:37" ht="18.75">
      <c r="A1" s="634" t="s">
        <v>84</v>
      </c>
      <c r="B1" s="578"/>
      <c r="C1" s="578"/>
      <c r="D1" s="32"/>
      <c r="E1" s="32"/>
      <c r="F1" s="32"/>
      <c r="G1" s="32"/>
      <c r="H1" s="32"/>
      <c r="I1" s="32"/>
      <c r="J1" s="32"/>
      <c r="K1" s="32"/>
      <c r="L1" s="32"/>
      <c r="M1" s="32"/>
      <c r="P1" s="32"/>
      <c r="Q1" s="32"/>
      <c r="R1" s="32"/>
      <c r="S1" s="32"/>
      <c r="T1" s="32"/>
      <c r="U1" s="32"/>
      <c r="V1" s="32"/>
      <c r="W1" s="32"/>
      <c r="X1" s="32"/>
      <c r="Y1" s="32"/>
      <c r="Z1" s="32"/>
      <c r="AA1" s="32"/>
      <c r="AB1" s="32"/>
      <c r="AC1" s="32"/>
      <c r="AD1" s="32"/>
      <c r="AE1" s="32"/>
      <c r="AF1" s="32"/>
      <c r="AG1" s="32"/>
      <c r="AH1" s="32"/>
      <c r="AI1" s="32"/>
      <c r="AJ1" s="32"/>
      <c r="AK1" s="32"/>
    </row>
    <row r="2" spans="1:37" ht="15" customHeight="1">
      <c r="A2" s="577"/>
      <c r="B2" s="578"/>
      <c r="C2" s="578"/>
      <c r="D2" s="32"/>
      <c r="E2" s="32"/>
      <c r="F2" s="32"/>
      <c r="G2" s="32"/>
      <c r="H2" s="32"/>
      <c r="I2" s="32"/>
      <c r="J2" s="32"/>
      <c r="K2" s="32"/>
      <c r="L2" s="32"/>
      <c r="M2" s="32"/>
      <c r="N2" s="32"/>
      <c r="O2" s="33"/>
      <c r="P2" s="32"/>
      <c r="Q2" s="32"/>
      <c r="R2" s="32"/>
      <c r="S2" s="32"/>
      <c r="T2" s="32"/>
      <c r="U2" s="32"/>
      <c r="V2" s="32"/>
      <c r="W2" s="32"/>
      <c r="X2" s="32"/>
      <c r="Y2" s="32"/>
      <c r="Z2" s="32"/>
      <c r="AA2" s="32"/>
      <c r="AB2" s="32"/>
      <c r="AC2" s="32"/>
      <c r="AD2" s="32"/>
      <c r="AE2" s="32"/>
      <c r="AF2" s="32"/>
      <c r="AG2" s="32"/>
      <c r="AH2" s="32"/>
      <c r="AI2" s="32"/>
      <c r="AJ2" s="32"/>
      <c r="AK2" s="32"/>
    </row>
    <row r="3" spans="1:37" ht="18" customHeight="1">
      <c r="A3" s="576" t="s">
        <v>85</v>
      </c>
      <c r="B3" s="577"/>
      <c r="C3" s="578"/>
      <c r="D3" s="32"/>
      <c r="E3" s="32"/>
      <c r="F3" s="32"/>
      <c r="G3" s="32"/>
      <c r="H3" s="32"/>
      <c r="I3" s="32"/>
      <c r="J3" s="32"/>
      <c r="K3" s="32"/>
      <c r="L3" s="32"/>
      <c r="M3" s="32"/>
      <c r="N3" s="32"/>
      <c r="O3" s="33"/>
      <c r="P3" s="32"/>
      <c r="Q3" s="32"/>
      <c r="R3" s="32"/>
      <c r="S3" s="32"/>
      <c r="T3" s="32"/>
      <c r="U3" s="32"/>
      <c r="V3" s="32"/>
      <c r="W3" s="32"/>
      <c r="X3" s="32"/>
      <c r="Y3" s="32"/>
      <c r="Z3" s="32"/>
      <c r="AA3" s="32"/>
      <c r="AB3" s="32"/>
      <c r="AC3" s="32"/>
      <c r="AD3" s="32"/>
      <c r="AE3" s="32"/>
      <c r="AF3" s="32"/>
      <c r="AG3" s="32"/>
      <c r="AH3" s="32"/>
      <c r="AI3" s="32"/>
      <c r="AJ3" s="32"/>
      <c r="AK3" s="32"/>
    </row>
    <row r="4" spans="1:37" ht="15" customHeight="1">
      <c r="A4" s="577"/>
      <c r="B4" s="578"/>
      <c r="C4" s="578"/>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1:10" ht="17.25">
      <c r="A5" s="577"/>
      <c r="B5" s="576" t="s">
        <v>86</v>
      </c>
      <c r="C5" s="577"/>
      <c r="D5" s="32"/>
      <c r="E5" s="32"/>
      <c r="F5" s="32"/>
      <c r="G5" s="32"/>
      <c r="H5" s="32"/>
      <c r="I5" s="32"/>
      <c r="J5" s="32"/>
    </row>
    <row r="7" spans="2:37" ht="13.5">
      <c r="B7" s="35"/>
      <c r="C7" s="655" t="s">
        <v>832</v>
      </c>
      <c r="D7" s="655"/>
      <c r="E7" s="655"/>
      <c r="F7" s="655"/>
      <c r="G7" s="655"/>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c r="AJ7" s="655"/>
      <c r="AK7" s="35"/>
    </row>
    <row r="8" spans="2:37" ht="13.5">
      <c r="B8" s="45"/>
      <c r="C8" s="655"/>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5"/>
      <c r="AJ8" s="655"/>
      <c r="AK8" s="35"/>
    </row>
    <row r="9" spans="2:37" ht="13.5" customHeight="1">
      <c r="B9" s="35"/>
      <c r="C9" s="656" t="s">
        <v>833</v>
      </c>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35"/>
    </row>
    <row r="10" spans="2:37" ht="13.5">
      <c r="B10" s="35"/>
      <c r="C10" s="656"/>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35"/>
    </row>
    <row r="11" spans="2:37" ht="13.5">
      <c r="B11" s="35"/>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35"/>
    </row>
    <row r="12" spans="2:37" ht="13.5">
      <c r="B12" s="35"/>
      <c r="C12" s="656" t="s">
        <v>834</v>
      </c>
      <c r="D12" s="656"/>
      <c r="E12" s="656"/>
      <c r="F12" s="656"/>
      <c r="G12" s="656"/>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35"/>
    </row>
    <row r="13" spans="2:37" ht="13.5">
      <c r="B13" s="35"/>
      <c r="C13" s="656"/>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35"/>
    </row>
    <row r="14" spans="2:37" ht="1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row>
    <row r="15" spans="2:37" ht="13.5">
      <c r="B15" s="32" t="s">
        <v>152</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679" t="s">
        <v>133</v>
      </c>
      <c r="AE15" s="679"/>
      <c r="AF15" s="679"/>
      <c r="AG15" s="679"/>
      <c r="AH15" s="679"/>
      <c r="AI15" s="679"/>
      <c r="AJ15" s="679"/>
      <c r="AK15" s="36"/>
    </row>
    <row r="16" spans="2:38" ht="6.75" customHeight="1">
      <c r="B16" s="681" t="s">
        <v>132</v>
      </c>
      <c r="C16" s="682"/>
      <c r="D16" s="682"/>
      <c r="E16" s="682"/>
      <c r="F16" s="682"/>
      <c r="G16" s="682"/>
      <c r="H16" s="683"/>
      <c r="I16" s="659" t="s">
        <v>149</v>
      </c>
      <c r="J16" s="660"/>
      <c r="K16" s="660"/>
      <c r="L16" s="660"/>
      <c r="M16" s="71"/>
      <c r="N16" s="71"/>
      <c r="O16" s="71"/>
      <c r="P16" s="71"/>
      <c r="Q16" s="71"/>
      <c r="R16" s="71"/>
      <c r="S16" s="72"/>
      <c r="T16" s="72"/>
      <c r="U16" s="72"/>
      <c r="V16" s="72"/>
      <c r="W16" s="73"/>
      <c r="X16" s="73"/>
      <c r="Y16" s="73"/>
      <c r="Z16" s="73"/>
      <c r="AA16" s="74"/>
      <c r="AB16" s="74"/>
      <c r="AC16" s="72"/>
      <c r="AD16" s="75"/>
      <c r="AE16" s="75"/>
      <c r="AF16" s="75"/>
      <c r="AG16" s="76"/>
      <c r="AH16" s="76"/>
      <c r="AI16" s="76"/>
      <c r="AJ16" s="77"/>
      <c r="AK16" s="8"/>
      <c r="AL16" s="8"/>
    </row>
    <row r="17" spans="2:38" ht="6.75" customHeight="1">
      <c r="B17" s="684"/>
      <c r="C17" s="685"/>
      <c r="D17" s="685"/>
      <c r="E17" s="685"/>
      <c r="F17" s="685"/>
      <c r="G17" s="685"/>
      <c r="H17" s="686"/>
      <c r="I17" s="661"/>
      <c r="J17" s="662"/>
      <c r="K17" s="662"/>
      <c r="L17" s="662"/>
      <c r="M17" s="78"/>
      <c r="N17" s="78"/>
      <c r="O17" s="78"/>
      <c r="P17" s="78"/>
      <c r="Q17" s="78"/>
      <c r="R17" s="78"/>
      <c r="S17" s="668" t="s">
        <v>131</v>
      </c>
      <c r="T17" s="669"/>
      <c r="U17" s="669"/>
      <c r="V17" s="669"/>
      <c r="W17" s="79"/>
      <c r="X17" s="80"/>
      <c r="Y17" s="80"/>
      <c r="Z17" s="80"/>
      <c r="AA17" s="80"/>
      <c r="AB17" s="81"/>
      <c r="AC17" s="668" t="s">
        <v>123</v>
      </c>
      <c r="AD17" s="669"/>
      <c r="AE17" s="669"/>
      <c r="AF17" s="669"/>
      <c r="AG17" s="76"/>
      <c r="AH17" s="76"/>
      <c r="AI17" s="76"/>
      <c r="AJ17" s="77"/>
      <c r="AK17" s="8"/>
      <c r="AL17" s="8"/>
    </row>
    <row r="18" spans="2:38" ht="13.5">
      <c r="B18" s="684"/>
      <c r="C18" s="685"/>
      <c r="D18" s="685"/>
      <c r="E18" s="685"/>
      <c r="F18" s="685"/>
      <c r="G18" s="685"/>
      <c r="H18" s="686"/>
      <c r="I18" s="661"/>
      <c r="J18" s="662"/>
      <c r="K18" s="662"/>
      <c r="L18" s="662"/>
      <c r="M18" s="665" t="s">
        <v>122</v>
      </c>
      <c r="N18" s="666"/>
      <c r="O18" s="666"/>
      <c r="P18" s="666"/>
      <c r="Q18" s="666"/>
      <c r="R18" s="666"/>
      <c r="S18" s="670"/>
      <c r="T18" s="671"/>
      <c r="U18" s="671"/>
      <c r="V18" s="671"/>
      <c r="W18" s="700" t="s">
        <v>122</v>
      </c>
      <c r="X18" s="701"/>
      <c r="Y18" s="701"/>
      <c r="Z18" s="701"/>
      <c r="AA18" s="701"/>
      <c r="AB18" s="702"/>
      <c r="AC18" s="670"/>
      <c r="AD18" s="671"/>
      <c r="AE18" s="671"/>
      <c r="AF18" s="671"/>
      <c r="AG18" s="82"/>
      <c r="AH18" s="82"/>
      <c r="AI18" s="82"/>
      <c r="AJ18" s="83"/>
      <c r="AK18" s="20"/>
      <c r="AL18" s="20"/>
    </row>
    <row r="19" spans="2:38" ht="13.5">
      <c r="B19" s="684"/>
      <c r="C19" s="685"/>
      <c r="D19" s="685"/>
      <c r="E19" s="685"/>
      <c r="F19" s="685"/>
      <c r="G19" s="685"/>
      <c r="H19" s="686"/>
      <c r="I19" s="663"/>
      <c r="J19" s="664"/>
      <c r="K19" s="664"/>
      <c r="L19" s="664"/>
      <c r="M19" s="674" t="s">
        <v>110</v>
      </c>
      <c r="N19" s="675"/>
      <c r="O19" s="676"/>
      <c r="P19" s="674" t="s">
        <v>111</v>
      </c>
      <c r="Q19" s="675"/>
      <c r="R19" s="675"/>
      <c r="S19" s="672"/>
      <c r="T19" s="673"/>
      <c r="U19" s="673"/>
      <c r="V19" s="673"/>
      <c r="W19" s="665" t="s">
        <v>110</v>
      </c>
      <c r="X19" s="666"/>
      <c r="Y19" s="667"/>
      <c r="Z19" s="665" t="s">
        <v>111</v>
      </c>
      <c r="AA19" s="666"/>
      <c r="AB19" s="667"/>
      <c r="AC19" s="672"/>
      <c r="AD19" s="673"/>
      <c r="AE19" s="673"/>
      <c r="AF19" s="673"/>
      <c r="AG19" s="665" t="s">
        <v>113</v>
      </c>
      <c r="AH19" s="666"/>
      <c r="AI19" s="666"/>
      <c r="AJ19" s="667"/>
      <c r="AK19" s="22"/>
      <c r="AL19" s="22"/>
    </row>
    <row r="20" spans="2:38" s="14" customFormat="1" ht="9.75">
      <c r="B20" s="23"/>
      <c r="C20" s="24"/>
      <c r="D20" s="24"/>
      <c r="E20" s="24"/>
      <c r="F20" s="24"/>
      <c r="G20" s="24"/>
      <c r="H20" s="25"/>
      <c r="I20" s="677" t="s">
        <v>116</v>
      </c>
      <c r="J20" s="678"/>
      <c r="K20" s="678"/>
      <c r="L20" s="678"/>
      <c r="M20" s="680" t="s">
        <v>124</v>
      </c>
      <c r="N20" s="680"/>
      <c r="O20" s="680"/>
      <c r="P20" s="680" t="s">
        <v>124</v>
      </c>
      <c r="Q20" s="680"/>
      <c r="R20" s="680"/>
      <c r="S20" s="680" t="s">
        <v>116</v>
      </c>
      <c r="T20" s="680"/>
      <c r="U20" s="680"/>
      <c r="V20" s="680"/>
      <c r="W20" s="680" t="s">
        <v>124</v>
      </c>
      <c r="X20" s="680"/>
      <c r="Y20" s="680"/>
      <c r="Z20" s="680" t="s">
        <v>124</v>
      </c>
      <c r="AA20" s="680"/>
      <c r="AB20" s="680"/>
      <c r="AC20" s="680" t="s">
        <v>116</v>
      </c>
      <c r="AD20" s="680"/>
      <c r="AE20" s="680"/>
      <c r="AF20" s="680"/>
      <c r="AG20" s="680" t="s">
        <v>116</v>
      </c>
      <c r="AH20" s="680"/>
      <c r="AI20" s="680"/>
      <c r="AJ20" s="706"/>
      <c r="AK20" s="15"/>
      <c r="AL20" s="15"/>
    </row>
    <row r="21" spans="2:38" ht="12.75" customHeight="1">
      <c r="B21" s="692" t="s">
        <v>105</v>
      </c>
      <c r="C21" s="693"/>
      <c r="D21" s="693"/>
      <c r="E21" s="693"/>
      <c r="F21" s="693"/>
      <c r="G21" s="693"/>
      <c r="H21" s="694"/>
      <c r="I21" s="657">
        <v>532308</v>
      </c>
      <c r="J21" s="658"/>
      <c r="K21" s="658"/>
      <c r="L21" s="658"/>
      <c r="M21" s="688">
        <v>92.5</v>
      </c>
      <c r="N21" s="688"/>
      <c r="O21" s="688"/>
      <c r="P21" s="688">
        <v>-1.1</v>
      </c>
      <c r="Q21" s="688"/>
      <c r="R21" s="688"/>
      <c r="S21" s="658">
        <v>258186</v>
      </c>
      <c r="T21" s="658"/>
      <c r="U21" s="658"/>
      <c r="V21" s="658"/>
      <c r="W21" s="688">
        <v>-0.2</v>
      </c>
      <c r="X21" s="688"/>
      <c r="Y21" s="688"/>
      <c r="Z21" s="688">
        <v>-0.1</v>
      </c>
      <c r="AA21" s="688"/>
      <c r="AB21" s="688"/>
      <c r="AC21" s="658">
        <v>274122</v>
      </c>
      <c r="AD21" s="658"/>
      <c r="AE21" s="658"/>
      <c r="AF21" s="658"/>
      <c r="AG21" s="696">
        <v>-5600</v>
      </c>
      <c r="AH21" s="696"/>
      <c r="AI21" s="696"/>
      <c r="AJ21" s="696"/>
      <c r="AK21" s="21"/>
      <c r="AL21" s="21"/>
    </row>
    <row r="22" spans="2:38" ht="13.5">
      <c r="B22" s="692" t="s">
        <v>106</v>
      </c>
      <c r="C22" s="693"/>
      <c r="D22" s="693"/>
      <c r="E22" s="693"/>
      <c r="F22" s="693"/>
      <c r="G22" s="693"/>
      <c r="H22" s="694"/>
      <c r="I22" s="689">
        <v>701131</v>
      </c>
      <c r="J22" s="690"/>
      <c r="K22" s="690"/>
      <c r="L22" s="690"/>
      <c r="M22" s="688">
        <v>102.5</v>
      </c>
      <c r="N22" s="688"/>
      <c r="O22" s="688"/>
      <c r="P22" s="688">
        <v>10.8</v>
      </c>
      <c r="Q22" s="688"/>
      <c r="R22" s="688"/>
      <c r="S22" s="690">
        <v>353514</v>
      </c>
      <c r="T22" s="690"/>
      <c r="U22" s="690"/>
      <c r="V22" s="690"/>
      <c r="W22" s="688">
        <v>2.1</v>
      </c>
      <c r="X22" s="688"/>
      <c r="Y22" s="688"/>
      <c r="Z22" s="688">
        <v>1.8</v>
      </c>
      <c r="AA22" s="688"/>
      <c r="AB22" s="688"/>
      <c r="AC22" s="690">
        <v>347617</v>
      </c>
      <c r="AD22" s="690"/>
      <c r="AE22" s="690"/>
      <c r="AF22" s="690"/>
      <c r="AG22" s="696">
        <v>61885</v>
      </c>
      <c r="AH22" s="696"/>
      <c r="AI22" s="696"/>
      <c r="AJ22" s="696"/>
      <c r="AK22" s="21"/>
      <c r="AL22" s="21"/>
    </row>
    <row r="23" spans="2:38" ht="13.5">
      <c r="B23" s="692" t="s">
        <v>107</v>
      </c>
      <c r="C23" s="693"/>
      <c r="D23" s="693"/>
      <c r="E23" s="693"/>
      <c r="F23" s="693"/>
      <c r="G23" s="693"/>
      <c r="H23" s="694"/>
      <c r="I23" s="689">
        <v>692567</v>
      </c>
      <c r="J23" s="690"/>
      <c r="K23" s="690"/>
      <c r="L23" s="690"/>
      <c r="M23" s="688">
        <v>116.9</v>
      </c>
      <c r="N23" s="688"/>
      <c r="O23" s="688"/>
      <c r="P23" s="688">
        <v>2.5</v>
      </c>
      <c r="Q23" s="688"/>
      <c r="R23" s="688"/>
      <c r="S23" s="690">
        <v>305907</v>
      </c>
      <c r="T23" s="690"/>
      <c r="U23" s="690"/>
      <c r="V23" s="690"/>
      <c r="W23" s="688">
        <v>-0.5</v>
      </c>
      <c r="X23" s="688"/>
      <c r="Y23" s="688"/>
      <c r="Z23" s="688">
        <v>1.6</v>
      </c>
      <c r="AA23" s="688"/>
      <c r="AB23" s="688"/>
      <c r="AC23" s="690">
        <v>386660</v>
      </c>
      <c r="AD23" s="690"/>
      <c r="AE23" s="690"/>
      <c r="AF23" s="690"/>
      <c r="AG23" s="696">
        <v>12109</v>
      </c>
      <c r="AH23" s="696"/>
      <c r="AI23" s="696"/>
      <c r="AJ23" s="696"/>
      <c r="AK23" s="21"/>
      <c r="AL23" s="21"/>
    </row>
    <row r="24" spans="2:38" ht="13.5">
      <c r="B24" s="692" t="s">
        <v>130</v>
      </c>
      <c r="C24" s="693"/>
      <c r="D24" s="693"/>
      <c r="E24" s="693"/>
      <c r="F24" s="693"/>
      <c r="G24" s="693"/>
      <c r="H24" s="694"/>
      <c r="I24" s="689">
        <v>975815</v>
      </c>
      <c r="J24" s="690"/>
      <c r="K24" s="690"/>
      <c r="L24" s="690"/>
      <c r="M24" s="688">
        <v>98.1</v>
      </c>
      <c r="N24" s="688"/>
      <c r="O24" s="688"/>
      <c r="P24" s="688">
        <v>20.9</v>
      </c>
      <c r="Q24" s="688"/>
      <c r="R24" s="688"/>
      <c r="S24" s="690">
        <v>475628</v>
      </c>
      <c r="T24" s="690"/>
      <c r="U24" s="690"/>
      <c r="V24" s="690"/>
      <c r="W24" s="688">
        <v>-3.2</v>
      </c>
      <c r="X24" s="688"/>
      <c r="Y24" s="688"/>
      <c r="Z24" s="688">
        <v>4</v>
      </c>
      <c r="AA24" s="688"/>
      <c r="AB24" s="688"/>
      <c r="AC24" s="690">
        <v>500187</v>
      </c>
      <c r="AD24" s="690"/>
      <c r="AE24" s="690"/>
      <c r="AF24" s="690"/>
      <c r="AG24" s="696">
        <v>150030</v>
      </c>
      <c r="AH24" s="696"/>
      <c r="AI24" s="696"/>
      <c r="AJ24" s="696"/>
      <c r="AK24" s="21"/>
      <c r="AL24" s="21"/>
    </row>
    <row r="25" spans="2:38" ht="13.5">
      <c r="B25" s="692" t="s">
        <v>101</v>
      </c>
      <c r="C25" s="693"/>
      <c r="D25" s="693"/>
      <c r="E25" s="693"/>
      <c r="F25" s="693"/>
      <c r="G25" s="693"/>
      <c r="H25" s="694"/>
      <c r="I25" s="689">
        <v>572828</v>
      </c>
      <c r="J25" s="690"/>
      <c r="K25" s="690"/>
      <c r="L25" s="690"/>
      <c r="M25" s="688">
        <v>63.5</v>
      </c>
      <c r="N25" s="688"/>
      <c r="O25" s="688"/>
      <c r="P25" s="688">
        <v>-1.8</v>
      </c>
      <c r="Q25" s="688"/>
      <c r="R25" s="688"/>
      <c r="S25" s="690">
        <v>291208</v>
      </c>
      <c r="T25" s="690"/>
      <c r="U25" s="690"/>
      <c r="V25" s="690"/>
      <c r="W25" s="688">
        <v>-1.4</v>
      </c>
      <c r="X25" s="688"/>
      <c r="Y25" s="688"/>
      <c r="Z25" s="688">
        <v>3.7</v>
      </c>
      <c r="AA25" s="688"/>
      <c r="AB25" s="688"/>
      <c r="AC25" s="690">
        <v>281620</v>
      </c>
      <c r="AD25" s="690"/>
      <c r="AE25" s="690"/>
      <c r="AF25" s="690"/>
      <c r="AG25" s="696">
        <v>-20850</v>
      </c>
      <c r="AH25" s="696"/>
      <c r="AI25" s="696"/>
      <c r="AJ25" s="696"/>
      <c r="AK25" s="21"/>
      <c r="AL25" s="21"/>
    </row>
    <row r="26" spans="2:38" ht="13.5">
      <c r="B26" s="692" t="s">
        <v>129</v>
      </c>
      <c r="C26" s="693"/>
      <c r="D26" s="693"/>
      <c r="E26" s="693"/>
      <c r="F26" s="693"/>
      <c r="G26" s="693"/>
      <c r="H26" s="694"/>
      <c r="I26" s="689">
        <v>480763</v>
      </c>
      <c r="J26" s="690"/>
      <c r="K26" s="690"/>
      <c r="L26" s="690"/>
      <c r="M26" s="688">
        <v>62.3</v>
      </c>
      <c r="N26" s="688"/>
      <c r="O26" s="688"/>
      <c r="P26" s="688">
        <v>-4.3</v>
      </c>
      <c r="Q26" s="688"/>
      <c r="R26" s="688"/>
      <c r="S26" s="690">
        <v>282271</v>
      </c>
      <c r="T26" s="690"/>
      <c r="U26" s="690"/>
      <c r="V26" s="690"/>
      <c r="W26" s="688">
        <v>2.9</v>
      </c>
      <c r="X26" s="688"/>
      <c r="Y26" s="688"/>
      <c r="Z26" s="688">
        <v>4.4</v>
      </c>
      <c r="AA26" s="688"/>
      <c r="AB26" s="688"/>
      <c r="AC26" s="690">
        <v>198492</v>
      </c>
      <c r="AD26" s="690"/>
      <c r="AE26" s="690"/>
      <c r="AF26" s="690"/>
      <c r="AG26" s="696">
        <v>-33290</v>
      </c>
      <c r="AH26" s="696"/>
      <c r="AI26" s="696"/>
      <c r="AJ26" s="696"/>
      <c r="AK26" s="21"/>
      <c r="AL26" s="21"/>
    </row>
    <row r="27" spans="2:38" ht="13.5">
      <c r="B27" s="692" t="s">
        <v>140</v>
      </c>
      <c r="C27" s="693"/>
      <c r="D27" s="693"/>
      <c r="E27" s="693"/>
      <c r="F27" s="693"/>
      <c r="G27" s="693"/>
      <c r="H27" s="694"/>
      <c r="I27" s="689">
        <v>394668</v>
      </c>
      <c r="J27" s="690"/>
      <c r="K27" s="690"/>
      <c r="L27" s="690"/>
      <c r="M27" s="687">
        <v>83.3</v>
      </c>
      <c r="N27" s="687"/>
      <c r="O27" s="687"/>
      <c r="P27" s="687">
        <v>-2.3</v>
      </c>
      <c r="Q27" s="687"/>
      <c r="R27" s="687"/>
      <c r="S27" s="691">
        <v>207806</v>
      </c>
      <c r="T27" s="691"/>
      <c r="U27" s="691"/>
      <c r="V27" s="691"/>
      <c r="W27" s="687">
        <v>0.5</v>
      </c>
      <c r="X27" s="687"/>
      <c r="Y27" s="687"/>
      <c r="Z27" s="687">
        <v>-1.4</v>
      </c>
      <c r="AA27" s="687"/>
      <c r="AB27" s="687"/>
      <c r="AC27" s="691">
        <v>186862</v>
      </c>
      <c r="AD27" s="691"/>
      <c r="AE27" s="691"/>
      <c r="AF27" s="691"/>
      <c r="AG27" s="695">
        <v>-6438</v>
      </c>
      <c r="AH27" s="695"/>
      <c r="AI27" s="695"/>
      <c r="AJ27" s="695"/>
      <c r="AK27" s="348"/>
      <c r="AL27" s="21"/>
    </row>
    <row r="28" spans="2:38" ht="13.5">
      <c r="B28" s="692" t="s">
        <v>141</v>
      </c>
      <c r="C28" s="693"/>
      <c r="D28" s="693"/>
      <c r="E28" s="693"/>
      <c r="F28" s="693"/>
      <c r="G28" s="693"/>
      <c r="H28" s="694"/>
      <c r="I28" s="689">
        <v>1151397</v>
      </c>
      <c r="J28" s="690"/>
      <c r="K28" s="690"/>
      <c r="L28" s="690"/>
      <c r="M28" s="687">
        <v>163.9</v>
      </c>
      <c r="N28" s="687"/>
      <c r="O28" s="687"/>
      <c r="P28" s="687">
        <v>14</v>
      </c>
      <c r="Q28" s="687"/>
      <c r="R28" s="687"/>
      <c r="S28" s="691">
        <v>396775</v>
      </c>
      <c r="T28" s="691"/>
      <c r="U28" s="691"/>
      <c r="V28" s="691"/>
      <c r="W28" s="687">
        <v>3.8</v>
      </c>
      <c r="X28" s="687"/>
      <c r="Y28" s="687"/>
      <c r="Z28" s="687">
        <v>0.8</v>
      </c>
      <c r="AA28" s="687"/>
      <c r="AB28" s="687"/>
      <c r="AC28" s="691">
        <v>754622</v>
      </c>
      <c r="AD28" s="691"/>
      <c r="AE28" s="691"/>
      <c r="AF28" s="691"/>
      <c r="AG28" s="695">
        <v>138550</v>
      </c>
      <c r="AH28" s="695"/>
      <c r="AI28" s="695"/>
      <c r="AJ28" s="695"/>
      <c r="AK28" s="348"/>
      <c r="AL28" s="21"/>
    </row>
    <row r="29" spans="2:39" ht="13.5">
      <c r="B29" s="692" t="s">
        <v>128</v>
      </c>
      <c r="C29" s="693"/>
      <c r="D29" s="693"/>
      <c r="E29" s="693"/>
      <c r="F29" s="693"/>
      <c r="G29" s="693"/>
      <c r="H29" s="694"/>
      <c r="I29" s="689">
        <v>562493</v>
      </c>
      <c r="J29" s="690"/>
      <c r="K29" s="690"/>
      <c r="L29" s="690"/>
      <c r="M29" s="687">
        <v>91.5</v>
      </c>
      <c r="N29" s="687"/>
      <c r="O29" s="687"/>
      <c r="P29" s="687">
        <v>31.5</v>
      </c>
      <c r="Q29" s="687"/>
      <c r="R29" s="687"/>
      <c r="S29" s="691">
        <v>265143</v>
      </c>
      <c r="T29" s="691"/>
      <c r="U29" s="691"/>
      <c r="V29" s="691"/>
      <c r="W29" s="687">
        <v>2.8</v>
      </c>
      <c r="X29" s="687"/>
      <c r="Y29" s="687"/>
      <c r="Z29" s="687">
        <v>12.9</v>
      </c>
      <c r="AA29" s="687"/>
      <c r="AB29" s="687"/>
      <c r="AC29" s="691">
        <v>297350</v>
      </c>
      <c r="AD29" s="691"/>
      <c r="AE29" s="691"/>
      <c r="AF29" s="691"/>
      <c r="AG29" s="695">
        <v>104468</v>
      </c>
      <c r="AH29" s="695"/>
      <c r="AI29" s="695"/>
      <c r="AJ29" s="695"/>
      <c r="AK29" s="348"/>
      <c r="AL29" s="21"/>
      <c r="AM29" s="332"/>
    </row>
    <row r="30" spans="2:39" ht="13.5">
      <c r="B30" s="692" t="s">
        <v>127</v>
      </c>
      <c r="C30" s="693"/>
      <c r="D30" s="693"/>
      <c r="E30" s="693"/>
      <c r="F30" s="693"/>
      <c r="G30" s="693"/>
      <c r="H30" s="694"/>
      <c r="I30" s="689">
        <v>748926</v>
      </c>
      <c r="J30" s="690"/>
      <c r="K30" s="690"/>
      <c r="L30" s="690"/>
      <c r="M30" s="687">
        <v>108.2</v>
      </c>
      <c r="N30" s="687"/>
      <c r="O30" s="687"/>
      <c r="P30" s="687">
        <v>-5.5</v>
      </c>
      <c r="Q30" s="687"/>
      <c r="R30" s="687"/>
      <c r="S30" s="691">
        <v>357044</v>
      </c>
      <c r="T30" s="691"/>
      <c r="U30" s="691"/>
      <c r="V30" s="691"/>
      <c r="W30" s="687">
        <v>-0.6</v>
      </c>
      <c r="X30" s="687"/>
      <c r="Y30" s="687"/>
      <c r="Z30" s="687">
        <v>8.5</v>
      </c>
      <c r="AA30" s="687"/>
      <c r="AB30" s="687"/>
      <c r="AC30" s="691">
        <v>391882</v>
      </c>
      <c r="AD30" s="691"/>
      <c r="AE30" s="691"/>
      <c r="AF30" s="691"/>
      <c r="AG30" s="695">
        <v>-71639</v>
      </c>
      <c r="AH30" s="695"/>
      <c r="AI30" s="695"/>
      <c r="AJ30" s="695"/>
      <c r="AK30" s="348"/>
      <c r="AL30" s="21"/>
      <c r="AM30" s="332"/>
    </row>
    <row r="31" spans="2:39" ht="13.5">
      <c r="B31" s="692" t="s">
        <v>126</v>
      </c>
      <c r="C31" s="693"/>
      <c r="D31" s="693"/>
      <c r="E31" s="693"/>
      <c r="F31" s="693"/>
      <c r="G31" s="693"/>
      <c r="H31" s="694"/>
      <c r="I31" s="689">
        <v>129858</v>
      </c>
      <c r="J31" s="690"/>
      <c r="K31" s="690"/>
      <c r="L31" s="690"/>
      <c r="M31" s="687">
        <v>6.7</v>
      </c>
      <c r="N31" s="687"/>
      <c r="O31" s="687"/>
      <c r="P31" s="687">
        <v>-4.9</v>
      </c>
      <c r="Q31" s="687"/>
      <c r="R31" s="687"/>
      <c r="S31" s="691">
        <v>111366</v>
      </c>
      <c r="T31" s="691"/>
      <c r="U31" s="691"/>
      <c r="V31" s="691"/>
      <c r="W31" s="687">
        <v>5.7</v>
      </c>
      <c r="X31" s="687"/>
      <c r="Y31" s="687"/>
      <c r="Z31" s="687">
        <v>-1.7</v>
      </c>
      <c r="AA31" s="687"/>
      <c r="AB31" s="687"/>
      <c r="AC31" s="691">
        <v>18492</v>
      </c>
      <c r="AD31" s="691"/>
      <c r="AE31" s="691"/>
      <c r="AF31" s="691"/>
      <c r="AG31" s="695">
        <v>-4728</v>
      </c>
      <c r="AH31" s="695"/>
      <c r="AI31" s="695"/>
      <c r="AJ31" s="695"/>
      <c r="AK31" s="348"/>
      <c r="AL31" s="21"/>
      <c r="AM31" s="332"/>
    </row>
    <row r="32" spans="2:39" ht="13.5">
      <c r="B32" s="692" t="s">
        <v>125</v>
      </c>
      <c r="C32" s="693"/>
      <c r="D32" s="693"/>
      <c r="E32" s="693"/>
      <c r="F32" s="693"/>
      <c r="G32" s="693"/>
      <c r="H32" s="694"/>
      <c r="I32" s="689">
        <v>272764</v>
      </c>
      <c r="J32" s="690"/>
      <c r="K32" s="690"/>
      <c r="L32" s="690"/>
      <c r="M32" s="687">
        <v>40.8</v>
      </c>
      <c r="N32" s="687"/>
      <c r="O32" s="687"/>
      <c r="P32" s="687">
        <v>-21.1</v>
      </c>
      <c r="Q32" s="687"/>
      <c r="R32" s="687"/>
      <c r="S32" s="691">
        <v>195819</v>
      </c>
      <c r="T32" s="691"/>
      <c r="U32" s="691"/>
      <c r="V32" s="691"/>
      <c r="W32" s="687">
        <v>1.2</v>
      </c>
      <c r="X32" s="687"/>
      <c r="Y32" s="687"/>
      <c r="Z32" s="687">
        <v>-13.5</v>
      </c>
      <c r="AA32" s="687"/>
      <c r="AB32" s="687"/>
      <c r="AC32" s="691">
        <v>76945</v>
      </c>
      <c r="AD32" s="691"/>
      <c r="AE32" s="691"/>
      <c r="AF32" s="691"/>
      <c r="AG32" s="695">
        <v>-42119</v>
      </c>
      <c r="AH32" s="695"/>
      <c r="AI32" s="695"/>
      <c r="AJ32" s="695"/>
      <c r="AK32" s="348"/>
      <c r="AL32" s="21"/>
      <c r="AM32" s="332"/>
    </row>
    <row r="33" spans="2:39" ht="13.5">
      <c r="B33" s="692" t="s">
        <v>108</v>
      </c>
      <c r="C33" s="693"/>
      <c r="D33" s="693"/>
      <c r="E33" s="693"/>
      <c r="F33" s="693"/>
      <c r="G33" s="693"/>
      <c r="H33" s="694"/>
      <c r="I33" s="689">
        <v>726827</v>
      </c>
      <c r="J33" s="690"/>
      <c r="K33" s="690"/>
      <c r="L33" s="690"/>
      <c r="M33" s="687">
        <v>150.6</v>
      </c>
      <c r="N33" s="687"/>
      <c r="O33" s="687"/>
      <c r="P33" s="687">
        <v>-15</v>
      </c>
      <c r="Q33" s="687"/>
      <c r="R33" s="687"/>
      <c r="S33" s="691">
        <v>272161</v>
      </c>
      <c r="T33" s="691"/>
      <c r="U33" s="691"/>
      <c r="V33" s="691"/>
      <c r="W33" s="687">
        <v>-6.1</v>
      </c>
      <c r="X33" s="687"/>
      <c r="Y33" s="687"/>
      <c r="Z33" s="687">
        <v>-4.7</v>
      </c>
      <c r="AA33" s="687"/>
      <c r="AB33" s="687"/>
      <c r="AC33" s="691">
        <v>454666</v>
      </c>
      <c r="AD33" s="691"/>
      <c r="AE33" s="691"/>
      <c r="AF33" s="691"/>
      <c r="AG33" s="695">
        <v>-114373</v>
      </c>
      <c r="AH33" s="695"/>
      <c r="AI33" s="695"/>
      <c r="AJ33" s="695"/>
      <c r="AK33" s="348"/>
      <c r="AL33" s="21"/>
      <c r="AM33" s="332"/>
    </row>
    <row r="34" spans="2:39" ht="13.5">
      <c r="B34" s="692" t="s">
        <v>104</v>
      </c>
      <c r="C34" s="693"/>
      <c r="D34" s="693"/>
      <c r="E34" s="693"/>
      <c r="F34" s="693"/>
      <c r="G34" s="693"/>
      <c r="H34" s="694"/>
      <c r="I34" s="689">
        <v>447209</v>
      </c>
      <c r="J34" s="690"/>
      <c r="K34" s="690"/>
      <c r="L34" s="690"/>
      <c r="M34" s="687">
        <v>51.2</v>
      </c>
      <c r="N34" s="687"/>
      <c r="O34" s="687"/>
      <c r="P34" s="687">
        <v>-9.4</v>
      </c>
      <c r="Q34" s="687"/>
      <c r="R34" s="687"/>
      <c r="S34" s="691">
        <v>239643</v>
      </c>
      <c r="T34" s="691"/>
      <c r="U34" s="691"/>
      <c r="V34" s="691"/>
      <c r="W34" s="687">
        <v>-3.1</v>
      </c>
      <c r="X34" s="687"/>
      <c r="Y34" s="687"/>
      <c r="Z34" s="687">
        <v>-4.3</v>
      </c>
      <c r="AA34" s="687"/>
      <c r="AB34" s="687"/>
      <c r="AC34" s="691">
        <v>207566</v>
      </c>
      <c r="AD34" s="691"/>
      <c r="AE34" s="691"/>
      <c r="AF34" s="691"/>
      <c r="AG34" s="695">
        <v>-35446</v>
      </c>
      <c r="AH34" s="695"/>
      <c r="AI34" s="695"/>
      <c r="AJ34" s="695"/>
      <c r="AK34" s="348"/>
      <c r="AL34" s="21"/>
      <c r="AM34" s="332"/>
    </row>
    <row r="35" spans="2:39" ht="13.5">
      <c r="B35" s="692" t="s">
        <v>102</v>
      </c>
      <c r="C35" s="693"/>
      <c r="D35" s="693"/>
      <c r="E35" s="693"/>
      <c r="F35" s="693"/>
      <c r="G35" s="693"/>
      <c r="H35" s="694"/>
      <c r="I35" s="689">
        <v>786239</v>
      </c>
      <c r="J35" s="690"/>
      <c r="K35" s="690"/>
      <c r="L35" s="690"/>
      <c r="M35" s="687">
        <v>166.2</v>
      </c>
      <c r="N35" s="687"/>
      <c r="O35" s="687"/>
      <c r="P35" s="687">
        <v>5.7</v>
      </c>
      <c r="Q35" s="687"/>
      <c r="R35" s="687"/>
      <c r="S35" s="691">
        <v>290533</v>
      </c>
      <c r="T35" s="691"/>
      <c r="U35" s="691"/>
      <c r="V35" s="691"/>
      <c r="W35" s="687">
        <v>0.2</v>
      </c>
      <c r="X35" s="687"/>
      <c r="Y35" s="687"/>
      <c r="Z35" s="687">
        <v>2.9</v>
      </c>
      <c r="AA35" s="687"/>
      <c r="AB35" s="687"/>
      <c r="AC35" s="691">
        <v>495706</v>
      </c>
      <c r="AD35" s="691"/>
      <c r="AE35" s="691"/>
      <c r="AF35" s="691"/>
      <c r="AG35" s="695">
        <v>33937</v>
      </c>
      <c r="AH35" s="695"/>
      <c r="AI35" s="695"/>
      <c r="AJ35" s="695"/>
      <c r="AK35" s="348"/>
      <c r="AL35" s="21"/>
      <c r="AM35" s="332"/>
    </row>
    <row r="36" spans="2:39" ht="13.5">
      <c r="B36" s="692" t="s">
        <v>103</v>
      </c>
      <c r="C36" s="693"/>
      <c r="D36" s="693"/>
      <c r="E36" s="693"/>
      <c r="F36" s="693"/>
      <c r="G36" s="693"/>
      <c r="H36" s="694"/>
      <c r="I36" s="689">
        <v>305713</v>
      </c>
      <c r="J36" s="690"/>
      <c r="K36" s="690"/>
      <c r="L36" s="690"/>
      <c r="M36" s="687">
        <v>40.3</v>
      </c>
      <c r="N36" s="687"/>
      <c r="O36" s="687"/>
      <c r="P36" s="687">
        <v>-8.7</v>
      </c>
      <c r="Q36" s="687"/>
      <c r="R36" s="687"/>
      <c r="S36" s="691">
        <v>188453</v>
      </c>
      <c r="T36" s="691"/>
      <c r="U36" s="691"/>
      <c r="V36" s="691"/>
      <c r="W36" s="687">
        <v>-1.5</v>
      </c>
      <c r="X36" s="687"/>
      <c r="Y36" s="687"/>
      <c r="Z36" s="687">
        <v>-7.7</v>
      </c>
      <c r="AA36" s="687"/>
      <c r="AB36" s="687"/>
      <c r="AC36" s="691">
        <v>117260</v>
      </c>
      <c r="AD36" s="691"/>
      <c r="AE36" s="691"/>
      <c r="AF36" s="691"/>
      <c r="AG36" s="695">
        <v>-13313</v>
      </c>
      <c r="AH36" s="695"/>
      <c r="AI36" s="695"/>
      <c r="AJ36" s="695"/>
      <c r="AK36" s="348"/>
      <c r="AL36" s="21"/>
      <c r="AM36" s="332"/>
    </row>
    <row r="37" spans="2:42" ht="4.5" customHeight="1">
      <c r="B37" s="53"/>
      <c r="C37" s="54"/>
      <c r="D37" s="54"/>
      <c r="E37" s="54"/>
      <c r="F37" s="54"/>
      <c r="G37" s="54"/>
      <c r="H37" s="52"/>
      <c r="I37" s="55"/>
      <c r="J37" s="55"/>
      <c r="K37" s="55"/>
      <c r="L37" s="55"/>
      <c r="M37" s="338"/>
      <c r="N37" s="338"/>
      <c r="O37" s="338"/>
      <c r="P37" s="338"/>
      <c r="Q37" s="338"/>
      <c r="R37" s="338"/>
      <c r="S37" s="339"/>
      <c r="T37" s="339"/>
      <c r="U37" s="339"/>
      <c r="V37" s="339"/>
      <c r="W37" s="338"/>
      <c r="X37" s="338"/>
      <c r="Y37" s="338"/>
      <c r="Z37" s="338"/>
      <c r="AA37" s="338"/>
      <c r="AB37" s="338"/>
      <c r="AC37" s="339"/>
      <c r="AD37" s="339"/>
      <c r="AE37" s="339"/>
      <c r="AF37" s="339"/>
      <c r="AG37" s="340"/>
      <c r="AH37" s="340"/>
      <c r="AI37" s="340"/>
      <c r="AJ37" s="341"/>
      <c r="AK37" s="348"/>
      <c r="AL37" s="21"/>
      <c r="AM37" s="39"/>
      <c r="AN37" s="39"/>
      <c r="AO37" s="39"/>
      <c r="AP37" s="39"/>
    </row>
    <row r="38" spans="2:37" ht="13.5">
      <c r="B38" s="68"/>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row>
    <row r="40" spans="2:38" ht="13.5">
      <c r="B40" s="32" t="s">
        <v>138</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679" t="s">
        <v>133</v>
      </c>
      <c r="AD40" s="679"/>
      <c r="AE40" s="679"/>
      <c r="AF40" s="679"/>
      <c r="AG40" s="679"/>
      <c r="AH40" s="679"/>
      <c r="AI40" s="679"/>
      <c r="AL40" s="66"/>
    </row>
    <row r="41" spans="2:41" ht="7.5" customHeight="1">
      <c r="B41" s="681" t="s">
        <v>132</v>
      </c>
      <c r="C41" s="682"/>
      <c r="D41" s="682"/>
      <c r="E41" s="682"/>
      <c r="F41" s="682"/>
      <c r="G41" s="682"/>
      <c r="H41" s="683"/>
      <c r="I41" s="668" t="s">
        <v>131</v>
      </c>
      <c r="J41" s="669"/>
      <c r="K41" s="669"/>
      <c r="L41" s="669"/>
      <c r="M41" s="669"/>
      <c r="N41" s="84"/>
      <c r="O41" s="72"/>
      <c r="P41" s="72"/>
      <c r="Q41" s="72"/>
      <c r="R41" s="72"/>
      <c r="S41" s="73"/>
      <c r="T41" s="73"/>
      <c r="U41" s="85"/>
      <c r="V41" s="85"/>
      <c r="W41" s="85"/>
      <c r="X41" s="73"/>
      <c r="Y41" s="72"/>
      <c r="Z41" s="75"/>
      <c r="AA41" s="75"/>
      <c r="AB41" s="75"/>
      <c r="AC41" s="75"/>
      <c r="AD41" s="73"/>
      <c r="AE41" s="73"/>
      <c r="AF41" s="73"/>
      <c r="AG41" s="85"/>
      <c r="AH41" s="85"/>
      <c r="AI41" s="86"/>
      <c r="AM41" s="40"/>
      <c r="AN41" s="40"/>
      <c r="AO41" s="40"/>
    </row>
    <row r="42" spans="2:41" ht="7.5" customHeight="1">
      <c r="B42" s="684"/>
      <c r="C42" s="685"/>
      <c r="D42" s="685"/>
      <c r="E42" s="685"/>
      <c r="F42" s="685"/>
      <c r="G42" s="685"/>
      <c r="H42" s="686"/>
      <c r="I42" s="670"/>
      <c r="J42" s="671"/>
      <c r="K42" s="671"/>
      <c r="L42" s="671"/>
      <c r="M42" s="697"/>
      <c r="N42" s="668" t="s">
        <v>150</v>
      </c>
      <c r="O42" s="669"/>
      <c r="P42" s="669"/>
      <c r="Q42" s="669"/>
      <c r="R42" s="669"/>
      <c r="S42" s="71"/>
      <c r="T42" s="71"/>
      <c r="U42" s="71"/>
      <c r="V42" s="71"/>
      <c r="W42" s="71"/>
      <c r="X42" s="87"/>
      <c r="Y42" s="668" t="s">
        <v>134</v>
      </c>
      <c r="Z42" s="669"/>
      <c r="AA42" s="669"/>
      <c r="AB42" s="669"/>
      <c r="AC42" s="669"/>
      <c r="AD42" s="88"/>
      <c r="AE42" s="75"/>
      <c r="AF42" s="75"/>
      <c r="AG42" s="75"/>
      <c r="AH42" s="75"/>
      <c r="AI42" s="89"/>
      <c r="AM42" s="40"/>
      <c r="AN42" s="40"/>
      <c r="AO42" s="40"/>
    </row>
    <row r="43" spans="2:39" ht="13.5">
      <c r="B43" s="684"/>
      <c r="C43" s="685"/>
      <c r="D43" s="685"/>
      <c r="E43" s="685"/>
      <c r="F43" s="685"/>
      <c r="G43" s="685"/>
      <c r="H43" s="686"/>
      <c r="I43" s="670"/>
      <c r="J43" s="671"/>
      <c r="K43" s="671"/>
      <c r="L43" s="671"/>
      <c r="M43" s="697"/>
      <c r="N43" s="670"/>
      <c r="O43" s="671"/>
      <c r="P43" s="671"/>
      <c r="Q43" s="671"/>
      <c r="R43" s="671"/>
      <c r="S43" s="700" t="s">
        <v>122</v>
      </c>
      <c r="T43" s="701"/>
      <c r="U43" s="701"/>
      <c r="V43" s="701"/>
      <c r="W43" s="701"/>
      <c r="X43" s="702"/>
      <c r="Y43" s="670"/>
      <c r="Z43" s="671"/>
      <c r="AA43" s="671"/>
      <c r="AB43" s="671"/>
      <c r="AC43" s="671"/>
      <c r="AD43" s="665" t="s">
        <v>500</v>
      </c>
      <c r="AE43" s="666"/>
      <c r="AF43" s="666"/>
      <c r="AG43" s="666"/>
      <c r="AH43" s="666"/>
      <c r="AI43" s="667"/>
      <c r="AM43" s="40"/>
    </row>
    <row r="44" spans="2:41" ht="13.5">
      <c r="B44" s="684"/>
      <c r="C44" s="685"/>
      <c r="D44" s="685"/>
      <c r="E44" s="685"/>
      <c r="F44" s="685"/>
      <c r="G44" s="685"/>
      <c r="H44" s="686"/>
      <c r="I44" s="672"/>
      <c r="J44" s="673"/>
      <c r="K44" s="673"/>
      <c r="L44" s="673"/>
      <c r="M44" s="698"/>
      <c r="N44" s="672"/>
      <c r="O44" s="673"/>
      <c r="P44" s="673"/>
      <c r="Q44" s="673"/>
      <c r="R44" s="673"/>
      <c r="S44" s="665" t="s">
        <v>110</v>
      </c>
      <c r="T44" s="666"/>
      <c r="U44" s="667"/>
      <c r="V44" s="665" t="s">
        <v>111</v>
      </c>
      <c r="W44" s="666"/>
      <c r="X44" s="667"/>
      <c r="Y44" s="672"/>
      <c r="Z44" s="673"/>
      <c r="AA44" s="673"/>
      <c r="AB44" s="673"/>
      <c r="AC44" s="673"/>
      <c r="AD44" s="665" t="s">
        <v>110</v>
      </c>
      <c r="AE44" s="666"/>
      <c r="AF44" s="667"/>
      <c r="AG44" s="665" t="s">
        <v>111</v>
      </c>
      <c r="AH44" s="666"/>
      <c r="AI44" s="667"/>
      <c r="AJ44" s="26"/>
      <c r="AM44" s="40"/>
      <c r="AN44" s="40"/>
      <c r="AO44" s="40"/>
    </row>
    <row r="45" spans="2:41" ht="9.75" customHeight="1">
      <c r="B45" s="23"/>
      <c r="C45" s="24"/>
      <c r="D45" s="24"/>
      <c r="E45" s="24"/>
      <c r="F45" s="24"/>
      <c r="G45" s="24"/>
      <c r="H45" s="25"/>
      <c r="I45" s="703" t="s">
        <v>116</v>
      </c>
      <c r="J45" s="680"/>
      <c r="K45" s="680"/>
      <c r="L45" s="680"/>
      <c r="M45" s="680"/>
      <c r="N45" s="680" t="s">
        <v>116</v>
      </c>
      <c r="O45" s="680"/>
      <c r="P45" s="680"/>
      <c r="Q45" s="680"/>
      <c r="R45" s="680"/>
      <c r="S45" s="680" t="s">
        <v>117</v>
      </c>
      <c r="T45" s="680"/>
      <c r="U45" s="680"/>
      <c r="V45" s="680" t="s">
        <v>117</v>
      </c>
      <c r="W45" s="680"/>
      <c r="X45" s="680"/>
      <c r="Y45" s="680" t="s">
        <v>116</v>
      </c>
      <c r="Z45" s="680"/>
      <c r="AA45" s="680"/>
      <c r="AB45" s="680"/>
      <c r="AC45" s="680"/>
      <c r="AD45" s="680" t="s">
        <v>117</v>
      </c>
      <c r="AE45" s="680"/>
      <c r="AF45" s="680"/>
      <c r="AG45" s="680" t="s">
        <v>117</v>
      </c>
      <c r="AH45" s="680"/>
      <c r="AI45" s="706"/>
      <c r="AJ45" s="19"/>
      <c r="AM45" s="41"/>
      <c r="AN45" s="41"/>
      <c r="AO45" s="41"/>
    </row>
    <row r="46" spans="2:41" ht="13.5">
      <c r="B46" s="692" t="s">
        <v>105</v>
      </c>
      <c r="C46" s="693"/>
      <c r="D46" s="693"/>
      <c r="E46" s="693"/>
      <c r="F46" s="693"/>
      <c r="G46" s="693"/>
      <c r="H46" s="694"/>
      <c r="I46" s="5"/>
      <c r="J46" s="690">
        <v>258186</v>
      </c>
      <c r="K46" s="690"/>
      <c r="L46" s="690"/>
      <c r="M46" s="690"/>
      <c r="N46" s="2"/>
      <c r="O46" s="658">
        <v>235004</v>
      </c>
      <c r="P46" s="658"/>
      <c r="Q46" s="658"/>
      <c r="R46" s="658"/>
      <c r="S46" s="688">
        <v>-0.6</v>
      </c>
      <c r="T46" s="688"/>
      <c r="U46" s="688"/>
      <c r="V46" s="688">
        <v>-0.6</v>
      </c>
      <c r="W46" s="688"/>
      <c r="X46" s="688"/>
      <c r="Y46" s="2"/>
      <c r="Z46" s="658">
        <v>23182</v>
      </c>
      <c r="AA46" s="658"/>
      <c r="AB46" s="658"/>
      <c r="AC46" s="658"/>
      <c r="AD46" s="699">
        <v>3.537293434569011</v>
      </c>
      <c r="AE46" s="699"/>
      <c r="AF46" s="699"/>
      <c r="AG46" s="699">
        <v>5.742827167814624</v>
      </c>
      <c r="AH46" s="699"/>
      <c r="AI46" s="707"/>
      <c r="AJ46" s="5"/>
      <c r="AM46" s="41"/>
      <c r="AN46" s="41"/>
      <c r="AO46" s="41"/>
    </row>
    <row r="47" spans="2:41" ht="13.5">
      <c r="B47" s="692" t="s">
        <v>106</v>
      </c>
      <c r="C47" s="693"/>
      <c r="D47" s="693"/>
      <c r="E47" s="693"/>
      <c r="F47" s="693"/>
      <c r="G47" s="693"/>
      <c r="H47" s="694"/>
      <c r="I47" s="5"/>
      <c r="J47" s="690">
        <v>353514</v>
      </c>
      <c r="K47" s="690"/>
      <c r="L47" s="690"/>
      <c r="M47" s="690"/>
      <c r="N47" s="2"/>
      <c r="O47" s="690">
        <v>325071</v>
      </c>
      <c r="P47" s="690"/>
      <c r="Q47" s="690"/>
      <c r="R47" s="690"/>
      <c r="S47" s="688">
        <v>0.2</v>
      </c>
      <c r="T47" s="688"/>
      <c r="U47" s="688"/>
      <c r="V47" s="688">
        <v>0.8</v>
      </c>
      <c r="W47" s="688"/>
      <c r="X47" s="688"/>
      <c r="Y47" s="2"/>
      <c r="Z47" s="690">
        <v>28443</v>
      </c>
      <c r="AA47" s="690"/>
      <c r="AB47" s="690"/>
      <c r="AC47" s="690"/>
      <c r="AD47" s="699">
        <v>30.257373145264708</v>
      </c>
      <c r="AE47" s="699"/>
      <c r="AF47" s="699"/>
      <c r="AG47" s="699">
        <v>12.869047619047613</v>
      </c>
      <c r="AH47" s="699"/>
      <c r="AI47" s="707"/>
      <c r="AJ47" s="5"/>
      <c r="AM47" s="41"/>
      <c r="AN47" s="41"/>
      <c r="AO47" s="41"/>
    </row>
    <row r="48" spans="2:41" ht="13.5">
      <c r="B48" s="692" t="s">
        <v>107</v>
      </c>
      <c r="C48" s="693"/>
      <c r="D48" s="693"/>
      <c r="E48" s="693"/>
      <c r="F48" s="693"/>
      <c r="G48" s="693"/>
      <c r="H48" s="694"/>
      <c r="I48" s="5"/>
      <c r="J48" s="690">
        <v>305907</v>
      </c>
      <c r="K48" s="690"/>
      <c r="L48" s="690"/>
      <c r="M48" s="690"/>
      <c r="N48" s="2"/>
      <c r="O48" s="690">
        <v>270540</v>
      </c>
      <c r="P48" s="690"/>
      <c r="Q48" s="690"/>
      <c r="R48" s="690"/>
      <c r="S48" s="688">
        <v>-0.5</v>
      </c>
      <c r="T48" s="688"/>
      <c r="U48" s="688"/>
      <c r="V48" s="688">
        <v>0.3</v>
      </c>
      <c r="W48" s="688"/>
      <c r="X48" s="688"/>
      <c r="Y48" s="2"/>
      <c r="Z48" s="690">
        <v>35367</v>
      </c>
      <c r="AA48" s="690"/>
      <c r="AB48" s="690"/>
      <c r="AC48" s="690"/>
      <c r="AD48" s="699">
        <v>-0.8494533221194311</v>
      </c>
      <c r="AE48" s="699"/>
      <c r="AF48" s="699"/>
      <c r="AG48" s="699">
        <v>12.162247875174437</v>
      </c>
      <c r="AH48" s="699"/>
      <c r="AI48" s="707"/>
      <c r="AJ48" s="5"/>
      <c r="AM48" s="41"/>
      <c r="AN48" s="41"/>
      <c r="AO48" s="41"/>
    </row>
    <row r="49" spans="2:41" ht="13.5">
      <c r="B49" s="692" t="s">
        <v>130</v>
      </c>
      <c r="C49" s="693"/>
      <c r="D49" s="693"/>
      <c r="E49" s="693"/>
      <c r="F49" s="693"/>
      <c r="G49" s="693"/>
      <c r="H49" s="694"/>
      <c r="I49" s="5"/>
      <c r="J49" s="690">
        <v>475628</v>
      </c>
      <c r="K49" s="690"/>
      <c r="L49" s="690"/>
      <c r="M49" s="690"/>
      <c r="N49" s="2"/>
      <c r="O49" s="690">
        <v>411994</v>
      </c>
      <c r="P49" s="690"/>
      <c r="Q49" s="690"/>
      <c r="R49" s="690"/>
      <c r="S49" s="688">
        <v>-1.3</v>
      </c>
      <c r="T49" s="688"/>
      <c r="U49" s="688"/>
      <c r="V49" s="688">
        <v>3.7</v>
      </c>
      <c r="W49" s="688"/>
      <c r="X49" s="688"/>
      <c r="Y49" s="2"/>
      <c r="Z49" s="690">
        <v>63634</v>
      </c>
      <c r="AA49" s="690"/>
      <c r="AB49" s="690"/>
      <c r="AC49" s="690"/>
      <c r="AD49" s="699">
        <v>-13.906890533465022</v>
      </c>
      <c r="AE49" s="699"/>
      <c r="AF49" s="699"/>
      <c r="AG49" s="699">
        <v>6.192947616107336</v>
      </c>
      <c r="AH49" s="699"/>
      <c r="AI49" s="707"/>
      <c r="AJ49" s="5"/>
      <c r="AM49" s="41"/>
      <c r="AN49" s="41"/>
      <c r="AO49" s="41"/>
    </row>
    <row r="50" spans="2:41" ht="13.5">
      <c r="B50" s="692" t="s">
        <v>101</v>
      </c>
      <c r="C50" s="693"/>
      <c r="D50" s="693"/>
      <c r="E50" s="693"/>
      <c r="F50" s="693"/>
      <c r="G50" s="693"/>
      <c r="H50" s="694"/>
      <c r="I50" s="5"/>
      <c r="J50" s="690">
        <v>291208</v>
      </c>
      <c r="K50" s="690"/>
      <c r="L50" s="690"/>
      <c r="M50" s="690"/>
      <c r="N50" s="2"/>
      <c r="O50" s="690">
        <v>258113</v>
      </c>
      <c r="P50" s="690"/>
      <c r="Q50" s="690"/>
      <c r="R50" s="690"/>
      <c r="S50" s="688">
        <v>-0.8</v>
      </c>
      <c r="T50" s="688"/>
      <c r="U50" s="688"/>
      <c r="V50" s="688">
        <v>2.6</v>
      </c>
      <c r="W50" s="688"/>
      <c r="X50" s="688"/>
      <c r="Y50" s="2"/>
      <c r="Z50" s="690">
        <v>33095</v>
      </c>
      <c r="AA50" s="690"/>
      <c r="AB50" s="690"/>
      <c r="AC50" s="690"/>
      <c r="AD50" s="699">
        <v>-5.792769712496437</v>
      </c>
      <c r="AE50" s="699"/>
      <c r="AF50" s="699"/>
      <c r="AG50" s="699">
        <v>13.646509391847816</v>
      </c>
      <c r="AH50" s="699"/>
      <c r="AI50" s="707"/>
      <c r="AJ50" s="5"/>
      <c r="AM50" s="41"/>
      <c r="AN50" s="41"/>
      <c r="AO50" s="41"/>
    </row>
    <row r="51" spans="2:41" ht="13.5">
      <c r="B51" s="692" t="s">
        <v>129</v>
      </c>
      <c r="C51" s="693"/>
      <c r="D51" s="693"/>
      <c r="E51" s="693"/>
      <c r="F51" s="693"/>
      <c r="G51" s="693"/>
      <c r="H51" s="694"/>
      <c r="I51" s="5"/>
      <c r="J51" s="690">
        <v>282271</v>
      </c>
      <c r="K51" s="690"/>
      <c r="L51" s="690"/>
      <c r="M51" s="690"/>
      <c r="N51" s="2"/>
      <c r="O51" s="691">
        <v>246195</v>
      </c>
      <c r="P51" s="691"/>
      <c r="Q51" s="691"/>
      <c r="R51" s="691"/>
      <c r="S51" s="687">
        <v>2</v>
      </c>
      <c r="T51" s="687"/>
      <c r="U51" s="687"/>
      <c r="V51" s="687">
        <v>7.3</v>
      </c>
      <c r="W51" s="687"/>
      <c r="X51" s="687"/>
      <c r="Y51" s="342"/>
      <c r="Z51" s="691">
        <v>36076</v>
      </c>
      <c r="AA51" s="691"/>
      <c r="AB51" s="691"/>
      <c r="AC51" s="691"/>
      <c r="AD51" s="704">
        <v>10.645606502070226</v>
      </c>
      <c r="AE51" s="704"/>
      <c r="AF51" s="704"/>
      <c r="AG51" s="704">
        <v>-11.571929308527585</v>
      </c>
      <c r="AH51" s="704"/>
      <c r="AI51" s="705"/>
      <c r="AJ51" s="343"/>
      <c r="AM51" s="41"/>
      <c r="AN51" s="41"/>
      <c r="AO51" s="41"/>
    </row>
    <row r="52" spans="2:41" ht="13.5">
      <c r="B52" s="692" t="s">
        <v>140</v>
      </c>
      <c r="C52" s="693"/>
      <c r="D52" s="693"/>
      <c r="E52" s="693"/>
      <c r="F52" s="693"/>
      <c r="G52" s="693"/>
      <c r="H52" s="694"/>
      <c r="I52" s="5"/>
      <c r="J52" s="690">
        <v>207806</v>
      </c>
      <c r="K52" s="690"/>
      <c r="L52" s="690"/>
      <c r="M52" s="690"/>
      <c r="N52" s="2"/>
      <c r="O52" s="691">
        <v>196823</v>
      </c>
      <c r="P52" s="691"/>
      <c r="Q52" s="691"/>
      <c r="R52" s="691"/>
      <c r="S52" s="687">
        <v>0.1</v>
      </c>
      <c r="T52" s="687"/>
      <c r="U52" s="687"/>
      <c r="V52" s="687">
        <v>-1.2</v>
      </c>
      <c r="W52" s="687"/>
      <c r="X52" s="687"/>
      <c r="Y52" s="342"/>
      <c r="Z52" s="691">
        <v>10983</v>
      </c>
      <c r="AA52" s="691"/>
      <c r="AB52" s="691"/>
      <c r="AC52" s="691"/>
      <c r="AD52" s="704">
        <v>10.10526315789473</v>
      </c>
      <c r="AE52" s="704"/>
      <c r="AF52" s="704"/>
      <c r="AG52" s="704">
        <v>-4.966686856450631</v>
      </c>
      <c r="AH52" s="704"/>
      <c r="AI52" s="705"/>
      <c r="AJ52" s="343"/>
      <c r="AM52" s="41"/>
      <c r="AN52" s="41"/>
      <c r="AO52" s="41"/>
    </row>
    <row r="53" spans="2:41" ht="13.5">
      <c r="B53" s="692" t="s">
        <v>141</v>
      </c>
      <c r="C53" s="693"/>
      <c r="D53" s="693"/>
      <c r="E53" s="693"/>
      <c r="F53" s="693"/>
      <c r="G53" s="693"/>
      <c r="H53" s="694"/>
      <c r="I53" s="5"/>
      <c r="J53" s="690">
        <v>396775</v>
      </c>
      <c r="K53" s="690"/>
      <c r="L53" s="690"/>
      <c r="M53" s="690"/>
      <c r="N53" s="2"/>
      <c r="O53" s="691">
        <v>365536</v>
      </c>
      <c r="P53" s="691"/>
      <c r="Q53" s="691"/>
      <c r="R53" s="691"/>
      <c r="S53" s="687">
        <v>4.1</v>
      </c>
      <c r="T53" s="687"/>
      <c r="U53" s="687"/>
      <c r="V53" s="687">
        <v>0.9</v>
      </c>
      <c r="W53" s="687"/>
      <c r="X53" s="687"/>
      <c r="Y53" s="342"/>
      <c r="Z53" s="691">
        <v>31239</v>
      </c>
      <c r="AA53" s="691"/>
      <c r="AB53" s="691"/>
      <c r="AC53" s="691"/>
      <c r="AD53" s="704">
        <v>-0.022402867567050677</v>
      </c>
      <c r="AE53" s="704"/>
      <c r="AF53" s="704"/>
      <c r="AG53" s="704">
        <v>-0.43029259896729677</v>
      </c>
      <c r="AH53" s="704"/>
      <c r="AI53" s="705"/>
      <c r="AJ53" s="343"/>
      <c r="AM53" s="41"/>
      <c r="AN53" s="41"/>
      <c r="AO53" s="41"/>
    </row>
    <row r="54" spans="2:41" ht="13.5">
      <c r="B54" s="692" t="s">
        <v>128</v>
      </c>
      <c r="C54" s="693"/>
      <c r="D54" s="693"/>
      <c r="E54" s="693"/>
      <c r="F54" s="693"/>
      <c r="G54" s="693"/>
      <c r="H54" s="694"/>
      <c r="I54" s="5"/>
      <c r="J54" s="690">
        <v>265143</v>
      </c>
      <c r="K54" s="690"/>
      <c r="L54" s="690"/>
      <c r="M54" s="690"/>
      <c r="N54" s="2"/>
      <c r="O54" s="691">
        <v>242598</v>
      </c>
      <c r="P54" s="691"/>
      <c r="Q54" s="691"/>
      <c r="R54" s="691"/>
      <c r="S54" s="687">
        <v>3.4</v>
      </c>
      <c r="T54" s="687"/>
      <c r="U54" s="687"/>
      <c r="V54" s="687">
        <v>10.1</v>
      </c>
      <c r="W54" s="687"/>
      <c r="X54" s="687"/>
      <c r="Y54" s="342"/>
      <c r="Z54" s="691">
        <v>22545</v>
      </c>
      <c r="AA54" s="691"/>
      <c r="AB54" s="691"/>
      <c r="AC54" s="691"/>
      <c r="AD54" s="704">
        <v>-1.5072083879423381</v>
      </c>
      <c r="AE54" s="704"/>
      <c r="AF54" s="704"/>
      <c r="AG54" s="704">
        <v>58.15503332164154</v>
      </c>
      <c r="AH54" s="704"/>
      <c r="AI54" s="705"/>
      <c r="AJ54" s="343"/>
      <c r="AM54" s="349"/>
      <c r="AN54" s="41"/>
      <c r="AO54" s="41"/>
    </row>
    <row r="55" spans="2:41" ht="13.5">
      <c r="B55" s="692" t="s">
        <v>127</v>
      </c>
      <c r="C55" s="693"/>
      <c r="D55" s="693"/>
      <c r="E55" s="693"/>
      <c r="F55" s="693"/>
      <c r="G55" s="693"/>
      <c r="H55" s="694"/>
      <c r="I55" s="5"/>
      <c r="J55" s="690">
        <v>357044</v>
      </c>
      <c r="K55" s="690"/>
      <c r="L55" s="690"/>
      <c r="M55" s="690"/>
      <c r="N55" s="2"/>
      <c r="O55" s="691">
        <v>308050</v>
      </c>
      <c r="P55" s="691"/>
      <c r="Q55" s="691"/>
      <c r="R55" s="691"/>
      <c r="S55" s="687">
        <v>0</v>
      </c>
      <c r="T55" s="687"/>
      <c r="U55" s="687"/>
      <c r="V55" s="687">
        <v>5.1</v>
      </c>
      <c r="W55" s="687"/>
      <c r="X55" s="687"/>
      <c r="Y55" s="342"/>
      <c r="Z55" s="691">
        <v>48994</v>
      </c>
      <c r="AA55" s="691"/>
      <c r="AB55" s="691"/>
      <c r="AC55" s="691"/>
      <c r="AD55" s="704">
        <v>-4.2150537634408565</v>
      </c>
      <c r="AE55" s="704"/>
      <c r="AF55" s="704"/>
      <c r="AG55" s="704">
        <v>37.403595366968624</v>
      </c>
      <c r="AH55" s="704"/>
      <c r="AI55" s="705"/>
      <c r="AJ55" s="343"/>
      <c r="AM55" s="349"/>
      <c r="AN55" s="41"/>
      <c r="AO55" s="41"/>
    </row>
    <row r="56" spans="2:41" ht="13.5">
      <c r="B56" s="692" t="s">
        <v>126</v>
      </c>
      <c r="C56" s="693"/>
      <c r="D56" s="693"/>
      <c r="E56" s="693"/>
      <c r="F56" s="693"/>
      <c r="G56" s="693"/>
      <c r="H56" s="694"/>
      <c r="I56" s="5"/>
      <c r="J56" s="690">
        <v>111366</v>
      </c>
      <c r="K56" s="690"/>
      <c r="L56" s="690"/>
      <c r="M56" s="690"/>
      <c r="N56" s="2"/>
      <c r="O56" s="691">
        <v>105401</v>
      </c>
      <c r="P56" s="691"/>
      <c r="Q56" s="691"/>
      <c r="R56" s="691"/>
      <c r="S56" s="687">
        <v>5.6</v>
      </c>
      <c r="T56" s="687"/>
      <c r="U56" s="687"/>
      <c r="V56" s="687">
        <v>-1.9</v>
      </c>
      <c r="W56" s="687"/>
      <c r="X56" s="687"/>
      <c r="Y56" s="342"/>
      <c r="Z56" s="691">
        <v>5965</v>
      </c>
      <c r="AA56" s="691"/>
      <c r="AB56" s="691"/>
      <c r="AC56" s="691"/>
      <c r="AD56" s="704">
        <v>6.727500447307211</v>
      </c>
      <c r="AE56" s="704"/>
      <c r="AF56" s="704"/>
      <c r="AG56" s="704">
        <v>3.829416884247161</v>
      </c>
      <c r="AH56" s="704"/>
      <c r="AI56" s="705"/>
      <c r="AJ56" s="343"/>
      <c r="AM56" s="349"/>
      <c r="AN56" s="41"/>
      <c r="AO56" s="41"/>
    </row>
    <row r="57" spans="2:41" ht="13.5">
      <c r="B57" s="692" t="s">
        <v>125</v>
      </c>
      <c r="C57" s="693"/>
      <c r="D57" s="693"/>
      <c r="E57" s="693"/>
      <c r="F57" s="693"/>
      <c r="G57" s="693"/>
      <c r="H57" s="694"/>
      <c r="I57" s="5"/>
      <c r="J57" s="690">
        <v>195819</v>
      </c>
      <c r="K57" s="690"/>
      <c r="L57" s="690"/>
      <c r="M57" s="690"/>
      <c r="N57" s="2"/>
      <c r="O57" s="691">
        <v>186745</v>
      </c>
      <c r="P57" s="691"/>
      <c r="Q57" s="691"/>
      <c r="R57" s="691"/>
      <c r="S57" s="687">
        <v>-0.5</v>
      </c>
      <c r="T57" s="687"/>
      <c r="U57" s="687"/>
      <c r="V57" s="687">
        <v>-12.6</v>
      </c>
      <c r="W57" s="687"/>
      <c r="X57" s="687"/>
      <c r="Y57" s="342"/>
      <c r="Z57" s="691">
        <v>9074</v>
      </c>
      <c r="AA57" s="691"/>
      <c r="AB57" s="691"/>
      <c r="AC57" s="691"/>
      <c r="AD57" s="704">
        <v>52.37615449202351</v>
      </c>
      <c r="AE57" s="704"/>
      <c r="AF57" s="704"/>
      <c r="AG57" s="704">
        <v>-30.33932135728543</v>
      </c>
      <c r="AH57" s="704"/>
      <c r="AI57" s="705"/>
      <c r="AJ57" s="343"/>
      <c r="AM57" s="349"/>
      <c r="AN57" s="41"/>
      <c r="AO57" s="41"/>
    </row>
    <row r="58" spans="2:41" ht="13.5">
      <c r="B58" s="692" t="s">
        <v>108</v>
      </c>
      <c r="C58" s="693"/>
      <c r="D58" s="693"/>
      <c r="E58" s="693"/>
      <c r="F58" s="693"/>
      <c r="G58" s="693"/>
      <c r="H58" s="694"/>
      <c r="I58" s="5"/>
      <c r="J58" s="690">
        <v>272161</v>
      </c>
      <c r="K58" s="690"/>
      <c r="L58" s="690"/>
      <c r="M58" s="690"/>
      <c r="N58" s="2"/>
      <c r="O58" s="691">
        <v>268288</v>
      </c>
      <c r="P58" s="691"/>
      <c r="Q58" s="691"/>
      <c r="R58" s="691"/>
      <c r="S58" s="687">
        <v>-6.4</v>
      </c>
      <c r="T58" s="687"/>
      <c r="U58" s="687"/>
      <c r="V58" s="687">
        <v>-4.2</v>
      </c>
      <c r="W58" s="687"/>
      <c r="X58" s="687"/>
      <c r="Y58" s="342"/>
      <c r="Z58" s="691">
        <v>3873</v>
      </c>
      <c r="AA58" s="691"/>
      <c r="AB58" s="691"/>
      <c r="AC58" s="691"/>
      <c r="AD58" s="704">
        <v>42.07630227439472</v>
      </c>
      <c r="AE58" s="704"/>
      <c r="AF58" s="704"/>
      <c r="AG58" s="704">
        <v>-29.632994186046513</v>
      </c>
      <c r="AH58" s="704"/>
      <c r="AI58" s="705"/>
      <c r="AJ58" s="343"/>
      <c r="AM58" s="349"/>
      <c r="AN58" s="41"/>
      <c r="AO58" s="41"/>
    </row>
    <row r="59" spans="2:41" ht="13.5">
      <c r="B59" s="692" t="s">
        <v>104</v>
      </c>
      <c r="C59" s="693"/>
      <c r="D59" s="693"/>
      <c r="E59" s="693"/>
      <c r="F59" s="693"/>
      <c r="G59" s="693"/>
      <c r="H59" s="694"/>
      <c r="I59" s="5"/>
      <c r="J59" s="690">
        <v>239643</v>
      </c>
      <c r="K59" s="690"/>
      <c r="L59" s="690"/>
      <c r="M59" s="690"/>
      <c r="N59" s="2"/>
      <c r="O59" s="691">
        <v>222650</v>
      </c>
      <c r="P59" s="691"/>
      <c r="Q59" s="691"/>
      <c r="R59" s="691"/>
      <c r="S59" s="687">
        <v>-3.7</v>
      </c>
      <c r="T59" s="687"/>
      <c r="U59" s="687"/>
      <c r="V59" s="687">
        <v>-4.6</v>
      </c>
      <c r="W59" s="687"/>
      <c r="X59" s="687"/>
      <c r="Y59" s="342"/>
      <c r="Z59" s="691">
        <v>16993</v>
      </c>
      <c r="AA59" s="691"/>
      <c r="AB59" s="691"/>
      <c r="AC59" s="691"/>
      <c r="AD59" s="704">
        <v>5.122177544076711</v>
      </c>
      <c r="AE59" s="704"/>
      <c r="AF59" s="704"/>
      <c r="AG59" s="704">
        <v>-1.4727198933147778</v>
      </c>
      <c r="AH59" s="704"/>
      <c r="AI59" s="705"/>
      <c r="AJ59" s="343"/>
      <c r="AM59" s="349"/>
      <c r="AN59" s="41"/>
      <c r="AO59" s="41"/>
    </row>
    <row r="60" spans="2:41" ht="13.5">
      <c r="B60" s="692" t="s">
        <v>102</v>
      </c>
      <c r="C60" s="693"/>
      <c r="D60" s="693"/>
      <c r="E60" s="693"/>
      <c r="F60" s="693"/>
      <c r="G60" s="693"/>
      <c r="H60" s="694"/>
      <c r="I60" s="5"/>
      <c r="J60" s="690">
        <v>290533</v>
      </c>
      <c r="K60" s="690"/>
      <c r="L60" s="690"/>
      <c r="M60" s="690"/>
      <c r="N60" s="2"/>
      <c r="O60" s="691">
        <v>277282</v>
      </c>
      <c r="P60" s="691"/>
      <c r="Q60" s="691"/>
      <c r="R60" s="691"/>
      <c r="S60" s="687">
        <v>-0.3</v>
      </c>
      <c r="T60" s="687"/>
      <c r="U60" s="687"/>
      <c r="V60" s="687">
        <v>2</v>
      </c>
      <c r="W60" s="687"/>
      <c r="X60" s="687"/>
      <c r="Y60" s="342"/>
      <c r="Z60" s="691">
        <v>13251</v>
      </c>
      <c r="AA60" s="691"/>
      <c r="AB60" s="691"/>
      <c r="AC60" s="691"/>
      <c r="AD60" s="704">
        <v>12.353739189418356</v>
      </c>
      <c r="AE60" s="704"/>
      <c r="AF60" s="704"/>
      <c r="AG60" s="704">
        <v>29.315897335805595</v>
      </c>
      <c r="AH60" s="704"/>
      <c r="AI60" s="705"/>
      <c r="AJ60" s="343"/>
      <c r="AM60" s="349"/>
      <c r="AN60" s="41"/>
      <c r="AO60" s="41"/>
    </row>
    <row r="61" spans="2:41" ht="13.5">
      <c r="B61" s="692" t="s">
        <v>103</v>
      </c>
      <c r="C61" s="693"/>
      <c r="D61" s="693"/>
      <c r="E61" s="693"/>
      <c r="F61" s="693"/>
      <c r="G61" s="693"/>
      <c r="H61" s="694"/>
      <c r="I61" s="5"/>
      <c r="J61" s="690">
        <v>188453</v>
      </c>
      <c r="K61" s="690"/>
      <c r="L61" s="690"/>
      <c r="M61" s="690"/>
      <c r="N61" s="2"/>
      <c r="O61" s="691">
        <v>170806</v>
      </c>
      <c r="P61" s="691"/>
      <c r="Q61" s="691"/>
      <c r="R61" s="691"/>
      <c r="S61" s="687">
        <v>-2.1</v>
      </c>
      <c r="T61" s="687"/>
      <c r="U61" s="687"/>
      <c r="V61" s="687">
        <v>-8.5</v>
      </c>
      <c r="W61" s="687"/>
      <c r="X61" s="687"/>
      <c r="Y61" s="342"/>
      <c r="Z61" s="691">
        <v>17647</v>
      </c>
      <c r="AA61" s="691"/>
      <c r="AB61" s="691"/>
      <c r="AC61" s="691"/>
      <c r="AD61" s="704">
        <v>4.643026565464892</v>
      </c>
      <c r="AE61" s="704"/>
      <c r="AF61" s="704"/>
      <c r="AG61" s="704">
        <v>0.9842632331902745</v>
      </c>
      <c r="AH61" s="704"/>
      <c r="AI61" s="705"/>
      <c r="AJ61" s="343"/>
      <c r="AM61" s="349"/>
      <c r="AN61" s="41"/>
      <c r="AO61" s="41"/>
    </row>
    <row r="62" spans="2:35" ht="4.5" customHeight="1">
      <c r="B62" s="3"/>
      <c r="C62" s="4"/>
      <c r="D62" s="4"/>
      <c r="E62" s="4"/>
      <c r="F62" s="4"/>
      <c r="G62" s="4"/>
      <c r="H62" s="6"/>
      <c r="I62" s="3"/>
      <c r="J62" s="4"/>
      <c r="K62" s="4"/>
      <c r="L62" s="4"/>
      <c r="M62" s="4"/>
      <c r="N62" s="4"/>
      <c r="O62" s="4"/>
      <c r="P62" s="4"/>
      <c r="Q62" s="4"/>
      <c r="R62" s="4"/>
      <c r="S62" s="4"/>
      <c r="T62" s="4"/>
      <c r="U62" s="4"/>
      <c r="V62" s="4"/>
      <c r="W62" s="4"/>
      <c r="X62" s="4"/>
      <c r="Y62" s="4"/>
      <c r="Z62" s="4"/>
      <c r="AA62" s="4"/>
      <c r="AB62" s="4"/>
      <c r="AC62" s="4"/>
      <c r="AD62" s="4"/>
      <c r="AE62" s="4"/>
      <c r="AF62" s="4"/>
      <c r="AG62" s="4"/>
      <c r="AH62" s="4"/>
      <c r="AI62" s="6"/>
    </row>
    <row r="63" ht="13.5">
      <c r="B63" s="68"/>
    </row>
    <row r="67" spans="17:19" ht="13.5">
      <c r="Q67" s="1" t="s">
        <v>135</v>
      </c>
      <c r="R67" s="28">
        <v>2</v>
      </c>
      <c r="S67" s="1" t="s">
        <v>135</v>
      </c>
    </row>
  </sheetData>
  <mergeCells count="313">
    <mergeCell ref="W22:Y22"/>
    <mergeCell ref="W21:Y21"/>
    <mergeCell ref="Z36:AB36"/>
    <mergeCell ref="Z35:AB35"/>
    <mergeCell ref="Z34:AB34"/>
    <mergeCell ref="Z33:AB33"/>
    <mergeCell ref="Z31:AB31"/>
    <mergeCell ref="Z28:AB28"/>
    <mergeCell ref="Z21:AB21"/>
    <mergeCell ref="Z32:AB32"/>
    <mergeCell ref="AC17:AF19"/>
    <mergeCell ref="W18:AB18"/>
    <mergeCell ref="AC32:AF32"/>
    <mergeCell ref="AC31:AF31"/>
    <mergeCell ref="AC28:AF28"/>
    <mergeCell ref="AC27:AF27"/>
    <mergeCell ref="AC30:AF30"/>
    <mergeCell ref="AC23:AF23"/>
    <mergeCell ref="W24:Y24"/>
    <mergeCell ref="W23:Y23"/>
    <mergeCell ref="AC40:AI40"/>
    <mergeCell ref="AC36:AF36"/>
    <mergeCell ref="AC35:AF35"/>
    <mergeCell ref="AC34:AF34"/>
    <mergeCell ref="AC20:AF20"/>
    <mergeCell ref="W26:Y26"/>
    <mergeCell ref="W25:Y25"/>
    <mergeCell ref="Z25:AB25"/>
    <mergeCell ref="Z22:AB22"/>
    <mergeCell ref="AC26:AF26"/>
    <mergeCell ref="Z26:AB26"/>
    <mergeCell ref="AC25:AF25"/>
    <mergeCell ref="AC24:AF24"/>
    <mergeCell ref="AC22:AF22"/>
    <mergeCell ref="AC21:AF21"/>
    <mergeCell ref="Z27:AB27"/>
    <mergeCell ref="Z29:AB29"/>
    <mergeCell ref="Z30:AB30"/>
    <mergeCell ref="AC29:AF29"/>
    <mergeCell ref="Z24:AB24"/>
    <mergeCell ref="Z23:AB23"/>
    <mergeCell ref="J54:M54"/>
    <mergeCell ref="J53:M53"/>
    <mergeCell ref="J61:M61"/>
    <mergeCell ref="J60:M60"/>
    <mergeCell ref="J59:M59"/>
    <mergeCell ref="J58:M58"/>
    <mergeCell ref="J48:M48"/>
    <mergeCell ref="J47:M47"/>
    <mergeCell ref="J46:M46"/>
    <mergeCell ref="J57:M57"/>
    <mergeCell ref="J52:M52"/>
    <mergeCell ref="J51:M51"/>
    <mergeCell ref="J50:M50"/>
    <mergeCell ref="J49:M49"/>
    <mergeCell ref="J56:M56"/>
    <mergeCell ref="J55:M55"/>
    <mergeCell ref="Z56:AC56"/>
    <mergeCell ref="Z57:AC57"/>
    <mergeCell ref="O61:R61"/>
    <mergeCell ref="O60:R60"/>
    <mergeCell ref="O59:R59"/>
    <mergeCell ref="O58:R58"/>
    <mergeCell ref="Z61:AC61"/>
    <mergeCell ref="Z60:AC60"/>
    <mergeCell ref="Z59:AC59"/>
    <mergeCell ref="Z58:AC58"/>
    <mergeCell ref="Z50:AC50"/>
    <mergeCell ref="Z49:AC49"/>
    <mergeCell ref="Z55:AC55"/>
    <mergeCell ref="Z54:AC54"/>
    <mergeCell ref="Z53:AC53"/>
    <mergeCell ref="O53:R53"/>
    <mergeCell ref="O52:R52"/>
    <mergeCell ref="O51:R51"/>
    <mergeCell ref="Z52:AC52"/>
    <mergeCell ref="Z51:AC51"/>
    <mergeCell ref="O57:R57"/>
    <mergeCell ref="O56:R56"/>
    <mergeCell ref="O55:R55"/>
    <mergeCell ref="O54:R54"/>
    <mergeCell ref="O48:R48"/>
    <mergeCell ref="O47:R47"/>
    <mergeCell ref="Z48:AC48"/>
    <mergeCell ref="Z47:AC47"/>
    <mergeCell ref="O46:R46"/>
    <mergeCell ref="S60:U60"/>
    <mergeCell ref="V54:X54"/>
    <mergeCell ref="S54:U54"/>
    <mergeCell ref="V57:X57"/>
    <mergeCell ref="S59:U59"/>
    <mergeCell ref="V48:X48"/>
    <mergeCell ref="S50:U50"/>
    <mergeCell ref="O50:R50"/>
    <mergeCell ref="O49:R49"/>
    <mergeCell ref="AG60:AI60"/>
    <mergeCell ref="AD60:AF60"/>
    <mergeCell ref="V60:X60"/>
    <mergeCell ref="S53:U53"/>
    <mergeCell ref="AG53:AI53"/>
    <mergeCell ref="AD53:AF53"/>
    <mergeCell ref="V53:X53"/>
    <mergeCell ref="S55:U55"/>
    <mergeCell ref="AG54:AI54"/>
    <mergeCell ref="AD54:AF54"/>
    <mergeCell ref="AG61:AI61"/>
    <mergeCell ref="AD61:AF61"/>
    <mergeCell ref="V61:X61"/>
    <mergeCell ref="S61:U61"/>
    <mergeCell ref="AG55:AI55"/>
    <mergeCell ref="AD55:AF55"/>
    <mergeCell ref="V55:X55"/>
    <mergeCell ref="S57:U57"/>
    <mergeCell ref="AG56:AI56"/>
    <mergeCell ref="AD56:AF56"/>
    <mergeCell ref="V56:X56"/>
    <mergeCell ref="S56:U56"/>
    <mergeCell ref="AG57:AI57"/>
    <mergeCell ref="AD57:AF57"/>
    <mergeCell ref="AG58:AI58"/>
    <mergeCell ref="AD58:AF58"/>
    <mergeCell ref="V58:X58"/>
    <mergeCell ref="S58:U58"/>
    <mergeCell ref="AG59:AI59"/>
    <mergeCell ref="AD59:AF59"/>
    <mergeCell ref="V59:X59"/>
    <mergeCell ref="S48:U48"/>
    <mergeCell ref="AG52:AI52"/>
    <mergeCell ref="AD52:AF52"/>
    <mergeCell ref="V52:X52"/>
    <mergeCell ref="S52:U52"/>
    <mergeCell ref="AG48:AI48"/>
    <mergeCell ref="AD48:AF48"/>
    <mergeCell ref="AG49:AI49"/>
    <mergeCell ref="AD49:AF49"/>
    <mergeCell ref="V49:X49"/>
    <mergeCell ref="S49:U49"/>
    <mergeCell ref="AG50:AI50"/>
    <mergeCell ref="AD50:AF50"/>
    <mergeCell ref="V50:X50"/>
    <mergeCell ref="S45:U45"/>
    <mergeCell ref="S47:U47"/>
    <mergeCell ref="AG46:AI46"/>
    <mergeCell ref="AD46:AF46"/>
    <mergeCell ref="V46:X46"/>
    <mergeCell ref="S46:U46"/>
    <mergeCell ref="AG47:AI47"/>
    <mergeCell ref="N45:R45"/>
    <mergeCell ref="I45:M45"/>
    <mergeCell ref="AG51:AI51"/>
    <mergeCell ref="AD51:AF51"/>
    <mergeCell ref="V51:X51"/>
    <mergeCell ref="S51:U51"/>
    <mergeCell ref="AG45:AI45"/>
    <mergeCell ref="AD45:AF45"/>
    <mergeCell ref="Y45:AC45"/>
    <mergeCell ref="V45:X45"/>
    <mergeCell ref="AD47:AF47"/>
    <mergeCell ref="V47:X47"/>
    <mergeCell ref="AD44:AF44"/>
    <mergeCell ref="AG44:AI44"/>
    <mergeCell ref="Z46:AC46"/>
    <mergeCell ref="Y42:AC44"/>
    <mergeCell ref="S43:X43"/>
    <mergeCell ref="AD43:AI43"/>
    <mergeCell ref="B58:H58"/>
    <mergeCell ref="B59:H59"/>
    <mergeCell ref="B60:H60"/>
    <mergeCell ref="B61:H61"/>
    <mergeCell ref="B54:H54"/>
    <mergeCell ref="B55:H55"/>
    <mergeCell ref="B56:H56"/>
    <mergeCell ref="B57:H57"/>
    <mergeCell ref="B50:H50"/>
    <mergeCell ref="B51:H51"/>
    <mergeCell ref="B52:H52"/>
    <mergeCell ref="B53:H53"/>
    <mergeCell ref="B46:H46"/>
    <mergeCell ref="B47:H47"/>
    <mergeCell ref="B48:H48"/>
    <mergeCell ref="B49:H49"/>
    <mergeCell ref="B41:H44"/>
    <mergeCell ref="S44:U44"/>
    <mergeCell ref="V44:X44"/>
    <mergeCell ref="I41:M44"/>
    <mergeCell ref="N42:R44"/>
    <mergeCell ref="AG24:AJ24"/>
    <mergeCell ref="AG23:AJ23"/>
    <mergeCell ref="AG22:AJ22"/>
    <mergeCell ref="AG21:AJ21"/>
    <mergeCell ref="AG26:AJ26"/>
    <mergeCell ref="AG25:AJ25"/>
    <mergeCell ref="AG32:AJ32"/>
    <mergeCell ref="AG31:AJ31"/>
    <mergeCell ref="AG30:AJ30"/>
    <mergeCell ref="AG29:AJ29"/>
    <mergeCell ref="AG28:AJ28"/>
    <mergeCell ref="AG27:AJ27"/>
    <mergeCell ref="W30:Y30"/>
    <mergeCell ref="W28:Y28"/>
    <mergeCell ref="W27:Y27"/>
    <mergeCell ref="AG36:AJ36"/>
    <mergeCell ref="AG35:AJ35"/>
    <mergeCell ref="AG34:AJ34"/>
    <mergeCell ref="AG33:AJ33"/>
    <mergeCell ref="AC33:AF33"/>
    <mergeCell ref="I26:L26"/>
    <mergeCell ref="M25:O25"/>
    <mergeCell ref="I24:L24"/>
    <mergeCell ref="W29:Y29"/>
    <mergeCell ref="P23:R23"/>
    <mergeCell ref="S28:V28"/>
    <mergeCell ref="S27:V27"/>
    <mergeCell ref="P26:R26"/>
    <mergeCell ref="P28:R28"/>
    <mergeCell ref="P27:R27"/>
    <mergeCell ref="P25:R25"/>
    <mergeCell ref="P24:R24"/>
    <mergeCell ref="W36:Y36"/>
    <mergeCell ref="W35:Y35"/>
    <mergeCell ref="W34:Y34"/>
    <mergeCell ref="W33:Y33"/>
    <mergeCell ref="W32:Y32"/>
    <mergeCell ref="W31:Y31"/>
    <mergeCell ref="P29:R29"/>
    <mergeCell ref="P30:R30"/>
    <mergeCell ref="S32:V32"/>
    <mergeCell ref="S31:V31"/>
    <mergeCell ref="S29:V29"/>
    <mergeCell ref="S30:V30"/>
    <mergeCell ref="P32:R32"/>
    <mergeCell ref="P31:R31"/>
    <mergeCell ref="B24:H24"/>
    <mergeCell ref="B23:H23"/>
    <mergeCell ref="B22:H22"/>
    <mergeCell ref="B21:H21"/>
    <mergeCell ref="B28:H28"/>
    <mergeCell ref="B27:H27"/>
    <mergeCell ref="B26:H26"/>
    <mergeCell ref="B25:H25"/>
    <mergeCell ref="B32:H32"/>
    <mergeCell ref="B31:H31"/>
    <mergeCell ref="B30:H30"/>
    <mergeCell ref="B29:H29"/>
    <mergeCell ref="B36:H36"/>
    <mergeCell ref="B35:H35"/>
    <mergeCell ref="B34:H34"/>
    <mergeCell ref="B33:H33"/>
    <mergeCell ref="S22:V22"/>
    <mergeCell ref="S21:V21"/>
    <mergeCell ref="M30:O30"/>
    <mergeCell ref="M29:O29"/>
    <mergeCell ref="S26:V26"/>
    <mergeCell ref="S25:V25"/>
    <mergeCell ref="S24:V24"/>
    <mergeCell ref="S23:V23"/>
    <mergeCell ref="P22:R22"/>
    <mergeCell ref="P21:R21"/>
    <mergeCell ref="S36:V36"/>
    <mergeCell ref="S35:V35"/>
    <mergeCell ref="S34:V34"/>
    <mergeCell ref="S33:V33"/>
    <mergeCell ref="P36:R36"/>
    <mergeCell ref="P35:R35"/>
    <mergeCell ref="P34:R34"/>
    <mergeCell ref="P33:R33"/>
    <mergeCell ref="I32:L32"/>
    <mergeCell ref="I31:L31"/>
    <mergeCell ref="I28:L28"/>
    <mergeCell ref="I27:L27"/>
    <mergeCell ref="I30:L30"/>
    <mergeCell ref="I29:L29"/>
    <mergeCell ref="I23:L23"/>
    <mergeCell ref="I22:L22"/>
    <mergeCell ref="I25:L25"/>
    <mergeCell ref="M21:O21"/>
    <mergeCell ref="M24:O24"/>
    <mergeCell ref="M23:O23"/>
    <mergeCell ref="M22:O22"/>
    <mergeCell ref="I36:L36"/>
    <mergeCell ref="I35:L35"/>
    <mergeCell ref="I34:L34"/>
    <mergeCell ref="I33:L33"/>
    <mergeCell ref="B16:H19"/>
    <mergeCell ref="M36:O36"/>
    <mergeCell ref="M35:O35"/>
    <mergeCell ref="M34:O34"/>
    <mergeCell ref="M33:O33"/>
    <mergeCell ref="M32:O32"/>
    <mergeCell ref="M31:O31"/>
    <mergeCell ref="M28:O28"/>
    <mergeCell ref="M27:O27"/>
    <mergeCell ref="M26:O26"/>
    <mergeCell ref="P19:R19"/>
    <mergeCell ref="M19:O19"/>
    <mergeCell ref="I20:L20"/>
    <mergeCell ref="AD15:AJ15"/>
    <mergeCell ref="M20:O20"/>
    <mergeCell ref="P20:R20"/>
    <mergeCell ref="S20:V20"/>
    <mergeCell ref="AG20:AJ20"/>
    <mergeCell ref="W20:Y20"/>
    <mergeCell ref="Z20:AB20"/>
    <mergeCell ref="C7:AJ8"/>
    <mergeCell ref="C9:AJ11"/>
    <mergeCell ref="C12:AJ13"/>
    <mergeCell ref="I21:L21"/>
    <mergeCell ref="I16:L19"/>
    <mergeCell ref="AG19:AJ19"/>
    <mergeCell ref="Z19:AB19"/>
    <mergeCell ref="W19:Y19"/>
    <mergeCell ref="M18:R18"/>
    <mergeCell ref="S17:V19"/>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sheetPr codeName="Sheet8">
    <tabColor indexed="12"/>
  </sheetPr>
  <dimension ref="B1:AO73"/>
  <sheetViews>
    <sheetView view="pageBreakPreview" zoomScaleSheetLayoutView="100" workbookViewId="0" topLeftCell="A1">
      <selection activeCell="A1" sqref="A1"/>
    </sheetView>
  </sheetViews>
  <sheetFormatPr defaultColWidth="8.796875" defaultRowHeight="14.25"/>
  <cols>
    <col min="1" max="1" width="2.09765625" style="1" customWidth="1"/>
    <col min="2" max="19" width="2.59765625" style="1" customWidth="1"/>
    <col min="20" max="20" width="2.3984375" style="1" customWidth="1"/>
    <col min="21" max="38" width="2.59765625" style="1" customWidth="1"/>
    <col min="39" max="39" width="9.19921875" style="1" customWidth="1"/>
    <col min="40" max="40" width="2.59765625" style="1" customWidth="1"/>
    <col min="41" max="41" width="8.59765625" style="1" customWidth="1"/>
    <col min="42" max="42" width="2.59765625" style="1" customWidth="1"/>
    <col min="43" max="43" width="8.59765625" style="1" customWidth="1"/>
    <col min="44" max="142" width="2.59765625" style="1" customWidth="1"/>
    <col min="143" max="16384" width="9" style="1" customWidth="1"/>
  </cols>
  <sheetData>
    <row r="1" spans="2:37" ht="25.5">
      <c r="B1" s="32"/>
      <c r="C1" s="32"/>
      <c r="D1" s="32"/>
      <c r="E1" s="32"/>
      <c r="F1" s="32"/>
      <c r="G1" s="32"/>
      <c r="H1" s="32"/>
      <c r="I1" s="32"/>
      <c r="J1" s="32"/>
      <c r="K1" s="32"/>
      <c r="L1" s="32"/>
      <c r="M1" s="32"/>
      <c r="N1" s="32"/>
      <c r="O1" s="33" t="s">
        <v>730</v>
      </c>
      <c r="P1" s="32"/>
      <c r="Q1" s="32"/>
      <c r="R1" s="32"/>
      <c r="S1" s="32"/>
      <c r="T1" s="32"/>
      <c r="U1" s="32"/>
      <c r="V1" s="32"/>
      <c r="W1" s="32"/>
      <c r="X1" s="32"/>
      <c r="Y1" s="32"/>
      <c r="Z1" s="32"/>
      <c r="AA1" s="32"/>
      <c r="AB1" s="32"/>
      <c r="AC1" s="32"/>
      <c r="AD1" s="32"/>
      <c r="AE1" s="32"/>
      <c r="AF1" s="32"/>
      <c r="AG1" s="32"/>
      <c r="AH1" s="32"/>
      <c r="AI1" s="32"/>
      <c r="AJ1" s="32"/>
      <c r="AK1" s="32"/>
    </row>
    <row r="2" spans="2:37" ht="15" customHeight="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row>
    <row r="3" spans="2:10" ht="17.25">
      <c r="B3" s="576" t="s">
        <v>71</v>
      </c>
      <c r="C3" s="32"/>
      <c r="D3" s="32"/>
      <c r="E3" s="32"/>
      <c r="F3" s="32"/>
      <c r="G3" s="32"/>
      <c r="H3" s="32"/>
      <c r="I3" s="32"/>
      <c r="J3" s="32"/>
    </row>
    <row r="5" spans="2:37" ht="13.5">
      <c r="B5" s="35"/>
      <c r="C5" s="655" t="s">
        <v>829</v>
      </c>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35"/>
    </row>
    <row r="6" spans="2:37" ht="13.5">
      <c r="B6" s="45"/>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35"/>
    </row>
    <row r="7" spans="2:37" ht="13.5" customHeight="1">
      <c r="B7" s="35"/>
      <c r="C7" s="656" t="s">
        <v>830</v>
      </c>
      <c r="D7" s="656"/>
      <c r="E7" s="656"/>
      <c r="F7" s="656"/>
      <c r="G7" s="656"/>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35"/>
    </row>
    <row r="8" spans="2:37" ht="13.5">
      <c r="B8" s="35"/>
      <c r="C8" s="656"/>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35"/>
    </row>
    <row r="9" spans="2:37" ht="13.5">
      <c r="B9" s="35"/>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35"/>
    </row>
    <row r="10" spans="2:37" ht="13.5">
      <c r="B10" s="35"/>
      <c r="C10" s="656" t="s">
        <v>831</v>
      </c>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35"/>
    </row>
    <row r="11" spans="2:37" ht="13.5">
      <c r="B11" s="35"/>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35"/>
    </row>
    <row r="12" spans="2:37" ht="1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row>
    <row r="13" spans="2:37" ht="13.5">
      <c r="B13" s="32" t="s">
        <v>736</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679" t="s">
        <v>145</v>
      </c>
      <c r="AE13" s="679"/>
      <c r="AF13" s="679"/>
      <c r="AG13" s="679"/>
      <c r="AH13" s="679"/>
      <c r="AI13" s="679"/>
      <c r="AJ13" s="679"/>
      <c r="AK13" s="35"/>
    </row>
    <row r="14" spans="2:38" ht="7.5" customHeight="1">
      <c r="B14" s="681" t="s">
        <v>132</v>
      </c>
      <c r="C14" s="682"/>
      <c r="D14" s="682"/>
      <c r="E14" s="682"/>
      <c r="F14" s="682"/>
      <c r="G14" s="682"/>
      <c r="H14" s="683"/>
      <c r="I14" s="659" t="s">
        <v>149</v>
      </c>
      <c r="J14" s="660"/>
      <c r="K14" s="660"/>
      <c r="L14" s="660"/>
      <c r="M14" s="71"/>
      <c r="N14" s="71"/>
      <c r="O14" s="71"/>
      <c r="P14" s="71"/>
      <c r="Q14" s="71"/>
      <c r="R14" s="71"/>
      <c r="S14" s="72"/>
      <c r="T14" s="72"/>
      <c r="U14" s="72"/>
      <c r="V14" s="72"/>
      <c r="W14" s="73"/>
      <c r="X14" s="73"/>
      <c r="Y14" s="73"/>
      <c r="Z14" s="73"/>
      <c r="AA14" s="74"/>
      <c r="AB14" s="74"/>
      <c r="AC14" s="72"/>
      <c r="AD14" s="75"/>
      <c r="AE14" s="75"/>
      <c r="AF14" s="75"/>
      <c r="AG14" s="76"/>
      <c r="AH14" s="76"/>
      <c r="AI14" s="76"/>
      <c r="AJ14" s="77"/>
      <c r="AK14" s="8"/>
      <c r="AL14" s="8"/>
    </row>
    <row r="15" spans="2:38" ht="7.5" customHeight="1">
      <c r="B15" s="684"/>
      <c r="C15" s="685"/>
      <c r="D15" s="685"/>
      <c r="E15" s="685"/>
      <c r="F15" s="685"/>
      <c r="G15" s="685"/>
      <c r="H15" s="686"/>
      <c r="I15" s="661"/>
      <c r="J15" s="662"/>
      <c r="K15" s="662"/>
      <c r="L15" s="662"/>
      <c r="M15" s="78"/>
      <c r="N15" s="78"/>
      <c r="O15" s="78"/>
      <c r="P15" s="78"/>
      <c r="Q15" s="78"/>
      <c r="R15" s="78"/>
      <c r="S15" s="668" t="s">
        <v>131</v>
      </c>
      <c r="T15" s="669"/>
      <c r="U15" s="669"/>
      <c r="V15" s="669"/>
      <c r="W15" s="79"/>
      <c r="X15" s="80"/>
      <c r="Y15" s="80"/>
      <c r="Z15" s="80"/>
      <c r="AA15" s="80"/>
      <c r="AB15" s="81"/>
      <c r="AC15" s="668" t="s">
        <v>123</v>
      </c>
      <c r="AD15" s="669"/>
      <c r="AE15" s="669"/>
      <c r="AF15" s="669"/>
      <c r="AG15" s="76"/>
      <c r="AH15" s="76"/>
      <c r="AI15" s="76"/>
      <c r="AJ15" s="77"/>
      <c r="AK15" s="8"/>
      <c r="AL15" s="8"/>
    </row>
    <row r="16" spans="2:38" ht="13.5">
      <c r="B16" s="684"/>
      <c r="C16" s="685"/>
      <c r="D16" s="685"/>
      <c r="E16" s="685"/>
      <c r="F16" s="685"/>
      <c r="G16" s="685"/>
      <c r="H16" s="686"/>
      <c r="I16" s="661"/>
      <c r="J16" s="662"/>
      <c r="K16" s="662"/>
      <c r="L16" s="662"/>
      <c r="M16" s="665" t="s">
        <v>122</v>
      </c>
      <c r="N16" s="666"/>
      <c r="O16" s="666"/>
      <c r="P16" s="666"/>
      <c r="Q16" s="666"/>
      <c r="R16" s="666"/>
      <c r="S16" s="670"/>
      <c r="T16" s="671"/>
      <c r="U16" s="671"/>
      <c r="V16" s="671"/>
      <c r="W16" s="700" t="s">
        <v>122</v>
      </c>
      <c r="X16" s="701"/>
      <c r="Y16" s="701"/>
      <c r="Z16" s="701"/>
      <c r="AA16" s="701"/>
      <c r="AB16" s="702"/>
      <c r="AC16" s="670"/>
      <c r="AD16" s="671"/>
      <c r="AE16" s="671"/>
      <c r="AF16" s="671"/>
      <c r="AG16" s="82"/>
      <c r="AH16" s="82"/>
      <c r="AI16" s="82"/>
      <c r="AJ16" s="83"/>
      <c r="AK16" s="20"/>
      <c r="AL16" s="20"/>
    </row>
    <row r="17" spans="2:38" ht="13.5">
      <c r="B17" s="684"/>
      <c r="C17" s="685"/>
      <c r="D17" s="685"/>
      <c r="E17" s="685"/>
      <c r="F17" s="685"/>
      <c r="G17" s="685"/>
      <c r="H17" s="686"/>
      <c r="I17" s="663"/>
      <c r="J17" s="664"/>
      <c r="K17" s="664"/>
      <c r="L17" s="664"/>
      <c r="M17" s="674" t="s">
        <v>110</v>
      </c>
      <c r="N17" s="675"/>
      <c r="O17" s="676"/>
      <c r="P17" s="674" t="s">
        <v>111</v>
      </c>
      <c r="Q17" s="675"/>
      <c r="R17" s="675"/>
      <c r="S17" s="672"/>
      <c r="T17" s="673"/>
      <c r="U17" s="673"/>
      <c r="V17" s="673"/>
      <c r="W17" s="665" t="s">
        <v>110</v>
      </c>
      <c r="X17" s="666"/>
      <c r="Y17" s="667"/>
      <c r="Z17" s="665" t="s">
        <v>111</v>
      </c>
      <c r="AA17" s="666"/>
      <c r="AB17" s="667"/>
      <c r="AC17" s="672"/>
      <c r="AD17" s="673"/>
      <c r="AE17" s="673"/>
      <c r="AF17" s="673"/>
      <c r="AG17" s="665" t="s">
        <v>113</v>
      </c>
      <c r="AH17" s="666"/>
      <c r="AI17" s="666"/>
      <c r="AJ17" s="667"/>
      <c r="AK17" s="22"/>
      <c r="AL17" s="22"/>
    </row>
    <row r="18" spans="2:38" s="14" customFormat="1" ht="9.75">
      <c r="B18" s="23"/>
      <c r="C18" s="24"/>
      <c r="D18" s="24"/>
      <c r="E18" s="24"/>
      <c r="F18" s="24"/>
      <c r="G18" s="24"/>
      <c r="H18" s="25"/>
      <c r="I18" s="677" t="s">
        <v>116</v>
      </c>
      <c r="J18" s="678"/>
      <c r="K18" s="678"/>
      <c r="L18" s="678"/>
      <c r="M18" s="680" t="s">
        <v>124</v>
      </c>
      <c r="N18" s="680"/>
      <c r="O18" s="680"/>
      <c r="P18" s="680" t="s">
        <v>124</v>
      </c>
      <c r="Q18" s="680"/>
      <c r="R18" s="680"/>
      <c r="S18" s="680" t="s">
        <v>116</v>
      </c>
      <c r="T18" s="680"/>
      <c r="U18" s="680"/>
      <c r="V18" s="680"/>
      <c r="W18" s="680" t="s">
        <v>124</v>
      </c>
      <c r="X18" s="680"/>
      <c r="Y18" s="680"/>
      <c r="Z18" s="680" t="s">
        <v>124</v>
      </c>
      <c r="AA18" s="680"/>
      <c r="AB18" s="680"/>
      <c r="AC18" s="680" t="s">
        <v>116</v>
      </c>
      <c r="AD18" s="680"/>
      <c r="AE18" s="680"/>
      <c r="AF18" s="680"/>
      <c r="AG18" s="680" t="s">
        <v>116</v>
      </c>
      <c r="AH18" s="680"/>
      <c r="AI18" s="680"/>
      <c r="AJ18" s="706"/>
      <c r="AK18" s="15"/>
      <c r="AL18" s="15"/>
    </row>
    <row r="19" spans="2:38" ht="12.75" customHeight="1">
      <c r="B19" s="692" t="s">
        <v>105</v>
      </c>
      <c r="C19" s="693"/>
      <c r="D19" s="693"/>
      <c r="E19" s="693"/>
      <c r="F19" s="693"/>
      <c r="G19" s="693"/>
      <c r="H19" s="694"/>
      <c r="I19" s="657">
        <v>603870</v>
      </c>
      <c r="J19" s="658"/>
      <c r="K19" s="658"/>
      <c r="L19" s="658"/>
      <c r="M19" s="688">
        <v>97.5</v>
      </c>
      <c r="N19" s="688"/>
      <c r="O19" s="688"/>
      <c r="P19" s="688">
        <v>-1.7</v>
      </c>
      <c r="Q19" s="688"/>
      <c r="R19" s="688"/>
      <c r="S19" s="658">
        <v>278005</v>
      </c>
      <c r="T19" s="658"/>
      <c r="U19" s="658"/>
      <c r="V19" s="658"/>
      <c r="W19" s="688">
        <v>-0.4</v>
      </c>
      <c r="X19" s="688"/>
      <c r="Y19" s="688"/>
      <c r="Z19" s="688">
        <v>0.9</v>
      </c>
      <c r="AA19" s="688"/>
      <c r="AB19" s="688"/>
      <c r="AC19" s="658">
        <v>325865</v>
      </c>
      <c r="AD19" s="658"/>
      <c r="AE19" s="658"/>
      <c r="AF19" s="658"/>
      <c r="AG19" s="696">
        <v>-13091</v>
      </c>
      <c r="AH19" s="696"/>
      <c r="AI19" s="696"/>
      <c r="AJ19" s="696"/>
      <c r="AK19" s="21"/>
      <c r="AL19" s="21"/>
    </row>
    <row r="20" spans="2:38" ht="13.5">
      <c r="B20" s="692" t="s">
        <v>106</v>
      </c>
      <c r="C20" s="693"/>
      <c r="D20" s="693"/>
      <c r="E20" s="693"/>
      <c r="F20" s="693"/>
      <c r="G20" s="693"/>
      <c r="H20" s="694"/>
      <c r="I20" s="657">
        <v>1159501</v>
      </c>
      <c r="J20" s="658"/>
      <c r="K20" s="658"/>
      <c r="L20" s="658"/>
      <c r="M20" s="688">
        <v>181</v>
      </c>
      <c r="N20" s="688"/>
      <c r="O20" s="688"/>
      <c r="P20" s="688">
        <v>26.8</v>
      </c>
      <c r="Q20" s="688"/>
      <c r="R20" s="688"/>
      <c r="S20" s="658">
        <v>422671</v>
      </c>
      <c r="T20" s="658"/>
      <c r="U20" s="658"/>
      <c r="V20" s="658"/>
      <c r="W20" s="688">
        <v>2.4</v>
      </c>
      <c r="X20" s="688"/>
      <c r="Y20" s="688"/>
      <c r="Z20" s="688">
        <v>2.6</v>
      </c>
      <c r="AA20" s="688"/>
      <c r="AB20" s="688"/>
      <c r="AC20" s="658">
        <v>736830</v>
      </c>
      <c r="AD20" s="658"/>
      <c r="AE20" s="658"/>
      <c r="AF20" s="658"/>
      <c r="AG20" s="696">
        <v>234380</v>
      </c>
      <c r="AH20" s="696"/>
      <c r="AI20" s="696"/>
      <c r="AJ20" s="696"/>
      <c r="AK20" s="21"/>
      <c r="AL20" s="21"/>
    </row>
    <row r="21" spans="2:38" ht="13.5">
      <c r="B21" s="692" t="s">
        <v>107</v>
      </c>
      <c r="C21" s="693"/>
      <c r="D21" s="693"/>
      <c r="E21" s="693"/>
      <c r="F21" s="693"/>
      <c r="G21" s="693"/>
      <c r="H21" s="694"/>
      <c r="I21" s="657">
        <v>781605</v>
      </c>
      <c r="J21" s="658"/>
      <c r="K21" s="658"/>
      <c r="L21" s="658"/>
      <c r="M21" s="688">
        <v>129</v>
      </c>
      <c r="N21" s="688"/>
      <c r="O21" s="688"/>
      <c r="P21" s="688">
        <v>1.8</v>
      </c>
      <c r="Q21" s="688"/>
      <c r="R21" s="688"/>
      <c r="S21" s="658">
        <v>324322</v>
      </c>
      <c r="T21" s="658"/>
      <c r="U21" s="658"/>
      <c r="V21" s="658"/>
      <c r="W21" s="688">
        <v>-0.6</v>
      </c>
      <c r="X21" s="688"/>
      <c r="Y21" s="688"/>
      <c r="Z21" s="688">
        <v>1.1</v>
      </c>
      <c r="AA21" s="688"/>
      <c r="AB21" s="688"/>
      <c r="AC21" s="658">
        <v>457283</v>
      </c>
      <c r="AD21" s="658"/>
      <c r="AE21" s="658"/>
      <c r="AF21" s="658"/>
      <c r="AG21" s="696">
        <v>10230</v>
      </c>
      <c r="AH21" s="696"/>
      <c r="AI21" s="696"/>
      <c r="AJ21" s="696"/>
      <c r="AK21" s="21"/>
      <c r="AL21" s="21"/>
    </row>
    <row r="22" spans="2:38" ht="13.5">
      <c r="B22" s="692" t="s">
        <v>130</v>
      </c>
      <c r="C22" s="693"/>
      <c r="D22" s="693"/>
      <c r="E22" s="693"/>
      <c r="F22" s="693"/>
      <c r="G22" s="693"/>
      <c r="H22" s="694"/>
      <c r="I22" s="657">
        <v>743333</v>
      </c>
      <c r="J22" s="658"/>
      <c r="K22" s="658"/>
      <c r="L22" s="658"/>
      <c r="M22" s="688">
        <v>67.7</v>
      </c>
      <c r="N22" s="688"/>
      <c r="O22" s="688"/>
      <c r="P22" s="688">
        <v>-8</v>
      </c>
      <c r="Q22" s="688"/>
      <c r="R22" s="688"/>
      <c r="S22" s="658">
        <v>442390</v>
      </c>
      <c r="T22" s="658"/>
      <c r="U22" s="658"/>
      <c r="V22" s="658"/>
      <c r="W22" s="688">
        <v>-0.2</v>
      </c>
      <c r="X22" s="688"/>
      <c r="Y22" s="688"/>
      <c r="Z22" s="688">
        <v>-3.3</v>
      </c>
      <c r="AA22" s="688"/>
      <c r="AB22" s="688"/>
      <c r="AC22" s="658">
        <v>300943</v>
      </c>
      <c r="AD22" s="658"/>
      <c r="AE22" s="658"/>
      <c r="AF22" s="658"/>
      <c r="AG22" s="696">
        <v>-49214</v>
      </c>
      <c r="AH22" s="696"/>
      <c r="AI22" s="696"/>
      <c r="AJ22" s="696"/>
      <c r="AK22" s="21"/>
      <c r="AL22" s="21"/>
    </row>
    <row r="23" spans="2:38" ht="13.5">
      <c r="B23" s="692" t="s">
        <v>101</v>
      </c>
      <c r="C23" s="693"/>
      <c r="D23" s="693"/>
      <c r="E23" s="693"/>
      <c r="F23" s="693"/>
      <c r="G23" s="693"/>
      <c r="H23" s="694"/>
      <c r="I23" s="657">
        <v>659263</v>
      </c>
      <c r="J23" s="658"/>
      <c r="K23" s="658"/>
      <c r="L23" s="658"/>
      <c r="M23" s="688">
        <v>119.5</v>
      </c>
      <c r="N23" s="688"/>
      <c r="O23" s="688"/>
      <c r="P23" s="688">
        <v>-6.8</v>
      </c>
      <c r="Q23" s="688"/>
      <c r="R23" s="688"/>
      <c r="S23" s="658">
        <v>298748</v>
      </c>
      <c r="T23" s="658"/>
      <c r="U23" s="658"/>
      <c r="V23" s="658"/>
      <c r="W23" s="688">
        <v>-0.3</v>
      </c>
      <c r="X23" s="688"/>
      <c r="Y23" s="688"/>
      <c r="Z23" s="688">
        <v>2</v>
      </c>
      <c r="AA23" s="688"/>
      <c r="AB23" s="688"/>
      <c r="AC23" s="658">
        <v>360515</v>
      </c>
      <c r="AD23" s="658"/>
      <c r="AE23" s="658"/>
      <c r="AF23" s="658"/>
      <c r="AG23" s="696">
        <v>-54508</v>
      </c>
      <c r="AH23" s="696"/>
      <c r="AI23" s="696"/>
      <c r="AJ23" s="696"/>
      <c r="AK23" s="21"/>
      <c r="AL23" s="21"/>
    </row>
    <row r="24" spans="2:38" ht="13.5">
      <c r="B24" s="692" t="s">
        <v>129</v>
      </c>
      <c r="C24" s="693"/>
      <c r="D24" s="693"/>
      <c r="E24" s="693"/>
      <c r="F24" s="693"/>
      <c r="G24" s="693"/>
      <c r="H24" s="694"/>
      <c r="I24" s="657">
        <v>487511</v>
      </c>
      <c r="J24" s="658"/>
      <c r="K24" s="658"/>
      <c r="L24" s="658"/>
      <c r="M24" s="688">
        <v>60.9</v>
      </c>
      <c r="N24" s="688"/>
      <c r="O24" s="688"/>
      <c r="P24" s="688">
        <v>-8</v>
      </c>
      <c r="Q24" s="688"/>
      <c r="R24" s="688"/>
      <c r="S24" s="658">
        <v>278114</v>
      </c>
      <c r="T24" s="658"/>
      <c r="U24" s="658"/>
      <c r="V24" s="658"/>
      <c r="W24" s="688">
        <v>2.2</v>
      </c>
      <c r="X24" s="688"/>
      <c r="Y24" s="688"/>
      <c r="Z24" s="688">
        <v>1.7</v>
      </c>
      <c r="AA24" s="688"/>
      <c r="AB24" s="688"/>
      <c r="AC24" s="658">
        <v>209397</v>
      </c>
      <c r="AD24" s="658"/>
      <c r="AE24" s="658"/>
      <c r="AF24" s="658"/>
      <c r="AG24" s="696">
        <v>-47101</v>
      </c>
      <c r="AH24" s="696"/>
      <c r="AI24" s="696"/>
      <c r="AJ24" s="696"/>
      <c r="AK24" s="21"/>
      <c r="AL24" s="21"/>
    </row>
    <row r="25" spans="2:38" ht="13.5">
      <c r="B25" s="692" t="s">
        <v>140</v>
      </c>
      <c r="C25" s="693"/>
      <c r="D25" s="693"/>
      <c r="E25" s="693"/>
      <c r="F25" s="693"/>
      <c r="G25" s="693"/>
      <c r="H25" s="694"/>
      <c r="I25" s="657">
        <v>428287</v>
      </c>
      <c r="J25" s="658"/>
      <c r="K25" s="658"/>
      <c r="L25" s="658"/>
      <c r="M25" s="688">
        <v>93.5</v>
      </c>
      <c r="N25" s="688"/>
      <c r="O25" s="688"/>
      <c r="P25" s="688">
        <v>-0.3</v>
      </c>
      <c r="Q25" s="688"/>
      <c r="R25" s="688"/>
      <c r="S25" s="658">
        <v>208515</v>
      </c>
      <c r="T25" s="658"/>
      <c r="U25" s="658"/>
      <c r="V25" s="658"/>
      <c r="W25" s="688">
        <v>1.6</v>
      </c>
      <c r="X25" s="688"/>
      <c r="Y25" s="688"/>
      <c r="Z25" s="688">
        <v>2.6</v>
      </c>
      <c r="AA25" s="688"/>
      <c r="AB25" s="688"/>
      <c r="AC25" s="658">
        <v>219772</v>
      </c>
      <c r="AD25" s="658"/>
      <c r="AE25" s="658"/>
      <c r="AF25" s="658"/>
      <c r="AG25" s="696">
        <v>-6513</v>
      </c>
      <c r="AH25" s="696"/>
      <c r="AI25" s="696"/>
      <c r="AJ25" s="696"/>
      <c r="AK25" s="21"/>
      <c r="AL25" s="21"/>
    </row>
    <row r="26" spans="2:38" ht="13.5">
      <c r="B26" s="692" t="s">
        <v>141</v>
      </c>
      <c r="C26" s="693"/>
      <c r="D26" s="693"/>
      <c r="E26" s="693"/>
      <c r="F26" s="693"/>
      <c r="G26" s="693"/>
      <c r="H26" s="694"/>
      <c r="I26" s="657">
        <v>1333831</v>
      </c>
      <c r="J26" s="658"/>
      <c r="K26" s="658"/>
      <c r="L26" s="658"/>
      <c r="M26" s="688">
        <v>188.4</v>
      </c>
      <c r="N26" s="688"/>
      <c r="O26" s="688"/>
      <c r="P26" s="688">
        <v>11.8</v>
      </c>
      <c r="Q26" s="688"/>
      <c r="R26" s="688"/>
      <c r="S26" s="708">
        <v>435191</v>
      </c>
      <c r="T26" s="708"/>
      <c r="U26" s="708"/>
      <c r="V26" s="708"/>
      <c r="W26" s="688">
        <v>8.1</v>
      </c>
      <c r="X26" s="688"/>
      <c r="Y26" s="688"/>
      <c r="Z26" s="688">
        <v>2.7</v>
      </c>
      <c r="AA26" s="688"/>
      <c r="AB26" s="688"/>
      <c r="AC26" s="708">
        <v>898640</v>
      </c>
      <c r="AD26" s="708"/>
      <c r="AE26" s="708"/>
      <c r="AF26" s="708"/>
      <c r="AG26" s="695">
        <v>130281</v>
      </c>
      <c r="AH26" s="695"/>
      <c r="AI26" s="695"/>
      <c r="AJ26" s="695"/>
      <c r="AK26" s="21"/>
      <c r="AL26" s="21"/>
    </row>
    <row r="27" spans="2:39" ht="13.5">
      <c r="B27" s="692" t="s">
        <v>128</v>
      </c>
      <c r="C27" s="693"/>
      <c r="D27" s="693"/>
      <c r="E27" s="693"/>
      <c r="F27" s="693"/>
      <c r="G27" s="693"/>
      <c r="H27" s="694"/>
      <c r="I27" s="657">
        <v>289501</v>
      </c>
      <c r="J27" s="658"/>
      <c r="K27" s="658"/>
      <c r="L27" s="658"/>
      <c r="M27" s="688">
        <v>4.8</v>
      </c>
      <c r="N27" s="688"/>
      <c r="O27" s="688"/>
      <c r="P27" s="688">
        <v>-15</v>
      </c>
      <c r="Q27" s="688"/>
      <c r="R27" s="688"/>
      <c r="S27" s="708">
        <v>195826</v>
      </c>
      <c r="T27" s="708"/>
      <c r="U27" s="708"/>
      <c r="V27" s="708"/>
      <c r="W27" s="688">
        <v>1.9</v>
      </c>
      <c r="X27" s="688"/>
      <c r="Y27" s="688"/>
      <c r="Z27" s="688">
        <v>2.4</v>
      </c>
      <c r="AA27" s="688"/>
      <c r="AB27" s="688"/>
      <c r="AC27" s="708">
        <v>93675</v>
      </c>
      <c r="AD27" s="708"/>
      <c r="AE27" s="708"/>
      <c r="AF27" s="708"/>
      <c r="AG27" s="695">
        <v>-55948</v>
      </c>
      <c r="AH27" s="695"/>
      <c r="AI27" s="695"/>
      <c r="AJ27" s="695"/>
      <c r="AK27" s="21"/>
      <c r="AL27" s="21"/>
      <c r="AM27" s="332"/>
    </row>
    <row r="28" spans="2:39" ht="13.5">
      <c r="B28" s="692" t="s">
        <v>127</v>
      </c>
      <c r="C28" s="693"/>
      <c r="D28" s="693"/>
      <c r="E28" s="693"/>
      <c r="F28" s="693"/>
      <c r="G28" s="693"/>
      <c r="H28" s="694"/>
      <c r="I28" s="657">
        <v>838108</v>
      </c>
      <c r="J28" s="658"/>
      <c r="K28" s="658"/>
      <c r="L28" s="658"/>
      <c r="M28" s="688">
        <v>119.4</v>
      </c>
      <c r="N28" s="688"/>
      <c r="O28" s="688"/>
      <c r="P28" s="688">
        <v>-18.2</v>
      </c>
      <c r="Q28" s="688"/>
      <c r="R28" s="688"/>
      <c r="S28" s="708">
        <v>374803</v>
      </c>
      <c r="T28" s="708"/>
      <c r="U28" s="708"/>
      <c r="V28" s="708"/>
      <c r="W28" s="688">
        <v>-1.7</v>
      </c>
      <c r="X28" s="688"/>
      <c r="Y28" s="688"/>
      <c r="Z28" s="688">
        <v>6.3</v>
      </c>
      <c r="AA28" s="688"/>
      <c r="AB28" s="688"/>
      <c r="AC28" s="708">
        <v>463305</v>
      </c>
      <c r="AD28" s="708"/>
      <c r="AE28" s="708"/>
      <c r="AF28" s="708"/>
      <c r="AG28" s="695">
        <v>-208439</v>
      </c>
      <c r="AH28" s="695"/>
      <c r="AI28" s="695"/>
      <c r="AJ28" s="695"/>
      <c r="AK28" s="21"/>
      <c r="AL28" s="21"/>
      <c r="AM28" s="332"/>
    </row>
    <row r="29" spans="2:39" ht="13.5">
      <c r="B29" s="692" t="s">
        <v>126</v>
      </c>
      <c r="C29" s="693"/>
      <c r="D29" s="693"/>
      <c r="E29" s="693"/>
      <c r="F29" s="693"/>
      <c r="G29" s="693"/>
      <c r="H29" s="694"/>
      <c r="I29" s="657">
        <v>166681</v>
      </c>
      <c r="J29" s="658"/>
      <c r="K29" s="658"/>
      <c r="L29" s="658"/>
      <c r="M29" s="688">
        <v>-0.4</v>
      </c>
      <c r="N29" s="688"/>
      <c r="O29" s="688"/>
      <c r="P29" s="688">
        <v>-5.3</v>
      </c>
      <c r="Q29" s="688"/>
      <c r="R29" s="688"/>
      <c r="S29" s="708">
        <v>136352</v>
      </c>
      <c r="T29" s="708"/>
      <c r="U29" s="708"/>
      <c r="V29" s="708"/>
      <c r="W29" s="688">
        <v>6.4</v>
      </c>
      <c r="X29" s="688"/>
      <c r="Y29" s="688"/>
      <c r="Z29" s="688">
        <v>1.1</v>
      </c>
      <c r="AA29" s="688"/>
      <c r="AB29" s="688"/>
      <c r="AC29" s="708">
        <v>30329</v>
      </c>
      <c r="AD29" s="708"/>
      <c r="AE29" s="708"/>
      <c r="AF29" s="708"/>
      <c r="AG29" s="695">
        <v>-10866</v>
      </c>
      <c r="AH29" s="695"/>
      <c r="AI29" s="695"/>
      <c r="AJ29" s="695"/>
      <c r="AK29" s="21"/>
      <c r="AL29" s="21"/>
      <c r="AM29" s="332"/>
    </row>
    <row r="30" spans="2:39" ht="13.5">
      <c r="B30" s="692" t="s">
        <v>125</v>
      </c>
      <c r="C30" s="693"/>
      <c r="D30" s="693"/>
      <c r="E30" s="693"/>
      <c r="F30" s="693"/>
      <c r="G30" s="693"/>
      <c r="H30" s="694"/>
      <c r="I30" s="657">
        <v>287452</v>
      </c>
      <c r="J30" s="658"/>
      <c r="K30" s="658"/>
      <c r="L30" s="658"/>
      <c r="M30" s="688">
        <v>42</v>
      </c>
      <c r="N30" s="688"/>
      <c r="O30" s="688"/>
      <c r="P30" s="688">
        <v>15.5</v>
      </c>
      <c r="Q30" s="688"/>
      <c r="R30" s="688"/>
      <c r="S30" s="708">
        <v>201147</v>
      </c>
      <c r="T30" s="708"/>
      <c r="U30" s="708"/>
      <c r="V30" s="708"/>
      <c r="W30" s="688">
        <v>-0.4</v>
      </c>
      <c r="X30" s="688"/>
      <c r="Y30" s="688"/>
      <c r="Z30" s="688">
        <v>0</v>
      </c>
      <c r="AA30" s="688"/>
      <c r="AB30" s="688"/>
      <c r="AC30" s="708">
        <v>86305</v>
      </c>
      <c r="AD30" s="708"/>
      <c r="AE30" s="708"/>
      <c r="AF30" s="708"/>
      <c r="AG30" s="695">
        <v>38395</v>
      </c>
      <c r="AH30" s="695"/>
      <c r="AI30" s="695"/>
      <c r="AJ30" s="695"/>
      <c r="AK30" s="21"/>
      <c r="AL30" s="21"/>
      <c r="AM30" s="332"/>
    </row>
    <row r="31" spans="2:39" ht="13.5">
      <c r="B31" s="692" t="s">
        <v>108</v>
      </c>
      <c r="C31" s="693"/>
      <c r="D31" s="693"/>
      <c r="E31" s="693"/>
      <c r="F31" s="693"/>
      <c r="G31" s="693"/>
      <c r="H31" s="694"/>
      <c r="I31" s="657">
        <v>730850</v>
      </c>
      <c r="J31" s="658"/>
      <c r="K31" s="658"/>
      <c r="L31" s="658"/>
      <c r="M31" s="688">
        <v>129.6</v>
      </c>
      <c r="N31" s="688"/>
      <c r="O31" s="688"/>
      <c r="P31" s="688">
        <v>-18</v>
      </c>
      <c r="Q31" s="688"/>
      <c r="R31" s="688"/>
      <c r="S31" s="708">
        <v>292238</v>
      </c>
      <c r="T31" s="708"/>
      <c r="U31" s="708"/>
      <c r="V31" s="708"/>
      <c r="W31" s="688">
        <v>-8.2</v>
      </c>
      <c r="X31" s="688"/>
      <c r="Y31" s="688"/>
      <c r="Z31" s="688">
        <v>0.9</v>
      </c>
      <c r="AA31" s="688"/>
      <c r="AB31" s="688"/>
      <c r="AC31" s="708">
        <v>438612</v>
      </c>
      <c r="AD31" s="708"/>
      <c r="AE31" s="708"/>
      <c r="AF31" s="708"/>
      <c r="AG31" s="695">
        <v>-162548</v>
      </c>
      <c r="AH31" s="695"/>
      <c r="AI31" s="695"/>
      <c r="AJ31" s="695"/>
      <c r="AK31" s="21"/>
      <c r="AL31" s="21"/>
      <c r="AM31" s="332"/>
    </row>
    <row r="32" spans="2:39" ht="13.5">
      <c r="B32" s="692" t="s">
        <v>104</v>
      </c>
      <c r="C32" s="693"/>
      <c r="D32" s="693"/>
      <c r="E32" s="693"/>
      <c r="F32" s="693"/>
      <c r="G32" s="693"/>
      <c r="H32" s="694"/>
      <c r="I32" s="657">
        <v>487621</v>
      </c>
      <c r="J32" s="658"/>
      <c r="K32" s="658"/>
      <c r="L32" s="658"/>
      <c r="M32" s="688">
        <v>41.6</v>
      </c>
      <c r="N32" s="688"/>
      <c r="O32" s="688"/>
      <c r="P32" s="688">
        <v>-9.1</v>
      </c>
      <c r="Q32" s="688"/>
      <c r="R32" s="688"/>
      <c r="S32" s="708">
        <v>266399</v>
      </c>
      <c r="T32" s="708"/>
      <c r="U32" s="708"/>
      <c r="V32" s="708"/>
      <c r="W32" s="688">
        <v>-2.9</v>
      </c>
      <c r="X32" s="688"/>
      <c r="Y32" s="688"/>
      <c r="Z32" s="688">
        <v>-3</v>
      </c>
      <c r="AA32" s="688"/>
      <c r="AB32" s="688"/>
      <c r="AC32" s="708">
        <v>221222</v>
      </c>
      <c r="AD32" s="708"/>
      <c r="AE32" s="708"/>
      <c r="AF32" s="708"/>
      <c r="AG32" s="695">
        <v>-40788</v>
      </c>
      <c r="AH32" s="695"/>
      <c r="AI32" s="695"/>
      <c r="AJ32" s="695"/>
      <c r="AK32" s="21"/>
      <c r="AL32" s="21"/>
      <c r="AM32" s="332"/>
    </row>
    <row r="33" spans="2:39" ht="13.5">
      <c r="B33" s="692" t="s">
        <v>102</v>
      </c>
      <c r="C33" s="693"/>
      <c r="D33" s="693"/>
      <c r="E33" s="693"/>
      <c r="F33" s="693"/>
      <c r="G33" s="693"/>
      <c r="H33" s="694"/>
      <c r="I33" s="657">
        <v>726814</v>
      </c>
      <c r="J33" s="658"/>
      <c r="K33" s="658"/>
      <c r="L33" s="658"/>
      <c r="M33" s="688">
        <v>146.4</v>
      </c>
      <c r="N33" s="688"/>
      <c r="O33" s="688"/>
      <c r="P33" s="688">
        <v>-1.6</v>
      </c>
      <c r="Q33" s="688"/>
      <c r="R33" s="688"/>
      <c r="S33" s="708">
        <v>292972</v>
      </c>
      <c r="T33" s="708"/>
      <c r="U33" s="708"/>
      <c r="V33" s="708"/>
      <c r="W33" s="688">
        <v>-0.3</v>
      </c>
      <c r="X33" s="688"/>
      <c r="Y33" s="688"/>
      <c r="Z33" s="688">
        <v>1.5</v>
      </c>
      <c r="AA33" s="688"/>
      <c r="AB33" s="688"/>
      <c r="AC33" s="708">
        <v>433842</v>
      </c>
      <c r="AD33" s="708"/>
      <c r="AE33" s="708"/>
      <c r="AF33" s="708"/>
      <c r="AG33" s="695">
        <v>-16058</v>
      </c>
      <c r="AH33" s="695"/>
      <c r="AI33" s="695"/>
      <c r="AJ33" s="695"/>
      <c r="AK33" s="21"/>
      <c r="AL33" s="21"/>
      <c r="AM33" s="332"/>
    </row>
    <row r="34" spans="2:39" ht="13.5">
      <c r="B34" s="692" t="s">
        <v>103</v>
      </c>
      <c r="C34" s="693"/>
      <c r="D34" s="693"/>
      <c r="E34" s="693"/>
      <c r="F34" s="693"/>
      <c r="G34" s="693"/>
      <c r="H34" s="694"/>
      <c r="I34" s="657">
        <v>197180</v>
      </c>
      <c r="J34" s="658"/>
      <c r="K34" s="658"/>
      <c r="L34" s="658"/>
      <c r="M34" s="688">
        <v>-1.5</v>
      </c>
      <c r="N34" s="688"/>
      <c r="O34" s="688"/>
      <c r="P34" s="688">
        <v>-0.5</v>
      </c>
      <c r="Q34" s="688"/>
      <c r="R34" s="688"/>
      <c r="S34" s="708">
        <v>159101</v>
      </c>
      <c r="T34" s="708"/>
      <c r="U34" s="708"/>
      <c r="V34" s="708"/>
      <c r="W34" s="688">
        <v>-0.6</v>
      </c>
      <c r="X34" s="688"/>
      <c r="Y34" s="688"/>
      <c r="Z34" s="688">
        <v>-0.6</v>
      </c>
      <c r="AA34" s="688"/>
      <c r="AB34" s="688"/>
      <c r="AC34" s="708">
        <v>38079</v>
      </c>
      <c r="AD34" s="708"/>
      <c r="AE34" s="708"/>
      <c r="AF34" s="708"/>
      <c r="AG34" s="695">
        <v>-124</v>
      </c>
      <c r="AH34" s="695"/>
      <c r="AI34" s="695"/>
      <c r="AJ34" s="695"/>
      <c r="AK34" s="21"/>
      <c r="AL34" s="21"/>
      <c r="AM34" s="332"/>
    </row>
    <row r="35" spans="2:38" ht="4.5" customHeight="1">
      <c r="B35" s="53"/>
      <c r="C35" s="54"/>
      <c r="D35" s="54"/>
      <c r="E35" s="54"/>
      <c r="F35" s="54"/>
      <c r="G35" s="54"/>
      <c r="H35" s="52"/>
      <c r="I35" s="55"/>
      <c r="J35" s="55"/>
      <c r="K35" s="55"/>
      <c r="L35" s="55"/>
      <c r="M35" s="338"/>
      <c r="N35" s="338"/>
      <c r="O35" s="338"/>
      <c r="P35" s="338"/>
      <c r="Q35" s="338"/>
      <c r="R35" s="338"/>
      <c r="S35" s="339"/>
      <c r="T35" s="339"/>
      <c r="U35" s="339"/>
      <c r="V35" s="339"/>
      <c r="W35" s="338"/>
      <c r="X35" s="338"/>
      <c r="Y35" s="338"/>
      <c r="Z35" s="338"/>
      <c r="AA35" s="338"/>
      <c r="AB35" s="338"/>
      <c r="AC35" s="339"/>
      <c r="AD35" s="339"/>
      <c r="AE35" s="339"/>
      <c r="AF35" s="339"/>
      <c r="AG35" s="340"/>
      <c r="AH35" s="340"/>
      <c r="AI35" s="340"/>
      <c r="AJ35" s="341"/>
      <c r="AK35" s="21"/>
      <c r="AL35" s="21"/>
    </row>
    <row r="36" spans="2:36" ht="13.5">
      <c r="B36" s="68"/>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row>
    <row r="38" spans="2:38" ht="13.5">
      <c r="B38" s="32" t="s">
        <v>735</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679" t="s">
        <v>145</v>
      </c>
      <c r="AD38" s="679"/>
      <c r="AE38" s="679"/>
      <c r="AF38" s="679"/>
      <c r="AG38" s="679"/>
      <c r="AH38" s="679"/>
      <c r="AI38" s="679"/>
      <c r="AL38" s="66"/>
    </row>
    <row r="39" spans="2:41" ht="7.5" customHeight="1">
      <c r="B39" s="681" t="s">
        <v>132</v>
      </c>
      <c r="C39" s="682"/>
      <c r="D39" s="682"/>
      <c r="E39" s="682"/>
      <c r="F39" s="682"/>
      <c r="G39" s="682"/>
      <c r="H39" s="683"/>
      <c r="I39" s="668" t="s">
        <v>131</v>
      </c>
      <c r="J39" s="669"/>
      <c r="K39" s="669"/>
      <c r="L39" s="669"/>
      <c r="M39" s="669"/>
      <c r="N39" s="84"/>
      <c r="O39" s="72"/>
      <c r="P39" s="72"/>
      <c r="Q39" s="72"/>
      <c r="R39" s="72"/>
      <c r="S39" s="73"/>
      <c r="T39" s="73"/>
      <c r="U39" s="85"/>
      <c r="V39" s="85"/>
      <c r="W39" s="85"/>
      <c r="X39" s="73"/>
      <c r="Y39" s="72"/>
      <c r="Z39" s="75"/>
      <c r="AA39" s="75"/>
      <c r="AB39" s="75"/>
      <c r="AC39" s="75"/>
      <c r="AD39" s="73"/>
      <c r="AE39" s="73"/>
      <c r="AF39" s="73"/>
      <c r="AG39" s="85"/>
      <c r="AH39" s="85"/>
      <c r="AI39" s="86"/>
      <c r="AM39" s="40"/>
      <c r="AN39" s="40"/>
      <c r="AO39" s="40"/>
    </row>
    <row r="40" spans="2:41" ht="7.5" customHeight="1">
      <c r="B40" s="684"/>
      <c r="C40" s="685"/>
      <c r="D40" s="685"/>
      <c r="E40" s="685"/>
      <c r="F40" s="685"/>
      <c r="G40" s="685"/>
      <c r="H40" s="686"/>
      <c r="I40" s="670"/>
      <c r="J40" s="671"/>
      <c r="K40" s="671"/>
      <c r="L40" s="671"/>
      <c r="M40" s="697"/>
      <c r="N40" s="668" t="s">
        <v>150</v>
      </c>
      <c r="O40" s="669"/>
      <c r="P40" s="669"/>
      <c r="Q40" s="669"/>
      <c r="R40" s="669"/>
      <c r="S40" s="71"/>
      <c r="T40" s="71"/>
      <c r="U40" s="71"/>
      <c r="V40" s="71"/>
      <c r="W40" s="71"/>
      <c r="X40" s="87"/>
      <c r="Y40" s="668" t="s">
        <v>134</v>
      </c>
      <c r="Z40" s="669"/>
      <c r="AA40" s="669"/>
      <c r="AB40" s="669"/>
      <c r="AC40" s="669"/>
      <c r="AD40" s="88"/>
      <c r="AE40" s="75"/>
      <c r="AF40" s="75"/>
      <c r="AG40" s="75"/>
      <c r="AH40" s="75"/>
      <c r="AI40" s="89"/>
      <c r="AM40" s="40"/>
      <c r="AN40" s="40"/>
      <c r="AO40" s="40"/>
    </row>
    <row r="41" spans="2:39" ht="13.5">
      <c r="B41" s="684"/>
      <c r="C41" s="685"/>
      <c r="D41" s="685"/>
      <c r="E41" s="685"/>
      <c r="F41" s="685"/>
      <c r="G41" s="685"/>
      <c r="H41" s="686"/>
      <c r="I41" s="670"/>
      <c r="J41" s="671"/>
      <c r="K41" s="671"/>
      <c r="L41" s="671"/>
      <c r="M41" s="697"/>
      <c r="N41" s="670"/>
      <c r="O41" s="671"/>
      <c r="P41" s="671"/>
      <c r="Q41" s="671"/>
      <c r="R41" s="671"/>
      <c r="S41" s="700" t="s">
        <v>122</v>
      </c>
      <c r="T41" s="701"/>
      <c r="U41" s="701"/>
      <c r="V41" s="701"/>
      <c r="W41" s="701"/>
      <c r="X41" s="702"/>
      <c r="Y41" s="670"/>
      <c r="Z41" s="671"/>
      <c r="AA41" s="671"/>
      <c r="AB41" s="671"/>
      <c r="AC41" s="671"/>
      <c r="AD41" s="665" t="s">
        <v>500</v>
      </c>
      <c r="AE41" s="666"/>
      <c r="AF41" s="666"/>
      <c r="AG41" s="666"/>
      <c r="AH41" s="666"/>
      <c r="AI41" s="667"/>
      <c r="AM41" s="40"/>
    </row>
    <row r="42" spans="2:41" ht="13.5">
      <c r="B42" s="684"/>
      <c r="C42" s="685"/>
      <c r="D42" s="685"/>
      <c r="E42" s="685"/>
      <c r="F42" s="685"/>
      <c r="G42" s="685"/>
      <c r="H42" s="686"/>
      <c r="I42" s="672"/>
      <c r="J42" s="673"/>
      <c r="K42" s="673"/>
      <c r="L42" s="673"/>
      <c r="M42" s="698"/>
      <c r="N42" s="672"/>
      <c r="O42" s="673"/>
      <c r="P42" s="673"/>
      <c r="Q42" s="673"/>
      <c r="R42" s="673"/>
      <c r="S42" s="665" t="s">
        <v>110</v>
      </c>
      <c r="T42" s="666"/>
      <c r="U42" s="667"/>
      <c r="V42" s="665" t="s">
        <v>111</v>
      </c>
      <c r="W42" s="666"/>
      <c r="X42" s="667"/>
      <c r="Y42" s="672"/>
      <c r="Z42" s="673"/>
      <c r="AA42" s="673"/>
      <c r="AB42" s="673"/>
      <c r="AC42" s="673"/>
      <c r="AD42" s="665" t="s">
        <v>110</v>
      </c>
      <c r="AE42" s="666"/>
      <c r="AF42" s="667"/>
      <c r="AG42" s="665" t="s">
        <v>111</v>
      </c>
      <c r="AH42" s="666"/>
      <c r="AI42" s="667"/>
      <c r="AJ42" s="26"/>
      <c r="AM42" s="40"/>
      <c r="AN42" s="40"/>
      <c r="AO42" s="40"/>
    </row>
    <row r="43" spans="2:41" ht="9.75" customHeight="1">
      <c r="B43" s="23"/>
      <c r="C43" s="24"/>
      <c r="D43" s="24"/>
      <c r="E43" s="24"/>
      <c r="F43" s="24"/>
      <c r="G43" s="24"/>
      <c r="H43" s="25"/>
      <c r="I43" s="703" t="s">
        <v>116</v>
      </c>
      <c r="J43" s="680"/>
      <c r="K43" s="680"/>
      <c r="L43" s="680"/>
      <c r="M43" s="680"/>
      <c r="N43" s="680" t="s">
        <v>116</v>
      </c>
      <c r="O43" s="680"/>
      <c r="P43" s="680"/>
      <c r="Q43" s="680"/>
      <c r="R43" s="680"/>
      <c r="S43" s="680" t="s">
        <v>124</v>
      </c>
      <c r="T43" s="680"/>
      <c r="U43" s="680"/>
      <c r="V43" s="680" t="s">
        <v>124</v>
      </c>
      <c r="W43" s="680"/>
      <c r="X43" s="680"/>
      <c r="Y43" s="680" t="s">
        <v>116</v>
      </c>
      <c r="Z43" s="680"/>
      <c r="AA43" s="680"/>
      <c r="AB43" s="680"/>
      <c r="AC43" s="680"/>
      <c r="AD43" s="680" t="s">
        <v>124</v>
      </c>
      <c r="AE43" s="680"/>
      <c r="AF43" s="680"/>
      <c r="AG43" s="680" t="s">
        <v>124</v>
      </c>
      <c r="AH43" s="680"/>
      <c r="AI43" s="706"/>
      <c r="AJ43" s="19"/>
      <c r="AM43" s="41"/>
      <c r="AN43" s="41"/>
      <c r="AO43" s="41"/>
    </row>
    <row r="44" spans="2:41" ht="13.5">
      <c r="B44" s="692" t="s">
        <v>105</v>
      </c>
      <c r="C44" s="693"/>
      <c r="D44" s="693"/>
      <c r="E44" s="693"/>
      <c r="F44" s="693"/>
      <c r="G44" s="693"/>
      <c r="H44" s="694"/>
      <c r="I44" s="5"/>
      <c r="J44" s="690">
        <v>278005</v>
      </c>
      <c r="K44" s="690"/>
      <c r="L44" s="690"/>
      <c r="M44" s="690"/>
      <c r="N44" s="2"/>
      <c r="O44" s="658">
        <v>249742</v>
      </c>
      <c r="P44" s="658"/>
      <c r="Q44" s="658"/>
      <c r="R44" s="658"/>
      <c r="S44" s="688">
        <v>-0.7</v>
      </c>
      <c r="T44" s="688"/>
      <c r="U44" s="688"/>
      <c r="V44" s="688">
        <v>0.3</v>
      </c>
      <c r="W44" s="688"/>
      <c r="X44" s="688"/>
      <c r="Y44" s="2"/>
      <c r="Z44" s="658">
        <v>28263</v>
      </c>
      <c r="AA44" s="658"/>
      <c r="AB44" s="658"/>
      <c r="AC44" s="658"/>
      <c r="AD44" s="699">
        <v>1.966231329821766</v>
      </c>
      <c r="AE44" s="699"/>
      <c r="AF44" s="699"/>
      <c r="AG44" s="699">
        <v>7.472051106548028</v>
      </c>
      <c r="AH44" s="699"/>
      <c r="AI44" s="707"/>
      <c r="AJ44" s="5"/>
      <c r="AM44" s="41"/>
      <c r="AN44" s="41"/>
      <c r="AO44" s="41"/>
    </row>
    <row r="45" spans="2:41" ht="13.5">
      <c r="B45" s="692" t="s">
        <v>106</v>
      </c>
      <c r="C45" s="693"/>
      <c r="D45" s="693"/>
      <c r="E45" s="693"/>
      <c r="F45" s="693"/>
      <c r="G45" s="693"/>
      <c r="H45" s="694"/>
      <c r="I45" s="5"/>
      <c r="J45" s="690">
        <v>422671</v>
      </c>
      <c r="K45" s="690"/>
      <c r="L45" s="690"/>
      <c r="M45" s="690"/>
      <c r="N45" s="2"/>
      <c r="O45" s="658">
        <v>388766</v>
      </c>
      <c r="P45" s="658"/>
      <c r="Q45" s="658"/>
      <c r="R45" s="658"/>
      <c r="S45" s="688">
        <v>2</v>
      </c>
      <c r="T45" s="688"/>
      <c r="U45" s="688"/>
      <c r="V45" s="688">
        <v>2.2</v>
      </c>
      <c r="W45" s="688"/>
      <c r="X45" s="688"/>
      <c r="Y45" s="2"/>
      <c r="Z45" s="658">
        <v>33905</v>
      </c>
      <c r="AA45" s="658"/>
      <c r="AB45" s="658"/>
      <c r="AC45" s="658"/>
      <c r="AD45" s="699">
        <v>8.440478475020786</v>
      </c>
      <c r="AE45" s="699"/>
      <c r="AF45" s="699"/>
      <c r="AG45" s="699">
        <v>7.050391513008325</v>
      </c>
      <c r="AH45" s="699"/>
      <c r="AI45" s="707"/>
      <c r="AJ45" s="5"/>
      <c r="AM45" s="41"/>
      <c r="AN45" s="41"/>
      <c r="AO45" s="41"/>
    </row>
    <row r="46" spans="2:41" ht="13.5">
      <c r="B46" s="692" t="s">
        <v>107</v>
      </c>
      <c r="C46" s="693"/>
      <c r="D46" s="693"/>
      <c r="E46" s="693"/>
      <c r="F46" s="693"/>
      <c r="G46" s="693"/>
      <c r="H46" s="694"/>
      <c r="I46" s="5"/>
      <c r="J46" s="690">
        <v>324322</v>
      </c>
      <c r="K46" s="690"/>
      <c r="L46" s="690"/>
      <c r="M46" s="690"/>
      <c r="N46" s="2"/>
      <c r="O46" s="658">
        <v>283696</v>
      </c>
      <c r="P46" s="658"/>
      <c r="Q46" s="658"/>
      <c r="R46" s="658"/>
      <c r="S46" s="688">
        <v>-0.3</v>
      </c>
      <c r="T46" s="688"/>
      <c r="U46" s="688"/>
      <c r="V46" s="688">
        <v>-0.3</v>
      </c>
      <c r="W46" s="688"/>
      <c r="X46" s="688"/>
      <c r="Y46" s="2"/>
      <c r="Z46" s="658">
        <v>40626</v>
      </c>
      <c r="AA46" s="658"/>
      <c r="AB46" s="658"/>
      <c r="AC46" s="658"/>
      <c r="AD46" s="699">
        <v>-2.3648161499639553</v>
      </c>
      <c r="AE46" s="699"/>
      <c r="AF46" s="699"/>
      <c r="AG46" s="699">
        <v>12.56857855361595</v>
      </c>
      <c r="AH46" s="699"/>
      <c r="AI46" s="707"/>
      <c r="AJ46" s="5"/>
      <c r="AM46" s="41"/>
      <c r="AN46" s="41"/>
      <c r="AO46" s="41"/>
    </row>
    <row r="47" spans="2:41" ht="13.5">
      <c r="B47" s="692" t="s">
        <v>130</v>
      </c>
      <c r="C47" s="693"/>
      <c r="D47" s="693"/>
      <c r="E47" s="693"/>
      <c r="F47" s="693"/>
      <c r="G47" s="693"/>
      <c r="H47" s="694"/>
      <c r="I47" s="5"/>
      <c r="J47" s="690">
        <v>442390</v>
      </c>
      <c r="K47" s="690"/>
      <c r="L47" s="690"/>
      <c r="M47" s="690"/>
      <c r="N47" s="2"/>
      <c r="O47" s="658">
        <v>387771</v>
      </c>
      <c r="P47" s="658"/>
      <c r="Q47" s="658"/>
      <c r="R47" s="658"/>
      <c r="S47" s="688">
        <v>0.2</v>
      </c>
      <c r="T47" s="688"/>
      <c r="U47" s="688"/>
      <c r="V47" s="688">
        <v>-2.4</v>
      </c>
      <c r="W47" s="688"/>
      <c r="X47" s="688"/>
      <c r="Y47" s="2"/>
      <c r="Z47" s="658">
        <v>54619</v>
      </c>
      <c r="AA47" s="658"/>
      <c r="AB47" s="658"/>
      <c r="AC47" s="658"/>
      <c r="AD47" s="699">
        <v>-2.6555454561656755</v>
      </c>
      <c r="AE47" s="699"/>
      <c r="AF47" s="699"/>
      <c r="AG47" s="699">
        <v>-8.8513592443636</v>
      </c>
      <c r="AH47" s="699"/>
      <c r="AI47" s="707"/>
      <c r="AJ47" s="5"/>
      <c r="AM47" s="41"/>
      <c r="AN47" s="41"/>
      <c r="AO47" s="41"/>
    </row>
    <row r="48" spans="2:41" ht="13.5">
      <c r="B48" s="692" t="s">
        <v>101</v>
      </c>
      <c r="C48" s="693"/>
      <c r="D48" s="693"/>
      <c r="E48" s="693"/>
      <c r="F48" s="693"/>
      <c r="G48" s="693"/>
      <c r="H48" s="694"/>
      <c r="I48" s="5"/>
      <c r="J48" s="690">
        <v>298748</v>
      </c>
      <c r="K48" s="690"/>
      <c r="L48" s="690"/>
      <c r="M48" s="690"/>
      <c r="N48" s="2"/>
      <c r="O48" s="658">
        <v>268366</v>
      </c>
      <c r="P48" s="658"/>
      <c r="Q48" s="658"/>
      <c r="R48" s="658"/>
      <c r="S48" s="688">
        <v>0.1</v>
      </c>
      <c r="T48" s="688"/>
      <c r="U48" s="688"/>
      <c r="V48" s="688">
        <v>1.6</v>
      </c>
      <c r="W48" s="688"/>
      <c r="X48" s="688"/>
      <c r="Y48" s="2"/>
      <c r="Z48" s="658">
        <v>30382</v>
      </c>
      <c r="AA48" s="658"/>
      <c r="AB48" s="658"/>
      <c r="AC48" s="658"/>
      <c r="AD48" s="699">
        <v>-4.009351995197619</v>
      </c>
      <c r="AE48" s="699"/>
      <c r="AF48" s="699"/>
      <c r="AG48" s="699">
        <v>6.809632624362805</v>
      </c>
      <c r="AH48" s="699"/>
      <c r="AI48" s="707"/>
      <c r="AJ48" s="5"/>
      <c r="AM48" s="41"/>
      <c r="AN48" s="41"/>
      <c r="AO48" s="41"/>
    </row>
    <row r="49" spans="2:41" ht="13.5">
      <c r="B49" s="692" t="s">
        <v>129</v>
      </c>
      <c r="C49" s="693"/>
      <c r="D49" s="693"/>
      <c r="E49" s="693"/>
      <c r="F49" s="693"/>
      <c r="G49" s="693"/>
      <c r="H49" s="694"/>
      <c r="I49" s="5"/>
      <c r="J49" s="690">
        <v>278114</v>
      </c>
      <c r="K49" s="690"/>
      <c r="L49" s="690"/>
      <c r="M49" s="690"/>
      <c r="N49" s="2"/>
      <c r="O49" s="658">
        <v>243906</v>
      </c>
      <c r="P49" s="658"/>
      <c r="Q49" s="658"/>
      <c r="R49" s="658"/>
      <c r="S49" s="687">
        <v>0.9</v>
      </c>
      <c r="T49" s="687"/>
      <c r="U49" s="687"/>
      <c r="V49" s="687">
        <v>4</v>
      </c>
      <c r="W49" s="687"/>
      <c r="X49" s="687"/>
      <c r="Y49" s="342"/>
      <c r="Z49" s="708">
        <v>34208</v>
      </c>
      <c r="AA49" s="708"/>
      <c r="AB49" s="708"/>
      <c r="AC49" s="708"/>
      <c r="AD49" s="704">
        <v>12.356302962622356</v>
      </c>
      <c r="AE49" s="704"/>
      <c r="AF49" s="704"/>
      <c r="AG49" s="704">
        <v>-12.314159745719266</v>
      </c>
      <c r="AH49" s="704"/>
      <c r="AI49" s="705"/>
      <c r="AJ49" s="343"/>
      <c r="AM49" s="41"/>
      <c r="AN49" s="41"/>
      <c r="AO49" s="41"/>
    </row>
    <row r="50" spans="2:41" ht="13.5">
      <c r="B50" s="692" t="s">
        <v>140</v>
      </c>
      <c r="C50" s="693"/>
      <c r="D50" s="693"/>
      <c r="E50" s="693"/>
      <c r="F50" s="693"/>
      <c r="G50" s="693"/>
      <c r="H50" s="694"/>
      <c r="I50" s="5"/>
      <c r="J50" s="690">
        <v>208515</v>
      </c>
      <c r="K50" s="690"/>
      <c r="L50" s="690"/>
      <c r="M50" s="690"/>
      <c r="N50" s="2"/>
      <c r="O50" s="658">
        <v>195548</v>
      </c>
      <c r="P50" s="658"/>
      <c r="Q50" s="658"/>
      <c r="R50" s="658"/>
      <c r="S50" s="688">
        <v>0.9</v>
      </c>
      <c r="T50" s="688"/>
      <c r="U50" s="688"/>
      <c r="V50" s="688">
        <v>2.3</v>
      </c>
      <c r="W50" s="688"/>
      <c r="X50" s="688"/>
      <c r="Y50" s="342"/>
      <c r="Z50" s="708">
        <v>12967</v>
      </c>
      <c r="AA50" s="708"/>
      <c r="AB50" s="708"/>
      <c r="AC50" s="708"/>
      <c r="AD50" s="704">
        <v>12.952961672473862</v>
      </c>
      <c r="AE50" s="704"/>
      <c r="AF50" s="704"/>
      <c r="AG50" s="704">
        <v>8.893181054753097</v>
      </c>
      <c r="AH50" s="704"/>
      <c r="AI50" s="705"/>
      <c r="AJ50" s="343"/>
      <c r="AM50" s="41"/>
      <c r="AN50" s="41"/>
      <c r="AO50" s="41"/>
    </row>
    <row r="51" spans="2:41" ht="13.5">
      <c r="B51" s="692" t="s">
        <v>141</v>
      </c>
      <c r="C51" s="693"/>
      <c r="D51" s="693"/>
      <c r="E51" s="693"/>
      <c r="F51" s="693"/>
      <c r="G51" s="693"/>
      <c r="H51" s="694"/>
      <c r="I51" s="5"/>
      <c r="J51" s="690">
        <v>435191</v>
      </c>
      <c r="K51" s="690"/>
      <c r="L51" s="690"/>
      <c r="M51" s="690"/>
      <c r="N51" s="2"/>
      <c r="O51" s="658">
        <v>396954</v>
      </c>
      <c r="P51" s="658"/>
      <c r="Q51" s="658"/>
      <c r="R51" s="658"/>
      <c r="S51" s="688">
        <v>7.5</v>
      </c>
      <c r="T51" s="688"/>
      <c r="U51" s="688"/>
      <c r="V51" s="688">
        <v>2.4</v>
      </c>
      <c r="W51" s="688"/>
      <c r="X51" s="688"/>
      <c r="Y51" s="342"/>
      <c r="Z51" s="708">
        <v>38237</v>
      </c>
      <c r="AA51" s="708"/>
      <c r="AB51" s="708"/>
      <c r="AC51" s="708"/>
      <c r="AD51" s="704">
        <v>13.459541259903274</v>
      </c>
      <c r="AE51" s="704"/>
      <c r="AF51" s="704"/>
      <c r="AG51" s="704">
        <v>3.9416098078125517</v>
      </c>
      <c r="AH51" s="704"/>
      <c r="AI51" s="705"/>
      <c r="AJ51" s="343"/>
      <c r="AM51" s="41"/>
      <c r="AN51" s="41"/>
      <c r="AO51" s="41"/>
    </row>
    <row r="52" spans="2:41" ht="13.5">
      <c r="B52" s="692" t="s">
        <v>128</v>
      </c>
      <c r="C52" s="693"/>
      <c r="D52" s="693"/>
      <c r="E52" s="693"/>
      <c r="F52" s="693"/>
      <c r="G52" s="693"/>
      <c r="H52" s="694"/>
      <c r="I52" s="5"/>
      <c r="J52" s="690">
        <v>195826</v>
      </c>
      <c r="K52" s="690"/>
      <c r="L52" s="690"/>
      <c r="M52" s="690"/>
      <c r="N52" s="2"/>
      <c r="O52" s="658">
        <v>184812</v>
      </c>
      <c r="P52" s="658"/>
      <c r="Q52" s="658"/>
      <c r="R52" s="658"/>
      <c r="S52" s="688">
        <v>1.7</v>
      </c>
      <c r="T52" s="688"/>
      <c r="U52" s="688"/>
      <c r="V52" s="688">
        <v>1.9</v>
      </c>
      <c r="W52" s="688"/>
      <c r="X52" s="688"/>
      <c r="Y52" s="342"/>
      <c r="Z52" s="708">
        <v>11014</v>
      </c>
      <c r="AA52" s="708"/>
      <c r="AB52" s="708"/>
      <c r="AC52" s="708"/>
      <c r="AD52" s="704">
        <v>5.6600153491941585</v>
      </c>
      <c r="AE52" s="704"/>
      <c r="AF52" s="704"/>
      <c r="AG52" s="704">
        <v>12.204563977180104</v>
      </c>
      <c r="AH52" s="704"/>
      <c r="AI52" s="705"/>
      <c r="AJ52" s="343"/>
      <c r="AM52" s="349"/>
      <c r="AN52" s="41"/>
      <c r="AO52" s="41"/>
    </row>
    <row r="53" spans="2:41" ht="13.5">
      <c r="B53" s="692" t="s">
        <v>127</v>
      </c>
      <c r="C53" s="693"/>
      <c r="D53" s="693"/>
      <c r="E53" s="693"/>
      <c r="F53" s="693"/>
      <c r="G53" s="693"/>
      <c r="H53" s="694"/>
      <c r="I53" s="5"/>
      <c r="J53" s="690">
        <v>374803</v>
      </c>
      <c r="K53" s="690"/>
      <c r="L53" s="690"/>
      <c r="M53" s="690"/>
      <c r="N53" s="2"/>
      <c r="O53" s="658">
        <v>320615</v>
      </c>
      <c r="P53" s="658"/>
      <c r="Q53" s="658"/>
      <c r="R53" s="658"/>
      <c r="S53" s="688">
        <v>-0.7</v>
      </c>
      <c r="T53" s="688"/>
      <c r="U53" s="688"/>
      <c r="V53" s="688">
        <v>4.8</v>
      </c>
      <c r="W53" s="688"/>
      <c r="X53" s="688"/>
      <c r="Y53" s="342"/>
      <c r="Z53" s="708">
        <v>54188</v>
      </c>
      <c r="AA53" s="708"/>
      <c r="AB53" s="708"/>
      <c r="AC53" s="708"/>
      <c r="AD53" s="704">
        <v>-6.882271063529977</v>
      </c>
      <c r="AE53" s="704"/>
      <c r="AF53" s="704"/>
      <c r="AG53" s="704">
        <v>16.40816326530612</v>
      </c>
      <c r="AH53" s="704"/>
      <c r="AI53" s="705"/>
      <c r="AJ53" s="343"/>
      <c r="AM53" s="349"/>
      <c r="AN53" s="41"/>
      <c r="AO53" s="41"/>
    </row>
    <row r="54" spans="2:41" ht="13.5">
      <c r="B54" s="692" t="s">
        <v>126</v>
      </c>
      <c r="C54" s="693"/>
      <c r="D54" s="693"/>
      <c r="E54" s="693"/>
      <c r="F54" s="693"/>
      <c r="G54" s="693"/>
      <c r="H54" s="694"/>
      <c r="I54" s="5"/>
      <c r="J54" s="690">
        <v>136352</v>
      </c>
      <c r="K54" s="690"/>
      <c r="L54" s="690"/>
      <c r="M54" s="690"/>
      <c r="N54" s="2"/>
      <c r="O54" s="658">
        <v>125792</v>
      </c>
      <c r="P54" s="658"/>
      <c r="Q54" s="658"/>
      <c r="R54" s="658"/>
      <c r="S54" s="688">
        <v>6.6</v>
      </c>
      <c r="T54" s="688"/>
      <c r="U54" s="688"/>
      <c r="V54" s="688">
        <v>-0.2</v>
      </c>
      <c r="W54" s="688"/>
      <c r="X54" s="688"/>
      <c r="Y54" s="342"/>
      <c r="Z54" s="708">
        <v>10560</v>
      </c>
      <c r="AA54" s="708"/>
      <c r="AB54" s="708"/>
      <c r="AC54" s="708"/>
      <c r="AD54" s="704">
        <v>4.606240713224374</v>
      </c>
      <c r="AE54" s="704"/>
      <c r="AF54" s="704"/>
      <c r="AG54" s="704">
        <v>20.177534994878798</v>
      </c>
      <c r="AH54" s="704"/>
      <c r="AI54" s="705"/>
      <c r="AJ54" s="343"/>
      <c r="AM54" s="349"/>
      <c r="AN54" s="41"/>
      <c r="AO54" s="41"/>
    </row>
    <row r="55" spans="2:41" ht="13.5">
      <c r="B55" s="692" t="s">
        <v>125</v>
      </c>
      <c r="C55" s="693"/>
      <c r="D55" s="693"/>
      <c r="E55" s="693"/>
      <c r="F55" s="693"/>
      <c r="G55" s="693"/>
      <c r="H55" s="694"/>
      <c r="I55" s="5"/>
      <c r="J55" s="690">
        <v>201147</v>
      </c>
      <c r="K55" s="690"/>
      <c r="L55" s="690"/>
      <c r="M55" s="690"/>
      <c r="N55" s="2"/>
      <c r="O55" s="658">
        <v>192210</v>
      </c>
      <c r="P55" s="658"/>
      <c r="Q55" s="658"/>
      <c r="R55" s="658"/>
      <c r="S55" s="688">
        <v>-0.5</v>
      </c>
      <c r="T55" s="688"/>
      <c r="U55" s="688"/>
      <c r="V55" s="688">
        <v>-0.4</v>
      </c>
      <c r="W55" s="688"/>
      <c r="X55" s="688"/>
      <c r="Y55" s="342"/>
      <c r="Z55" s="708">
        <v>8937</v>
      </c>
      <c r="AA55" s="708"/>
      <c r="AB55" s="708"/>
      <c r="AC55" s="708"/>
      <c r="AD55" s="704">
        <v>1.1430511543685018</v>
      </c>
      <c r="AE55" s="704"/>
      <c r="AF55" s="704"/>
      <c r="AG55" s="704">
        <v>10.825892857142861</v>
      </c>
      <c r="AH55" s="704"/>
      <c r="AI55" s="705"/>
      <c r="AJ55" s="343"/>
      <c r="AM55" s="349"/>
      <c r="AN55" s="41"/>
      <c r="AO55" s="41"/>
    </row>
    <row r="56" spans="2:41" ht="13.5">
      <c r="B56" s="692" t="s">
        <v>108</v>
      </c>
      <c r="C56" s="693"/>
      <c r="D56" s="693"/>
      <c r="E56" s="693"/>
      <c r="F56" s="693"/>
      <c r="G56" s="693"/>
      <c r="H56" s="694"/>
      <c r="I56" s="5"/>
      <c r="J56" s="690">
        <v>292238</v>
      </c>
      <c r="K56" s="690"/>
      <c r="L56" s="690"/>
      <c r="M56" s="690"/>
      <c r="N56" s="2"/>
      <c r="O56" s="658">
        <v>286186</v>
      </c>
      <c r="P56" s="658"/>
      <c r="Q56" s="658"/>
      <c r="R56" s="658"/>
      <c r="S56" s="688">
        <v>-9.1</v>
      </c>
      <c r="T56" s="688"/>
      <c r="U56" s="688"/>
      <c r="V56" s="688">
        <v>0.9</v>
      </c>
      <c r="W56" s="688"/>
      <c r="X56" s="688"/>
      <c r="Y56" s="342"/>
      <c r="Z56" s="708">
        <v>6052</v>
      </c>
      <c r="AA56" s="708"/>
      <c r="AB56" s="708"/>
      <c r="AC56" s="708"/>
      <c r="AD56" s="704">
        <v>51.337834458614665</v>
      </c>
      <c r="AE56" s="704"/>
      <c r="AF56" s="704"/>
      <c r="AG56" s="704">
        <v>-1.3207239523887138</v>
      </c>
      <c r="AH56" s="704"/>
      <c r="AI56" s="705"/>
      <c r="AJ56" s="343"/>
      <c r="AM56" s="349"/>
      <c r="AN56" s="41"/>
      <c r="AO56" s="41"/>
    </row>
    <row r="57" spans="2:41" ht="13.5">
      <c r="B57" s="692" t="s">
        <v>104</v>
      </c>
      <c r="C57" s="693"/>
      <c r="D57" s="693"/>
      <c r="E57" s="693"/>
      <c r="F57" s="693"/>
      <c r="G57" s="693"/>
      <c r="H57" s="694"/>
      <c r="I57" s="5"/>
      <c r="J57" s="690">
        <v>266399</v>
      </c>
      <c r="K57" s="690"/>
      <c r="L57" s="690"/>
      <c r="M57" s="690"/>
      <c r="N57" s="2"/>
      <c r="O57" s="658">
        <v>243900</v>
      </c>
      <c r="P57" s="658"/>
      <c r="Q57" s="658"/>
      <c r="R57" s="658"/>
      <c r="S57" s="688">
        <v>-3.8</v>
      </c>
      <c r="T57" s="688"/>
      <c r="U57" s="688"/>
      <c r="V57" s="688">
        <v>-3.6</v>
      </c>
      <c r="W57" s="688"/>
      <c r="X57" s="688"/>
      <c r="Y57" s="342"/>
      <c r="Z57" s="708">
        <v>22499</v>
      </c>
      <c r="AA57" s="708"/>
      <c r="AB57" s="708"/>
      <c r="AC57" s="708"/>
      <c r="AD57" s="704">
        <v>8.157869435631193</v>
      </c>
      <c r="AE57" s="704"/>
      <c r="AF57" s="704"/>
      <c r="AG57" s="704">
        <v>4.743947858473008</v>
      </c>
      <c r="AH57" s="704"/>
      <c r="AI57" s="705"/>
      <c r="AJ57" s="343"/>
      <c r="AM57" s="349"/>
      <c r="AN57" s="41"/>
      <c r="AO57" s="41"/>
    </row>
    <row r="58" spans="2:41" ht="13.5">
      <c r="B58" s="692" t="s">
        <v>102</v>
      </c>
      <c r="C58" s="693"/>
      <c r="D58" s="693"/>
      <c r="E58" s="693"/>
      <c r="F58" s="693"/>
      <c r="G58" s="693"/>
      <c r="H58" s="694"/>
      <c r="I58" s="5"/>
      <c r="J58" s="690">
        <v>292972</v>
      </c>
      <c r="K58" s="690"/>
      <c r="L58" s="690"/>
      <c r="M58" s="690"/>
      <c r="N58" s="2"/>
      <c r="O58" s="658">
        <v>284381</v>
      </c>
      <c r="P58" s="658"/>
      <c r="Q58" s="658"/>
      <c r="R58" s="658"/>
      <c r="S58" s="688">
        <v>-0.5</v>
      </c>
      <c r="T58" s="688"/>
      <c r="U58" s="688"/>
      <c r="V58" s="688">
        <v>1.2</v>
      </c>
      <c r="W58" s="688"/>
      <c r="X58" s="688"/>
      <c r="Y58" s="342"/>
      <c r="Z58" s="708">
        <v>8591</v>
      </c>
      <c r="AA58" s="708"/>
      <c r="AB58" s="708"/>
      <c r="AC58" s="708"/>
      <c r="AD58" s="704">
        <v>4.653429163113665</v>
      </c>
      <c r="AE58" s="704"/>
      <c r="AF58" s="704"/>
      <c r="AG58" s="704">
        <v>9.761083429155493</v>
      </c>
      <c r="AH58" s="704"/>
      <c r="AI58" s="705"/>
      <c r="AJ58" s="343"/>
      <c r="AM58" s="349"/>
      <c r="AN58" s="41"/>
      <c r="AO58" s="41"/>
    </row>
    <row r="59" spans="2:41" ht="13.5">
      <c r="B59" s="692" t="s">
        <v>103</v>
      </c>
      <c r="C59" s="693"/>
      <c r="D59" s="693"/>
      <c r="E59" s="693"/>
      <c r="F59" s="693"/>
      <c r="G59" s="693"/>
      <c r="H59" s="694"/>
      <c r="I59" s="5"/>
      <c r="J59" s="690">
        <v>159101</v>
      </c>
      <c r="K59" s="690"/>
      <c r="L59" s="690"/>
      <c r="M59" s="690"/>
      <c r="N59" s="2"/>
      <c r="O59" s="658">
        <v>144701</v>
      </c>
      <c r="P59" s="658"/>
      <c r="Q59" s="658"/>
      <c r="R59" s="658"/>
      <c r="S59" s="688">
        <v>-1</v>
      </c>
      <c r="T59" s="688"/>
      <c r="U59" s="688"/>
      <c r="V59" s="688">
        <v>-0.3</v>
      </c>
      <c r="W59" s="688"/>
      <c r="X59" s="688"/>
      <c r="Y59" s="342"/>
      <c r="Z59" s="708">
        <v>14400</v>
      </c>
      <c r="AA59" s="708"/>
      <c r="AB59" s="708"/>
      <c r="AC59" s="708"/>
      <c r="AD59" s="704">
        <v>3.500323438510744</v>
      </c>
      <c r="AE59" s="704"/>
      <c r="AF59" s="704"/>
      <c r="AG59" s="704">
        <v>-3.2907991940899883</v>
      </c>
      <c r="AH59" s="704"/>
      <c r="AI59" s="705"/>
      <c r="AJ59" s="343"/>
      <c r="AM59" s="349"/>
      <c r="AN59" s="41"/>
      <c r="AO59" s="41"/>
    </row>
    <row r="60" spans="2:35" ht="4.5" customHeight="1">
      <c r="B60" s="3"/>
      <c r="C60" s="4"/>
      <c r="D60" s="4"/>
      <c r="E60" s="4"/>
      <c r="F60" s="4"/>
      <c r="G60" s="4"/>
      <c r="H60" s="6"/>
      <c r="I60" s="3"/>
      <c r="J60" s="4"/>
      <c r="K60" s="4"/>
      <c r="L60" s="4"/>
      <c r="M60" s="4"/>
      <c r="N60" s="4"/>
      <c r="O60" s="4"/>
      <c r="P60" s="4"/>
      <c r="Q60" s="4"/>
      <c r="R60" s="4"/>
      <c r="S60" s="4"/>
      <c r="T60" s="4"/>
      <c r="U60" s="4"/>
      <c r="V60" s="4"/>
      <c r="W60" s="4"/>
      <c r="X60" s="4"/>
      <c r="Y60" s="4"/>
      <c r="Z60" s="4"/>
      <c r="AA60" s="4"/>
      <c r="AB60" s="4"/>
      <c r="AC60" s="4"/>
      <c r="AD60" s="4"/>
      <c r="AE60" s="4"/>
      <c r="AF60" s="4"/>
      <c r="AG60" s="4"/>
      <c r="AH60" s="4"/>
      <c r="AI60" s="6"/>
    </row>
    <row r="61" ht="13.5">
      <c r="B61" s="68"/>
    </row>
    <row r="67" spans="17:19" ht="13.5">
      <c r="Q67" s="1" t="s">
        <v>142</v>
      </c>
      <c r="R67" s="28">
        <v>3</v>
      </c>
      <c r="S67" s="1" t="s">
        <v>142</v>
      </c>
    </row>
    <row r="71" ht="13.5">
      <c r="AC71" s="333"/>
    </row>
    <row r="73" ht="13.5">
      <c r="AM73" s="333"/>
    </row>
  </sheetData>
  <mergeCells count="313">
    <mergeCell ref="S20:V20"/>
    <mergeCell ref="S24:V24"/>
    <mergeCell ref="S22:V22"/>
    <mergeCell ref="S21:V21"/>
    <mergeCell ref="S34:V34"/>
    <mergeCell ref="S33:V33"/>
    <mergeCell ref="S32:V32"/>
    <mergeCell ref="S31:V31"/>
    <mergeCell ref="M16:R16"/>
    <mergeCell ref="W16:AB16"/>
    <mergeCell ref="C7:AJ9"/>
    <mergeCell ref="C5:AJ6"/>
    <mergeCell ref="C10:AJ11"/>
    <mergeCell ref="AD13:AJ13"/>
    <mergeCell ref="S15:V17"/>
    <mergeCell ref="AC15:AF17"/>
    <mergeCell ref="I19:L19"/>
    <mergeCell ref="I14:L17"/>
    <mergeCell ref="AG17:AJ17"/>
    <mergeCell ref="Z17:AB17"/>
    <mergeCell ref="W17:Y17"/>
    <mergeCell ref="W18:Y18"/>
    <mergeCell ref="S19:V19"/>
    <mergeCell ref="P19:R19"/>
    <mergeCell ref="AC18:AF18"/>
    <mergeCell ref="M18:O18"/>
    <mergeCell ref="M34:O34"/>
    <mergeCell ref="M33:O33"/>
    <mergeCell ref="M32:O32"/>
    <mergeCell ref="M31:O31"/>
    <mergeCell ref="M30:O30"/>
    <mergeCell ref="M29:O29"/>
    <mergeCell ref="M26:O26"/>
    <mergeCell ref="M25:O25"/>
    <mergeCell ref="M28:O28"/>
    <mergeCell ref="M27:O27"/>
    <mergeCell ref="M19:O19"/>
    <mergeCell ref="I34:L34"/>
    <mergeCell ref="I33:L33"/>
    <mergeCell ref="I32:L32"/>
    <mergeCell ref="I31:L31"/>
    <mergeCell ref="I30:L30"/>
    <mergeCell ref="I29:L29"/>
    <mergeCell ref="I26:L26"/>
    <mergeCell ref="I25:L25"/>
    <mergeCell ref="M24:O24"/>
    <mergeCell ref="I23:L23"/>
    <mergeCell ref="I22:L22"/>
    <mergeCell ref="I21:L21"/>
    <mergeCell ref="M20:O20"/>
    <mergeCell ref="M23:O23"/>
    <mergeCell ref="M22:O22"/>
    <mergeCell ref="M21:O21"/>
    <mergeCell ref="P26:R26"/>
    <mergeCell ref="P25:R25"/>
    <mergeCell ref="P24:R24"/>
    <mergeCell ref="I24:L24"/>
    <mergeCell ref="P34:R34"/>
    <mergeCell ref="P33:R33"/>
    <mergeCell ref="P32:R32"/>
    <mergeCell ref="P31:R31"/>
    <mergeCell ref="P20:R20"/>
    <mergeCell ref="I20:L20"/>
    <mergeCell ref="B34:H34"/>
    <mergeCell ref="B33:H33"/>
    <mergeCell ref="B32:H32"/>
    <mergeCell ref="B31:H31"/>
    <mergeCell ref="B30:H30"/>
    <mergeCell ref="B29:H29"/>
    <mergeCell ref="B28:H28"/>
    <mergeCell ref="B27:H27"/>
    <mergeCell ref="B26:H26"/>
    <mergeCell ref="B25:H25"/>
    <mergeCell ref="B24:H24"/>
    <mergeCell ref="B23:H23"/>
    <mergeCell ref="B22:H22"/>
    <mergeCell ref="B21:H21"/>
    <mergeCell ref="B20:H20"/>
    <mergeCell ref="B19:H19"/>
    <mergeCell ref="W30:Y30"/>
    <mergeCell ref="W29:Y29"/>
    <mergeCell ref="P27:R27"/>
    <mergeCell ref="P28:R28"/>
    <mergeCell ref="S30:V30"/>
    <mergeCell ref="S29:V29"/>
    <mergeCell ref="S27:V27"/>
    <mergeCell ref="S28:V28"/>
    <mergeCell ref="P30:R30"/>
    <mergeCell ref="P29:R29"/>
    <mergeCell ref="W34:Y34"/>
    <mergeCell ref="W33:Y33"/>
    <mergeCell ref="W32:Y32"/>
    <mergeCell ref="W31:Y31"/>
    <mergeCell ref="Z22:AB22"/>
    <mergeCell ref="Z21:AB21"/>
    <mergeCell ref="I28:L28"/>
    <mergeCell ref="I27:L27"/>
    <mergeCell ref="P23:R23"/>
    <mergeCell ref="P22:R22"/>
    <mergeCell ref="P21:R21"/>
    <mergeCell ref="S26:V26"/>
    <mergeCell ref="S25:V25"/>
    <mergeCell ref="S23:V23"/>
    <mergeCell ref="W22:Y22"/>
    <mergeCell ref="W21:Y21"/>
    <mergeCell ref="W27:Y27"/>
    <mergeCell ref="W28:Y28"/>
    <mergeCell ref="W26:Y26"/>
    <mergeCell ref="W25:Y25"/>
    <mergeCell ref="W24:Y24"/>
    <mergeCell ref="W23:Y23"/>
    <mergeCell ref="AG34:AJ34"/>
    <mergeCell ref="AG33:AJ33"/>
    <mergeCell ref="AG32:AJ32"/>
    <mergeCell ref="AG31:AJ31"/>
    <mergeCell ref="AG30:AJ30"/>
    <mergeCell ref="AG29:AJ29"/>
    <mergeCell ref="AG28:AJ28"/>
    <mergeCell ref="AG27:AJ27"/>
    <mergeCell ref="AG26:AJ26"/>
    <mergeCell ref="AG25:AJ25"/>
    <mergeCell ref="AG24:AJ24"/>
    <mergeCell ref="AG23:AJ23"/>
    <mergeCell ref="AG22:AJ22"/>
    <mergeCell ref="AG21:AJ21"/>
    <mergeCell ref="AG20:AJ20"/>
    <mergeCell ref="AG19:AJ19"/>
    <mergeCell ref="AC34:AF34"/>
    <mergeCell ref="AC33:AF33"/>
    <mergeCell ref="AC32:AF32"/>
    <mergeCell ref="AC31:AF31"/>
    <mergeCell ref="AC22:AF22"/>
    <mergeCell ref="AC21:AF21"/>
    <mergeCell ref="AC30:AF30"/>
    <mergeCell ref="AC29:AF29"/>
    <mergeCell ref="AC26:AF26"/>
    <mergeCell ref="AC25:AF25"/>
    <mergeCell ref="AC28:AF28"/>
    <mergeCell ref="AC27:AF27"/>
    <mergeCell ref="Z28:AB28"/>
    <mergeCell ref="AC24:AF24"/>
    <mergeCell ref="Z24:AB24"/>
    <mergeCell ref="AC23:AF23"/>
    <mergeCell ref="Z23:AB23"/>
    <mergeCell ref="AC20:AF20"/>
    <mergeCell ref="AC19:AF19"/>
    <mergeCell ref="Z34:AB34"/>
    <mergeCell ref="Z33:AB33"/>
    <mergeCell ref="Z32:AB32"/>
    <mergeCell ref="Z31:AB31"/>
    <mergeCell ref="Z30:AB30"/>
    <mergeCell ref="Z29:AB29"/>
    <mergeCell ref="Z26:AB26"/>
    <mergeCell ref="Z25:AB25"/>
    <mergeCell ref="P18:R18"/>
    <mergeCell ref="S18:V18"/>
    <mergeCell ref="Z18:AB18"/>
    <mergeCell ref="B39:H42"/>
    <mergeCell ref="S42:U42"/>
    <mergeCell ref="V42:X42"/>
    <mergeCell ref="I39:M42"/>
    <mergeCell ref="N40:R42"/>
    <mergeCell ref="S41:X41"/>
    <mergeCell ref="Z27:AB27"/>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AD45:AF45"/>
    <mergeCell ref="V45:X45"/>
    <mergeCell ref="AD42:AF42"/>
    <mergeCell ref="AG42:AI42"/>
    <mergeCell ref="Z44:AC44"/>
    <mergeCell ref="Y40:AC42"/>
    <mergeCell ref="AD41:AI41"/>
    <mergeCell ref="N43:R43"/>
    <mergeCell ref="I43:M43"/>
    <mergeCell ref="AG49:AI49"/>
    <mergeCell ref="AD49:AF49"/>
    <mergeCell ref="V49:X49"/>
    <mergeCell ref="S49:U49"/>
    <mergeCell ref="AG43:AI43"/>
    <mergeCell ref="AD43:AF43"/>
    <mergeCell ref="Y43:AC43"/>
    <mergeCell ref="V43:X43"/>
    <mergeCell ref="AG48:AI48"/>
    <mergeCell ref="AD48:AF48"/>
    <mergeCell ref="V48:X48"/>
    <mergeCell ref="S43:U43"/>
    <mergeCell ref="S45:U45"/>
    <mergeCell ref="AG44:AI44"/>
    <mergeCell ref="AD44:AF44"/>
    <mergeCell ref="V44:X44"/>
    <mergeCell ref="S44:U44"/>
    <mergeCell ref="AG45:AI45"/>
    <mergeCell ref="AG47:AI47"/>
    <mergeCell ref="AD47:AF47"/>
    <mergeCell ref="V47:X47"/>
    <mergeCell ref="S47:U47"/>
    <mergeCell ref="AG57:AI57"/>
    <mergeCell ref="AD57:AF57"/>
    <mergeCell ref="V57:X57"/>
    <mergeCell ref="S46:U46"/>
    <mergeCell ref="AG50:AI50"/>
    <mergeCell ref="AD50:AF50"/>
    <mergeCell ref="V50:X50"/>
    <mergeCell ref="S50:U50"/>
    <mergeCell ref="AG46:AI46"/>
    <mergeCell ref="AD46:AF46"/>
    <mergeCell ref="AG56:AI56"/>
    <mergeCell ref="AD56:AF56"/>
    <mergeCell ref="V56:X56"/>
    <mergeCell ref="S56:U56"/>
    <mergeCell ref="AG53:AI53"/>
    <mergeCell ref="AD53:AF53"/>
    <mergeCell ref="V53:X53"/>
    <mergeCell ref="S55:U55"/>
    <mergeCell ref="AG54:AI54"/>
    <mergeCell ref="AD54:AF54"/>
    <mergeCell ref="V54:X54"/>
    <mergeCell ref="S54:U54"/>
    <mergeCell ref="AG55:AI55"/>
    <mergeCell ref="AD55:AF55"/>
    <mergeCell ref="AG59:AI59"/>
    <mergeCell ref="AD59:AF59"/>
    <mergeCell ref="V59:X59"/>
    <mergeCell ref="S59:U59"/>
    <mergeCell ref="AG58:AI58"/>
    <mergeCell ref="AD58:AF58"/>
    <mergeCell ref="V58:X58"/>
    <mergeCell ref="S51:U51"/>
    <mergeCell ref="AG51:AI51"/>
    <mergeCell ref="AD51:AF51"/>
    <mergeCell ref="V51:X51"/>
    <mergeCell ref="S53:U53"/>
    <mergeCell ref="AG52:AI52"/>
    <mergeCell ref="AD52:AF52"/>
    <mergeCell ref="O44:R44"/>
    <mergeCell ref="S58:U58"/>
    <mergeCell ref="V52:X52"/>
    <mergeCell ref="S52:U52"/>
    <mergeCell ref="V55:X55"/>
    <mergeCell ref="S57:U57"/>
    <mergeCell ref="V46:X46"/>
    <mergeCell ref="S48:U48"/>
    <mergeCell ref="O48:R48"/>
    <mergeCell ref="O47:R47"/>
    <mergeCell ref="O46:R46"/>
    <mergeCell ref="O45:R45"/>
    <mergeCell ref="Z46:AC46"/>
    <mergeCell ref="Z45:AC45"/>
    <mergeCell ref="O55:R55"/>
    <mergeCell ref="O54:R54"/>
    <mergeCell ref="O53:R53"/>
    <mergeCell ref="O52:R52"/>
    <mergeCell ref="O51:R51"/>
    <mergeCell ref="O50:R50"/>
    <mergeCell ref="O49:R49"/>
    <mergeCell ref="Z50:AC50"/>
    <mergeCell ref="Z49:AC49"/>
    <mergeCell ref="Z48:AC48"/>
    <mergeCell ref="Z47:AC47"/>
    <mergeCell ref="Z53:AC53"/>
    <mergeCell ref="Z52:AC52"/>
    <mergeCell ref="Z51:AC51"/>
    <mergeCell ref="Z54:AC54"/>
    <mergeCell ref="Z55:AC55"/>
    <mergeCell ref="O59:R59"/>
    <mergeCell ref="O58:R58"/>
    <mergeCell ref="O57:R57"/>
    <mergeCell ref="O56:R56"/>
    <mergeCell ref="Z59:AC59"/>
    <mergeCell ref="Z58:AC58"/>
    <mergeCell ref="Z57:AC57"/>
    <mergeCell ref="Z56:AC56"/>
    <mergeCell ref="J46:M46"/>
    <mergeCell ref="J45:M45"/>
    <mergeCell ref="J44:M44"/>
    <mergeCell ref="J55:M55"/>
    <mergeCell ref="J50:M50"/>
    <mergeCell ref="J49:M49"/>
    <mergeCell ref="J48:M48"/>
    <mergeCell ref="J47:M47"/>
    <mergeCell ref="J54:M54"/>
    <mergeCell ref="J53:M53"/>
    <mergeCell ref="J52:M52"/>
    <mergeCell ref="J51:M51"/>
    <mergeCell ref="J59:M59"/>
    <mergeCell ref="J58:M58"/>
    <mergeCell ref="J57:M57"/>
    <mergeCell ref="J56:M56"/>
    <mergeCell ref="AC38:AI38"/>
    <mergeCell ref="B14:H17"/>
    <mergeCell ref="P17:R17"/>
    <mergeCell ref="M17:O17"/>
    <mergeCell ref="Z20:AB20"/>
    <mergeCell ref="Z19:AB19"/>
    <mergeCell ref="AG18:AJ18"/>
    <mergeCell ref="W20:Y20"/>
    <mergeCell ref="W19:Y19"/>
    <mergeCell ref="I18:L18"/>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codeName="Sheet7">
    <tabColor indexed="12"/>
  </sheetPr>
  <dimension ref="A1:AS73"/>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2" width="9.19921875" style="1" bestFit="1" customWidth="1"/>
    <col min="43" max="48" width="9" style="1" customWidth="1"/>
    <col min="49" max="49" width="2.59765625" style="1" customWidth="1"/>
    <col min="50" max="50" width="7.59765625" style="1" customWidth="1"/>
    <col min="51" max="146" width="2.59765625" style="1" customWidth="1"/>
    <col min="147" max="16384" width="9" style="1" customWidth="1"/>
  </cols>
  <sheetData>
    <row r="1" spans="1:36" ht="17.25">
      <c r="A1" s="576" t="s">
        <v>137</v>
      </c>
      <c r="B1" s="577"/>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row>
    <row r="2" spans="1:36" ht="17.25">
      <c r="A2" s="576"/>
      <c r="B2" s="577"/>
      <c r="C2" s="32"/>
      <c r="D2" s="32"/>
      <c r="E2" s="32"/>
      <c r="F2" s="32"/>
      <c r="G2" s="32"/>
      <c r="H2" s="32"/>
      <c r="I2" s="32"/>
      <c r="J2" s="32"/>
      <c r="K2" s="32"/>
      <c r="L2" s="31"/>
      <c r="M2" s="31"/>
      <c r="N2" s="31"/>
      <c r="O2" s="31"/>
      <c r="P2" s="31"/>
      <c r="Q2" s="31"/>
      <c r="R2" s="31"/>
      <c r="S2" s="31"/>
      <c r="T2" s="31"/>
      <c r="U2" s="31"/>
      <c r="V2" s="31"/>
      <c r="W2" s="31"/>
      <c r="X2" s="31"/>
      <c r="Y2" s="31"/>
      <c r="Z2" s="31"/>
      <c r="AA2" s="31"/>
      <c r="AB2" s="31"/>
      <c r="AC2" s="31"/>
      <c r="AD2" s="31"/>
      <c r="AE2" s="31"/>
      <c r="AF2" s="31"/>
      <c r="AG2" s="31"/>
      <c r="AH2" s="31"/>
      <c r="AI2" s="31"/>
      <c r="AJ2" s="31"/>
    </row>
    <row r="3" spans="1:36" ht="17.25">
      <c r="A3" s="577"/>
      <c r="B3" s="576" t="s">
        <v>70</v>
      </c>
      <c r="D3" s="32"/>
      <c r="E3" s="32"/>
      <c r="F3" s="32"/>
      <c r="G3" s="32"/>
      <c r="H3" s="32"/>
      <c r="I3" s="32"/>
      <c r="J3" s="32"/>
      <c r="K3" s="32"/>
      <c r="L3" s="31"/>
      <c r="M3" s="31"/>
      <c r="N3" s="31"/>
      <c r="O3" s="31"/>
      <c r="P3" s="31"/>
      <c r="Q3" s="31"/>
      <c r="R3" s="31"/>
      <c r="S3" s="31"/>
      <c r="T3" s="31"/>
      <c r="U3" s="31"/>
      <c r="V3" s="31"/>
      <c r="W3" s="31"/>
      <c r="X3" s="31"/>
      <c r="Y3" s="31"/>
      <c r="Z3" s="31"/>
      <c r="AA3" s="31"/>
      <c r="AB3" s="31"/>
      <c r="AC3" s="31"/>
      <c r="AD3" s="31"/>
      <c r="AE3" s="31"/>
      <c r="AF3" s="31"/>
      <c r="AG3" s="31"/>
      <c r="AH3" s="31"/>
      <c r="AI3" s="31"/>
      <c r="AJ3" s="31"/>
    </row>
    <row r="4" spans="2:36" ht="13.5">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row>
    <row r="5" spans="2:38" ht="13.5" customHeight="1">
      <c r="B5" s="31"/>
      <c r="C5" s="723" t="s">
        <v>823</v>
      </c>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row>
    <row r="6" spans="2:38" ht="13.5">
      <c r="B6" s="31"/>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723"/>
    </row>
    <row r="7" spans="2:38" ht="13.5" customHeight="1">
      <c r="B7" s="31"/>
      <c r="C7" s="656" t="s">
        <v>824</v>
      </c>
      <c r="D7" s="656"/>
      <c r="E7" s="656"/>
      <c r="F7" s="656"/>
      <c r="G7" s="656"/>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row>
    <row r="8" spans="2:38" ht="13.5">
      <c r="B8" s="31"/>
      <c r="C8" s="656"/>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row>
    <row r="9" spans="2:38" ht="13.5">
      <c r="B9" s="31"/>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row>
    <row r="10" spans="2:38" ht="13.5" customHeight="1">
      <c r="B10" s="31"/>
      <c r="C10" s="656" t="s">
        <v>825</v>
      </c>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row>
    <row r="11" spans="2:38" ht="13.5">
      <c r="B11" s="31"/>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row>
    <row r="12" spans="2:36" ht="13.5">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row>
    <row r="13" spans="2:38" s="32" customFormat="1" ht="13.5">
      <c r="B13" s="32" t="s">
        <v>737</v>
      </c>
      <c r="AD13" s="63"/>
      <c r="AE13" s="63"/>
      <c r="AF13" s="679" t="s">
        <v>133</v>
      </c>
      <c r="AG13" s="679"/>
      <c r="AH13" s="679"/>
      <c r="AI13" s="679"/>
      <c r="AJ13" s="679"/>
      <c r="AK13" s="679"/>
      <c r="AL13" s="679"/>
    </row>
    <row r="14" spans="2:38" ht="7.5" customHeight="1">
      <c r="B14" s="681" t="s">
        <v>136</v>
      </c>
      <c r="C14" s="682"/>
      <c r="D14" s="682"/>
      <c r="E14" s="682"/>
      <c r="F14" s="682"/>
      <c r="G14" s="682"/>
      <c r="H14" s="683"/>
      <c r="I14" s="659" t="s">
        <v>151</v>
      </c>
      <c r="J14" s="715"/>
      <c r="K14" s="715"/>
      <c r="L14" s="715"/>
      <c r="M14" s="73"/>
      <c r="N14" s="73"/>
      <c r="O14" s="73"/>
      <c r="P14" s="73"/>
      <c r="Q14" s="73"/>
      <c r="R14" s="73"/>
      <c r="S14" s="90"/>
      <c r="T14" s="91"/>
      <c r="U14" s="91"/>
      <c r="V14" s="91"/>
      <c r="W14" s="73"/>
      <c r="X14" s="73"/>
      <c r="Y14" s="73"/>
      <c r="Z14" s="73"/>
      <c r="AA14" s="73"/>
      <c r="AB14" s="73"/>
      <c r="AC14" s="90"/>
      <c r="AD14" s="91"/>
      <c r="AE14" s="91"/>
      <c r="AF14" s="91"/>
      <c r="AG14" s="73"/>
      <c r="AH14" s="73"/>
      <c r="AI14" s="73"/>
      <c r="AJ14" s="73"/>
      <c r="AK14" s="85"/>
      <c r="AL14" s="86"/>
    </row>
    <row r="15" spans="2:38" ht="7.5" customHeight="1">
      <c r="B15" s="684"/>
      <c r="C15" s="685"/>
      <c r="D15" s="685"/>
      <c r="E15" s="685"/>
      <c r="F15" s="685"/>
      <c r="G15" s="685"/>
      <c r="H15" s="686"/>
      <c r="I15" s="661"/>
      <c r="J15" s="716"/>
      <c r="K15" s="716"/>
      <c r="L15" s="716"/>
      <c r="M15" s="92"/>
      <c r="N15" s="93"/>
      <c r="O15" s="93"/>
      <c r="P15" s="93"/>
      <c r="Q15" s="93"/>
      <c r="R15" s="93"/>
      <c r="S15" s="659" t="s">
        <v>120</v>
      </c>
      <c r="T15" s="660"/>
      <c r="U15" s="660"/>
      <c r="V15" s="660"/>
      <c r="W15" s="88"/>
      <c r="X15" s="75"/>
      <c r="Y15" s="75"/>
      <c r="Z15" s="75"/>
      <c r="AA15" s="75"/>
      <c r="AB15" s="89"/>
      <c r="AC15" s="659" t="s">
        <v>121</v>
      </c>
      <c r="AD15" s="660"/>
      <c r="AE15" s="660"/>
      <c r="AF15" s="660"/>
      <c r="AG15" s="88"/>
      <c r="AH15" s="75"/>
      <c r="AI15" s="75"/>
      <c r="AJ15" s="75"/>
      <c r="AK15" s="75"/>
      <c r="AL15" s="89"/>
    </row>
    <row r="16" spans="2:38" ht="13.5">
      <c r="B16" s="684"/>
      <c r="C16" s="685"/>
      <c r="D16" s="685"/>
      <c r="E16" s="685"/>
      <c r="F16" s="685"/>
      <c r="G16" s="685"/>
      <c r="H16" s="686"/>
      <c r="I16" s="717"/>
      <c r="J16" s="718"/>
      <c r="K16" s="718"/>
      <c r="L16" s="718"/>
      <c r="M16" s="672" t="s">
        <v>109</v>
      </c>
      <c r="N16" s="673"/>
      <c r="O16" s="673"/>
      <c r="P16" s="673"/>
      <c r="Q16" s="673"/>
      <c r="R16" s="673"/>
      <c r="S16" s="661"/>
      <c r="T16" s="662"/>
      <c r="U16" s="662"/>
      <c r="V16" s="721"/>
      <c r="W16" s="700" t="s">
        <v>109</v>
      </c>
      <c r="X16" s="701"/>
      <c r="Y16" s="701"/>
      <c r="Z16" s="701"/>
      <c r="AA16" s="701"/>
      <c r="AB16" s="702"/>
      <c r="AC16" s="661"/>
      <c r="AD16" s="662"/>
      <c r="AE16" s="662"/>
      <c r="AF16" s="721"/>
      <c r="AG16" s="700" t="s">
        <v>109</v>
      </c>
      <c r="AH16" s="701"/>
      <c r="AI16" s="701"/>
      <c r="AJ16" s="701"/>
      <c r="AK16" s="701"/>
      <c r="AL16" s="702"/>
    </row>
    <row r="17" spans="2:38" s="13" customFormat="1" ht="13.5">
      <c r="B17" s="684"/>
      <c r="C17" s="685"/>
      <c r="D17" s="685"/>
      <c r="E17" s="685"/>
      <c r="F17" s="685"/>
      <c r="G17" s="685"/>
      <c r="H17" s="686"/>
      <c r="I17" s="719"/>
      <c r="J17" s="720"/>
      <c r="K17" s="720"/>
      <c r="L17" s="720"/>
      <c r="M17" s="712" t="s">
        <v>100</v>
      </c>
      <c r="N17" s="712"/>
      <c r="O17" s="712"/>
      <c r="P17" s="712" t="s">
        <v>99</v>
      </c>
      <c r="Q17" s="713"/>
      <c r="R17" s="714"/>
      <c r="S17" s="663"/>
      <c r="T17" s="664"/>
      <c r="U17" s="664"/>
      <c r="V17" s="722"/>
      <c r="W17" s="667" t="s">
        <v>100</v>
      </c>
      <c r="X17" s="712"/>
      <c r="Y17" s="712"/>
      <c r="Z17" s="712" t="s">
        <v>99</v>
      </c>
      <c r="AA17" s="713"/>
      <c r="AB17" s="713"/>
      <c r="AC17" s="663"/>
      <c r="AD17" s="664"/>
      <c r="AE17" s="664"/>
      <c r="AF17" s="722"/>
      <c r="AG17" s="667" t="s">
        <v>100</v>
      </c>
      <c r="AH17" s="712"/>
      <c r="AI17" s="712"/>
      <c r="AJ17" s="712" t="s">
        <v>99</v>
      </c>
      <c r="AK17" s="713"/>
      <c r="AL17" s="713"/>
    </row>
    <row r="18" spans="2:38" s="16" customFormat="1" ht="9.75">
      <c r="B18" s="23"/>
      <c r="C18" s="24"/>
      <c r="D18" s="24"/>
      <c r="E18" s="24"/>
      <c r="F18" s="24"/>
      <c r="G18" s="24"/>
      <c r="H18" s="25"/>
      <c r="I18" s="27"/>
      <c r="J18" s="17"/>
      <c r="K18" s="29"/>
      <c r="L18" s="29" t="s">
        <v>118</v>
      </c>
      <c r="M18" s="17"/>
      <c r="N18" s="29"/>
      <c r="O18" s="29" t="s">
        <v>117</v>
      </c>
      <c r="P18" s="17"/>
      <c r="Q18" s="29"/>
      <c r="R18" s="29" t="s">
        <v>117</v>
      </c>
      <c r="S18" s="17"/>
      <c r="T18" s="17"/>
      <c r="U18" s="29"/>
      <c r="V18" s="29" t="s">
        <v>118</v>
      </c>
      <c r="W18" s="17"/>
      <c r="X18" s="29"/>
      <c r="Y18" s="29" t="s">
        <v>117</v>
      </c>
      <c r="Z18" s="17"/>
      <c r="AA18" s="29"/>
      <c r="AB18" s="29" t="s">
        <v>117</v>
      </c>
      <c r="AC18" s="17"/>
      <c r="AD18" s="17"/>
      <c r="AE18" s="29"/>
      <c r="AF18" s="29" t="s">
        <v>118</v>
      </c>
      <c r="AG18" s="17"/>
      <c r="AH18" s="29"/>
      <c r="AI18" s="29" t="s">
        <v>117</v>
      </c>
      <c r="AJ18" s="17"/>
      <c r="AK18" s="17"/>
      <c r="AL18" s="30" t="s">
        <v>117</v>
      </c>
    </row>
    <row r="19" spans="2:38" ht="13.5">
      <c r="B19" s="692" t="s">
        <v>105</v>
      </c>
      <c r="C19" s="693"/>
      <c r="D19" s="693"/>
      <c r="E19" s="693"/>
      <c r="F19" s="693"/>
      <c r="G19" s="693"/>
      <c r="H19" s="694"/>
      <c r="I19" s="726">
        <v>148.7</v>
      </c>
      <c r="J19" s="726"/>
      <c r="K19" s="726"/>
      <c r="L19" s="726"/>
      <c r="M19" s="688">
        <v>-3.3</v>
      </c>
      <c r="N19" s="688"/>
      <c r="O19" s="688"/>
      <c r="P19" s="688">
        <v>-0.2</v>
      </c>
      <c r="Q19" s="688"/>
      <c r="R19" s="688"/>
      <c r="S19" s="726">
        <v>136.1</v>
      </c>
      <c r="T19" s="726"/>
      <c r="U19" s="726"/>
      <c r="V19" s="726"/>
      <c r="W19" s="688">
        <v>-3.9</v>
      </c>
      <c r="X19" s="688"/>
      <c r="Y19" s="688"/>
      <c r="Z19" s="688">
        <v>-0.9</v>
      </c>
      <c r="AA19" s="688"/>
      <c r="AB19" s="688"/>
      <c r="AC19" s="726">
        <v>12.6</v>
      </c>
      <c r="AD19" s="726"/>
      <c r="AE19" s="726"/>
      <c r="AF19" s="726"/>
      <c r="AG19" s="688">
        <v>3.3</v>
      </c>
      <c r="AH19" s="688"/>
      <c r="AI19" s="688"/>
      <c r="AJ19" s="688">
        <v>8.6</v>
      </c>
      <c r="AK19" s="688"/>
      <c r="AL19" s="709"/>
    </row>
    <row r="20" spans="2:38" ht="13.5">
      <c r="B20" s="692" t="s">
        <v>106</v>
      </c>
      <c r="C20" s="693"/>
      <c r="D20" s="693"/>
      <c r="E20" s="693"/>
      <c r="F20" s="693"/>
      <c r="G20" s="693"/>
      <c r="H20" s="694"/>
      <c r="I20" s="725">
        <v>182.1</v>
      </c>
      <c r="J20" s="725"/>
      <c r="K20" s="725"/>
      <c r="L20" s="725"/>
      <c r="M20" s="688">
        <v>0.4</v>
      </c>
      <c r="N20" s="688"/>
      <c r="O20" s="688"/>
      <c r="P20" s="688">
        <v>-1.1</v>
      </c>
      <c r="Q20" s="688"/>
      <c r="R20" s="688"/>
      <c r="S20" s="725">
        <v>167.7</v>
      </c>
      <c r="T20" s="725"/>
      <c r="U20" s="725"/>
      <c r="V20" s="725"/>
      <c r="W20" s="688">
        <v>-0.4</v>
      </c>
      <c r="X20" s="688"/>
      <c r="Y20" s="688"/>
      <c r="Z20" s="688">
        <v>-0.8</v>
      </c>
      <c r="AA20" s="688"/>
      <c r="AB20" s="688"/>
      <c r="AC20" s="725">
        <v>14.4</v>
      </c>
      <c r="AD20" s="725"/>
      <c r="AE20" s="725"/>
      <c r="AF20" s="725"/>
      <c r="AG20" s="688">
        <v>9.9</v>
      </c>
      <c r="AH20" s="688"/>
      <c r="AI20" s="688"/>
      <c r="AJ20" s="688">
        <v>-4.6</v>
      </c>
      <c r="AK20" s="688"/>
      <c r="AL20" s="709"/>
    </row>
    <row r="21" spans="2:38" ht="13.5">
      <c r="B21" s="692" t="s">
        <v>107</v>
      </c>
      <c r="C21" s="693"/>
      <c r="D21" s="693"/>
      <c r="E21" s="693"/>
      <c r="F21" s="693"/>
      <c r="G21" s="693"/>
      <c r="H21" s="694"/>
      <c r="I21" s="725">
        <v>167.2</v>
      </c>
      <c r="J21" s="725"/>
      <c r="K21" s="725"/>
      <c r="L21" s="725"/>
      <c r="M21" s="688">
        <v>-4.3</v>
      </c>
      <c r="N21" s="688"/>
      <c r="O21" s="688"/>
      <c r="P21" s="688">
        <v>2.7</v>
      </c>
      <c r="Q21" s="688"/>
      <c r="R21" s="688"/>
      <c r="S21" s="725">
        <v>150</v>
      </c>
      <c r="T21" s="725"/>
      <c r="U21" s="725"/>
      <c r="V21" s="725"/>
      <c r="W21" s="688">
        <v>-5</v>
      </c>
      <c r="X21" s="688"/>
      <c r="Y21" s="688"/>
      <c r="Z21" s="688">
        <v>0.9</v>
      </c>
      <c r="AA21" s="688"/>
      <c r="AB21" s="688"/>
      <c r="AC21" s="725">
        <v>17.2</v>
      </c>
      <c r="AD21" s="725"/>
      <c r="AE21" s="725"/>
      <c r="AF21" s="725"/>
      <c r="AG21" s="688">
        <v>3</v>
      </c>
      <c r="AH21" s="688"/>
      <c r="AI21" s="688"/>
      <c r="AJ21" s="688">
        <v>20.4</v>
      </c>
      <c r="AK21" s="688"/>
      <c r="AL21" s="709"/>
    </row>
    <row r="22" spans="2:38" ht="13.5">
      <c r="B22" s="692" t="s">
        <v>130</v>
      </c>
      <c r="C22" s="693"/>
      <c r="D22" s="693"/>
      <c r="E22" s="693"/>
      <c r="F22" s="693"/>
      <c r="G22" s="693"/>
      <c r="H22" s="694"/>
      <c r="I22" s="725">
        <v>149.8</v>
      </c>
      <c r="J22" s="725"/>
      <c r="K22" s="725"/>
      <c r="L22" s="725"/>
      <c r="M22" s="688">
        <v>-10.4</v>
      </c>
      <c r="N22" s="688"/>
      <c r="O22" s="688"/>
      <c r="P22" s="688">
        <v>2.6</v>
      </c>
      <c r="Q22" s="688"/>
      <c r="R22" s="688"/>
      <c r="S22" s="725">
        <v>133.5</v>
      </c>
      <c r="T22" s="725"/>
      <c r="U22" s="725"/>
      <c r="V22" s="725"/>
      <c r="W22" s="688">
        <v>-9.5</v>
      </c>
      <c r="X22" s="688"/>
      <c r="Y22" s="688"/>
      <c r="Z22" s="688">
        <v>0.3</v>
      </c>
      <c r="AA22" s="688"/>
      <c r="AB22" s="688"/>
      <c r="AC22" s="725">
        <v>16.3</v>
      </c>
      <c r="AD22" s="725"/>
      <c r="AE22" s="725"/>
      <c r="AF22" s="725"/>
      <c r="AG22" s="688">
        <v>-17.7</v>
      </c>
      <c r="AH22" s="688"/>
      <c r="AI22" s="688"/>
      <c r="AJ22" s="688">
        <v>25.3</v>
      </c>
      <c r="AK22" s="688"/>
      <c r="AL22" s="709"/>
    </row>
    <row r="23" spans="2:38" ht="13.5">
      <c r="B23" s="692" t="s">
        <v>101</v>
      </c>
      <c r="C23" s="693"/>
      <c r="D23" s="693"/>
      <c r="E23" s="693"/>
      <c r="F23" s="693"/>
      <c r="G23" s="693"/>
      <c r="H23" s="694"/>
      <c r="I23" s="725">
        <v>158.4</v>
      </c>
      <c r="J23" s="725"/>
      <c r="K23" s="725"/>
      <c r="L23" s="725"/>
      <c r="M23" s="688">
        <v>-8.9</v>
      </c>
      <c r="N23" s="688"/>
      <c r="O23" s="688"/>
      <c r="P23" s="688">
        <v>-1.7</v>
      </c>
      <c r="Q23" s="688"/>
      <c r="R23" s="688"/>
      <c r="S23" s="725">
        <v>140</v>
      </c>
      <c r="T23" s="725"/>
      <c r="U23" s="725"/>
      <c r="V23" s="725"/>
      <c r="W23" s="688">
        <v>-9.5</v>
      </c>
      <c r="X23" s="688"/>
      <c r="Y23" s="688"/>
      <c r="Z23" s="688">
        <v>-3.8</v>
      </c>
      <c r="AA23" s="688"/>
      <c r="AB23" s="688"/>
      <c r="AC23" s="725">
        <v>18.4</v>
      </c>
      <c r="AD23" s="725"/>
      <c r="AE23" s="725"/>
      <c r="AF23" s="725"/>
      <c r="AG23" s="688">
        <v>-5.2</v>
      </c>
      <c r="AH23" s="688"/>
      <c r="AI23" s="688"/>
      <c r="AJ23" s="688">
        <v>17.2</v>
      </c>
      <c r="AK23" s="688"/>
      <c r="AL23" s="709"/>
    </row>
    <row r="24" spans="2:38" ht="13.5">
      <c r="B24" s="692" t="s">
        <v>129</v>
      </c>
      <c r="C24" s="693"/>
      <c r="D24" s="693"/>
      <c r="E24" s="693"/>
      <c r="F24" s="693"/>
      <c r="G24" s="693"/>
      <c r="H24" s="694"/>
      <c r="I24" s="725">
        <v>177</v>
      </c>
      <c r="J24" s="725"/>
      <c r="K24" s="725"/>
      <c r="L24" s="725"/>
      <c r="M24" s="688">
        <v>0</v>
      </c>
      <c r="N24" s="688"/>
      <c r="O24" s="688"/>
      <c r="P24" s="688">
        <v>1.5</v>
      </c>
      <c r="Q24" s="688"/>
      <c r="R24" s="688"/>
      <c r="S24" s="725">
        <v>152.4</v>
      </c>
      <c r="T24" s="725"/>
      <c r="U24" s="725"/>
      <c r="V24" s="725"/>
      <c r="W24" s="688">
        <v>-2</v>
      </c>
      <c r="X24" s="688"/>
      <c r="Y24" s="688"/>
      <c r="Z24" s="688">
        <v>2.2</v>
      </c>
      <c r="AA24" s="688"/>
      <c r="AB24" s="688"/>
      <c r="AC24" s="725">
        <v>24.6</v>
      </c>
      <c r="AD24" s="725"/>
      <c r="AE24" s="725"/>
      <c r="AF24" s="725"/>
      <c r="AG24" s="688">
        <v>15.5</v>
      </c>
      <c r="AH24" s="688"/>
      <c r="AI24" s="688"/>
      <c r="AJ24" s="688">
        <v>-2</v>
      </c>
      <c r="AK24" s="688"/>
      <c r="AL24" s="709"/>
    </row>
    <row r="25" spans="2:38" ht="13.5">
      <c r="B25" s="692" t="s">
        <v>140</v>
      </c>
      <c r="C25" s="693"/>
      <c r="D25" s="693"/>
      <c r="E25" s="693"/>
      <c r="F25" s="693"/>
      <c r="G25" s="693"/>
      <c r="H25" s="694"/>
      <c r="I25" s="725">
        <v>138.9</v>
      </c>
      <c r="J25" s="725"/>
      <c r="K25" s="725"/>
      <c r="L25" s="725"/>
      <c r="M25" s="688">
        <v>0.1</v>
      </c>
      <c r="N25" s="688"/>
      <c r="O25" s="688"/>
      <c r="P25" s="688">
        <v>-1.2</v>
      </c>
      <c r="Q25" s="688"/>
      <c r="R25" s="688"/>
      <c r="S25" s="725">
        <v>131.6</v>
      </c>
      <c r="T25" s="725"/>
      <c r="U25" s="725"/>
      <c r="V25" s="725"/>
      <c r="W25" s="687">
        <v>-0.4</v>
      </c>
      <c r="X25" s="687"/>
      <c r="Y25" s="687"/>
      <c r="Z25" s="687">
        <v>-1</v>
      </c>
      <c r="AA25" s="687"/>
      <c r="AB25" s="687"/>
      <c r="AC25" s="725">
        <v>7.3</v>
      </c>
      <c r="AD25" s="725"/>
      <c r="AE25" s="725"/>
      <c r="AF25" s="725"/>
      <c r="AG25" s="687">
        <v>10.6</v>
      </c>
      <c r="AH25" s="687"/>
      <c r="AI25" s="687"/>
      <c r="AJ25" s="687">
        <v>-5.2</v>
      </c>
      <c r="AK25" s="687"/>
      <c r="AL25" s="727"/>
    </row>
    <row r="26" spans="2:38" ht="13.5">
      <c r="B26" s="692" t="s">
        <v>141</v>
      </c>
      <c r="C26" s="693"/>
      <c r="D26" s="693"/>
      <c r="E26" s="693"/>
      <c r="F26" s="693"/>
      <c r="G26" s="693"/>
      <c r="H26" s="694"/>
      <c r="I26" s="724">
        <v>157.1</v>
      </c>
      <c r="J26" s="724"/>
      <c r="K26" s="724"/>
      <c r="L26" s="724"/>
      <c r="M26" s="687">
        <v>-1.3</v>
      </c>
      <c r="N26" s="687"/>
      <c r="O26" s="687"/>
      <c r="P26" s="687">
        <v>-3.1</v>
      </c>
      <c r="Q26" s="687"/>
      <c r="R26" s="687"/>
      <c r="S26" s="724">
        <v>141.9</v>
      </c>
      <c r="T26" s="724"/>
      <c r="U26" s="724"/>
      <c r="V26" s="724"/>
      <c r="W26" s="687">
        <v>-2</v>
      </c>
      <c r="X26" s="687"/>
      <c r="Y26" s="687"/>
      <c r="Z26" s="687">
        <v>-4.2</v>
      </c>
      <c r="AA26" s="687"/>
      <c r="AB26" s="687"/>
      <c r="AC26" s="724">
        <v>15.2</v>
      </c>
      <c r="AD26" s="724"/>
      <c r="AE26" s="724"/>
      <c r="AF26" s="724"/>
      <c r="AG26" s="687">
        <v>6.4</v>
      </c>
      <c r="AH26" s="687"/>
      <c r="AI26" s="687"/>
      <c r="AJ26" s="687">
        <v>8.6</v>
      </c>
      <c r="AK26" s="687"/>
      <c r="AL26" s="727"/>
    </row>
    <row r="27" spans="2:44" ht="13.5">
      <c r="B27" s="692" t="s">
        <v>128</v>
      </c>
      <c r="C27" s="693"/>
      <c r="D27" s="693"/>
      <c r="E27" s="693"/>
      <c r="F27" s="693"/>
      <c r="G27" s="693"/>
      <c r="H27" s="694"/>
      <c r="I27" s="724">
        <v>158.2</v>
      </c>
      <c r="J27" s="724"/>
      <c r="K27" s="724"/>
      <c r="L27" s="724"/>
      <c r="M27" s="687">
        <v>-3.2</v>
      </c>
      <c r="N27" s="687"/>
      <c r="O27" s="687"/>
      <c r="P27" s="687">
        <v>8.8</v>
      </c>
      <c r="Q27" s="687"/>
      <c r="R27" s="687"/>
      <c r="S27" s="724">
        <v>144.2</v>
      </c>
      <c r="T27" s="724"/>
      <c r="U27" s="724"/>
      <c r="V27" s="724"/>
      <c r="W27" s="687">
        <v>-3.6</v>
      </c>
      <c r="X27" s="687"/>
      <c r="Y27" s="687"/>
      <c r="Z27" s="687">
        <v>7</v>
      </c>
      <c r="AA27" s="687"/>
      <c r="AB27" s="687"/>
      <c r="AC27" s="724">
        <v>14</v>
      </c>
      <c r="AD27" s="724"/>
      <c r="AE27" s="724"/>
      <c r="AF27" s="724"/>
      <c r="AG27" s="687">
        <v>0.7</v>
      </c>
      <c r="AH27" s="687"/>
      <c r="AI27" s="687"/>
      <c r="AJ27" s="687">
        <v>28.4</v>
      </c>
      <c r="AK27" s="687"/>
      <c r="AL27" s="727"/>
      <c r="AP27" s="332"/>
      <c r="AQ27" s="332"/>
      <c r="AR27" s="332"/>
    </row>
    <row r="28" spans="2:44" ht="13.5">
      <c r="B28" s="692" t="s">
        <v>127</v>
      </c>
      <c r="C28" s="693"/>
      <c r="D28" s="693"/>
      <c r="E28" s="693"/>
      <c r="F28" s="693"/>
      <c r="G28" s="693"/>
      <c r="H28" s="694"/>
      <c r="I28" s="724">
        <v>182.6</v>
      </c>
      <c r="J28" s="724"/>
      <c r="K28" s="724"/>
      <c r="L28" s="724"/>
      <c r="M28" s="687">
        <v>-3.5</v>
      </c>
      <c r="N28" s="687"/>
      <c r="O28" s="687"/>
      <c r="P28" s="687">
        <v>6.4</v>
      </c>
      <c r="Q28" s="687"/>
      <c r="R28" s="687"/>
      <c r="S28" s="724">
        <v>156.9</v>
      </c>
      <c r="T28" s="724"/>
      <c r="U28" s="724"/>
      <c r="V28" s="724"/>
      <c r="W28" s="687">
        <v>-3</v>
      </c>
      <c r="X28" s="687"/>
      <c r="Y28" s="687"/>
      <c r="Z28" s="687">
        <v>5</v>
      </c>
      <c r="AA28" s="687"/>
      <c r="AB28" s="687"/>
      <c r="AC28" s="724">
        <v>25.7</v>
      </c>
      <c r="AD28" s="724"/>
      <c r="AE28" s="724"/>
      <c r="AF28" s="724"/>
      <c r="AG28" s="687">
        <v>-6.5</v>
      </c>
      <c r="AH28" s="687"/>
      <c r="AI28" s="687"/>
      <c r="AJ28" s="687">
        <v>14.7</v>
      </c>
      <c r="AK28" s="687"/>
      <c r="AL28" s="727"/>
      <c r="AP28" s="332"/>
      <c r="AQ28" s="332"/>
      <c r="AR28" s="332"/>
    </row>
    <row r="29" spans="2:44" ht="13.5">
      <c r="B29" s="692" t="s">
        <v>126</v>
      </c>
      <c r="C29" s="693"/>
      <c r="D29" s="693"/>
      <c r="E29" s="693"/>
      <c r="F29" s="693"/>
      <c r="G29" s="693"/>
      <c r="H29" s="694"/>
      <c r="I29" s="724">
        <v>101.1</v>
      </c>
      <c r="J29" s="724"/>
      <c r="K29" s="724"/>
      <c r="L29" s="724"/>
      <c r="M29" s="687">
        <v>2.5</v>
      </c>
      <c r="N29" s="687"/>
      <c r="O29" s="687"/>
      <c r="P29" s="687">
        <v>-3.4</v>
      </c>
      <c r="Q29" s="687"/>
      <c r="R29" s="687"/>
      <c r="S29" s="724">
        <v>96</v>
      </c>
      <c r="T29" s="724"/>
      <c r="U29" s="724"/>
      <c r="V29" s="724"/>
      <c r="W29" s="687">
        <v>2.6</v>
      </c>
      <c r="X29" s="687"/>
      <c r="Y29" s="687"/>
      <c r="Z29" s="687">
        <v>-3.9</v>
      </c>
      <c r="AA29" s="687"/>
      <c r="AB29" s="687"/>
      <c r="AC29" s="724">
        <v>5.1</v>
      </c>
      <c r="AD29" s="724"/>
      <c r="AE29" s="724"/>
      <c r="AF29" s="724"/>
      <c r="AG29" s="687">
        <v>1.9</v>
      </c>
      <c r="AH29" s="687"/>
      <c r="AI29" s="687"/>
      <c r="AJ29" s="687">
        <v>8.5</v>
      </c>
      <c r="AK29" s="687"/>
      <c r="AL29" s="727"/>
      <c r="AP29" s="332"/>
      <c r="AQ29" s="332"/>
      <c r="AR29" s="332"/>
    </row>
    <row r="30" spans="2:44" ht="13.5">
      <c r="B30" s="692" t="s">
        <v>125</v>
      </c>
      <c r="C30" s="693"/>
      <c r="D30" s="693"/>
      <c r="E30" s="693"/>
      <c r="F30" s="693"/>
      <c r="G30" s="693"/>
      <c r="H30" s="694"/>
      <c r="I30" s="724">
        <v>131.4</v>
      </c>
      <c r="J30" s="724"/>
      <c r="K30" s="724"/>
      <c r="L30" s="724"/>
      <c r="M30" s="687">
        <v>-1.4</v>
      </c>
      <c r="N30" s="687"/>
      <c r="O30" s="687"/>
      <c r="P30" s="687">
        <v>-9.3</v>
      </c>
      <c r="Q30" s="687"/>
      <c r="R30" s="687"/>
      <c r="S30" s="724">
        <v>126.9</v>
      </c>
      <c r="T30" s="724"/>
      <c r="U30" s="724"/>
      <c r="V30" s="724"/>
      <c r="W30" s="687">
        <v>-2.1</v>
      </c>
      <c r="X30" s="687"/>
      <c r="Y30" s="687"/>
      <c r="Z30" s="687">
        <v>-8</v>
      </c>
      <c r="AA30" s="687"/>
      <c r="AB30" s="687"/>
      <c r="AC30" s="724">
        <v>4.5</v>
      </c>
      <c r="AD30" s="724"/>
      <c r="AE30" s="724"/>
      <c r="AF30" s="724"/>
      <c r="AG30" s="687">
        <v>28.6</v>
      </c>
      <c r="AH30" s="687"/>
      <c r="AI30" s="687"/>
      <c r="AJ30" s="687">
        <v>-34.8</v>
      </c>
      <c r="AK30" s="687"/>
      <c r="AL30" s="727"/>
      <c r="AP30" s="332"/>
      <c r="AQ30" s="332"/>
      <c r="AR30" s="332"/>
    </row>
    <row r="31" spans="2:44" ht="13.5">
      <c r="B31" s="692" t="s">
        <v>108</v>
      </c>
      <c r="C31" s="693"/>
      <c r="D31" s="693"/>
      <c r="E31" s="693"/>
      <c r="F31" s="693"/>
      <c r="G31" s="693"/>
      <c r="H31" s="694"/>
      <c r="I31" s="724">
        <v>114.2</v>
      </c>
      <c r="J31" s="724"/>
      <c r="K31" s="724"/>
      <c r="L31" s="724"/>
      <c r="M31" s="687">
        <v>-23.2</v>
      </c>
      <c r="N31" s="687"/>
      <c r="O31" s="687"/>
      <c r="P31" s="687">
        <v>0.2</v>
      </c>
      <c r="Q31" s="687"/>
      <c r="R31" s="687"/>
      <c r="S31" s="724">
        <v>103.9</v>
      </c>
      <c r="T31" s="724"/>
      <c r="U31" s="724"/>
      <c r="V31" s="724"/>
      <c r="W31" s="687">
        <v>-22.8</v>
      </c>
      <c r="X31" s="687"/>
      <c r="Y31" s="687"/>
      <c r="Z31" s="687">
        <v>-2.5</v>
      </c>
      <c r="AA31" s="687"/>
      <c r="AB31" s="687"/>
      <c r="AC31" s="724">
        <v>10.3</v>
      </c>
      <c r="AD31" s="724"/>
      <c r="AE31" s="724"/>
      <c r="AF31" s="724"/>
      <c r="AG31" s="687">
        <v>-25.9</v>
      </c>
      <c r="AH31" s="687"/>
      <c r="AI31" s="687"/>
      <c r="AJ31" s="687">
        <v>39.2</v>
      </c>
      <c r="AK31" s="687"/>
      <c r="AL31" s="727"/>
      <c r="AP31" s="332"/>
      <c r="AQ31" s="332"/>
      <c r="AR31" s="332"/>
    </row>
    <row r="32" spans="2:44" ht="13.5">
      <c r="B32" s="692" t="s">
        <v>104</v>
      </c>
      <c r="C32" s="693"/>
      <c r="D32" s="693"/>
      <c r="E32" s="693"/>
      <c r="F32" s="693"/>
      <c r="G32" s="693"/>
      <c r="H32" s="694"/>
      <c r="I32" s="724">
        <v>132.9</v>
      </c>
      <c r="J32" s="724"/>
      <c r="K32" s="724"/>
      <c r="L32" s="724"/>
      <c r="M32" s="687">
        <v>-4.3</v>
      </c>
      <c r="N32" s="687"/>
      <c r="O32" s="687"/>
      <c r="P32" s="687">
        <v>-5.1</v>
      </c>
      <c r="Q32" s="687"/>
      <c r="R32" s="687"/>
      <c r="S32" s="724">
        <v>127.4</v>
      </c>
      <c r="T32" s="724"/>
      <c r="U32" s="724"/>
      <c r="V32" s="724"/>
      <c r="W32" s="687">
        <v>-4.7</v>
      </c>
      <c r="X32" s="687"/>
      <c r="Y32" s="687"/>
      <c r="Z32" s="687">
        <v>-4.9</v>
      </c>
      <c r="AA32" s="687"/>
      <c r="AB32" s="687"/>
      <c r="AC32" s="724">
        <v>5.5</v>
      </c>
      <c r="AD32" s="724"/>
      <c r="AE32" s="724"/>
      <c r="AF32" s="724"/>
      <c r="AG32" s="687">
        <v>5.8</v>
      </c>
      <c r="AH32" s="687"/>
      <c r="AI32" s="687"/>
      <c r="AJ32" s="687">
        <v>-8.3</v>
      </c>
      <c r="AK32" s="687"/>
      <c r="AL32" s="727"/>
      <c r="AP32" s="332"/>
      <c r="AQ32" s="332"/>
      <c r="AR32" s="332"/>
    </row>
    <row r="33" spans="2:44" ht="13.5">
      <c r="B33" s="692" t="s">
        <v>102</v>
      </c>
      <c r="C33" s="693"/>
      <c r="D33" s="693"/>
      <c r="E33" s="693"/>
      <c r="F33" s="693"/>
      <c r="G33" s="693"/>
      <c r="H33" s="694"/>
      <c r="I33" s="724">
        <v>152.2</v>
      </c>
      <c r="J33" s="724"/>
      <c r="K33" s="724"/>
      <c r="L33" s="724"/>
      <c r="M33" s="687">
        <v>-1.2</v>
      </c>
      <c r="N33" s="687"/>
      <c r="O33" s="687"/>
      <c r="P33" s="687">
        <v>3.7</v>
      </c>
      <c r="Q33" s="687"/>
      <c r="R33" s="687"/>
      <c r="S33" s="724">
        <v>145.2</v>
      </c>
      <c r="T33" s="724"/>
      <c r="U33" s="724"/>
      <c r="V33" s="724"/>
      <c r="W33" s="687">
        <v>-1.8</v>
      </c>
      <c r="X33" s="687"/>
      <c r="Y33" s="687"/>
      <c r="Z33" s="687">
        <v>4.1</v>
      </c>
      <c r="AA33" s="687"/>
      <c r="AB33" s="687"/>
      <c r="AC33" s="724">
        <v>7</v>
      </c>
      <c r="AD33" s="724"/>
      <c r="AE33" s="724"/>
      <c r="AF33" s="724"/>
      <c r="AG33" s="687">
        <v>16.7</v>
      </c>
      <c r="AH33" s="687"/>
      <c r="AI33" s="687"/>
      <c r="AJ33" s="687">
        <v>-4.1</v>
      </c>
      <c r="AK33" s="687"/>
      <c r="AL33" s="727"/>
      <c r="AP33" s="332"/>
      <c r="AQ33" s="332"/>
      <c r="AR33" s="332"/>
    </row>
    <row r="34" spans="2:44" ht="13.5">
      <c r="B34" s="692" t="s">
        <v>103</v>
      </c>
      <c r="C34" s="693"/>
      <c r="D34" s="693"/>
      <c r="E34" s="693"/>
      <c r="F34" s="693"/>
      <c r="G34" s="693"/>
      <c r="H34" s="694"/>
      <c r="I34" s="724">
        <v>139.6</v>
      </c>
      <c r="J34" s="724"/>
      <c r="K34" s="724"/>
      <c r="L34" s="724"/>
      <c r="M34" s="687">
        <v>-2.1</v>
      </c>
      <c r="N34" s="687"/>
      <c r="O34" s="687"/>
      <c r="P34" s="687">
        <v>-1.6</v>
      </c>
      <c r="Q34" s="687"/>
      <c r="R34" s="687"/>
      <c r="S34" s="724">
        <v>127.6</v>
      </c>
      <c r="T34" s="724"/>
      <c r="U34" s="724"/>
      <c r="V34" s="724"/>
      <c r="W34" s="687">
        <v>-2.2</v>
      </c>
      <c r="X34" s="687"/>
      <c r="Y34" s="687"/>
      <c r="Z34" s="687">
        <v>-1.9</v>
      </c>
      <c r="AA34" s="687"/>
      <c r="AB34" s="687"/>
      <c r="AC34" s="724">
        <v>12</v>
      </c>
      <c r="AD34" s="724"/>
      <c r="AE34" s="724"/>
      <c r="AF34" s="724"/>
      <c r="AG34" s="687">
        <v>0</v>
      </c>
      <c r="AH34" s="687"/>
      <c r="AI34" s="687"/>
      <c r="AJ34" s="687">
        <v>1.7</v>
      </c>
      <c r="AK34" s="687"/>
      <c r="AL34" s="727"/>
      <c r="AP34" s="332"/>
      <c r="AQ34" s="332"/>
      <c r="AR34" s="332"/>
    </row>
    <row r="35" spans="2:38" ht="4.5" customHeight="1">
      <c r="B35" s="53"/>
      <c r="C35" s="54"/>
      <c r="D35" s="54"/>
      <c r="E35" s="54"/>
      <c r="F35" s="54"/>
      <c r="G35" s="54"/>
      <c r="H35" s="52"/>
      <c r="I35" s="344"/>
      <c r="J35" s="345"/>
      <c r="K35" s="345"/>
      <c r="L35" s="345"/>
      <c r="M35" s="338"/>
      <c r="N35" s="338"/>
      <c r="O35" s="338"/>
      <c r="P35" s="338"/>
      <c r="Q35" s="338"/>
      <c r="R35" s="338"/>
      <c r="S35" s="346"/>
      <c r="T35" s="346"/>
      <c r="U35" s="346"/>
      <c r="V35" s="346"/>
      <c r="W35" s="338"/>
      <c r="X35" s="338"/>
      <c r="Y35" s="338"/>
      <c r="Z35" s="338"/>
      <c r="AA35" s="338"/>
      <c r="AB35" s="338"/>
      <c r="AC35" s="346"/>
      <c r="AD35" s="346"/>
      <c r="AE35" s="346"/>
      <c r="AF35" s="346"/>
      <c r="AG35" s="338"/>
      <c r="AH35" s="338"/>
      <c r="AI35" s="338"/>
      <c r="AJ35" s="338"/>
      <c r="AK35" s="338"/>
      <c r="AL35" s="347"/>
    </row>
    <row r="36" spans="2:38" ht="13.5">
      <c r="B36" s="68"/>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row>
    <row r="37" ht="17.25">
      <c r="B37" s="576" t="s">
        <v>71</v>
      </c>
    </row>
    <row r="38" spans="2:3" ht="13.5" customHeight="1">
      <c r="B38" s="67"/>
      <c r="C38" s="34"/>
    </row>
    <row r="39" spans="2:38" ht="13.5" customHeight="1">
      <c r="B39" s="35"/>
      <c r="C39" s="723" t="s">
        <v>826</v>
      </c>
      <c r="D39" s="723"/>
      <c r="E39" s="723"/>
      <c r="F39" s="723"/>
      <c r="G39" s="723"/>
      <c r="H39" s="723"/>
      <c r="I39" s="723"/>
      <c r="J39" s="723"/>
      <c r="K39" s="723"/>
      <c r="L39" s="723"/>
      <c r="M39" s="723"/>
      <c r="N39" s="723"/>
      <c r="O39" s="723"/>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row>
    <row r="40" spans="2:38" ht="13.5">
      <c r="B40" s="35"/>
      <c r="C40" s="723"/>
      <c r="D40" s="723"/>
      <c r="E40" s="723"/>
      <c r="F40" s="723"/>
      <c r="G40" s="723"/>
      <c r="H40" s="723"/>
      <c r="I40" s="723"/>
      <c r="J40" s="723"/>
      <c r="K40" s="723"/>
      <c r="L40" s="723"/>
      <c r="M40" s="723"/>
      <c r="N40" s="723"/>
      <c r="O40" s="723"/>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row>
    <row r="41" spans="2:38" ht="13.5" customHeight="1">
      <c r="B41" s="35"/>
      <c r="C41" s="656" t="s">
        <v>827</v>
      </c>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656"/>
    </row>
    <row r="42" spans="2:38" ht="13.5">
      <c r="B42" s="35"/>
      <c r="C42" s="656"/>
      <c r="D42" s="656"/>
      <c r="E42" s="656"/>
      <c r="F42" s="656"/>
      <c r="G42" s="656"/>
      <c r="H42" s="656"/>
      <c r="I42" s="656"/>
      <c r="J42" s="656"/>
      <c r="K42" s="656"/>
      <c r="L42" s="656"/>
      <c r="M42" s="656"/>
      <c r="N42" s="656"/>
      <c r="O42" s="656"/>
      <c r="P42" s="656"/>
      <c r="Q42" s="656"/>
      <c r="R42" s="656"/>
      <c r="S42" s="656"/>
      <c r="T42" s="656"/>
      <c r="U42" s="656"/>
      <c r="V42" s="656"/>
      <c r="W42" s="656"/>
      <c r="X42" s="656"/>
      <c r="Y42" s="656"/>
      <c r="Z42" s="656"/>
      <c r="AA42" s="656"/>
      <c r="AB42" s="656"/>
      <c r="AC42" s="656"/>
      <c r="AD42" s="656"/>
      <c r="AE42" s="656"/>
      <c r="AF42" s="656"/>
      <c r="AG42" s="656"/>
      <c r="AH42" s="656"/>
      <c r="AI42" s="656"/>
      <c r="AJ42" s="656"/>
      <c r="AK42" s="656"/>
      <c r="AL42" s="656"/>
    </row>
    <row r="43" spans="2:38" ht="13.5">
      <c r="B43" s="35"/>
      <c r="C43" s="656"/>
      <c r="D43" s="656"/>
      <c r="E43" s="656"/>
      <c r="F43" s="656"/>
      <c r="G43" s="656"/>
      <c r="H43" s="656"/>
      <c r="I43" s="656"/>
      <c r="J43" s="656"/>
      <c r="K43" s="656"/>
      <c r="L43" s="656"/>
      <c r="M43" s="656"/>
      <c r="N43" s="656"/>
      <c r="O43" s="656"/>
      <c r="P43" s="656"/>
      <c r="Q43" s="656"/>
      <c r="R43" s="656"/>
      <c r="S43" s="656"/>
      <c r="T43" s="656"/>
      <c r="U43" s="656"/>
      <c r="V43" s="656"/>
      <c r="W43" s="656"/>
      <c r="X43" s="656"/>
      <c r="Y43" s="656"/>
      <c r="Z43" s="656"/>
      <c r="AA43" s="656"/>
      <c r="AB43" s="656"/>
      <c r="AC43" s="656"/>
      <c r="AD43" s="656"/>
      <c r="AE43" s="656"/>
      <c r="AF43" s="656"/>
      <c r="AG43" s="656"/>
      <c r="AH43" s="656"/>
      <c r="AI43" s="656"/>
      <c r="AJ43" s="656"/>
      <c r="AK43" s="656"/>
      <c r="AL43" s="656"/>
    </row>
    <row r="44" spans="2:38" ht="13.5" customHeight="1">
      <c r="B44" s="35"/>
      <c r="C44" s="656" t="s">
        <v>828</v>
      </c>
      <c r="D44" s="656"/>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c r="AH44" s="656"/>
      <c r="AI44" s="656"/>
      <c r="AJ44" s="656"/>
      <c r="AK44" s="656"/>
      <c r="AL44" s="656"/>
    </row>
    <row r="45" spans="2:38" ht="13.5">
      <c r="B45" s="35"/>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c r="AH45" s="656"/>
      <c r="AI45" s="656"/>
      <c r="AJ45" s="656"/>
      <c r="AK45" s="656"/>
      <c r="AL45" s="656"/>
    </row>
    <row r="46" spans="2:36" ht="1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2:38" s="32" customFormat="1" ht="13.5">
      <c r="B47" s="32" t="s">
        <v>738</v>
      </c>
      <c r="AD47" s="63"/>
      <c r="AE47" s="63"/>
      <c r="AF47" s="679" t="s">
        <v>145</v>
      </c>
      <c r="AG47" s="679"/>
      <c r="AH47" s="679"/>
      <c r="AI47" s="679"/>
      <c r="AJ47" s="679"/>
      <c r="AK47" s="679"/>
      <c r="AL47" s="679"/>
    </row>
    <row r="48" spans="2:38" ht="8.25" customHeight="1">
      <c r="B48" s="681" t="s">
        <v>136</v>
      </c>
      <c r="C48" s="682"/>
      <c r="D48" s="682"/>
      <c r="E48" s="682"/>
      <c r="F48" s="682"/>
      <c r="G48" s="682"/>
      <c r="H48" s="683"/>
      <c r="I48" s="659" t="s">
        <v>151</v>
      </c>
      <c r="J48" s="715"/>
      <c r="K48" s="715"/>
      <c r="L48" s="715"/>
      <c r="M48" s="73"/>
      <c r="N48" s="73"/>
      <c r="O48" s="73"/>
      <c r="P48" s="73"/>
      <c r="Q48" s="73"/>
      <c r="R48" s="73"/>
      <c r="S48" s="90"/>
      <c r="T48" s="91"/>
      <c r="U48" s="91"/>
      <c r="V48" s="91"/>
      <c r="W48" s="73"/>
      <c r="X48" s="73"/>
      <c r="Y48" s="73"/>
      <c r="Z48" s="73"/>
      <c r="AA48" s="73"/>
      <c r="AB48" s="73"/>
      <c r="AC48" s="90"/>
      <c r="AD48" s="91"/>
      <c r="AE48" s="91"/>
      <c r="AF48" s="91"/>
      <c r="AG48" s="73"/>
      <c r="AH48" s="73"/>
      <c r="AI48" s="73"/>
      <c r="AJ48" s="73"/>
      <c r="AK48" s="85"/>
      <c r="AL48" s="86"/>
    </row>
    <row r="49" spans="2:38" ht="8.25" customHeight="1">
      <c r="B49" s="684"/>
      <c r="C49" s="685"/>
      <c r="D49" s="685"/>
      <c r="E49" s="685"/>
      <c r="F49" s="685"/>
      <c r="G49" s="685"/>
      <c r="H49" s="686"/>
      <c r="I49" s="661"/>
      <c r="J49" s="716"/>
      <c r="K49" s="716"/>
      <c r="L49" s="716"/>
      <c r="M49" s="92"/>
      <c r="N49" s="93"/>
      <c r="O49" s="93"/>
      <c r="P49" s="93"/>
      <c r="Q49" s="93"/>
      <c r="R49" s="93"/>
      <c r="S49" s="659" t="s">
        <v>120</v>
      </c>
      <c r="T49" s="660"/>
      <c r="U49" s="660"/>
      <c r="V49" s="660"/>
      <c r="W49" s="88"/>
      <c r="X49" s="75"/>
      <c r="Y49" s="75"/>
      <c r="Z49" s="75"/>
      <c r="AA49" s="75"/>
      <c r="AB49" s="89"/>
      <c r="AC49" s="659" t="s">
        <v>121</v>
      </c>
      <c r="AD49" s="660"/>
      <c r="AE49" s="660"/>
      <c r="AF49" s="660"/>
      <c r="AG49" s="88"/>
      <c r="AH49" s="75"/>
      <c r="AI49" s="75"/>
      <c r="AJ49" s="75"/>
      <c r="AK49" s="75"/>
      <c r="AL49" s="89"/>
    </row>
    <row r="50" spans="2:38" ht="13.5">
      <c r="B50" s="684"/>
      <c r="C50" s="685"/>
      <c r="D50" s="685"/>
      <c r="E50" s="685"/>
      <c r="F50" s="685"/>
      <c r="G50" s="685"/>
      <c r="H50" s="686"/>
      <c r="I50" s="717"/>
      <c r="J50" s="718"/>
      <c r="K50" s="718"/>
      <c r="L50" s="718"/>
      <c r="M50" s="672" t="s">
        <v>109</v>
      </c>
      <c r="N50" s="673"/>
      <c r="O50" s="673"/>
      <c r="P50" s="673"/>
      <c r="Q50" s="673"/>
      <c r="R50" s="673"/>
      <c r="S50" s="661"/>
      <c r="T50" s="662"/>
      <c r="U50" s="662"/>
      <c r="V50" s="721"/>
      <c r="W50" s="700" t="s">
        <v>109</v>
      </c>
      <c r="X50" s="701"/>
      <c r="Y50" s="701"/>
      <c r="Z50" s="701"/>
      <c r="AA50" s="701"/>
      <c r="AB50" s="702"/>
      <c r="AC50" s="661"/>
      <c r="AD50" s="662"/>
      <c r="AE50" s="662"/>
      <c r="AF50" s="721"/>
      <c r="AG50" s="700" t="s">
        <v>109</v>
      </c>
      <c r="AH50" s="701"/>
      <c r="AI50" s="701"/>
      <c r="AJ50" s="701"/>
      <c r="AK50" s="701"/>
      <c r="AL50" s="702"/>
    </row>
    <row r="51" spans="2:38" s="13" customFormat="1" ht="13.5">
      <c r="B51" s="684"/>
      <c r="C51" s="685"/>
      <c r="D51" s="685"/>
      <c r="E51" s="685"/>
      <c r="F51" s="685"/>
      <c r="G51" s="685"/>
      <c r="H51" s="686"/>
      <c r="I51" s="719"/>
      <c r="J51" s="720"/>
      <c r="K51" s="720"/>
      <c r="L51" s="720"/>
      <c r="M51" s="712" t="s">
        <v>110</v>
      </c>
      <c r="N51" s="712"/>
      <c r="O51" s="712"/>
      <c r="P51" s="712" t="s">
        <v>111</v>
      </c>
      <c r="Q51" s="713"/>
      <c r="R51" s="714"/>
      <c r="S51" s="663"/>
      <c r="T51" s="664"/>
      <c r="U51" s="664"/>
      <c r="V51" s="722"/>
      <c r="W51" s="667" t="s">
        <v>110</v>
      </c>
      <c r="X51" s="712"/>
      <c r="Y51" s="712"/>
      <c r="Z51" s="712" t="s">
        <v>111</v>
      </c>
      <c r="AA51" s="713"/>
      <c r="AB51" s="713"/>
      <c r="AC51" s="663"/>
      <c r="AD51" s="664"/>
      <c r="AE51" s="664"/>
      <c r="AF51" s="722"/>
      <c r="AG51" s="667" t="s">
        <v>110</v>
      </c>
      <c r="AH51" s="712"/>
      <c r="AI51" s="712"/>
      <c r="AJ51" s="712" t="s">
        <v>111</v>
      </c>
      <c r="AK51" s="713"/>
      <c r="AL51" s="713"/>
    </row>
    <row r="52" spans="2:38" s="16" customFormat="1" ht="9.75">
      <c r="B52" s="23"/>
      <c r="C52" s="24"/>
      <c r="D52" s="24"/>
      <c r="E52" s="24"/>
      <c r="F52" s="24"/>
      <c r="G52" s="24"/>
      <c r="H52" s="25"/>
      <c r="I52" s="27"/>
      <c r="J52" s="17"/>
      <c r="K52" s="29"/>
      <c r="L52" s="29" t="s">
        <v>118</v>
      </c>
      <c r="M52" s="17"/>
      <c r="N52" s="29"/>
      <c r="O52" s="29" t="s">
        <v>143</v>
      </c>
      <c r="P52" s="17"/>
      <c r="Q52" s="29"/>
      <c r="R52" s="29" t="s">
        <v>143</v>
      </c>
      <c r="S52" s="17"/>
      <c r="T52" s="17"/>
      <c r="U52" s="29"/>
      <c r="V52" s="29" t="s">
        <v>118</v>
      </c>
      <c r="W52" s="17"/>
      <c r="X52" s="29"/>
      <c r="Y52" s="29" t="s">
        <v>143</v>
      </c>
      <c r="Z52" s="17"/>
      <c r="AA52" s="29"/>
      <c r="AB52" s="29" t="s">
        <v>143</v>
      </c>
      <c r="AC52" s="17"/>
      <c r="AD52" s="17"/>
      <c r="AE52" s="29"/>
      <c r="AF52" s="29" t="s">
        <v>118</v>
      </c>
      <c r="AG52" s="17"/>
      <c r="AH52" s="29"/>
      <c r="AI52" s="29" t="s">
        <v>143</v>
      </c>
      <c r="AJ52" s="17"/>
      <c r="AK52" s="17"/>
      <c r="AL52" s="30" t="s">
        <v>143</v>
      </c>
    </row>
    <row r="53" spans="2:38" ht="13.5">
      <c r="B53" s="692" t="s">
        <v>105</v>
      </c>
      <c r="C53" s="693"/>
      <c r="D53" s="693"/>
      <c r="E53" s="693"/>
      <c r="F53" s="693"/>
      <c r="G53" s="693"/>
      <c r="H53" s="694"/>
      <c r="I53" s="710">
        <v>151.3</v>
      </c>
      <c r="J53" s="710"/>
      <c r="K53" s="710"/>
      <c r="L53" s="710"/>
      <c r="M53" s="688">
        <v>-4.9</v>
      </c>
      <c r="N53" s="688"/>
      <c r="O53" s="688"/>
      <c r="P53" s="688">
        <v>1.1</v>
      </c>
      <c r="Q53" s="688"/>
      <c r="R53" s="688"/>
      <c r="S53" s="710">
        <v>137.1</v>
      </c>
      <c r="T53" s="710"/>
      <c r="U53" s="710"/>
      <c r="V53" s="710"/>
      <c r="W53" s="688">
        <v>-5.4</v>
      </c>
      <c r="X53" s="688"/>
      <c r="Y53" s="688"/>
      <c r="Z53" s="688">
        <v>0</v>
      </c>
      <c r="AA53" s="688"/>
      <c r="AB53" s="688"/>
      <c r="AC53" s="710">
        <v>14.2</v>
      </c>
      <c r="AD53" s="710"/>
      <c r="AE53" s="710"/>
      <c r="AF53" s="710"/>
      <c r="AG53" s="688">
        <v>1.4</v>
      </c>
      <c r="AH53" s="688"/>
      <c r="AI53" s="688"/>
      <c r="AJ53" s="688">
        <v>13.5</v>
      </c>
      <c r="AK53" s="688"/>
      <c r="AL53" s="709"/>
    </row>
    <row r="54" spans="2:38" ht="13.5">
      <c r="B54" s="692" t="s">
        <v>106</v>
      </c>
      <c r="C54" s="693"/>
      <c r="D54" s="693"/>
      <c r="E54" s="693"/>
      <c r="F54" s="693"/>
      <c r="G54" s="693"/>
      <c r="H54" s="694"/>
      <c r="I54" s="710">
        <v>186.4</v>
      </c>
      <c r="J54" s="710"/>
      <c r="K54" s="710"/>
      <c r="L54" s="710"/>
      <c r="M54" s="688">
        <v>-2.2</v>
      </c>
      <c r="N54" s="688"/>
      <c r="O54" s="688"/>
      <c r="P54" s="688">
        <v>-2.2</v>
      </c>
      <c r="Q54" s="688"/>
      <c r="R54" s="688"/>
      <c r="S54" s="710">
        <v>169.1</v>
      </c>
      <c r="T54" s="710"/>
      <c r="U54" s="710"/>
      <c r="V54" s="710"/>
      <c r="W54" s="688">
        <v>-3.9</v>
      </c>
      <c r="X54" s="688"/>
      <c r="Y54" s="688"/>
      <c r="Z54" s="688">
        <v>-3.5</v>
      </c>
      <c r="AA54" s="688"/>
      <c r="AB54" s="688"/>
      <c r="AC54" s="710">
        <v>17.3</v>
      </c>
      <c r="AD54" s="710"/>
      <c r="AE54" s="710"/>
      <c r="AF54" s="710"/>
      <c r="AG54" s="688">
        <v>16.9</v>
      </c>
      <c r="AH54" s="688"/>
      <c r="AI54" s="688"/>
      <c r="AJ54" s="688">
        <v>12.4</v>
      </c>
      <c r="AK54" s="688"/>
      <c r="AL54" s="709"/>
    </row>
    <row r="55" spans="2:38" ht="13.5">
      <c r="B55" s="692" t="s">
        <v>107</v>
      </c>
      <c r="C55" s="693"/>
      <c r="D55" s="693"/>
      <c r="E55" s="693"/>
      <c r="F55" s="693"/>
      <c r="G55" s="693"/>
      <c r="H55" s="694"/>
      <c r="I55" s="710">
        <v>167.7</v>
      </c>
      <c r="J55" s="710"/>
      <c r="K55" s="710"/>
      <c r="L55" s="710"/>
      <c r="M55" s="688">
        <v>-5.6</v>
      </c>
      <c r="N55" s="688"/>
      <c r="O55" s="688"/>
      <c r="P55" s="688">
        <v>1.9</v>
      </c>
      <c r="Q55" s="688"/>
      <c r="R55" s="688"/>
      <c r="S55" s="710">
        <v>149</v>
      </c>
      <c r="T55" s="710"/>
      <c r="U55" s="710"/>
      <c r="V55" s="710"/>
      <c r="W55" s="688">
        <v>-6.3</v>
      </c>
      <c r="X55" s="688"/>
      <c r="Y55" s="688"/>
      <c r="Z55" s="688">
        <v>-0.1</v>
      </c>
      <c r="AA55" s="688"/>
      <c r="AB55" s="688"/>
      <c r="AC55" s="710">
        <v>18.7</v>
      </c>
      <c r="AD55" s="710"/>
      <c r="AE55" s="710"/>
      <c r="AF55" s="710"/>
      <c r="AG55" s="688">
        <v>1</v>
      </c>
      <c r="AH55" s="688"/>
      <c r="AI55" s="688"/>
      <c r="AJ55" s="688">
        <v>21.3</v>
      </c>
      <c r="AK55" s="688"/>
      <c r="AL55" s="709"/>
    </row>
    <row r="56" spans="2:38" ht="13.5">
      <c r="B56" s="692" t="s">
        <v>130</v>
      </c>
      <c r="C56" s="693"/>
      <c r="D56" s="693"/>
      <c r="E56" s="693"/>
      <c r="F56" s="693"/>
      <c r="G56" s="693"/>
      <c r="H56" s="694"/>
      <c r="I56" s="710">
        <v>145.8</v>
      </c>
      <c r="J56" s="710"/>
      <c r="K56" s="710"/>
      <c r="L56" s="710"/>
      <c r="M56" s="688">
        <v>-5.2</v>
      </c>
      <c r="N56" s="688"/>
      <c r="O56" s="688"/>
      <c r="P56" s="688">
        <v>-0.1</v>
      </c>
      <c r="Q56" s="688"/>
      <c r="R56" s="688"/>
      <c r="S56" s="710">
        <v>134.4</v>
      </c>
      <c r="T56" s="710"/>
      <c r="U56" s="710"/>
      <c r="V56" s="710"/>
      <c r="W56" s="688">
        <v>-5.5</v>
      </c>
      <c r="X56" s="688"/>
      <c r="Y56" s="688"/>
      <c r="Z56" s="688">
        <v>1.1</v>
      </c>
      <c r="AA56" s="688"/>
      <c r="AB56" s="688"/>
      <c r="AC56" s="710">
        <v>11.4</v>
      </c>
      <c r="AD56" s="710"/>
      <c r="AE56" s="710"/>
      <c r="AF56" s="710"/>
      <c r="AG56" s="688">
        <v>-1.6</v>
      </c>
      <c r="AH56" s="688"/>
      <c r="AI56" s="688"/>
      <c r="AJ56" s="688">
        <v>-12.3</v>
      </c>
      <c r="AK56" s="688"/>
      <c r="AL56" s="709"/>
    </row>
    <row r="57" spans="2:38" ht="13.5">
      <c r="B57" s="692" t="s">
        <v>101</v>
      </c>
      <c r="C57" s="693"/>
      <c r="D57" s="693"/>
      <c r="E57" s="693"/>
      <c r="F57" s="693"/>
      <c r="G57" s="693"/>
      <c r="H57" s="694"/>
      <c r="I57" s="710">
        <v>152.3</v>
      </c>
      <c r="J57" s="710"/>
      <c r="K57" s="710"/>
      <c r="L57" s="710"/>
      <c r="M57" s="688">
        <v>-10.7</v>
      </c>
      <c r="N57" s="688"/>
      <c r="O57" s="688"/>
      <c r="P57" s="688">
        <v>-4.2</v>
      </c>
      <c r="Q57" s="688"/>
      <c r="R57" s="688"/>
      <c r="S57" s="710">
        <v>136.7</v>
      </c>
      <c r="T57" s="710"/>
      <c r="U57" s="710"/>
      <c r="V57" s="710"/>
      <c r="W57" s="688">
        <v>-10.6</v>
      </c>
      <c r="X57" s="688"/>
      <c r="Y57" s="688"/>
      <c r="Z57" s="688">
        <v>-4.9</v>
      </c>
      <c r="AA57" s="688"/>
      <c r="AB57" s="688"/>
      <c r="AC57" s="710">
        <v>15.6</v>
      </c>
      <c r="AD57" s="710"/>
      <c r="AE57" s="710"/>
      <c r="AF57" s="710"/>
      <c r="AG57" s="688">
        <v>-11.9</v>
      </c>
      <c r="AH57" s="688"/>
      <c r="AI57" s="688"/>
      <c r="AJ57" s="688">
        <v>2.6</v>
      </c>
      <c r="AK57" s="688"/>
      <c r="AL57" s="709"/>
    </row>
    <row r="58" spans="2:38" ht="13.5">
      <c r="B58" s="692" t="s">
        <v>129</v>
      </c>
      <c r="C58" s="693"/>
      <c r="D58" s="693"/>
      <c r="E58" s="693"/>
      <c r="F58" s="693"/>
      <c r="G58" s="693"/>
      <c r="H58" s="694"/>
      <c r="I58" s="710">
        <v>170.5</v>
      </c>
      <c r="J58" s="710"/>
      <c r="K58" s="710"/>
      <c r="L58" s="710"/>
      <c r="M58" s="688">
        <v>-0.1</v>
      </c>
      <c r="N58" s="688"/>
      <c r="O58" s="688"/>
      <c r="P58" s="688">
        <v>1.7</v>
      </c>
      <c r="Q58" s="688"/>
      <c r="R58" s="688"/>
      <c r="S58" s="710">
        <v>147.8</v>
      </c>
      <c r="T58" s="710"/>
      <c r="U58" s="710"/>
      <c r="V58" s="710"/>
      <c r="W58" s="688">
        <v>-2.3</v>
      </c>
      <c r="X58" s="688"/>
      <c r="Y58" s="688"/>
      <c r="Z58" s="688">
        <v>1.2</v>
      </c>
      <c r="AA58" s="688"/>
      <c r="AB58" s="688"/>
      <c r="AC58" s="710">
        <v>22.7</v>
      </c>
      <c r="AD58" s="710"/>
      <c r="AE58" s="710"/>
      <c r="AF58" s="710"/>
      <c r="AG58" s="688">
        <v>17.6</v>
      </c>
      <c r="AH58" s="688"/>
      <c r="AI58" s="688"/>
      <c r="AJ58" s="688">
        <v>5.1</v>
      </c>
      <c r="AK58" s="688"/>
      <c r="AL58" s="709"/>
    </row>
    <row r="59" spans="2:38" ht="13.5">
      <c r="B59" s="692" t="s">
        <v>140</v>
      </c>
      <c r="C59" s="693"/>
      <c r="D59" s="693"/>
      <c r="E59" s="693"/>
      <c r="F59" s="693"/>
      <c r="G59" s="693"/>
      <c r="H59" s="694"/>
      <c r="I59" s="710">
        <v>136.7</v>
      </c>
      <c r="J59" s="710"/>
      <c r="K59" s="710"/>
      <c r="L59" s="710"/>
      <c r="M59" s="688">
        <v>1</v>
      </c>
      <c r="N59" s="688"/>
      <c r="O59" s="688"/>
      <c r="P59" s="688">
        <v>2.7</v>
      </c>
      <c r="Q59" s="688"/>
      <c r="R59" s="688"/>
      <c r="S59" s="710">
        <v>128.6</v>
      </c>
      <c r="T59" s="710"/>
      <c r="U59" s="710"/>
      <c r="V59" s="710"/>
      <c r="W59" s="688">
        <v>0.8</v>
      </c>
      <c r="X59" s="688"/>
      <c r="Y59" s="688"/>
      <c r="Z59" s="688">
        <v>2.5</v>
      </c>
      <c r="AA59" s="688"/>
      <c r="AB59" s="688"/>
      <c r="AC59" s="710">
        <v>8.1</v>
      </c>
      <c r="AD59" s="710"/>
      <c r="AE59" s="710"/>
      <c r="AF59" s="710"/>
      <c r="AG59" s="688">
        <v>3.9</v>
      </c>
      <c r="AH59" s="688"/>
      <c r="AI59" s="688"/>
      <c r="AJ59" s="688">
        <v>6.6</v>
      </c>
      <c r="AK59" s="688"/>
      <c r="AL59" s="709"/>
    </row>
    <row r="60" spans="2:38" ht="13.5">
      <c r="B60" s="692" t="s">
        <v>141</v>
      </c>
      <c r="C60" s="693"/>
      <c r="D60" s="693"/>
      <c r="E60" s="693"/>
      <c r="F60" s="693"/>
      <c r="G60" s="693"/>
      <c r="H60" s="694"/>
      <c r="I60" s="710">
        <v>156.5</v>
      </c>
      <c r="J60" s="710"/>
      <c r="K60" s="710"/>
      <c r="L60" s="710"/>
      <c r="M60" s="688">
        <v>-0.6</v>
      </c>
      <c r="N60" s="688"/>
      <c r="O60" s="688"/>
      <c r="P60" s="688">
        <v>0.2</v>
      </c>
      <c r="Q60" s="688"/>
      <c r="R60" s="688"/>
      <c r="S60" s="710">
        <v>141</v>
      </c>
      <c r="T60" s="710"/>
      <c r="U60" s="710"/>
      <c r="V60" s="710"/>
      <c r="W60" s="688">
        <v>-2.3</v>
      </c>
      <c r="X60" s="688"/>
      <c r="Y60" s="688"/>
      <c r="Z60" s="688">
        <v>-0.4</v>
      </c>
      <c r="AA60" s="688"/>
      <c r="AB60" s="688"/>
      <c r="AC60" s="710">
        <v>15.5</v>
      </c>
      <c r="AD60" s="710"/>
      <c r="AE60" s="710"/>
      <c r="AF60" s="710"/>
      <c r="AG60" s="688">
        <v>16.5</v>
      </c>
      <c r="AH60" s="688"/>
      <c r="AI60" s="688"/>
      <c r="AJ60" s="688">
        <v>4.7</v>
      </c>
      <c r="AK60" s="688"/>
      <c r="AL60" s="709"/>
    </row>
    <row r="61" spans="2:45" ht="13.5">
      <c r="B61" s="692" t="s">
        <v>128</v>
      </c>
      <c r="C61" s="693"/>
      <c r="D61" s="693"/>
      <c r="E61" s="693"/>
      <c r="F61" s="693"/>
      <c r="G61" s="693"/>
      <c r="H61" s="694"/>
      <c r="I61" s="710">
        <v>138.7</v>
      </c>
      <c r="J61" s="710"/>
      <c r="K61" s="710"/>
      <c r="L61" s="710"/>
      <c r="M61" s="688">
        <v>-2.7</v>
      </c>
      <c r="N61" s="688"/>
      <c r="O61" s="688"/>
      <c r="P61" s="688">
        <v>3.6</v>
      </c>
      <c r="Q61" s="688"/>
      <c r="R61" s="688"/>
      <c r="S61" s="711">
        <v>129.2</v>
      </c>
      <c r="T61" s="711"/>
      <c r="U61" s="711"/>
      <c r="V61" s="711"/>
      <c r="W61" s="688">
        <v>-2.7</v>
      </c>
      <c r="X61" s="688"/>
      <c r="Y61" s="688"/>
      <c r="Z61" s="688">
        <v>3.9</v>
      </c>
      <c r="AA61" s="688"/>
      <c r="AB61" s="688"/>
      <c r="AC61" s="711">
        <v>9.5</v>
      </c>
      <c r="AD61" s="711"/>
      <c r="AE61" s="711"/>
      <c r="AF61" s="711"/>
      <c r="AG61" s="688">
        <v>-2.1</v>
      </c>
      <c r="AH61" s="688"/>
      <c r="AI61" s="688"/>
      <c r="AJ61" s="688">
        <v>1.1</v>
      </c>
      <c r="AK61" s="688"/>
      <c r="AL61" s="709"/>
      <c r="AQ61" s="332"/>
      <c r="AR61" s="332"/>
      <c r="AS61" s="332"/>
    </row>
    <row r="62" spans="2:45" ht="13.5">
      <c r="B62" s="692" t="s">
        <v>127</v>
      </c>
      <c r="C62" s="693"/>
      <c r="D62" s="693"/>
      <c r="E62" s="693"/>
      <c r="F62" s="693"/>
      <c r="G62" s="693"/>
      <c r="H62" s="694"/>
      <c r="I62" s="710">
        <v>175.9</v>
      </c>
      <c r="J62" s="710"/>
      <c r="K62" s="710"/>
      <c r="L62" s="710"/>
      <c r="M62" s="688">
        <v>-6</v>
      </c>
      <c r="N62" s="688"/>
      <c r="O62" s="688"/>
      <c r="P62" s="688">
        <v>4.4</v>
      </c>
      <c r="Q62" s="688"/>
      <c r="R62" s="688"/>
      <c r="S62" s="711">
        <v>153.9</v>
      </c>
      <c r="T62" s="711"/>
      <c r="U62" s="711"/>
      <c r="V62" s="711"/>
      <c r="W62" s="688">
        <v>-5.6</v>
      </c>
      <c r="X62" s="688"/>
      <c r="Y62" s="688"/>
      <c r="Z62" s="688">
        <v>3.9</v>
      </c>
      <c r="AA62" s="688"/>
      <c r="AB62" s="688"/>
      <c r="AC62" s="711">
        <v>22</v>
      </c>
      <c r="AD62" s="711"/>
      <c r="AE62" s="711"/>
      <c r="AF62" s="711"/>
      <c r="AG62" s="688">
        <v>-9.4</v>
      </c>
      <c r="AH62" s="688"/>
      <c r="AI62" s="688"/>
      <c r="AJ62" s="688">
        <v>6.8</v>
      </c>
      <c r="AK62" s="688"/>
      <c r="AL62" s="709"/>
      <c r="AQ62" s="332"/>
      <c r="AR62" s="332"/>
      <c r="AS62" s="332"/>
    </row>
    <row r="63" spans="2:45" ht="13.5">
      <c r="B63" s="692" t="s">
        <v>126</v>
      </c>
      <c r="C63" s="693"/>
      <c r="D63" s="693"/>
      <c r="E63" s="693"/>
      <c r="F63" s="693"/>
      <c r="G63" s="693"/>
      <c r="H63" s="694"/>
      <c r="I63" s="710">
        <v>116.9</v>
      </c>
      <c r="J63" s="710"/>
      <c r="K63" s="710"/>
      <c r="L63" s="710"/>
      <c r="M63" s="688">
        <v>2.9</v>
      </c>
      <c r="N63" s="688"/>
      <c r="O63" s="688"/>
      <c r="P63" s="688">
        <v>-0.2</v>
      </c>
      <c r="Q63" s="688"/>
      <c r="R63" s="688"/>
      <c r="S63" s="711">
        <v>107.8</v>
      </c>
      <c r="T63" s="711"/>
      <c r="U63" s="711"/>
      <c r="V63" s="711"/>
      <c r="W63" s="688">
        <v>2.6</v>
      </c>
      <c r="X63" s="688"/>
      <c r="Y63" s="688"/>
      <c r="Z63" s="688">
        <v>-1.8</v>
      </c>
      <c r="AA63" s="688"/>
      <c r="AB63" s="688"/>
      <c r="AC63" s="711">
        <v>9.1</v>
      </c>
      <c r="AD63" s="711"/>
      <c r="AE63" s="711"/>
      <c r="AF63" s="711"/>
      <c r="AG63" s="688">
        <v>5.9</v>
      </c>
      <c r="AH63" s="688"/>
      <c r="AI63" s="688"/>
      <c r="AJ63" s="688">
        <v>24.6</v>
      </c>
      <c r="AK63" s="688"/>
      <c r="AL63" s="709"/>
      <c r="AQ63" s="332"/>
      <c r="AR63" s="332"/>
      <c r="AS63" s="332"/>
    </row>
    <row r="64" spans="2:45" ht="13.5">
      <c r="B64" s="692" t="s">
        <v>125</v>
      </c>
      <c r="C64" s="693"/>
      <c r="D64" s="693"/>
      <c r="E64" s="693"/>
      <c r="F64" s="693"/>
      <c r="G64" s="693"/>
      <c r="H64" s="694"/>
      <c r="I64" s="710">
        <v>139.2</v>
      </c>
      <c r="J64" s="710"/>
      <c r="K64" s="710"/>
      <c r="L64" s="710"/>
      <c r="M64" s="688">
        <v>-3.6</v>
      </c>
      <c r="N64" s="688"/>
      <c r="O64" s="688"/>
      <c r="P64" s="688">
        <v>0.2</v>
      </c>
      <c r="Q64" s="688"/>
      <c r="R64" s="688"/>
      <c r="S64" s="711">
        <v>134.8</v>
      </c>
      <c r="T64" s="711"/>
      <c r="U64" s="711"/>
      <c r="V64" s="711"/>
      <c r="W64" s="688">
        <v>-3.8</v>
      </c>
      <c r="X64" s="688"/>
      <c r="Y64" s="688"/>
      <c r="Z64" s="688">
        <v>0.3</v>
      </c>
      <c r="AA64" s="688"/>
      <c r="AB64" s="688"/>
      <c r="AC64" s="711">
        <v>4.4</v>
      </c>
      <c r="AD64" s="711"/>
      <c r="AE64" s="711"/>
      <c r="AF64" s="711"/>
      <c r="AG64" s="688">
        <v>0</v>
      </c>
      <c r="AH64" s="688"/>
      <c r="AI64" s="688"/>
      <c r="AJ64" s="688">
        <v>-2.1</v>
      </c>
      <c r="AK64" s="688"/>
      <c r="AL64" s="709"/>
      <c r="AQ64" s="332"/>
      <c r="AR64" s="332"/>
      <c r="AS64" s="332"/>
    </row>
    <row r="65" spans="2:45" ht="13.5">
      <c r="B65" s="692" t="s">
        <v>108</v>
      </c>
      <c r="C65" s="693"/>
      <c r="D65" s="693"/>
      <c r="E65" s="693"/>
      <c r="F65" s="693"/>
      <c r="G65" s="693"/>
      <c r="H65" s="694"/>
      <c r="I65" s="710">
        <v>115.8</v>
      </c>
      <c r="J65" s="710"/>
      <c r="K65" s="710"/>
      <c r="L65" s="710"/>
      <c r="M65" s="688">
        <v>-29.1</v>
      </c>
      <c r="N65" s="688"/>
      <c r="O65" s="688"/>
      <c r="P65" s="688">
        <v>6.6</v>
      </c>
      <c r="Q65" s="688"/>
      <c r="R65" s="688"/>
      <c r="S65" s="711">
        <v>103.8</v>
      </c>
      <c r="T65" s="711"/>
      <c r="U65" s="711"/>
      <c r="V65" s="711"/>
      <c r="W65" s="688">
        <v>-29.4</v>
      </c>
      <c r="X65" s="688"/>
      <c r="Y65" s="688"/>
      <c r="Z65" s="688">
        <v>3.2</v>
      </c>
      <c r="AA65" s="688"/>
      <c r="AB65" s="688"/>
      <c r="AC65" s="711">
        <v>12</v>
      </c>
      <c r="AD65" s="711"/>
      <c r="AE65" s="711"/>
      <c r="AF65" s="711"/>
      <c r="AG65" s="688">
        <v>-25.5</v>
      </c>
      <c r="AH65" s="688"/>
      <c r="AI65" s="688"/>
      <c r="AJ65" s="688">
        <v>51.8</v>
      </c>
      <c r="AK65" s="688"/>
      <c r="AL65" s="709"/>
      <c r="AQ65" s="332"/>
      <c r="AR65" s="332"/>
      <c r="AS65" s="332"/>
    </row>
    <row r="66" spans="2:45" ht="13.5">
      <c r="B66" s="692" t="s">
        <v>104</v>
      </c>
      <c r="C66" s="693"/>
      <c r="D66" s="693"/>
      <c r="E66" s="693"/>
      <c r="F66" s="693"/>
      <c r="G66" s="693"/>
      <c r="H66" s="694"/>
      <c r="I66" s="710">
        <v>138.1</v>
      </c>
      <c r="J66" s="710"/>
      <c r="K66" s="710"/>
      <c r="L66" s="710"/>
      <c r="M66" s="688">
        <v>-4.4</v>
      </c>
      <c r="N66" s="688"/>
      <c r="O66" s="688"/>
      <c r="P66" s="688">
        <v>-3</v>
      </c>
      <c r="Q66" s="688"/>
      <c r="R66" s="688"/>
      <c r="S66" s="711">
        <v>131.5</v>
      </c>
      <c r="T66" s="711"/>
      <c r="U66" s="711"/>
      <c r="V66" s="711"/>
      <c r="W66" s="688">
        <v>-4.9</v>
      </c>
      <c r="X66" s="688"/>
      <c r="Y66" s="688"/>
      <c r="Z66" s="688">
        <v>-3</v>
      </c>
      <c r="AA66" s="688"/>
      <c r="AB66" s="688"/>
      <c r="AC66" s="711">
        <v>6.6</v>
      </c>
      <c r="AD66" s="711"/>
      <c r="AE66" s="711"/>
      <c r="AF66" s="711"/>
      <c r="AG66" s="688">
        <v>8.2</v>
      </c>
      <c r="AH66" s="688"/>
      <c r="AI66" s="688"/>
      <c r="AJ66" s="688">
        <v>-1.5</v>
      </c>
      <c r="AK66" s="688"/>
      <c r="AL66" s="709"/>
      <c r="AQ66" s="332"/>
      <c r="AR66" s="332"/>
      <c r="AS66" s="332"/>
    </row>
    <row r="67" spans="2:45" ht="13.5">
      <c r="B67" s="692" t="s">
        <v>102</v>
      </c>
      <c r="C67" s="693"/>
      <c r="D67" s="693"/>
      <c r="E67" s="693"/>
      <c r="F67" s="693"/>
      <c r="G67" s="693"/>
      <c r="H67" s="694"/>
      <c r="I67" s="710">
        <v>152.3</v>
      </c>
      <c r="J67" s="710"/>
      <c r="K67" s="710"/>
      <c r="L67" s="710"/>
      <c r="M67" s="688">
        <v>0.4</v>
      </c>
      <c r="N67" s="688"/>
      <c r="O67" s="688"/>
      <c r="P67" s="688">
        <v>1.5</v>
      </c>
      <c r="Q67" s="688"/>
      <c r="R67" s="688"/>
      <c r="S67" s="711">
        <v>146.8</v>
      </c>
      <c r="T67" s="711"/>
      <c r="U67" s="711"/>
      <c r="V67" s="711"/>
      <c r="W67" s="688">
        <v>-0.2</v>
      </c>
      <c r="X67" s="688"/>
      <c r="Y67" s="688"/>
      <c r="Z67" s="688">
        <v>1.3</v>
      </c>
      <c r="AA67" s="688"/>
      <c r="AB67" s="688"/>
      <c r="AC67" s="711">
        <v>5.5</v>
      </c>
      <c r="AD67" s="711"/>
      <c r="AE67" s="711"/>
      <c r="AF67" s="711"/>
      <c r="AG67" s="688">
        <v>17</v>
      </c>
      <c r="AH67" s="688"/>
      <c r="AI67" s="688"/>
      <c r="AJ67" s="688">
        <v>7.8</v>
      </c>
      <c r="AK67" s="688"/>
      <c r="AL67" s="709"/>
      <c r="AQ67" s="332"/>
      <c r="AR67" s="332"/>
      <c r="AS67" s="332"/>
    </row>
    <row r="68" spans="2:45" ht="13.5">
      <c r="B68" s="692" t="s">
        <v>103</v>
      </c>
      <c r="C68" s="693"/>
      <c r="D68" s="693"/>
      <c r="E68" s="693"/>
      <c r="F68" s="693"/>
      <c r="G68" s="693"/>
      <c r="H68" s="694"/>
      <c r="I68" s="710">
        <v>130.6</v>
      </c>
      <c r="J68" s="710"/>
      <c r="K68" s="710"/>
      <c r="L68" s="710"/>
      <c r="M68" s="688">
        <v>-1.6</v>
      </c>
      <c r="N68" s="688"/>
      <c r="O68" s="688"/>
      <c r="P68" s="688">
        <v>1.1</v>
      </c>
      <c r="Q68" s="688"/>
      <c r="R68" s="688"/>
      <c r="S68" s="711">
        <v>119</v>
      </c>
      <c r="T68" s="711"/>
      <c r="U68" s="711"/>
      <c r="V68" s="711"/>
      <c r="W68" s="688">
        <v>-1.9</v>
      </c>
      <c r="X68" s="688"/>
      <c r="Y68" s="688"/>
      <c r="Z68" s="688">
        <v>1</v>
      </c>
      <c r="AA68" s="688"/>
      <c r="AB68" s="688"/>
      <c r="AC68" s="711">
        <v>11.6</v>
      </c>
      <c r="AD68" s="711"/>
      <c r="AE68" s="711"/>
      <c r="AF68" s="711"/>
      <c r="AG68" s="688">
        <v>0</v>
      </c>
      <c r="AH68" s="688"/>
      <c r="AI68" s="688"/>
      <c r="AJ68" s="688">
        <v>1.7</v>
      </c>
      <c r="AK68" s="688"/>
      <c r="AL68" s="709"/>
      <c r="AQ68" s="332"/>
      <c r="AR68" s="332"/>
      <c r="AS68" s="332"/>
    </row>
    <row r="69" spans="2:44" ht="4.5" customHeight="1">
      <c r="B69" s="53"/>
      <c r="C69" s="54"/>
      <c r="D69" s="54"/>
      <c r="E69" s="54"/>
      <c r="F69" s="54"/>
      <c r="G69" s="54"/>
      <c r="H69" s="52"/>
      <c r="I69" s="60"/>
      <c r="J69" s="61"/>
      <c r="K69" s="61"/>
      <c r="L69" s="61"/>
      <c r="M69" s="7"/>
      <c r="N69" s="7"/>
      <c r="O69" s="7"/>
      <c r="P69" s="7"/>
      <c r="Q69" s="7"/>
      <c r="R69" s="7"/>
      <c r="S69" s="64"/>
      <c r="T69" s="64"/>
      <c r="U69" s="64"/>
      <c r="V69" s="64"/>
      <c r="W69" s="7"/>
      <c r="X69" s="7"/>
      <c r="Y69" s="7"/>
      <c r="Z69" s="7"/>
      <c r="AA69" s="7"/>
      <c r="AB69" s="7"/>
      <c r="AC69" s="64"/>
      <c r="AD69" s="64"/>
      <c r="AE69" s="64"/>
      <c r="AF69" s="64"/>
      <c r="AG69" s="7"/>
      <c r="AH69" s="7"/>
      <c r="AI69" s="7"/>
      <c r="AJ69" s="7"/>
      <c r="AK69" s="7"/>
      <c r="AL69" s="62"/>
      <c r="AP69" s="2"/>
      <c r="AQ69" s="2"/>
      <c r="AR69" s="2"/>
    </row>
    <row r="70" ht="13.5">
      <c r="B70" s="68"/>
    </row>
    <row r="71" ht="13.5">
      <c r="B71" s="68"/>
    </row>
    <row r="72" spans="2:21" ht="13.5">
      <c r="B72" s="68"/>
      <c r="S72" s="1" t="s">
        <v>135</v>
      </c>
      <c r="T72" s="28">
        <v>4</v>
      </c>
      <c r="U72" s="1" t="s">
        <v>135</v>
      </c>
    </row>
    <row r="73" spans="2:8" ht="13.5">
      <c r="B73" s="2"/>
      <c r="C73" s="2"/>
      <c r="D73" s="2"/>
      <c r="E73" s="2"/>
      <c r="F73" s="2"/>
      <c r="G73" s="2"/>
      <c r="H73" s="2"/>
    </row>
  </sheetData>
  <mergeCells count="354">
    <mergeCell ref="AF13:AL13"/>
    <mergeCell ref="AC22:AF22"/>
    <mergeCell ref="AJ21:AL21"/>
    <mergeCell ref="AJ19:AL19"/>
    <mergeCell ref="AG19:AI19"/>
    <mergeCell ref="AG16:AL16"/>
    <mergeCell ref="AG17:AI17"/>
    <mergeCell ref="AJ17:AL17"/>
    <mergeCell ref="AJ23:AL23"/>
    <mergeCell ref="AC25:AF25"/>
    <mergeCell ref="AG25:AI25"/>
    <mergeCell ref="AG24:AI24"/>
    <mergeCell ref="AG23:AI23"/>
    <mergeCell ref="Z22:AB22"/>
    <mergeCell ref="Z21:AB21"/>
    <mergeCell ref="AG21:AI21"/>
    <mergeCell ref="AJ20:AL20"/>
    <mergeCell ref="AG20:AI20"/>
    <mergeCell ref="Z20:AB20"/>
    <mergeCell ref="AJ22:AL22"/>
    <mergeCell ref="AG22:AI22"/>
    <mergeCell ref="S21:V21"/>
    <mergeCell ref="AC19:AF19"/>
    <mergeCell ref="AC20:AF20"/>
    <mergeCell ref="AC21:AF21"/>
    <mergeCell ref="W20:Y20"/>
    <mergeCell ref="Z19:AB19"/>
    <mergeCell ref="Z23:AB23"/>
    <mergeCell ref="W24:Y24"/>
    <mergeCell ref="W23:Y23"/>
    <mergeCell ref="AC26:AF26"/>
    <mergeCell ref="AC23:AF23"/>
    <mergeCell ref="AC24:AF24"/>
    <mergeCell ref="AC27:AF27"/>
    <mergeCell ref="AC28:AF28"/>
    <mergeCell ref="AC29:AF29"/>
    <mergeCell ref="Z33:AB33"/>
    <mergeCell ref="AC30:AF30"/>
    <mergeCell ref="AC31:AF31"/>
    <mergeCell ref="AC32:AF32"/>
    <mergeCell ref="AC33:AF33"/>
    <mergeCell ref="Z32:AB32"/>
    <mergeCell ref="Z31:AB31"/>
    <mergeCell ref="M24:O24"/>
    <mergeCell ref="M32:O32"/>
    <mergeCell ref="M31:O31"/>
    <mergeCell ref="M30:O30"/>
    <mergeCell ref="M29:O29"/>
    <mergeCell ref="B34:H34"/>
    <mergeCell ref="B30:H30"/>
    <mergeCell ref="M23:O23"/>
    <mergeCell ref="M28:O28"/>
    <mergeCell ref="M27:O27"/>
    <mergeCell ref="M26:O26"/>
    <mergeCell ref="M25:O25"/>
    <mergeCell ref="I23:L23"/>
    <mergeCell ref="I28:L28"/>
    <mergeCell ref="I29:L29"/>
    <mergeCell ref="I30:L30"/>
    <mergeCell ref="I24:L24"/>
    <mergeCell ref="I25:L25"/>
    <mergeCell ref="I26:L26"/>
    <mergeCell ref="I27:L27"/>
    <mergeCell ref="I31:L31"/>
    <mergeCell ref="I32:L32"/>
    <mergeCell ref="I33:L33"/>
    <mergeCell ref="I34:L34"/>
    <mergeCell ref="Z30:AB30"/>
    <mergeCell ref="Z29:AB29"/>
    <mergeCell ref="Z28:AB28"/>
    <mergeCell ref="Z27:AB27"/>
    <mergeCell ref="W29:Y29"/>
    <mergeCell ref="W28:Y28"/>
    <mergeCell ref="W27:Y27"/>
    <mergeCell ref="Z24:AB24"/>
    <mergeCell ref="Z26:AB26"/>
    <mergeCell ref="Z25:AB25"/>
    <mergeCell ref="S24:V24"/>
    <mergeCell ref="S25:V25"/>
    <mergeCell ref="S26:V26"/>
    <mergeCell ref="W34:Y34"/>
    <mergeCell ref="W33:Y33"/>
    <mergeCell ref="W32:Y32"/>
    <mergeCell ref="W31:Y31"/>
    <mergeCell ref="W26:Y26"/>
    <mergeCell ref="W25:Y25"/>
    <mergeCell ref="W30:Y30"/>
    <mergeCell ref="S31:V31"/>
    <mergeCell ref="S32:V32"/>
    <mergeCell ref="S27:V27"/>
    <mergeCell ref="S28:V28"/>
    <mergeCell ref="S29:V29"/>
    <mergeCell ref="S30:V30"/>
    <mergeCell ref="P28:R28"/>
    <mergeCell ref="P27:R27"/>
    <mergeCell ref="P26:R26"/>
    <mergeCell ref="P25:R25"/>
    <mergeCell ref="P32:R32"/>
    <mergeCell ref="P31:R31"/>
    <mergeCell ref="P30:R30"/>
    <mergeCell ref="P29:R29"/>
    <mergeCell ref="AJ27:AL27"/>
    <mergeCell ref="AJ26:AL26"/>
    <mergeCell ref="AJ25:AL25"/>
    <mergeCell ref="AJ24:AL24"/>
    <mergeCell ref="AJ34:AL34"/>
    <mergeCell ref="AJ33:AL33"/>
    <mergeCell ref="AJ32:AL32"/>
    <mergeCell ref="AJ31:AL31"/>
    <mergeCell ref="AJ30:AL30"/>
    <mergeCell ref="AJ29:AL29"/>
    <mergeCell ref="AJ28:AL28"/>
    <mergeCell ref="AG29:AI29"/>
    <mergeCell ref="AG28:AI28"/>
    <mergeCell ref="P21:R21"/>
    <mergeCell ref="W21:Y21"/>
    <mergeCell ref="W22:Y22"/>
    <mergeCell ref="AG27:AI27"/>
    <mergeCell ref="AG26:AI26"/>
    <mergeCell ref="P22:R22"/>
    <mergeCell ref="S22:V22"/>
    <mergeCell ref="P24:R24"/>
    <mergeCell ref="P23:R23"/>
    <mergeCell ref="S23:V23"/>
    <mergeCell ref="Z17:AB17"/>
    <mergeCell ref="S15:V17"/>
    <mergeCell ref="W19:Y19"/>
    <mergeCell ref="P20:R20"/>
    <mergeCell ref="S19:V19"/>
    <mergeCell ref="S20:V20"/>
    <mergeCell ref="I14:L17"/>
    <mergeCell ref="M16:R16"/>
    <mergeCell ref="AC15:AF17"/>
    <mergeCell ref="I19:L19"/>
    <mergeCell ref="M17:O17"/>
    <mergeCell ref="P17:R17"/>
    <mergeCell ref="P19:R19"/>
    <mergeCell ref="M19:O19"/>
    <mergeCell ref="W16:AB16"/>
    <mergeCell ref="W17:Y17"/>
    <mergeCell ref="M22:O22"/>
    <mergeCell ref="M21:O21"/>
    <mergeCell ref="I20:L20"/>
    <mergeCell ref="I21:L21"/>
    <mergeCell ref="I22:L22"/>
    <mergeCell ref="M20:O20"/>
    <mergeCell ref="B33:H33"/>
    <mergeCell ref="B26:H26"/>
    <mergeCell ref="B27:H27"/>
    <mergeCell ref="B28:H28"/>
    <mergeCell ref="B29:H29"/>
    <mergeCell ref="B24:H24"/>
    <mergeCell ref="B25:H25"/>
    <mergeCell ref="B31:H31"/>
    <mergeCell ref="B32:H32"/>
    <mergeCell ref="AG32:AI32"/>
    <mergeCell ref="AG31:AI31"/>
    <mergeCell ref="AG34:AI34"/>
    <mergeCell ref="AG33:AI33"/>
    <mergeCell ref="S33:V33"/>
    <mergeCell ref="S34:V34"/>
    <mergeCell ref="AC34:AF34"/>
    <mergeCell ref="Z34:AB34"/>
    <mergeCell ref="C5:AL6"/>
    <mergeCell ref="C7:AL9"/>
    <mergeCell ref="C10:AL11"/>
    <mergeCell ref="AG30:AI30"/>
    <mergeCell ref="B14:H17"/>
    <mergeCell ref="B19:H19"/>
    <mergeCell ref="B20:H20"/>
    <mergeCell ref="B21:H21"/>
    <mergeCell ref="B22:H22"/>
    <mergeCell ref="B23:H23"/>
    <mergeCell ref="M34:O34"/>
    <mergeCell ref="M33:O33"/>
    <mergeCell ref="P34:R34"/>
    <mergeCell ref="P33:R33"/>
    <mergeCell ref="C39:AL40"/>
    <mergeCell ref="C41:AL43"/>
    <mergeCell ref="C44:AL45"/>
    <mergeCell ref="AF47:AL47"/>
    <mergeCell ref="B48:H51"/>
    <mergeCell ref="I48:L51"/>
    <mergeCell ref="S49:V51"/>
    <mergeCell ref="AC49:AF51"/>
    <mergeCell ref="M50:R50"/>
    <mergeCell ref="W50:AB50"/>
    <mergeCell ref="AG50:AL50"/>
    <mergeCell ref="M51:O51"/>
    <mergeCell ref="P51:R51"/>
    <mergeCell ref="W51:Y51"/>
    <mergeCell ref="Z51:AB51"/>
    <mergeCell ref="AG51:AI51"/>
    <mergeCell ref="AJ51:AL51"/>
    <mergeCell ref="B53:H53"/>
    <mergeCell ref="I53:L53"/>
    <mergeCell ref="M53:O53"/>
    <mergeCell ref="P53:R53"/>
    <mergeCell ref="S53:V53"/>
    <mergeCell ref="W53:Y53"/>
    <mergeCell ref="Z53:AB53"/>
    <mergeCell ref="AC53:AF53"/>
    <mergeCell ref="AG53:AI53"/>
    <mergeCell ref="AJ53:AL53"/>
    <mergeCell ref="B54:H54"/>
    <mergeCell ref="I54:L54"/>
    <mergeCell ref="M54:O54"/>
    <mergeCell ref="P54:R54"/>
    <mergeCell ref="S54:V54"/>
    <mergeCell ref="W54:Y54"/>
    <mergeCell ref="Z54:AB54"/>
    <mergeCell ref="AC54:AF54"/>
    <mergeCell ref="AG54:AI54"/>
    <mergeCell ref="AJ54:AL54"/>
    <mergeCell ref="B55:H55"/>
    <mergeCell ref="I55:L55"/>
    <mergeCell ref="M55:O55"/>
    <mergeCell ref="P55:R55"/>
    <mergeCell ref="S55:V55"/>
    <mergeCell ref="W55:Y55"/>
    <mergeCell ref="Z55:AB55"/>
    <mergeCell ref="AC55:AF55"/>
    <mergeCell ref="AG55:AI55"/>
    <mergeCell ref="AJ55:AL55"/>
    <mergeCell ref="B56:H56"/>
    <mergeCell ref="I56:L56"/>
    <mergeCell ref="M56:O56"/>
    <mergeCell ref="P56:R56"/>
    <mergeCell ref="S56:V56"/>
    <mergeCell ref="W56:Y56"/>
    <mergeCell ref="Z56:AB56"/>
    <mergeCell ref="AC56:AF56"/>
    <mergeCell ref="AG56:AI56"/>
    <mergeCell ref="AJ56:AL56"/>
    <mergeCell ref="B57:H57"/>
    <mergeCell ref="I57:L57"/>
    <mergeCell ref="M57:O57"/>
    <mergeCell ref="P57:R57"/>
    <mergeCell ref="S57:V57"/>
    <mergeCell ref="W57:Y57"/>
    <mergeCell ref="Z57:AB57"/>
    <mergeCell ref="AC57:AF57"/>
    <mergeCell ref="AG57:AI57"/>
    <mergeCell ref="AJ57:AL57"/>
    <mergeCell ref="B58:H58"/>
    <mergeCell ref="I58:L58"/>
    <mergeCell ref="M58:O58"/>
    <mergeCell ref="P58:R58"/>
    <mergeCell ref="S58:V58"/>
    <mergeCell ref="W58:Y58"/>
    <mergeCell ref="Z58:AB58"/>
    <mergeCell ref="AC58:AF58"/>
    <mergeCell ref="AG58:AI58"/>
    <mergeCell ref="AJ58:AL58"/>
    <mergeCell ref="B59:H59"/>
    <mergeCell ref="I59:L59"/>
    <mergeCell ref="M59:O59"/>
    <mergeCell ref="P59:R59"/>
    <mergeCell ref="S59:V59"/>
    <mergeCell ref="W59:Y59"/>
    <mergeCell ref="Z59:AB59"/>
    <mergeCell ref="AC59:AF59"/>
    <mergeCell ref="AG59:AI59"/>
    <mergeCell ref="AJ59:AL59"/>
    <mergeCell ref="B60:H60"/>
    <mergeCell ref="I60:L60"/>
    <mergeCell ref="M60:O60"/>
    <mergeCell ref="P60:R60"/>
    <mergeCell ref="S60:V60"/>
    <mergeCell ref="W60:Y60"/>
    <mergeCell ref="Z60:AB60"/>
    <mergeCell ref="AC60:AF60"/>
    <mergeCell ref="AG60:AI60"/>
    <mergeCell ref="AJ60:AL60"/>
    <mergeCell ref="B61:H61"/>
    <mergeCell ref="I61:L61"/>
    <mergeCell ref="M61:O61"/>
    <mergeCell ref="P61:R61"/>
    <mergeCell ref="S61:V61"/>
    <mergeCell ref="W61:Y61"/>
    <mergeCell ref="Z61:AB61"/>
    <mergeCell ref="AC61:AF61"/>
    <mergeCell ref="AG61:AI61"/>
    <mergeCell ref="AJ61:AL61"/>
    <mergeCell ref="B62:H62"/>
    <mergeCell ref="I62:L62"/>
    <mergeCell ref="M62:O62"/>
    <mergeCell ref="P62:R62"/>
    <mergeCell ref="S62:V62"/>
    <mergeCell ref="W62:Y62"/>
    <mergeCell ref="Z62:AB62"/>
    <mergeCell ref="AC62:AF62"/>
    <mergeCell ref="AG62:AI62"/>
    <mergeCell ref="AJ62:AL62"/>
    <mergeCell ref="B63:H63"/>
    <mergeCell ref="I63:L63"/>
    <mergeCell ref="M63:O63"/>
    <mergeCell ref="P63:R63"/>
    <mergeCell ref="S63:V63"/>
    <mergeCell ref="W63:Y63"/>
    <mergeCell ref="Z63:AB63"/>
    <mergeCell ref="AC63:AF63"/>
    <mergeCell ref="AG63:AI63"/>
    <mergeCell ref="AJ63:AL63"/>
    <mergeCell ref="B64:H64"/>
    <mergeCell ref="I64:L64"/>
    <mergeCell ref="M64:O64"/>
    <mergeCell ref="P64:R64"/>
    <mergeCell ref="S64:V64"/>
    <mergeCell ref="W64:Y64"/>
    <mergeCell ref="Z64:AB64"/>
    <mergeCell ref="AC64:AF64"/>
    <mergeCell ref="AG64:AI64"/>
    <mergeCell ref="AJ64:AL64"/>
    <mergeCell ref="B65:H65"/>
    <mergeCell ref="I65:L65"/>
    <mergeCell ref="M65:O65"/>
    <mergeCell ref="P65:R65"/>
    <mergeCell ref="S65:V65"/>
    <mergeCell ref="W65:Y65"/>
    <mergeCell ref="Z65:AB65"/>
    <mergeCell ref="AC65:AF65"/>
    <mergeCell ref="AG65:AI65"/>
    <mergeCell ref="AJ65:AL65"/>
    <mergeCell ref="B66:H66"/>
    <mergeCell ref="I66:L66"/>
    <mergeCell ref="M66:O66"/>
    <mergeCell ref="P66:R66"/>
    <mergeCell ref="S66:V66"/>
    <mergeCell ref="W66:Y66"/>
    <mergeCell ref="Z66:AB66"/>
    <mergeCell ref="AC66:AF66"/>
    <mergeCell ref="AG66:AI66"/>
    <mergeCell ref="AJ66:AL66"/>
    <mergeCell ref="B67:H67"/>
    <mergeCell ref="I67:L67"/>
    <mergeCell ref="M67:O67"/>
    <mergeCell ref="P67:R67"/>
    <mergeCell ref="S67:V67"/>
    <mergeCell ref="W67:Y67"/>
    <mergeCell ref="Z67:AB67"/>
    <mergeCell ref="AC67:AF67"/>
    <mergeCell ref="S68:V68"/>
    <mergeCell ref="W68:Y68"/>
    <mergeCell ref="Z68:AB68"/>
    <mergeCell ref="AC68:AF68"/>
    <mergeCell ref="B68:H68"/>
    <mergeCell ref="I68:L68"/>
    <mergeCell ref="M68:O68"/>
    <mergeCell ref="P68:R68"/>
    <mergeCell ref="AG68:AI68"/>
    <mergeCell ref="AJ68:AL68"/>
    <mergeCell ref="AG67:AI67"/>
    <mergeCell ref="AJ67:AL67"/>
  </mergeCells>
  <printOptions/>
  <pageMargins left="0.3937007874015748" right="0.35433070866141736" top="0.6692913385826772" bottom="0.1968503937007874" header="0.5118110236220472" footer="0.2755905511811024"/>
  <pageSetup horizontalDpi="300" verticalDpi="300" orientation="portrait" paperSize="9" scale="89" r:id="rId1"/>
</worksheet>
</file>

<file path=xl/worksheets/sheet7.xml><?xml version="1.0" encoding="utf-8"?>
<worksheet xmlns="http://schemas.openxmlformats.org/spreadsheetml/2006/main" xmlns:r="http://schemas.openxmlformats.org/officeDocument/2006/relationships">
  <sheetPr codeName="Sheet29">
    <tabColor indexed="12"/>
  </sheetPr>
  <dimension ref="A1:AZ66"/>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4" width="9" style="1" customWidth="1"/>
    <col min="45" max="45" width="2.59765625" style="1" customWidth="1"/>
    <col min="46" max="46" width="7.59765625" style="1" customWidth="1"/>
    <col min="47" max="142" width="2.59765625" style="1" customWidth="1"/>
    <col min="143" max="16384" width="9" style="1" customWidth="1"/>
  </cols>
  <sheetData>
    <row r="1" spans="1:36" ht="17.25">
      <c r="A1" s="576" t="s">
        <v>139</v>
      </c>
      <c r="B1" s="577"/>
      <c r="C1" s="32"/>
      <c r="D1" s="32"/>
      <c r="E1" s="32"/>
      <c r="F1" s="32"/>
      <c r="G1" s="32"/>
      <c r="H1" s="32"/>
      <c r="I1" s="32"/>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row>
    <row r="2" spans="1:36" ht="17.25">
      <c r="A2" s="576"/>
      <c r="B2" s="577"/>
      <c r="C2" s="32"/>
      <c r="D2" s="32"/>
      <c r="E2" s="32"/>
      <c r="F2" s="32"/>
      <c r="G2" s="32"/>
      <c r="H2" s="32"/>
      <c r="I2" s="32"/>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17.25">
      <c r="A3" s="577"/>
      <c r="B3" s="576" t="s">
        <v>70</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2:36" ht="13.5" customHeight="1">
      <c r="B4" s="34"/>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row>
    <row r="5" spans="2:39" ht="13.5" customHeight="1">
      <c r="B5" s="35"/>
      <c r="C5" s="656" t="s">
        <v>819</v>
      </c>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656"/>
    </row>
    <row r="6" spans="2:39" ht="13.5">
      <c r="B6" s="35"/>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row>
    <row r="7" spans="2:39" ht="13.5">
      <c r="B7" s="35"/>
      <c r="C7" s="656"/>
      <c r="D7" s="656"/>
      <c r="E7" s="656"/>
      <c r="F7" s="656"/>
      <c r="G7" s="656"/>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row>
    <row r="8" spans="2:39" ht="13.5" customHeight="1">
      <c r="B8" s="35"/>
      <c r="C8" s="656" t="s">
        <v>820</v>
      </c>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row>
    <row r="9" spans="2:39" ht="13.5">
      <c r="B9" s="35"/>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row>
    <row r="10" spans="2:36" ht="1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9" ht="13.5">
      <c r="B11" s="32" t="s">
        <v>739</v>
      </c>
      <c r="C11" s="32"/>
      <c r="D11" s="32"/>
      <c r="E11" s="32"/>
      <c r="F11" s="32"/>
      <c r="G11" s="32"/>
      <c r="H11" s="32"/>
      <c r="I11" s="32"/>
      <c r="J11" s="32"/>
      <c r="K11" s="32"/>
      <c r="L11" s="32"/>
      <c r="M11" s="32"/>
      <c r="N11" s="32"/>
      <c r="O11" s="32"/>
      <c r="P11" s="37"/>
      <c r="Q11" s="38"/>
      <c r="R11" s="37"/>
      <c r="T11" s="10"/>
      <c r="AH11" s="738" t="s">
        <v>133</v>
      </c>
      <c r="AI11" s="738"/>
      <c r="AJ11" s="738"/>
      <c r="AK11" s="738"/>
      <c r="AL11" s="738"/>
      <c r="AM11" s="738"/>
    </row>
    <row r="12" spans="2:41" ht="13.5" customHeight="1">
      <c r="B12" s="681" t="s">
        <v>136</v>
      </c>
      <c r="C12" s="715"/>
      <c r="D12" s="715"/>
      <c r="E12" s="715"/>
      <c r="F12" s="715"/>
      <c r="G12" s="715"/>
      <c r="H12" s="715"/>
      <c r="I12" s="739" t="s">
        <v>689</v>
      </c>
      <c r="J12" s="740"/>
      <c r="K12" s="740"/>
      <c r="L12" s="740"/>
      <c r="M12" s="73"/>
      <c r="N12" s="73"/>
      <c r="O12" s="73"/>
      <c r="P12" s="73"/>
      <c r="Q12" s="73"/>
      <c r="R12" s="73"/>
      <c r="S12" s="745" t="s">
        <v>147</v>
      </c>
      <c r="T12" s="746"/>
      <c r="U12" s="747"/>
      <c r="V12" s="754" t="s">
        <v>146</v>
      </c>
      <c r="W12" s="755"/>
      <c r="X12" s="755"/>
      <c r="Y12" s="755"/>
      <c r="Z12" s="755"/>
      <c r="AA12" s="755"/>
      <c r="AB12" s="755"/>
      <c r="AC12" s="755"/>
      <c r="AD12" s="755"/>
      <c r="AE12" s="755"/>
      <c r="AF12" s="755"/>
      <c r="AG12" s="755"/>
      <c r="AH12" s="755"/>
      <c r="AI12" s="755"/>
      <c r="AJ12" s="755"/>
      <c r="AK12" s="755"/>
      <c r="AL12" s="755"/>
      <c r="AM12" s="756"/>
      <c r="AN12" s="9"/>
      <c r="AO12" s="10"/>
    </row>
    <row r="13" spans="2:41" ht="13.5">
      <c r="B13" s="717"/>
      <c r="C13" s="716"/>
      <c r="D13" s="716"/>
      <c r="E13" s="716"/>
      <c r="F13" s="716"/>
      <c r="G13" s="716"/>
      <c r="H13" s="716"/>
      <c r="I13" s="741"/>
      <c r="J13" s="742"/>
      <c r="K13" s="742"/>
      <c r="L13" s="742"/>
      <c r="M13" s="757" t="s">
        <v>109</v>
      </c>
      <c r="N13" s="757"/>
      <c r="O13" s="757"/>
      <c r="P13" s="757"/>
      <c r="Q13" s="757"/>
      <c r="R13" s="761"/>
      <c r="S13" s="748"/>
      <c r="T13" s="749"/>
      <c r="U13" s="750"/>
      <c r="V13" s="94" t="s">
        <v>114</v>
      </c>
      <c r="W13" s="95"/>
      <c r="X13" s="95"/>
      <c r="Y13" s="95"/>
      <c r="Z13" s="95"/>
      <c r="AA13" s="95"/>
      <c r="AB13" s="95"/>
      <c r="AC13" s="95"/>
      <c r="AD13" s="96"/>
      <c r="AE13" s="758" t="s">
        <v>115</v>
      </c>
      <c r="AF13" s="759"/>
      <c r="AG13" s="759"/>
      <c r="AH13" s="95"/>
      <c r="AI13" s="95"/>
      <c r="AJ13" s="95"/>
      <c r="AK13" s="95"/>
      <c r="AL13" s="97"/>
      <c r="AM13" s="98"/>
      <c r="AN13" s="9"/>
      <c r="AO13" s="10"/>
    </row>
    <row r="14" spans="2:51" ht="13.5">
      <c r="B14" s="719"/>
      <c r="C14" s="720"/>
      <c r="D14" s="720"/>
      <c r="E14" s="720"/>
      <c r="F14" s="720"/>
      <c r="G14" s="720"/>
      <c r="H14" s="720"/>
      <c r="I14" s="743"/>
      <c r="J14" s="744"/>
      <c r="K14" s="744"/>
      <c r="L14" s="744"/>
      <c r="M14" s="712" t="s">
        <v>110</v>
      </c>
      <c r="N14" s="712"/>
      <c r="O14" s="712"/>
      <c r="P14" s="712" t="s">
        <v>111</v>
      </c>
      <c r="Q14" s="712"/>
      <c r="R14" s="665"/>
      <c r="S14" s="751"/>
      <c r="T14" s="752"/>
      <c r="U14" s="753"/>
      <c r="V14" s="99"/>
      <c r="W14" s="100"/>
      <c r="X14" s="100"/>
      <c r="Y14" s="712" t="s">
        <v>112</v>
      </c>
      <c r="Z14" s="712"/>
      <c r="AA14" s="712"/>
      <c r="AB14" s="712" t="s">
        <v>113</v>
      </c>
      <c r="AC14" s="712"/>
      <c r="AD14" s="712"/>
      <c r="AE14" s="99"/>
      <c r="AF14" s="100"/>
      <c r="AG14" s="100"/>
      <c r="AH14" s="712" t="s">
        <v>112</v>
      </c>
      <c r="AI14" s="712"/>
      <c r="AJ14" s="712"/>
      <c r="AK14" s="712" t="s">
        <v>113</v>
      </c>
      <c r="AL14" s="712"/>
      <c r="AM14" s="712"/>
      <c r="AP14" s="42"/>
      <c r="AR14" s="43"/>
      <c r="AS14" s="43"/>
      <c r="AU14" s="42"/>
      <c r="AV14" s="42"/>
      <c r="AX14" s="44"/>
      <c r="AY14" s="44"/>
    </row>
    <row r="15" spans="2:48" s="14" customFormat="1" ht="9.75">
      <c r="B15" s="23"/>
      <c r="C15" s="24"/>
      <c r="D15" s="24"/>
      <c r="E15" s="24"/>
      <c r="F15" s="24"/>
      <c r="G15" s="24"/>
      <c r="H15" s="25"/>
      <c r="I15" s="677" t="s">
        <v>119</v>
      </c>
      <c r="J15" s="678"/>
      <c r="K15" s="678"/>
      <c r="L15" s="678"/>
      <c r="M15" s="680" t="s">
        <v>124</v>
      </c>
      <c r="N15" s="680"/>
      <c r="O15" s="680"/>
      <c r="P15" s="680" t="s">
        <v>124</v>
      </c>
      <c r="Q15" s="680"/>
      <c r="R15" s="680"/>
      <c r="S15" s="678" t="s">
        <v>124</v>
      </c>
      <c r="T15" s="678"/>
      <c r="U15" s="678"/>
      <c r="V15" s="678" t="s">
        <v>124</v>
      </c>
      <c r="W15" s="678"/>
      <c r="X15" s="678"/>
      <c r="Y15" s="680" t="s">
        <v>144</v>
      </c>
      <c r="Z15" s="680"/>
      <c r="AA15" s="680"/>
      <c r="AB15" s="680" t="s">
        <v>144</v>
      </c>
      <c r="AC15" s="680"/>
      <c r="AD15" s="680"/>
      <c r="AE15" s="678" t="s">
        <v>124</v>
      </c>
      <c r="AF15" s="678"/>
      <c r="AG15" s="678"/>
      <c r="AH15" s="680" t="s">
        <v>144</v>
      </c>
      <c r="AI15" s="680"/>
      <c r="AJ15" s="680"/>
      <c r="AK15" s="706" t="s">
        <v>144</v>
      </c>
      <c r="AL15" s="706"/>
      <c r="AM15" s="706"/>
      <c r="AP15" s="18"/>
      <c r="AU15" s="18"/>
      <c r="AV15" s="18"/>
    </row>
    <row r="16" spans="2:48" ht="13.5">
      <c r="B16" s="692" t="s">
        <v>105</v>
      </c>
      <c r="C16" s="693"/>
      <c r="D16" s="693"/>
      <c r="E16" s="693"/>
      <c r="F16" s="693"/>
      <c r="G16" s="693"/>
      <c r="H16" s="694"/>
      <c r="I16" s="736">
        <v>1390064</v>
      </c>
      <c r="J16" s="737"/>
      <c r="K16" s="737"/>
      <c r="L16" s="737"/>
      <c r="M16" s="688">
        <v>0.1</v>
      </c>
      <c r="N16" s="688"/>
      <c r="O16" s="688"/>
      <c r="P16" s="688">
        <v>-0.1</v>
      </c>
      <c r="Q16" s="688"/>
      <c r="R16" s="688"/>
      <c r="S16" s="734">
        <v>29.2</v>
      </c>
      <c r="T16" s="734"/>
      <c r="U16" s="734"/>
      <c r="V16" s="730">
        <v>1.45</v>
      </c>
      <c r="W16" s="730"/>
      <c r="X16" s="730"/>
      <c r="Y16" s="730">
        <v>-0.15</v>
      </c>
      <c r="Z16" s="730"/>
      <c r="AA16" s="730"/>
      <c r="AB16" s="730">
        <v>0.03</v>
      </c>
      <c r="AC16" s="730"/>
      <c r="AD16" s="730"/>
      <c r="AE16" s="730">
        <v>1.25</v>
      </c>
      <c r="AF16" s="730"/>
      <c r="AG16" s="730"/>
      <c r="AH16" s="730">
        <v>-0.22</v>
      </c>
      <c r="AI16" s="730"/>
      <c r="AJ16" s="730"/>
      <c r="AK16" s="730">
        <v>0</v>
      </c>
      <c r="AL16" s="730"/>
      <c r="AM16" s="731"/>
      <c r="AP16" s="11"/>
      <c r="AR16" s="11"/>
      <c r="AS16" s="11"/>
      <c r="AU16" s="12"/>
      <c r="AV16" s="12"/>
    </row>
    <row r="17" spans="2:48" ht="13.5">
      <c r="B17" s="692" t="s">
        <v>106</v>
      </c>
      <c r="C17" s="693"/>
      <c r="D17" s="693"/>
      <c r="E17" s="693"/>
      <c r="F17" s="693"/>
      <c r="G17" s="693"/>
      <c r="H17" s="694"/>
      <c r="I17" s="736">
        <v>64226</v>
      </c>
      <c r="J17" s="737"/>
      <c r="K17" s="737"/>
      <c r="L17" s="737"/>
      <c r="M17" s="688">
        <v>0</v>
      </c>
      <c r="N17" s="688"/>
      <c r="O17" s="688"/>
      <c r="P17" s="688">
        <v>-2.6</v>
      </c>
      <c r="Q17" s="688"/>
      <c r="R17" s="688"/>
      <c r="S17" s="734">
        <v>6.6</v>
      </c>
      <c r="T17" s="734"/>
      <c r="U17" s="734"/>
      <c r="V17" s="728">
        <v>0.62</v>
      </c>
      <c r="W17" s="728"/>
      <c r="X17" s="728"/>
      <c r="Y17" s="728">
        <v>-0.26</v>
      </c>
      <c r="Z17" s="728"/>
      <c r="AA17" s="728"/>
      <c r="AB17" s="728">
        <v>0.2</v>
      </c>
      <c r="AC17" s="728"/>
      <c r="AD17" s="728"/>
      <c r="AE17" s="728">
        <v>0.6</v>
      </c>
      <c r="AF17" s="728"/>
      <c r="AG17" s="728"/>
      <c r="AH17" s="730">
        <v>-1.09</v>
      </c>
      <c r="AI17" s="730"/>
      <c r="AJ17" s="730"/>
      <c r="AK17" s="728">
        <v>0.06</v>
      </c>
      <c r="AL17" s="728"/>
      <c r="AM17" s="760"/>
      <c r="AP17" s="11"/>
      <c r="AR17" s="11"/>
      <c r="AS17" s="11"/>
      <c r="AU17" s="12"/>
      <c r="AV17" s="12"/>
    </row>
    <row r="18" spans="2:48" ht="13.5">
      <c r="B18" s="692" t="s">
        <v>107</v>
      </c>
      <c r="C18" s="693"/>
      <c r="D18" s="693"/>
      <c r="E18" s="693"/>
      <c r="F18" s="693"/>
      <c r="G18" s="693"/>
      <c r="H18" s="694"/>
      <c r="I18" s="736">
        <v>406510</v>
      </c>
      <c r="J18" s="737"/>
      <c r="K18" s="737"/>
      <c r="L18" s="737"/>
      <c r="M18" s="688">
        <v>0</v>
      </c>
      <c r="N18" s="688"/>
      <c r="O18" s="688"/>
      <c r="P18" s="688">
        <v>-1.1</v>
      </c>
      <c r="Q18" s="688"/>
      <c r="R18" s="688"/>
      <c r="S18" s="734">
        <v>12.4</v>
      </c>
      <c r="T18" s="734"/>
      <c r="U18" s="734"/>
      <c r="V18" s="728">
        <v>1</v>
      </c>
      <c r="W18" s="728"/>
      <c r="X18" s="728"/>
      <c r="Y18" s="728">
        <v>-0.04</v>
      </c>
      <c r="Z18" s="728"/>
      <c r="AA18" s="728"/>
      <c r="AB18" s="728">
        <v>0.04</v>
      </c>
      <c r="AC18" s="728"/>
      <c r="AD18" s="728"/>
      <c r="AE18" s="728">
        <v>1.02</v>
      </c>
      <c r="AF18" s="728"/>
      <c r="AG18" s="728"/>
      <c r="AH18" s="728">
        <v>-0.03</v>
      </c>
      <c r="AI18" s="728"/>
      <c r="AJ18" s="728"/>
      <c r="AK18" s="728">
        <v>0.04</v>
      </c>
      <c r="AL18" s="728"/>
      <c r="AM18" s="760"/>
      <c r="AP18" s="11"/>
      <c r="AR18" s="11"/>
      <c r="AS18" s="11"/>
      <c r="AU18" s="12"/>
      <c r="AV18" s="12"/>
    </row>
    <row r="19" spans="2:48" ht="13.5">
      <c r="B19" s="692" t="s">
        <v>130</v>
      </c>
      <c r="C19" s="693"/>
      <c r="D19" s="693"/>
      <c r="E19" s="693"/>
      <c r="F19" s="693"/>
      <c r="G19" s="693"/>
      <c r="H19" s="694"/>
      <c r="I19" s="736">
        <v>8193</v>
      </c>
      <c r="J19" s="737"/>
      <c r="K19" s="737"/>
      <c r="L19" s="737"/>
      <c r="M19" s="688">
        <v>-3.2</v>
      </c>
      <c r="N19" s="688"/>
      <c r="O19" s="688"/>
      <c r="P19" s="688">
        <v>28.7</v>
      </c>
      <c r="Q19" s="688"/>
      <c r="R19" s="688"/>
      <c r="S19" s="734">
        <v>3.6</v>
      </c>
      <c r="T19" s="734"/>
      <c r="U19" s="734"/>
      <c r="V19" s="728">
        <v>0.14</v>
      </c>
      <c r="W19" s="728"/>
      <c r="X19" s="728"/>
      <c r="Y19" s="728">
        <v>0.14</v>
      </c>
      <c r="Z19" s="728"/>
      <c r="AA19" s="728"/>
      <c r="AB19" s="728">
        <v>0.09</v>
      </c>
      <c r="AC19" s="728"/>
      <c r="AD19" s="728"/>
      <c r="AE19" s="728">
        <v>3.23</v>
      </c>
      <c r="AF19" s="728"/>
      <c r="AG19" s="728"/>
      <c r="AH19" s="728">
        <v>3.22</v>
      </c>
      <c r="AI19" s="728"/>
      <c r="AJ19" s="728"/>
      <c r="AK19" s="728">
        <v>3.18</v>
      </c>
      <c r="AL19" s="728"/>
      <c r="AM19" s="760"/>
      <c r="AP19" s="11"/>
      <c r="AR19" s="11"/>
      <c r="AS19" s="11"/>
      <c r="AU19" s="12"/>
      <c r="AV19" s="12"/>
    </row>
    <row r="20" spans="2:48" ht="13.5">
      <c r="B20" s="692" t="s">
        <v>101</v>
      </c>
      <c r="C20" s="693"/>
      <c r="D20" s="693"/>
      <c r="E20" s="693"/>
      <c r="F20" s="693"/>
      <c r="G20" s="693"/>
      <c r="H20" s="694"/>
      <c r="I20" s="736">
        <v>18520</v>
      </c>
      <c r="J20" s="737"/>
      <c r="K20" s="737"/>
      <c r="L20" s="737"/>
      <c r="M20" s="688">
        <v>-1.2</v>
      </c>
      <c r="N20" s="688"/>
      <c r="O20" s="688"/>
      <c r="P20" s="688">
        <v>-4.2</v>
      </c>
      <c r="Q20" s="688"/>
      <c r="R20" s="688"/>
      <c r="S20" s="734">
        <v>12.6</v>
      </c>
      <c r="T20" s="734"/>
      <c r="U20" s="734"/>
      <c r="V20" s="728">
        <v>0.52</v>
      </c>
      <c r="W20" s="728"/>
      <c r="X20" s="728"/>
      <c r="Y20" s="728">
        <v>0.08</v>
      </c>
      <c r="Z20" s="728"/>
      <c r="AA20" s="728"/>
      <c r="AB20" s="728">
        <v>-0.58</v>
      </c>
      <c r="AC20" s="728"/>
      <c r="AD20" s="728"/>
      <c r="AE20" s="728">
        <v>1.79</v>
      </c>
      <c r="AF20" s="728"/>
      <c r="AG20" s="728"/>
      <c r="AH20" s="728">
        <v>1.17</v>
      </c>
      <c r="AI20" s="728"/>
      <c r="AJ20" s="728"/>
      <c r="AK20" s="728">
        <v>0.08</v>
      </c>
      <c r="AL20" s="728"/>
      <c r="AM20" s="760"/>
      <c r="AP20" s="11"/>
      <c r="AR20" s="11"/>
      <c r="AS20" s="11"/>
      <c r="AU20" s="12"/>
      <c r="AV20" s="12"/>
    </row>
    <row r="21" spans="2:48" ht="13.5">
      <c r="B21" s="692" t="s">
        <v>129</v>
      </c>
      <c r="C21" s="693"/>
      <c r="D21" s="693"/>
      <c r="E21" s="693"/>
      <c r="F21" s="693"/>
      <c r="G21" s="693"/>
      <c r="H21" s="694"/>
      <c r="I21" s="736">
        <v>93272</v>
      </c>
      <c r="J21" s="737"/>
      <c r="K21" s="737"/>
      <c r="L21" s="737"/>
      <c r="M21" s="687">
        <v>2.2</v>
      </c>
      <c r="N21" s="687"/>
      <c r="O21" s="687"/>
      <c r="P21" s="687">
        <v>-0.9</v>
      </c>
      <c r="Q21" s="687"/>
      <c r="R21" s="687"/>
      <c r="S21" s="734">
        <v>19</v>
      </c>
      <c r="T21" s="734"/>
      <c r="U21" s="734"/>
      <c r="V21" s="728">
        <v>3.46</v>
      </c>
      <c r="W21" s="728"/>
      <c r="X21" s="728"/>
      <c r="Y21" s="735">
        <v>2.36</v>
      </c>
      <c r="Z21" s="735"/>
      <c r="AA21" s="735"/>
      <c r="AB21" s="728">
        <v>0.06</v>
      </c>
      <c r="AC21" s="728"/>
      <c r="AD21" s="728"/>
      <c r="AE21" s="728">
        <v>1.25</v>
      </c>
      <c r="AF21" s="728"/>
      <c r="AG21" s="728"/>
      <c r="AH21" s="729">
        <v>-0.13</v>
      </c>
      <c r="AI21" s="729"/>
      <c r="AJ21" s="729"/>
      <c r="AK21" s="728">
        <v>-0.56</v>
      </c>
      <c r="AL21" s="728"/>
      <c r="AM21" s="760"/>
      <c r="AP21" s="11"/>
      <c r="AR21" s="11"/>
      <c r="AS21" s="11"/>
      <c r="AU21" s="12"/>
      <c r="AV21" s="12"/>
    </row>
    <row r="22" spans="2:48" ht="13.5">
      <c r="B22" s="692" t="s">
        <v>140</v>
      </c>
      <c r="C22" s="693"/>
      <c r="D22" s="693"/>
      <c r="E22" s="693"/>
      <c r="F22" s="693"/>
      <c r="G22" s="693"/>
      <c r="H22" s="694"/>
      <c r="I22" s="736">
        <v>216724</v>
      </c>
      <c r="J22" s="737"/>
      <c r="K22" s="737"/>
      <c r="L22" s="737"/>
      <c r="M22" s="687">
        <v>-0.4</v>
      </c>
      <c r="N22" s="687"/>
      <c r="O22" s="687"/>
      <c r="P22" s="687">
        <v>-1.9</v>
      </c>
      <c r="Q22" s="687"/>
      <c r="R22" s="687"/>
      <c r="S22" s="734">
        <v>47.8</v>
      </c>
      <c r="T22" s="734"/>
      <c r="U22" s="734"/>
      <c r="V22" s="728">
        <v>1.37</v>
      </c>
      <c r="W22" s="728"/>
      <c r="X22" s="728"/>
      <c r="Y22" s="735">
        <v>-0.32</v>
      </c>
      <c r="Z22" s="735"/>
      <c r="AA22" s="735"/>
      <c r="AB22" s="728">
        <v>0.09</v>
      </c>
      <c r="AC22" s="728"/>
      <c r="AD22" s="728"/>
      <c r="AE22" s="728">
        <v>1.29</v>
      </c>
      <c r="AF22" s="728"/>
      <c r="AG22" s="728"/>
      <c r="AH22" s="729">
        <v>0.02</v>
      </c>
      <c r="AI22" s="729"/>
      <c r="AJ22" s="729"/>
      <c r="AK22" s="728">
        <v>0.27</v>
      </c>
      <c r="AL22" s="728"/>
      <c r="AM22" s="760"/>
      <c r="AP22" s="11"/>
      <c r="AR22" s="11"/>
      <c r="AS22" s="11"/>
      <c r="AU22" s="12"/>
      <c r="AV22" s="12"/>
    </row>
    <row r="23" spans="2:48" ht="13.5">
      <c r="B23" s="692" t="s">
        <v>141</v>
      </c>
      <c r="C23" s="693"/>
      <c r="D23" s="693"/>
      <c r="E23" s="693"/>
      <c r="F23" s="693"/>
      <c r="G23" s="693"/>
      <c r="H23" s="694"/>
      <c r="I23" s="736">
        <v>34349</v>
      </c>
      <c r="J23" s="737"/>
      <c r="K23" s="737"/>
      <c r="L23" s="737"/>
      <c r="M23" s="687">
        <v>0.1</v>
      </c>
      <c r="N23" s="687"/>
      <c r="O23" s="687"/>
      <c r="P23" s="687">
        <v>2.7</v>
      </c>
      <c r="Q23" s="687"/>
      <c r="R23" s="687"/>
      <c r="S23" s="734">
        <v>5.2</v>
      </c>
      <c r="T23" s="734"/>
      <c r="U23" s="734"/>
      <c r="V23" s="728">
        <v>0.78</v>
      </c>
      <c r="W23" s="728"/>
      <c r="X23" s="728"/>
      <c r="Y23" s="735">
        <v>-0.67</v>
      </c>
      <c r="Z23" s="735"/>
      <c r="AA23" s="735"/>
      <c r="AB23" s="728">
        <v>0.53</v>
      </c>
      <c r="AC23" s="728"/>
      <c r="AD23" s="728"/>
      <c r="AE23" s="728">
        <v>0.66</v>
      </c>
      <c r="AF23" s="728"/>
      <c r="AG23" s="728"/>
      <c r="AH23" s="729">
        <v>-0.4</v>
      </c>
      <c r="AI23" s="729"/>
      <c r="AJ23" s="729"/>
      <c r="AK23" s="728">
        <v>0.29</v>
      </c>
      <c r="AL23" s="728"/>
      <c r="AM23" s="760"/>
      <c r="AP23" s="11"/>
      <c r="AR23" s="11"/>
      <c r="AS23" s="11"/>
      <c r="AU23" s="12"/>
      <c r="AV23" s="12"/>
    </row>
    <row r="24" spans="2:48" ht="13.5">
      <c r="B24" s="692" t="s">
        <v>128</v>
      </c>
      <c r="C24" s="693"/>
      <c r="D24" s="693"/>
      <c r="E24" s="693"/>
      <c r="F24" s="693"/>
      <c r="G24" s="693"/>
      <c r="H24" s="694"/>
      <c r="I24" s="736">
        <v>17729</v>
      </c>
      <c r="J24" s="737"/>
      <c r="K24" s="737"/>
      <c r="L24" s="737"/>
      <c r="M24" s="687">
        <v>1.4</v>
      </c>
      <c r="N24" s="687"/>
      <c r="O24" s="687"/>
      <c r="P24" s="687">
        <v>3.9</v>
      </c>
      <c r="Q24" s="687"/>
      <c r="R24" s="687"/>
      <c r="S24" s="734">
        <v>17.3</v>
      </c>
      <c r="T24" s="734"/>
      <c r="U24" s="734"/>
      <c r="V24" s="728">
        <v>1.8</v>
      </c>
      <c r="W24" s="728"/>
      <c r="X24" s="728"/>
      <c r="Y24" s="735">
        <v>1.61</v>
      </c>
      <c r="Z24" s="735"/>
      <c r="AA24" s="735"/>
      <c r="AB24" s="728">
        <v>-1.2</v>
      </c>
      <c r="AC24" s="728"/>
      <c r="AD24" s="728"/>
      <c r="AE24" s="728">
        <v>0.35</v>
      </c>
      <c r="AF24" s="728"/>
      <c r="AG24" s="728"/>
      <c r="AH24" s="729">
        <v>-1.09</v>
      </c>
      <c r="AI24" s="729"/>
      <c r="AJ24" s="729"/>
      <c r="AK24" s="728">
        <v>-1.7</v>
      </c>
      <c r="AL24" s="728"/>
      <c r="AM24" s="760"/>
      <c r="AP24" s="11"/>
      <c r="AR24" s="11"/>
      <c r="AS24" s="11"/>
      <c r="AU24" s="12"/>
      <c r="AV24" s="12"/>
    </row>
    <row r="25" spans="2:48" ht="13.5">
      <c r="B25" s="692" t="s">
        <v>127</v>
      </c>
      <c r="C25" s="693"/>
      <c r="D25" s="693"/>
      <c r="E25" s="693"/>
      <c r="F25" s="693"/>
      <c r="G25" s="693"/>
      <c r="H25" s="694"/>
      <c r="I25" s="736">
        <v>36892</v>
      </c>
      <c r="J25" s="737"/>
      <c r="K25" s="737"/>
      <c r="L25" s="737"/>
      <c r="M25" s="687">
        <v>1.1</v>
      </c>
      <c r="N25" s="687"/>
      <c r="O25" s="687"/>
      <c r="P25" s="687">
        <v>4.3</v>
      </c>
      <c r="Q25" s="687"/>
      <c r="R25" s="687"/>
      <c r="S25" s="734">
        <v>10.2</v>
      </c>
      <c r="T25" s="734"/>
      <c r="U25" s="734"/>
      <c r="V25" s="728">
        <v>1.61</v>
      </c>
      <c r="W25" s="728"/>
      <c r="X25" s="728"/>
      <c r="Y25" s="735">
        <v>1.03</v>
      </c>
      <c r="Z25" s="735"/>
      <c r="AA25" s="735"/>
      <c r="AB25" s="728">
        <v>0.15</v>
      </c>
      <c r="AC25" s="728"/>
      <c r="AD25" s="728"/>
      <c r="AE25" s="728">
        <v>0.54</v>
      </c>
      <c r="AF25" s="728"/>
      <c r="AG25" s="728"/>
      <c r="AH25" s="729">
        <v>-0.96</v>
      </c>
      <c r="AI25" s="729"/>
      <c r="AJ25" s="729"/>
      <c r="AK25" s="728">
        <v>-0.25</v>
      </c>
      <c r="AL25" s="728"/>
      <c r="AM25" s="760"/>
      <c r="AP25" s="11"/>
      <c r="AR25" s="11"/>
      <c r="AS25" s="11"/>
      <c r="AU25" s="12"/>
      <c r="AV25" s="12"/>
    </row>
    <row r="26" spans="2:48" ht="13.5">
      <c r="B26" s="692" t="s">
        <v>126</v>
      </c>
      <c r="C26" s="693"/>
      <c r="D26" s="693"/>
      <c r="E26" s="693"/>
      <c r="F26" s="693"/>
      <c r="G26" s="693"/>
      <c r="H26" s="694"/>
      <c r="I26" s="736">
        <v>119669</v>
      </c>
      <c r="J26" s="737"/>
      <c r="K26" s="737"/>
      <c r="L26" s="737"/>
      <c r="M26" s="687">
        <v>0.4</v>
      </c>
      <c r="N26" s="687"/>
      <c r="O26" s="687"/>
      <c r="P26" s="687">
        <v>1.8</v>
      </c>
      <c r="Q26" s="687"/>
      <c r="R26" s="687"/>
      <c r="S26" s="734">
        <v>78.9</v>
      </c>
      <c r="T26" s="734"/>
      <c r="U26" s="734"/>
      <c r="V26" s="728">
        <v>3.04</v>
      </c>
      <c r="W26" s="728"/>
      <c r="X26" s="728"/>
      <c r="Y26" s="735">
        <v>-1.09</v>
      </c>
      <c r="Z26" s="735"/>
      <c r="AA26" s="735"/>
      <c r="AB26" s="728">
        <v>0.5</v>
      </c>
      <c r="AC26" s="728"/>
      <c r="AD26" s="728"/>
      <c r="AE26" s="728">
        <v>2.64</v>
      </c>
      <c r="AF26" s="728"/>
      <c r="AG26" s="728"/>
      <c r="AH26" s="729">
        <v>-1.19</v>
      </c>
      <c r="AI26" s="729"/>
      <c r="AJ26" s="729"/>
      <c r="AK26" s="728">
        <v>-0.48</v>
      </c>
      <c r="AL26" s="728"/>
      <c r="AM26" s="760"/>
      <c r="AP26" s="11"/>
      <c r="AR26" s="11"/>
      <c r="AS26" s="11"/>
      <c r="AU26" s="12"/>
      <c r="AV26" s="12"/>
    </row>
    <row r="27" spans="2:48" ht="13.5">
      <c r="B27" s="692" t="s">
        <v>125</v>
      </c>
      <c r="C27" s="693"/>
      <c r="D27" s="693"/>
      <c r="E27" s="693"/>
      <c r="F27" s="693"/>
      <c r="G27" s="693"/>
      <c r="H27" s="694"/>
      <c r="I27" s="736">
        <v>38235</v>
      </c>
      <c r="J27" s="737"/>
      <c r="K27" s="737"/>
      <c r="L27" s="737"/>
      <c r="M27" s="687">
        <v>-1.6</v>
      </c>
      <c r="N27" s="687"/>
      <c r="O27" s="687"/>
      <c r="P27" s="687">
        <v>-3.9</v>
      </c>
      <c r="Q27" s="687"/>
      <c r="R27" s="687"/>
      <c r="S27" s="734">
        <v>46.4</v>
      </c>
      <c r="T27" s="734"/>
      <c r="U27" s="734"/>
      <c r="V27" s="728">
        <v>3.02</v>
      </c>
      <c r="W27" s="728"/>
      <c r="X27" s="728"/>
      <c r="Y27" s="735">
        <v>-4.53</v>
      </c>
      <c r="Z27" s="735"/>
      <c r="AA27" s="735"/>
      <c r="AB27" s="728">
        <v>0.1</v>
      </c>
      <c r="AC27" s="728"/>
      <c r="AD27" s="728"/>
      <c r="AE27" s="728">
        <v>4.72</v>
      </c>
      <c r="AF27" s="728"/>
      <c r="AG27" s="728"/>
      <c r="AH27" s="729">
        <v>2.29</v>
      </c>
      <c r="AI27" s="729"/>
      <c r="AJ27" s="729"/>
      <c r="AK27" s="728">
        <v>3.83</v>
      </c>
      <c r="AL27" s="728"/>
      <c r="AM27" s="760"/>
      <c r="AP27" s="11"/>
      <c r="AR27" s="11"/>
      <c r="AS27" s="11"/>
      <c r="AU27" s="12"/>
      <c r="AV27" s="12"/>
    </row>
    <row r="28" spans="2:48" ht="13.5">
      <c r="B28" s="692" t="s">
        <v>108</v>
      </c>
      <c r="C28" s="693"/>
      <c r="D28" s="693"/>
      <c r="E28" s="693"/>
      <c r="F28" s="693"/>
      <c r="G28" s="693"/>
      <c r="H28" s="694"/>
      <c r="I28" s="736">
        <v>68820</v>
      </c>
      <c r="J28" s="737"/>
      <c r="K28" s="737"/>
      <c r="L28" s="737"/>
      <c r="M28" s="687">
        <v>-0.3</v>
      </c>
      <c r="N28" s="687"/>
      <c r="O28" s="687"/>
      <c r="P28" s="687">
        <v>-1.3</v>
      </c>
      <c r="Q28" s="687"/>
      <c r="R28" s="687"/>
      <c r="S28" s="734">
        <v>32.4</v>
      </c>
      <c r="T28" s="734"/>
      <c r="U28" s="734"/>
      <c r="V28" s="728">
        <v>0.49</v>
      </c>
      <c r="W28" s="728"/>
      <c r="X28" s="728"/>
      <c r="Y28" s="735">
        <v>0.01</v>
      </c>
      <c r="Z28" s="735"/>
      <c r="AA28" s="735"/>
      <c r="AB28" s="728">
        <v>-0.34</v>
      </c>
      <c r="AC28" s="728"/>
      <c r="AD28" s="728"/>
      <c r="AE28" s="728">
        <v>0.72</v>
      </c>
      <c r="AF28" s="728"/>
      <c r="AG28" s="728"/>
      <c r="AH28" s="729">
        <v>-0.41</v>
      </c>
      <c r="AI28" s="729"/>
      <c r="AJ28" s="729"/>
      <c r="AK28" s="728">
        <v>-0.17</v>
      </c>
      <c r="AL28" s="728"/>
      <c r="AM28" s="760"/>
      <c r="AP28" s="11"/>
      <c r="AR28" s="11"/>
      <c r="AS28" s="11"/>
      <c r="AU28" s="12"/>
      <c r="AV28" s="12"/>
    </row>
    <row r="29" spans="2:48" ht="13.5">
      <c r="B29" s="692" t="s">
        <v>104</v>
      </c>
      <c r="C29" s="693"/>
      <c r="D29" s="693"/>
      <c r="E29" s="693"/>
      <c r="F29" s="693"/>
      <c r="G29" s="693"/>
      <c r="H29" s="694"/>
      <c r="I29" s="736">
        <v>165676</v>
      </c>
      <c r="J29" s="737"/>
      <c r="K29" s="737"/>
      <c r="L29" s="737"/>
      <c r="M29" s="687">
        <v>0.3</v>
      </c>
      <c r="N29" s="687"/>
      <c r="O29" s="687"/>
      <c r="P29" s="687">
        <v>2.8</v>
      </c>
      <c r="Q29" s="687"/>
      <c r="R29" s="687"/>
      <c r="S29" s="734">
        <v>29.8</v>
      </c>
      <c r="T29" s="734"/>
      <c r="U29" s="734"/>
      <c r="V29" s="728">
        <v>0.68</v>
      </c>
      <c r="W29" s="728"/>
      <c r="X29" s="728"/>
      <c r="Y29" s="735">
        <v>-0.61</v>
      </c>
      <c r="Z29" s="735"/>
      <c r="AA29" s="735"/>
      <c r="AB29" s="728">
        <v>-0.23</v>
      </c>
      <c r="AC29" s="728"/>
      <c r="AD29" s="728"/>
      <c r="AE29" s="728">
        <v>0.3</v>
      </c>
      <c r="AF29" s="728"/>
      <c r="AG29" s="728"/>
      <c r="AH29" s="729">
        <v>-0.63</v>
      </c>
      <c r="AI29" s="729"/>
      <c r="AJ29" s="729"/>
      <c r="AK29" s="728">
        <v>-0.47</v>
      </c>
      <c r="AL29" s="728"/>
      <c r="AM29" s="760"/>
      <c r="AP29" s="11"/>
      <c r="AR29" s="11"/>
      <c r="AS29" s="11"/>
      <c r="AU29" s="12"/>
      <c r="AV29" s="12"/>
    </row>
    <row r="30" spans="2:48" ht="13.5">
      <c r="B30" s="692" t="s">
        <v>102</v>
      </c>
      <c r="C30" s="693"/>
      <c r="D30" s="693"/>
      <c r="E30" s="693"/>
      <c r="F30" s="693"/>
      <c r="G30" s="693"/>
      <c r="H30" s="694"/>
      <c r="I30" s="736">
        <v>12703</v>
      </c>
      <c r="J30" s="737"/>
      <c r="K30" s="737"/>
      <c r="L30" s="737"/>
      <c r="M30" s="687">
        <v>0.6</v>
      </c>
      <c r="N30" s="687"/>
      <c r="O30" s="687"/>
      <c r="P30" s="687">
        <v>-0.4</v>
      </c>
      <c r="Q30" s="687"/>
      <c r="R30" s="687"/>
      <c r="S30" s="734">
        <v>11.2</v>
      </c>
      <c r="T30" s="734"/>
      <c r="U30" s="734"/>
      <c r="V30" s="728">
        <v>0.87</v>
      </c>
      <c r="W30" s="728"/>
      <c r="X30" s="728"/>
      <c r="Y30" s="735">
        <v>0.04</v>
      </c>
      <c r="Z30" s="735"/>
      <c r="AA30" s="735"/>
      <c r="AB30" s="728">
        <v>0.87</v>
      </c>
      <c r="AC30" s="728"/>
      <c r="AD30" s="728"/>
      <c r="AE30" s="728">
        <v>0.26</v>
      </c>
      <c r="AF30" s="728"/>
      <c r="AG30" s="728"/>
      <c r="AH30" s="729">
        <v>-1.86</v>
      </c>
      <c r="AI30" s="729"/>
      <c r="AJ30" s="729"/>
      <c r="AK30" s="728">
        <v>0.26</v>
      </c>
      <c r="AL30" s="728"/>
      <c r="AM30" s="760"/>
      <c r="AP30" s="11"/>
      <c r="AR30" s="11"/>
      <c r="AS30" s="11"/>
      <c r="AU30" s="12"/>
      <c r="AV30" s="12"/>
    </row>
    <row r="31" spans="2:48" ht="13.5">
      <c r="B31" s="692" t="s">
        <v>103</v>
      </c>
      <c r="C31" s="693"/>
      <c r="D31" s="693"/>
      <c r="E31" s="693"/>
      <c r="F31" s="693"/>
      <c r="G31" s="693"/>
      <c r="H31" s="694"/>
      <c r="I31" s="736">
        <v>88033</v>
      </c>
      <c r="J31" s="737"/>
      <c r="K31" s="737"/>
      <c r="L31" s="737"/>
      <c r="M31" s="687">
        <v>0.1</v>
      </c>
      <c r="N31" s="687"/>
      <c r="O31" s="687"/>
      <c r="P31" s="687">
        <v>0.9</v>
      </c>
      <c r="Q31" s="687"/>
      <c r="R31" s="687"/>
      <c r="S31" s="734">
        <v>37.9</v>
      </c>
      <c r="T31" s="734"/>
      <c r="U31" s="734"/>
      <c r="V31" s="728">
        <v>2.15</v>
      </c>
      <c r="W31" s="728"/>
      <c r="X31" s="728"/>
      <c r="Y31" s="735">
        <v>0.33</v>
      </c>
      <c r="Z31" s="735"/>
      <c r="AA31" s="735"/>
      <c r="AB31" s="728">
        <v>-0.13</v>
      </c>
      <c r="AC31" s="728"/>
      <c r="AD31" s="728"/>
      <c r="AE31" s="728">
        <v>2.04</v>
      </c>
      <c r="AF31" s="728"/>
      <c r="AG31" s="728"/>
      <c r="AH31" s="729">
        <v>0.18</v>
      </c>
      <c r="AI31" s="729"/>
      <c r="AJ31" s="729"/>
      <c r="AK31" s="728">
        <v>-0.28</v>
      </c>
      <c r="AL31" s="728"/>
      <c r="AM31" s="760"/>
      <c r="AP31" s="11"/>
      <c r="AR31" s="11"/>
      <c r="AS31" s="11"/>
      <c r="AU31" s="12"/>
      <c r="AV31" s="12"/>
    </row>
    <row r="32" spans="2:51" ht="4.5" customHeight="1">
      <c r="B32" s="53"/>
      <c r="C32" s="59"/>
      <c r="D32" s="59"/>
      <c r="E32" s="59"/>
      <c r="F32" s="59"/>
      <c r="G32" s="59"/>
      <c r="H32" s="65"/>
      <c r="I32" s="57"/>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8"/>
      <c r="AR32" s="11"/>
      <c r="AS32" s="11"/>
      <c r="AU32" s="11"/>
      <c r="AV32" s="11"/>
      <c r="AX32" s="12"/>
      <c r="AY32" s="12"/>
    </row>
    <row r="33" spans="2:8" ht="13.5">
      <c r="B33" s="68"/>
      <c r="C33" s="2"/>
      <c r="D33" s="2"/>
      <c r="E33" s="2"/>
      <c r="F33" s="2"/>
      <c r="G33" s="2"/>
      <c r="H33" s="2"/>
    </row>
    <row r="34" spans="2:8" ht="17.25">
      <c r="B34" s="576" t="s">
        <v>71</v>
      </c>
      <c r="C34" s="2"/>
      <c r="D34" s="2"/>
      <c r="E34" s="2"/>
      <c r="F34" s="2"/>
      <c r="G34" s="2"/>
      <c r="H34" s="2"/>
    </row>
    <row r="35" spans="2:8" ht="13.5">
      <c r="B35" s="2"/>
      <c r="C35" s="2"/>
      <c r="D35" s="2"/>
      <c r="E35" s="2"/>
      <c r="F35" s="2"/>
      <c r="G35" s="2"/>
      <c r="H35" s="2"/>
    </row>
    <row r="36" spans="2:39" ht="13.5" customHeight="1">
      <c r="B36" s="35"/>
      <c r="C36" s="656" t="s">
        <v>821</v>
      </c>
      <c r="D36" s="656"/>
      <c r="E36" s="656"/>
      <c r="F36" s="656"/>
      <c r="G36" s="656"/>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c r="AH36" s="656"/>
      <c r="AI36" s="656"/>
      <c r="AJ36" s="656"/>
      <c r="AK36" s="656"/>
      <c r="AL36" s="656"/>
      <c r="AM36" s="656"/>
    </row>
    <row r="37" spans="2:39" ht="13.5">
      <c r="B37" s="35"/>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656"/>
      <c r="AM37" s="656"/>
    </row>
    <row r="38" spans="2:39" ht="13.5">
      <c r="B38" s="35"/>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row>
    <row r="39" spans="2:39" ht="13.5" customHeight="1">
      <c r="B39" s="35"/>
      <c r="C39" s="656" t="s">
        <v>822</v>
      </c>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row>
    <row r="40" spans="2:39" ht="13.5">
      <c r="B40" s="35"/>
      <c r="C40" s="656"/>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row>
    <row r="41" spans="2:36" ht="1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2:39" ht="13.5">
      <c r="B42" s="32" t="s">
        <v>740</v>
      </c>
      <c r="C42" s="32"/>
      <c r="D42" s="32"/>
      <c r="E42" s="32"/>
      <c r="F42" s="32"/>
      <c r="G42" s="32"/>
      <c r="H42" s="32"/>
      <c r="I42" s="32"/>
      <c r="J42" s="32"/>
      <c r="K42" s="32"/>
      <c r="L42" s="32"/>
      <c r="M42" s="32"/>
      <c r="N42" s="32"/>
      <c r="O42" s="32"/>
      <c r="P42" s="37"/>
      <c r="Q42" s="38"/>
      <c r="R42" s="37"/>
      <c r="T42" s="10"/>
      <c r="AH42" s="738" t="s">
        <v>145</v>
      </c>
      <c r="AI42" s="738"/>
      <c r="AJ42" s="738"/>
      <c r="AK42" s="738"/>
      <c r="AL42" s="738"/>
      <c r="AM42" s="738"/>
    </row>
    <row r="43" spans="2:41" ht="13.5">
      <c r="B43" s="681" t="s">
        <v>136</v>
      </c>
      <c r="C43" s="715"/>
      <c r="D43" s="715"/>
      <c r="E43" s="715"/>
      <c r="F43" s="715"/>
      <c r="G43" s="715"/>
      <c r="H43" s="715"/>
      <c r="I43" s="739" t="s">
        <v>689</v>
      </c>
      <c r="J43" s="740"/>
      <c r="K43" s="740"/>
      <c r="L43" s="740"/>
      <c r="M43" s="73"/>
      <c r="N43" s="73"/>
      <c r="O43" s="73"/>
      <c r="P43" s="73"/>
      <c r="Q43" s="73"/>
      <c r="R43" s="73"/>
      <c r="S43" s="745" t="s">
        <v>147</v>
      </c>
      <c r="T43" s="746"/>
      <c r="U43" s="747"/>
      <c r="V43" s="754" t="s">
        <v>146</v>
      </c>
      <c r="W43" s="755"/>
      <c r="X43" s="755"/>
      <c r="Y43" s="755"/>
      <c r="Z43" s="755"/>
      <c r="AA43" s="755"/>
      <c r="AB43" s="755"/>
      <c r="AC43" s="755"/>
      <c r="AD43" s="755"/>
      <c r="AE43" s="755"/>
      <c r="AF43" s="755"/>
      <c r="AG43" s="755"/>
      <c r="AH43" s="755"/>
      <c r="AI43" s="755"/>
      <c r="AJ43" s="755"/>
      <c r="AK43" s="755"/>
      <c r="AL43" s="755"/>
      <c r="AM43" s="756"/>
      <c r="AN43" s="9"/>
      <c r="AO43" s="10"/>
    </row>
    <row r="44" spans="2:41" ht="13.5">
      <c r="B44" s="717"/>
      <c r="C44" s="716"/>
      <c r="D44" s="716"/>
      <c r="E44" s="716"/>
      <c r="F44" s="716"/>
      <c r="G44" s="716"/>
      <c r="H44" s="716"/>
      <c r="I44" s="741"/>
      <c r="J44" s="742"/>
      <c r="K44" s="742"/>
      <c r="L44" s="742"/>
      <c r="M44" s="757" t="s">
        <v>109</v>
      </c>
      <c r="N44" s="757"/>
      <c r="O44" s="757"/>
      <c r="P44" s="757"/>
      <c r="Q44" s="757"/>
      <c r="R44" s="757"/>
      <c r="S44" s="748"/>
      <c r="T44" s="749"/>
      <c r="U44" s="750"/>
      <c r="V44" s="94" t="s">
        <v>114</v>
      </c>
      <c r="W44" s="95"/>
      <c r="X44" s="95"/>
      <c r="Y44" s="95"/>
      <c r="Z44" s="95"/>
      <c r="AA44" s="95"/>
      <c r="AB44" s="95"/>
      <c r="AC44" s="95"/>
      <c r="AD44" s="96"/>
      <c r="AE44" s="758" t="s">
        <v>115</v>
      </c>
      <c r="AF44" s="759"/>
      <c r="AG44" s="759"/>
      <c r="AH44" s="95"/>
      <c r="AI44" s="95"/>
      <c r="AJ44" s="95"/>
      <c r="AK44" s="95"/>
      <c r="AL44" s="97"/>
      <c r="AM44" s="98"/>
      <c r="AN44" s="9"/>
      <c r="AO44" s="10"/>
    </row>
    <row r="45" spans="2:51" ht="13.5">
      <c r="B45" s="719"/>
      <c r="C45" s="720"/>
      <c r="D45" s="720"/>
      <c r="E45" s="720"/>
      <c r="F45" s="720"/>
      <c r="G45" s="720"/>
      <c r="H45" s="720"/>
      <c r="I45" s="743"/>
      <c r="J45" s="744"/>
      <c r="K45" s="744"/>
      <c r="L45" s="744"/>
      <c r="M45" s="712" t="s">
        <v>110</v>
      </c>
      <c r="N45" s="712"/>
      <c r="O45" s="712"/>
      <c r="P45" s="712" t="s">
        <v>111</v>
      </c>
      <c r="Q45" s="712"/>
      <c r="R45" s="712"/>
      <c r="S45" s="751"/>
      <c r="T45" s="752"/>
      <c r="U45" s="753"/>
      <c r="V45" s="99"/>
      <c r="W45" s="100"/>
      <c r="X45" s="100"/>
      <c r="Y45" s="712" t="s">
        <v>112</v>
      </c>
      <c r="Z45" s="712"/>
      <c r="AA45" s="712"/>
      <c r="AB45" s="712" t="s">
        <v>113</v>
      </c>
      <c r="AC45" s="712"/>
      <c r="AD45" s="712"/>
      <c r="AE45" s="99"/>
      <c r="AF45" s="100"/>
      <c r="AG45" s="100"/>
      <c r="AH45" s="712" t="s">
        <v>112</v>
      </c>
      <c r="AI45" s="712"/>
      <c r="AJ45" s="712"/>
      <c r="AK45" s="712" t="s">
        <v>113</v>
      </c>
      <c r="AL45" s="712"/>
      <c r="AM45" s="712"/>
      <c r="AP45" s="42"/>
      <c r="AR45" s="43"/>
      <c r="AS45" s="43"/>
      <c r="AU45" s="42"/>
      <c r="AV45" s="42"/>
      <c r="AX45" s="44"/>
      <c r="AY45" s="44"/>
    </row>
    <row r="46" spans="2:48" s="14" customFormat="1" ht="9.75">
      <c r="B46" s="23"/>
      <c r="C46" s="24"/>
      <c r="D46" s="24"/>
      <c r="E46" s="24"/>
      <c r="F46" s="24"/>
      <c r="G46" s="24"/>
      <c r="H46" s="25"/>
      <c r="I46" s="677" t="s">
        <v>119</v>
      </c>
      <c r="J46" s="678"/>
      <c r="K46" s="678"/>
      <c r="L46" s="678"/>
      <c r="M46" s="680" t="s">
        <v>124</v>
      </c>
      <c r="N46" s="680"/>
      <c r="O46" s="680"/>
      <c r="P46" s="680" t="s">
        <v>124</v>
      </c>
      <c r="Q46" s="680"/>
      <c r="R46" s="680"/>
      <c r="S46" s="678" t="s">
        <v>124</v>
      </c>
      <c r="T46" s="678"/>
      <c r="U46" s="678"/>
      <c r="V46" s="678" t="s">
        <v>124</v>
      </c>
      <c r="W46" s="678"/>
      <c r="X46" s="678"/>
      <c r="Y46" s="680" t="s">
        <v>144</v>
      </c>
      <c r="Z46" s="680"/>
      <c r="AA46" s="680"/>
      <c r="AB46" s="680" t="s">
        <v>144</v>
      </c>
      <c r="AC46" s="680"/>
      <c r="AD46" s="680"/>
      <c r="AE46" s="678" t="s">
        <v>124</v>
      </c>
      <c r="AF46" s="678"/>
      <c r="AG46" s="678"/>
      <c r="AH46" s="680" t="s">
        <v>144</v>
      </c>
      <c r="AI46" s="680"/>
      <c r="AJ46" s="680"/>
      <c r="AK46" s="706" t="s">
        <v>144</v>
      </c>
      <c r="AL46" s="706"/>
      <c r="AM46" s="706"/>
      <c r="AP46" s="18"/>
      <c r="AU46" s="18"/>
      <c r="AV46" s="18"/>
    </row>
    <row r="47" spans="2:48" ht="13.5">
      <c r="B47" s="692" t="s">
        <v>105</v>
      </c>
      <c r="C47" s="693"/>
      <c r="D47" s="693"/>
      <c r="E47" s="693"/>
      <c r="F47" s="693"/>
      <c r="G47" s="693"/>
      <c r="H47" s="694"/>
      <c r="I47" s="736">
        <v>847435</v>
      </c>
      <c r="J47" s="737"/>
      <c r="K47" s="737"/>
      <c r="L47" s="737"/>
      <c r="M47" s="688">
        <v>0.2</v>
      </c>
      <c r="N47" s="688"/>
      <c r="O47" s="688"/>
      <c r="P47" s="688">
        <v>-1.1</v>
      </c>
      <c r="Q47" s="688"/>
      <c r="R47" s="688"/>
      <c r="S47" s="734">
        <v>25.6</v>
      </c>
      <c r="T47" s="734"/>
      <c r="U47" s="734"/>
      <c r="V47" s="730">
        <v>1.42</v>
      </c>
      <c r="W47" s="730"/>
      <c r="X47" s="730"/>
      <c r="Y47" s="730">
        <v>0.04999999999999982</v>
      </c>
      <c r="Z47" s="730"/>
      <c r="AA47" s="730"/>
      <c r="AB47" s="730">
        <v>0.16</v>
      </c>
      <c r="AC47" s="730"/>
      <c r="AD47" s="730"/>
      <c r="AE47" s="730">
        <v>1.08</v>
      </c>
      <c r="AF47" s="730"/>
      <c r="AG47" s="730"/>
      <c r="AH47" s="730">
        <v>-0.23</v>
      </c>
      <c r="AI47" s="730"/>
      <c r="AJ47" s="730"/>
      <c r="AK47" s="730">
        <v>0.05</v>
      </c>
      <c r="AL47" s="730"/>
      <c r="AM47" s="731"/>
      <c r="AP47" s="11"/>
      <c r="AR47" s="11"/>
      <c r="AS47" s="11"/>
      <c r="AU47" s="12"/>
      <c r="AV47" s="12"/>
    </row>
    <row r="48" spans="2:48" ht="13.5">
      <c r="B48" s="692" t="s">
        <v>106</v>
      </c>
      <c r="C48" s="693"/>
      <c r="D48" s="693"/>
      <c r="E48" s="693"/>
      <c r="F48" s="693"/>
      <c r="G48" s="693"/>
      <c r="H48" s="694"/>
      <c r="I48" s="736">
        <v>17937</v>
      </c>
      <c r="J48" s="737"/>
      <c r="K48" s="737"/>
      <c r="L48" s="737"/>
      <c r="M48" s="688">
        <v>-0.4</v>
      </c>
      <c r="N48" s="688"/>
      <c r="O48" s="688"/>
      <c r="P48" s="688">
        <v>1</v>
      </c>
      <c r="Q48" s="688"/>
      <c r="R48" s="688"/>
      <c r="S48" s="734">
        <v>1.7</v>
      </c>
      <c r="T48" s="734"/>
      <c r="U48" s="734"/>
      <c r="V48" s="728">
        <v>0.22</v>
      </c>
      <c r="W48" s="728"/>
      <c r="X48" s="728"/>
      <c r="Y48" s="728">
        <v>0.11</v>
      </c>
      <c r="Z48" s="728"/>
      <c r="AA48" s="728"/>
      <c r="AB48" s="728">
        <v>-0.45</v>
      </c>
      <c r="AC48" s="728"/>
      <c r="AD48" s="728"/>
      <c r="AE48" s="728">
        <v>0.6</v>
      </c>
      <c r="AF48" s="728"/>
      <c r="AG48" s="728"/>
      <c r="AH48" s="730">
        <v>0.49</v>
      </c>
      <c r="AI48" s="730"/>
      <c r="AJ48" s="730"/>
      <c r="AK48" s="730">
        <v>0.43</v>
      </c>
      <c r="AL48" s="730"/>
      <c r="AM48" s="731"/>
      <c r="AP48" s="11"/>
      <c r="AR48" s="11"/>
      <c r="AS48" s="11"/>
      <c r="AU48" s="12"/>
      <c r="AV48" s="12"/>
    </row>
    <row r="49" spans="2:48" ht="13.5">
      <c r="B49" s="692" t="s">
        <v>107</v>
      </c>
      <c r="C49" s="693"/>
      <c r="D49" s="693"/>
      <c r="E49" s="693"/>
      <c r="F49" s="693"/>
      <c r="G49" s="693"/>
      <c r="H49" s="694"/>
      <c r="I49" s="736">
        <v>316146</v>
      </c>
      <c r="J49" s="737"/>
      <c r="K49" s="737"/>
      <c r="L49" s="737"/>
      <c r="M49" s="688">
        <v>-0.1</v>
      </c>
      <c r="N49" s="688"/>
      <c r="O49" s="688"/>
      <c r="P49" s="688">
        <v>-1.6</v>
      </c>
      <c r="Q49" s="688"/>
      <c r="R49" s="688"/>
      <c r="S49" s="734">
        <v>8.3</v>
      </c>
      <c r="T49" s="734"/>
      <c r="U49" s="734"/>
      <c r="V49" s="728">
        <v>0.81</v>
      </c>
      <c r="W49" s="728"/>
      <c r="X49" s="728"/>
      <c r="Y49" s="728">
        <v>-0.16</v>
      </c>
      <c r="Z49" s="728"/>
      <c r="AA49" s="728"/>
      <c r="AB49" s="728">
        <v>0.07</v>
      </c>
      <c r="AC49" s="728"/>
      <c r="AD49" s="728"/>
      <c r="AE49" s="728">
        <v>0.92</v>
      </c>
      <c r="AF49" s="728"/>
      <c r="AG49" s="728"/>
      <c r="AH49" s="728">
        <v>0.04</v>
      </c>
      <c r="AI49" s="728"/>
      <c r="AJ49" s="728"/>
      <c r="AK49" s="730">
        <v>0.13</v>
      </c>
      <c r="AL49" s="730"/>
      <c r="AM49" s="731"/>
      <c r="AP49" s="11"/>
      <c r="AR49" s="11"/>
      <c r="AS49" s="11"/>
      <c r="AU49" s="12"/>
      <c r="AV49" s="12"/>
    </row>
    <row r="50" spans="2:48" ht="13.5">
      <c r="B50" s="692" t="s">
        <v>130</v>
      </c>
      <c r="C50" s="693"/>
      <c r="D50" s="693"/>
      <c r="E50" s="693"/>
      <c r="F50" s="693"/>
      <c r="G50" s="693"/>
      <c r="H50" s="694"/>
      <c r="I50" s="736">
        <v>5824</v>
      </c>
      <c r="J50" s="737"/>
      <c r="K50" s="737"/>
      <c r="L50" s="737"/>
      <c r="M50" s="688">
        <v>0</v>
      </c>
      <c r="N50" s="688"/>
      <c r="O50" s="688"/>
      <c r="P50" s="688">
        <v>-8.6</v>
      </c>
      <c r="Q50" s="688"/>
      <c r="R50" s="688"/>
      <c r="S50" s="734">
        <v>5</v>
      </c>
      <c r="T50" s="734"/>
      <c r="U50" s="734"/>
      <c r="V50" s="728">
        <v>0.21</v>
      </c>
      <c r="W50" s="728"/>
      <c r="X50" s="728"/>
      <c r="Y50" s="728">
        <v>0.21</v>
      </c>
      <c r="Z50" s="728"/>
      <c r="AA50" s="728"/>
      <c r="AB50" s="728">
        <v>0.16</v>
      </c>
      <c r="AC50" s="728"/>
      <c r="AD50" s="728"/>
      <c r="AE50" s="728">
        <v>0.17</v>
      </c>
      <c r="AF50" s="728"/>
      <c r="AG50" s="728"/>
      <c r="AH50" s="728">
        <v>0.15</v>
      </c>
      <c r="AI50" s="728"/>
      <c r="AJ50" s="728"/>
      <c r="AK50" s="730">
        <v>0.12</v>
      </c>
      <c r="AL50" s="730"/>
      <c r="AM50" s="731"/>
      <c r="AP50" s="11"/>
      <c r="AR50" s="11"/>
      <c r="AS50" s="11"/>
      <c r="AU50" s="12"/>
      <c r="AV50" s="12"/>
    </row>
    <row r="51" spans="2:48" ht="13.5">
      <c r="B51" s="692" t="s">
        <v>101</v>
      </c>
      <c r="C51" s="693"/>
      <c r="D51" s="693"/>
      <c r="E51" s="693"/>
      <c r="F51" s="693"/>
      <c r="G51" s="693"/>
      <c r="H51" s="694"/>
      <c r="I51" s="736">
        <v>11824</v>
      </c>
      <c r="J51" s="737"/>
      <c r="K51" s="737"/>
      <c r="L51" s="737"/>
      <c r="M51" s="688">
        <v>-1</v>
      </c>
      <c r="N51" s="688"/>
      <c r="O51" s="688"/>
      <c r="P51" s="688">
        <v>-5.5</v>
      </c>
      <c r="Q51" s="688"/>
      <c r="R51" s="688"/>
      <c r="S51" s="734">
        <v>19.8</v>
      </c>
      <c r="T51" s="734"/>
      <c r="U51" s="734"/>
      <c r="V51" s="728">
        <v>0.82</v>
      </c>
      <c r="W51" s="728"/>
      <c r="X51" s="728"/>
      <c r="Y51" s="728">
        <v>0.13</v>
      </c>
      <c r="Z51" s="728"/>
      <c r="AA51" s="728"/>
      <c r="AB51" s="728">
        <v>-0.47</v>
      </c>
      <c r="AC51" s="728"/>
      <c r="AD51" s="728"/>
      <c r="AE51" s="728">
        <v>1.76</v>
      </c>
      <c r="AF51" s="728"/>
      <c r="AG51" s="728"/>
      <c r="AH51" s="728">
        <v>1.25</v>
      </c>
      <c r="AI51" s="728"/>
      <c r="AJ51" s="728"/>
      <c r="AK51" s="730">
        <v>0.5</v>
      </c>
      <c r="AL51" s="730"/>
      <c r="AM51" s="731"/>
      <c r="AP51" s="11"/>
      <c r="AR51" s="11"/>
      <c r="AS51" s="11"/>
      <c r="AU51" s="12"/>
      <c r="AV51" s="12"/>
    </row>
    <row r="52" spans="2:48" ht="13.5">
      <c r="B52" s="692" t="s">
        <v>129</v>
      </c>
      <c r="C52" s="693"/>
      <c r="D52" s="693"/>
      <c r="E52" s="693"/>
      <c r="F52" s="693"/>
      <c r="G52" s="693"/>
      <c r="H52" s="694"/>
      <c r="I52" s="736">
        <v>67269</v>
      </c>
      <c r="J52" s="737"/>
      <c r="K52" s="737"/>
      <c r="L52" s="737"/>
      <c r="M52" s="688">
        <v>3.4</v>
      </c>
      <c r="N52" s="688"/>
      <c r="O52" s="688"/>
      <c r="P52" s="688">
        <v>-0.5</v>
      </c>
      <c r="Q52" s="688"/>
      <c r="R52" s="688"/>
      <c r="S52" s="734">
        <v>19.7</v>
      </c>
      <c r="T52" s="734"/>
      <c r="U52" s="734"/>
      <c r="V52" s="728">
        <v>4.14</v>
      </c>
      <c r="W52" s="728"/>
      <c r="X52" s="728"/>
      <c r="Y52" s="730">
        <v>2.78</v>
      </c>
      <c r="Z52" s="730"/>
      <c r="AA52" s="730"/>
      <c r="AB52" s="728">
        <v>1.12</v>
      </c>
      <c r="AC52" s="728"/>
      <c r="AD52" s="728"/>
      <c r="AE52" s="728">
        <v>0.79</v>
      </c>
      <c r="AF52" s="728"/>
      <c r="AG52" s="728"/>
      <c r="AH52" s="728">
        <v>-0.67</v>
      </c>
      <c r="AI52" s="728"/>
      <c r="AJ52" s="728"/>
      <c r="AK52" s="730">
        <v>-0.24</v>
      </c>
      <c r="AL52" s="730"/>
      <c r="AM52" s="731"/>
      <c r="AP52" s="11"/>
      <c r="AR52" s="11"/>
      <c r="AS52" s="11"/>
      <c r="AU52" s="12"/>
      <c r="AV52" s="12"/>
    </row>
    <row r="53" spans="2:48" ht="13.5">
      <c r="B53" s="692" t="s">
        <v>140</v>
      </c>
      <c r="C53" s="693"/>
      <c r="D53" s="693"/>
      <c r="E53" s="693"/>
      <c r="F53" s="693"/>
      <c r="G53" s="693"/>
      <c r="H53" s="694"/>
      <c r="I53" s="736">
        <v>94919</v>
      </c>
      <c r="J53" s="737"/>
      <c r="K53" s="737"/>
      <c r="L53" s="737"/>
      <c r="M53" s="688">
        <v>-1.6</v>
      </c>
      <c r="N53" s="688"/>
      <c r="O53" s="688"/>
      <c r="P53" s="688">
        <v>-2.5</v>
      </c>
      <c r="Q53" s="688"/>
      <c r="R53" s="688"/>
      <c r="S53" s="734">
        <v>54.5</v>
      </c>
      <c r="T53" s="734"/>
      <c r="U53" s="734"/>
      <c r="V53" s="728">
        <v>1.1</v>
      </c>
      <c r="W53" s="728"/>
      <c r="X53" s="728"/>
      <c r="Y53" s="730">
        <v>-0.95</v>
      </c>
      <c r="Z53" s="730"/>
      <c r="AA53" s="730"/>
      <c r="AB53" s="728">
        <v>-0.2</v>
      </c>
      <c r="AC53" s="728"/>
      <c r="AD53" s="728"/>
      <c r="AE53" s="728">
        <v>1.37</v>
      </c>
      <c r="AF53" s="728"/>
      <c r="AG53" s="728"/>
      <c r="AH53" s="728">
        <v>0.02</v>
      </c>
      <c r="AI53" s="728"/>
      <c r="AJ53" s="728"/>
      <c r="AK53" s="730">
        <v>0.18</v>
      </c>
      <c r="AL53" s="730"/>
      <c r="AM53" s="731"/>
      <c r="AP53" s="11"/>
      <c r="AR53" s="11"/>
      <c r="AS53" s="11"/>
      <c r="AU53" s="12"/>
      <c r="AV53" s="12"/>
    </row>
    <row r="54" spans="2:48" ht="13.5">
      <c r="B54" s="692" t="s">
        <v>141</v>
      </c>
      <c r="C54" s="693"/>
      <c r="D54" s="693"/>
      <c r="E54" s="693"/>
      <c r="F54" s="693"/>
      <c r="G54" s="693"/>
      <c r="H54" s="694"/>
      <c r="I54" s="732">
        <v>16816</v>
      </c>
      <c r="J54" s="733"/>
      <c r="K54" s="733"/>
      <c r="L54" s="733"/>
      <c r="M54" s="688">
        <v>-0.2</v>
      </c>
      <c r="N54" s="688"/>
      <c r="O54" s="688"/>
      <c r="P54" s="688">
        <v>0</v>
      </c>
      <c r="Q54" s="688"/>
      <c r="R54" s="688"/>
      <c r="S54" s="734">
        <v>6</v>
      </c>
      <c r="T54" s="734"/>
      <c r="U54" s="734"/>
      <c r="V54" s="728">
        <v>0.58</v>
      </c>
      <c r="W54" s="728"/>
      <c r="X54" s="728"/>
      <c r="Y54" s="735">
        <v>-0.59</v>
      </c>
      <c r="Z54" s="735"/>
      <c r="AA54" s="735"/>
      <c r="AB54" s="728">
        <v>0.07</v>
      </c>
      <c r="AC54" s="728"/>
      <c r="AD54" s="728"/>
      <c r="AE54" s="728">
        <v>0.82</v>
      </c>
      <c r="AF54" s="728"/>
      <c r="AG54" s="728"/>
      <c r="AH54" s="729">
        <v>-0.5</v>
      </c>
      <c r="AI54" s="729"/>
      <c r="AJ54" s="729"/>
      <c r="AK54" s="730">
        <v>0.57</v>
      </c>
      <c r="AL54" s="730"/>
      <c r="AM54" s="731"/>
      <c r="AN54" s="333"/>
      <c r="AP54" s="11"/>
      <c r="AR54" s="11"/>
      <c r="AS54" s="11"/>
      <c r="AU54" s="12"/>
      <c r="AV54" s="12"/>
    </row>
    <row r="55" spans="2:48" ht="13.5">
      <c r="B55" s="692" t="s">
        <v>128</v>
      </c>
      <c r="C55" s="693"/>
      <c r="D55" s="693"/>
      <c r="E55" s="693"/>
      <c r="F55" s="693"/>
      <c r="G55" s="693"/>
      <c r="H55" s="694"/>
      <c r="I55" s="732">
        <v>7627</v>
      </c>
      <c r="J55" s="733"/>
      <c r="K55" s="733"/>
      <c r="L55" s="733"/>
      <c r="M55" s="688">
        <v>3.4</v>
      </c>
      <c r="N55" s="688"/>
      <c r="O55" s="688"/>
      <c r="P55" s="688">
        <v>0.9</v>
      </c>
      <c r="Q55" s="688"/>
      <c r="R55" s="688"/>
      <c r="S55" s="734">
        <v>38.2</v>
      </c>
      <c r="T55" s="734"/>
      <c r="U55" s="734"/>
      <c r="V55" s="728">
        <v>4.26</v>
      </c>
      <c r="W55" s="728"/>
      <c r="X55" s="728"/>
      <c r="Y55" s="735">
        <v>3.83</v>
      </c>
      <c r="Z55" s="735"/>
      <c r="AA55" s="735"/>
      <c r="AB55" s="728">
        <v>2.54</v>
      </c>
      <c r="AC55" s="728"/>
      <c r="AD55" s="728"/>
      <c r="AE55" s="728">
        <v>0.83</v>
      </c>
      <c r="AF55" s="728"/>
      <c r="AG55" s="728"/>
      <c r="AH55" s="729">
        <v>-2.53</v>
      </c>
      <c r="AI55" s="729"/>
      <c r="AJ55" s="729"/>
      <c r="AK55" s="730">
        <v>0</v>
      </c>
      <c r="AL55" s="730"/>
      <c r="AM55" s="731"/>
      <c r="AN55" s="333"/>
      <c r="AP55" s="11"/>
      <c r="AR55" s="11"/>
      <c r="AS55" s="11"/>
      <c r="AU55" s="12"/>
      <c r="AV55" s="12"/>
    </row>
    <row r="56" spans="2:48" ht="13.5">
      <c r="B56" s="692" t="s">
        <v>127</v>
      </c>
      <c r="C56" s="693"/>
      <c r="D56" s="693"/>
      <c r="E56" s="693"/>
      <c r="F56" s="693"/>
      <c r="G56" s="693"/>
      <c r="H56" s="694"/>
      <c r="I56" s="732">
        <v>21670</v>
      </c>
      <c r="J56" s="733"/>
      <c r="K56" s="733"/>
      <c r="L56" s="733"/>
      <c r="M56" s="688">
        <v>2.3</v>
      </c>
      <c r="N56" s="688"/>
      <c r="O56" s="688"/>
      <c r="P56" s="688">
        <v>6.6</v>
      </c>
      <c r="Q56" s="688"/>
      <c r="R56" s="688"/>
      <c r="S56" s="734">
        <v>9.9</v>
      </c>
      <c r="T56" s="734"/>
      <c r="U56" s="734"/>
      <c r="V56" s="728">
        <v>2.63</v>
      </c>
      <c r="W56" s="728"/>
      <c r="X56" s="728"/>
      <c r="Y56" s="735">
        <v>1.61</v>
      </c>
      <c r="Z56" s="735"/>
      <c r="AA56" s="735"/>
      <c r="AB56" s="728">
        <v>2.6</v>
      </c>
      <c r="AC56" s="728"/>
      <c r="AD56" s="728"/>
      <c r="AE56" s="728">
        <v>0.27</v>
      </c>
      <c r="AF56" s="728"/>
      <c r="AG56" s="728"/>
      <c r="AH56" s="729">
        <v>-0.04</v>
      </c>
      <c r="AI56" s="729"/>
      <c r="AJ56" s="729"/>
      <c r="AK56" s="730">
        <v>-0.25</v>
      </c>
      <c r="AL56" s="730"/>
      <c r="AM56" s="731"/>
      <c r="AN56" s="333"/>
      <c r="AP56" s="11"/>
      <c r="AR56" s="11"/>
      <c r="AS56" s="11"/>
      <c r="AU56" s="12"/>
      <c r="AV56" s="12"/>
    </row>
    <row r="57" spans="2:48" ht="13.5">
      <c r="B57" s="692" t="s">
        <v>126</v>
      </c>
      <c r="C57" s="693"/>
      <c r="D57" s="693"/>
      <c r="E57" s="693"/>
      <c r="F57" s="693"/>
      <c r="G57" s="693"/>
      <c r="H57" s="694"/>
      <c r="I57" s="732">
        <v>49949</v>
      </c>
      <c r="J57" s="733"/>
      <c r="K57" s="733"/>
      <c r="L57" s="733"/>
      <c r="M57" s="688">
        <v>0.5</v>
      </c>
      <c r="N57" s="688"/>
      <c r="O57" s="688"/>
      <c r="P57" s="688">
        <v>-0.8</v>
      </c>
      <c r="Q57" s="688"/>
      <c r="R57" s="688"/>
      <c r="S57" s="734">
        <v>72</v>
      </c>
      <c r="T57" s="734"/>
      <c r="U57" s="734"/>
      <c r="V57" s="728">
        <v>2.9</v>
      </c>
      <c r="W57" s="728"/>
      <c r="X57" s="728"/>
      <c r="Y57" s="735">
        <v>-1.39</v>
      </c>
      <c r="Z57" s="735"/>
      <c r="AA57" s="735"/>
      <c r="AB57" s="728">
        <v>0.59</v>
      </c>
      <c r="AC57" s="728"/>
      <c r="AD57" s="728"/>
      <c r="AE57" s="728">
        <v>2.44</v>
      </c>
      <c r="AF57" s="728"/>
      <c r="AG57" s="728"/>
      <c r="AH57" s="729">
        <v>-0.35</v>
      </c>
      <c r="AI57" s="729"/>
      <c r="AJ57" s="729"/>
      <c r="AK57" s="730">
        <v>0.29</v>
      </c>
      <c r="AL57" s="730"/>
      <c r="AM57" s="731"/>
      <c r="AN57" s="333"/>
      <c r="AP57" s="11"/>
      <c r="AR57" s="11"/>
      <c r="AS57" s="11"/>
      <c r="AU57" s="12"/>
      <c r="AV57" s="12"/>
    </row>
    <row r="58" spans="2:48" ht="13.5">
      <c r="B58" s="692" t="s">
        <v>125</v>
      </c>
      <c r="C58" s="693"/>
      <c r="D58" s="693"/>
      <c r="E58" s="693"/>
      <c r="F58" s="693"/>
      <c r="G58" s="693"/>
      <c r="H58" s="694"/>
      <c r="I58" s="732">
        <v>17501</v>
      </c>
      <c r="J58" s="733"/>
      <c r="K58" s="733"/>
      <c r="L58" s="733"/>
      <c r="M58" s="688">
        <v>-0.1</v>
      </c>
      <c r="N58" s="688"/>
      <c r="O58" s="688"/>
      <c r="P58" s="688">
        <v>-7.6</v>
      </c>
      <c r="Q58" s="688"/>
      <c r="R58" s="688"/>
      <c r="S58" s="734">
        <v>46.1</v>
      </c>
      <c r="T58" s="734"/>
      <c r="U58" s="734"/>
      <c r="V58" s="728">
        <v>2.24</v>
      </c>
      <c r="W58" s="728"/>
      <c r="X58" s="728"/>
      <c r="Y58" s="735">
        <v>0.26</v>
      </c>
      <c r="Z58" s="735"/>
      <c r="AA58" s="735"/>
      <c r="AB58" s="728">
        <v>-0.08</v>
      </c>
      <c r="AC58" s="728"/>
      <c r="AD58" s="728"/>
      <c r="AE58" s="728">
        <v>2.31</v>
      </c>
      <c r="AF58" s="728"/>
      <c r="AG58" s="728"/>
      <c r="AH58" s="729">
        <v>-1.65</v>
      </c>
      <c r="AI58" s="729"/>
      <c r="AJ58" s="729"/>
      <c r="AK58" s="730">
        <v>0.65</v>
      </c>
      <c r="AL58" s="730"/>
      <c r="AM58" s="731"/>
      <c r="AN58" s="333"/>
      <c r="AP58" s="11"/>
      <c r="AR58" s="11"/>
      <c r="AS58" s="11"/>
      <c r="AU58" s="12"/>
      <c r="AV58" s="12"/>
    </row>
    <row r="59" spans="2:48" ht="13.5">
      <c r="B59" s="692" t="s">
        <v>108</v>
      </c>
      <c r="C59" s="693"/>
      <c r="D59" s="693"/>
      <c r="E59" s="693"/>
      <c r="F59" s="693"/>
      <c r="G59" s="693"/>
      <c r="H59" s="694"/>
      <c r="I59" s="732">
        <v>42756</v>
      </c>
      <c r="J59" s="733"/>
      <c r="K59" s="733"/>
      <c r="L59" s="733"/>
      <c r="M59" s="688">
        <v>-0.4</v>
      </c>
      <c r="N59" s="688"/>
      <c r="O59" s="688"/>
      <c r="P59" s="688">
        <v>-2</v>
      </c>
      <c r="Q59" s="688"/>
      <c r="R59" s="688"/>
      <c r="S59" s="734">
        <v>30.5</v>
      </c>
      <c r="T59" s="734"/>
      <c r="U59" s="734"/>
      <c r="V59" s="728">
        <v>0.78</v>
      </c>
      <c r="W59" s="728"/>
      <c r="X59" s="728"/>
      <c r="Y59" s="735">
        <v>0</v>
      </c>
      <c r="Z59" s="735"/>
      <c r="AA59" s="735"/>
      <c r="AB59" s="728">
        <v>-0.04</v>
      </c>
      <c r="AC59" s="728"/>
      <c r="AD59" s="728"/>
      <c r="AE59" s="728">
        <v>1.16</v>
      </c>
      <c r="AF59" s="728"/>
      <c r="AG59" s="728"/>
      <c r="AH59" s="729">
        <v>-0.54</v>
      </c>
      <c r="AI59" s="729"/>
      <c r="AJ59" s="729"/>
      <c r="AK59" s="730">
        <v>0.7</v>
      </c>
      <c r="AL59" s="730"/>
      <c r="AM59" s="731"/>
      <c r="AN59" s="333"/>
      <c r="AP59" s="11"/>
      <c r="AR59" s="11"/>
      <c r="AS59" s="11"/>
      <c r="AU59" s="12"/>
      <c r="AV59" s="12"/>
    </row>
    <row r="60" spans="2:48" ht="13.5">
      <c r="B60" s="692" t="s">
        <v>104</v>
      </c>
      <c r="C60" s="693"/>
      <c r="D60" s="693"/>
      <c r="E60" s="693"/>
      <c r="F60" s="693"/>
      <c r="G60" s="693"/>
      <c r="H60" s="694"/>
      <c r="I60" s="732">
        <v>114302</v>
      </c>
      <c r="J60" s="733"/>
      <c r="K60" s="733"/>
      <c r="L60" s="733"/>
      <c r="M60" s="688">
        <v>0.1</v>
      </c>
      <c r="N60" s="688"/>
      <c r="O60" s="688"/>
      <c r="P60" s="688">
        <v>0.7</v>
      </c>
      <c r="Q60" s="688"/>
      <c r="R60" s="688"/>
      <c r="S60" s="734">
        <v>24.8</v>
      </c>
      <c r="T60" s="734"/>
      <c r="U60" s="734"/>
      <c r="V60" s="728">
        <v>0.52</v>
      </c>
      <c r="W60" s="728"/>
      <c r="X60" s="728"/>
      <c r="Y60" s="735">
        <v>-0.12</v>
      </c>
      <c r="Z60" s="735"/>
      <c r="AA60" s="735"/>
      <c r="AB60" s="728">
        <v>-0.28</v>
      </c>
      <c r="AC60" s="728"/>
      <c r="AD60" s="728"/>
      <c r="AE60" s="728">
        <v>0.44</v>
      </c>
      <c r="AF60" s="728"/>
      <c r="AG60" s="728"/>
      <c r="AH60" s="729">
        <v>-0.58</v>
      </c>
      <c r="AI60" s="729"/>
      <c r="AJ60" s="729"/>
      <c r="AK60" s="730">
        <v>-0.05</v>
      </c>
      <c r="AL60" s="730"/>
      <c r="AM60" s="731"/>
      <c r="AN60" s="333"/>
      <c r="AP60" s="11"/>
      <c r="AR60" s="11"/>
      <c r="AS60" s="11"/>
      <c r="AU60" s="12"/>
      <c r="AV60" s="12"/>
    </row>
    <row r="61" spans="2:48" ht="13.5">
      <c r="B61" s="692" t="s">
        <v>102</v>
      </c>
      <c r="C61" s="693"/>
      <c r="D61" s="693"/>
      <c r="E61" s="693"/>
      <c r="F61" s="693"/>
      <c r="G61" s="693"/>
      <c r="H61" s="694"/>
      <c r="I61" s="732">
        <v>4513</v>
      </c>
      <c r="J61" s="733"/>
      <c r="K61" s="733"/>
      <c r="L61" s="733"/>
      <c r="M61" s="688">
        <v>0</v>
      </c>
      <c r="N61" s="688"/>
      <c r="O61" s="688"/>
      <c r="P61" s="688">
        <v>-1.9</v>
      </c>
      <c r="Q61" s="688"/>
      <c r="R61" s="688"/>
      <c r="S61" s="734">
        <v>10.2</v>
      </c>
      <c r="T61" s="734"/>
      <c r="U61" s="734"/>
      <c r="V61" s="728">
        <v>0</v>
      </c>
      <c r="W61" s="728"/>
      <c r="X61" s="728"/>
      <c r="Y61" s="735">
        <v>0</v>
      </c>
      <c r="Z61" s="735"/>
      <c r="AA61" s="735"/>
      <c r="AB61" s="728">
        <v>0</v>
      </c>
      <c r="AC61" s="728"/>
      <c r="AD61" s="728"/>
      <c r="AE61" s="728">
        <v>0</v>
      </c>
      <c r="AF61" s="728"/>
      <c r="AG61" s="728"/>
      <c r="AH61" s="729">
        <v>-0.9</v>
      </c>
      <c r="AI61" s="729"/>
      <c r="AJ61" s="729"/>
      <c r="AK61" s="730">
        <v>0</v>
      </c>
      <c r="AL61" s="730"/>
      <c r="AM61" s="731"/>
      <c r="AN61" s="333"/>
      <c r="AP61" s="11"/>
      <c r="AR61" s="11"/>
      <c r="AS61" s="11"/>
      <c r="AU61" s="12"/>
      <c r="AV61" s="12"/>
    </row>
    <row r="62" spans="2:48" ht="13.5">
      <c r="B62" s="692" t="s">
        <v>103</v>
      </c>
      <c r="C62" s="693"/>
      <c r="D62" s="693"/>
      <c r="E62" s="693"/>
      <c r="F62" s="693"/>
      <c r="G62" s="693"/>
      <c r="H62" s="694"/>
      <c r="I62" s="732">
        <v>58382</v>
      </c>
      <c r="J62" s="733"/>
      <c r="K62" s="733"/>
      <c r="L62" s="733"/>
      <c r="M62" s="688">
        <v>1</v>
      </c>
      <c r="N62" s="688"/>
      <c r="O62" s="688"/>
      <c r="P62" s="688">
        <v>0.6</v>
      </c>
      <c r="Q62" s="688"/>
      <c r="R62" s="688"/>
      <c r="S62" s="734">
        <v>53</v>
      </c>
      <c r="T62" s="734"/>
      <c r="U62" s="734"/>
      <c r="V62" s="728">
        <v>3.07</v>
      </c>
      <c r="W62" s="728"/>
      <c r="X62" s="728"/>
      <c r="Y62" s="735">
        <v>0.29</v>
      </c>
      <c r="Z62" s="735"/>
      <c r="AA62" s="735"/>
      <c r="AB62" s="728">
        <v>0.02</v>
      </c>
      <c r="AC62" s="728"/>
      <c r="AD62" s="728"/>
      <c r="AE62" s="728">
        <v>2.07</v>
      </c>
      <c r="AF62" s="728"/>
      <c r="AG62" s="728"/>
      <c r="AH62" s="729">
        <v>-0.35</v>
      </c>
      <c r="AI62" s="729"/>
      <c r="AJ62" s="729"/>
      <c r="AK62" s="730">
        <v>-1.11</v>
      </c>
      <c r="AL62" s="730"/>
      <c r="AM62" s="731"/>
      <c r="AN62" s="333"/>
      <c r="AP62" s="11"/>
      <c r="AR62" s="11"/>
      <c r="AS62" s="11"/>
      <c r="AU62" s="12"/>
      <c r="AV62" s="12"/>
    </row>
    <row r="63" spans="2:52" ht="4.5" customHeight="1">
      <c r="B63" s="53"/>
      <c r="C63" s="59"/>
      <c r="D63" s="59"/>
      <c r="E63" s="59"/>
      <c r="F63" s="59"/>
      <c r="G63" s="59"/>
      <c r="H63" s="65"/>
      <c r="I63" s="335"/>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7"/>
      <c r="AN63" s="333"/>
      <c r="AS63" s="11"/>
      <c r="AT63" s="11"/>
      <c r="AV63" s="11"/>
      <c r="AW63" s="11"/>
      <c r="AY63" s="12"/>
      <c r="AZ63" s="12"/>
    </row>
    <row r="64" spans="2:8" ht="13.5">
      <c r="B64" s="68"/>
      <c r="C64" s="2"/>
      <c r="D64" s="2"/>
      <c r="E64" s="2"/>
      <c r="F64" s="2"/>
      <c r="G64" s="2"/>
      <c r="H64" s="2"/>
    </row>
    <row r="65" spans="2:8" ht="13.5">
      <c r="B65" s="68"/>
      <c r="C65" s="2"/>
      <c r="D65" s="2"/>
      <c r="E65" s="2"/>
      <c r="F65" s="2"/>
      <c r="G65" s="2"/>
      <c r="H65" s="2"/>
    </row>
    <row r="66" spans="2:21" ht="13.5">
      <c r="B66" s="68"/>
      <c r="C66" s="2"/>
      <c r="D66" s="2"/>
      <c r="E66" s="2"/>
      <c r="F66" s="2"/>
      <c r="G66" s="2"/>
      <c r="H66" s="2"/>
      <c r="S66" s="1" t="s">
        <v>142</v>
      </c>
      <c r="T66" s="28">
        <v>5</v>
      </c>
      <c r="U66" s="1" t="s">
        <v>142</v>
      </c>
    </row>
  </sheetData>
  <mergeCells count="402">
    <mergeCell ref="C5:AM7"/>
    <mergeCell ref="C8:AM9"/>
    <mergeCell ref="AH11:AM11"/>
    <mergeCell ref="B12:H14"/>
    <mergeCell ref="I12:L14"/>
    <mergeCell ref="S12:U14"/>
    <mergeCell ref="V12:AM12"/>
    <mergeCell ref="M13:R13"/>
    <mergeCell ref="AE13:AG13"/>
    <mergeCell ref="M14:O14"/>
    <mergeCell ref="P14:R14"/>
    <mergeCell ref="Y14:AA14"/>
    <mergeCell ref="AB14:AD14"/>
    <mergeCell ref="AH14:AJ14"/>
    <mergeCell ref="AK14:AM14"/>
    <mergeCell ref="I15:L15"/>
    <mergeCell ref="M15:O15"/>
    <mergeCell ref="P15:R15"/>
    <mergeCell ref="S15:U15"/>
    <mergeCell ref="V15:X15"/>
    <mergeCell ref="Y15:AA15"/>
    <mergeCell ref="AB15:AD15"/>
    <mergeCell ref="AE15:AG15"/>
    <mergeCell ref="AH15:AJ15"/>
    <mergeCell ref="AK15:AM15"/>
    <mergeCell ref="B16:H16"/>
    <mergeCell ref="I16:L16"/>
    <mergeCell ref="M16:O16"/>
    <mergeCell ref="P16:R16"/>
    <mergeCell ref="S16:U16"/>
    <mergeCell ref="V16:X16"/>
    <mergeCell ref="Y16:AA16"/>
    <mergeCell ref="AB16:AD16"/>
    <mergeCell ref="AE16:AG16"/>
    <mergeCell ref="AH16:AJ16"/>
    <mergeCell ref="AK16:AM16"/>
    <mergeCell ref="B17:H17"/>
    <mergeCell ref="I17:L17"/>
    <mergeCell ref="M17:O17"/>
    <mergeCell ref="P17:R17"/>
    <mergeCell ref="S17:U17"/>
    <mergeCell ref="V17:X17"/>
    <mergeCell ref="Y17:AA17"/>
    <mergeCell ref="AB17:AD17"/>
    <mergeCell ref="AE17:AG17"/>
    <mergeCell ref="AH17:AJ17"/>
    <mergeCell ref="AK17:AM17"/>
    <mergeCell ref="B18:H18"/>
    <mergeCell ref="I18:L18"/>
    <mergeCell ref="M18:O18"/>
    <mergeCell ref="P18:R18"/>
    <mergeCell ref="S18:U18"/>
    <mergeCell ref="V18:X18"/>
    <mergeCell ref="Y18:AA18"/>
    <mergeCell ref="AB18:AD18"/>
    <mergeCell ref="AE18:AG18"/>
    <mergeCell ref="AH18:AJ18"/>
    <mergeCell ref="AK18:AM18"/>
    <mergeCell ref="B19:H19"/>
    <mergeCell ref="I19:L19"/>
    <mergeCell ref="M19:O19"/>
    <mergeCell ref="P19:R19"/>
    <mergeCell ref="S19:U19"/>
    <mergeCell ref="V19:X19"/>
    <mergeCell ref="Y19:AA19"/>
    <mergeCell ref="AB19:AD19"/>
    <mergeCell ref="AE19:AG19"/>
    <mergeCell ref="AH19:AJ19"/>
    <mergeCell ref="AK19:AM19"/>
    <mergeCell ref="B20:H20"/>
    <mergeCell ref="I20:L20"/>
    <mergeCell ref="M20:O20"/>
    <mergeCell ref="P20:R20"/>
    <mergeCell ref="S20:U20"/>
    <mergeCell ref="V20:X20"/>
    <mergeCell ref="Y20:AA20"/>
    <mergeCell ref="AB20:AD20"/>
    <mergeCell ref="AE20:AG20"/>
    <mergeCell ref="AH20:AJ20"/>
    <mergeCell ref="AK20:AM20"/>
    <mergeCell ref="B21:H21"/>
    <mergeCell ref="I21:L21"/>
    <mergeCell ref="M21:O21"/>
    <mergeCell ref="P21:R21"/>
    <mergeCell ref="S21:U21"/>
    <mergeCell ref="V21:X21"/>
    <mergeCell ref="Y21:AA21"/>
    <mergeCell ref="AB21:AD21"/>
    <mergeCell ref="AE21:AG21"/>
    <mergeCell ref="AH21:AJ21"/>
    <mergeCell ref="AK21:AM21"/>
    <mergeCell ref="B22:H22"/>
    <mergeCell ref="I22:L22"/>
    <mergeCell ref="M22:O22"/>
    <mergeCell ref="P22:R22"/>
    <mergeCell ref="S22:U22"/>
    <mergeCell ref="V22:X22"/>
    <mergeCell ref="Y22:AA22"/>
    <mergeCell ref="AB22:AD22"/>
    <mergeCell ref="AE22:AG22"/>
    <mergeCell ref="AH22:AJ22"/>
    <mergeCell ref="AK22:AM22"/>
    <mergeCell ref="B23:H23"/>
    <mergeCell ref="I23:L23"/>
    <mergeCell ref="M23:O23"/>
    <mergeCell ref="P23:R23"/>
    <mergeCell ref="S23:U23"/>
    <mergeCell ref="V23:X23"/>
    <mergeCell ref="Y23:AA23"/>
    <mergeCell ref="AB23:AD23"/>
    <mergeCell ref="AE23:AG23"/>
    <mergeCell ref="AH23:AJ23"/>
    <mergeCell ref="AK23:AM23"/>
    <mergeCell ref="B24:H24"/>
    <mergeCell ref="I24:L24"/>
    <mergeCell ref="M24:O24"/>
    <mergeCell ref="P24:R24"/>
    <mergeCell ref="S24:U24"/>
    <mergeCell ref="V24:X24"/>
    <mergeCell ref="Y24:AA24"/>
    <mergeCell ref="AB24:AD24"/>
    <mergeCell ref="AE24:AG24"/>
    <mergeCell ref="AH24:AJ24"/>
    <mergeCell ref="AK24:AM24"/>
    <mergeCell ref="B25:H25"/>
    <mergeCell ref="I25:L25"/>
    <mergeCell ref="M25:O25"/>
    <mergeCell ref="P25:R25"/>
    <mergeCell ref="S25:U25"/>
    <mergeCell ref="V25:X25"/>
    <mergeCell ref="Y25:AA25"/>
    <mergeCell ref="AB25:AD25"/>
    <mergeCell ref="AE25:AG25"/>
    <mergeCell ref="AH25:AJ25"/>
    <mergeCell ref="AK25:AM25"/>
    <mergeCell ref="B26:H26"/>
    <mergeCell ref="I26:L26"/>
    <mergeCell ref="M26:O26"/>
    <mergeCell ref="P26:R26"/>
    <mergeCell ref="S26:U26"/>
    <mergeCell ref="V26:X26"/>
    <mergeCell ref="Y26:AA26"/>
    <mergeCell ref="AB26:AD26"/>
    <mergeCell ref="AE26:AG26"/>
    <mergeCell ref="AH26:AJ26"/>
    <mergeCell ref="AK26:AM26"/>
    <mergeCell ref="B27:H27"/>
    <mergeCell ref="I27:L27"/>
    <mergeCell ref="M27:O27"/>
    <mergeCell ref="P27:R27"/>
    <mergeCell ref="S27:U27"/>
    <mergeCell ref="V27:X27"/>
    <mergeCell ref="Y27:AA27"/>
    <mergeCell ref="AB27:AD27"/>
    <mergeCell ref="AE27:AG27"/>
    <mergeCell ref="AH27:AJ27"/>
    <mergeCell ref="AK27:AM27"/>
    <mergeCell ref="B28:H28"/>
    <mergeCell ref="I28:L28"/>
    <mergeCell ref="M28:O28"/>
    <mergeCell ref="P28:R28"/>
    <mergeCell ref="S28:U28"/>
    <mergeCell ref="V28:X28"/>
    <mergeCell ref="Y28:AA28"/>
    <mergeCell ref="AB28:AD28"/>
    <mergeCell ref="AE28:AG28"/>
    <mergeCell ref="AH28:AJ28"/>
    <mergeCell ref="AK28:AM28"/>
    <mergeCell ref="B29:H29"/>
    <mergeCell ref="I29:L29"/>
    <mergeCell ref="M29:O29"/>
    <mergeCell ref="P29:R29"/>
    <mergeCell ref="S29:U29"/>
    <mergeCell ref="V29:X29"/>
    <mergeCell ref="Y29:AA29"/>
    <mergeCell ref="AB29:AD29"/>
    <mergeCell ref="B30:H30"/>
    <mergeCell ref="I30:L30"/>
    <mergeCell ref="M30:O30"/>
    <mergeCell ref="P30:R30"/>
    <mergeCell ref="AH30:AJ30"/>
    <mergeCell ref="AK30:AM30"/>
    <mergeCell ref="AE29:AG29"/>
    <mergeCell ref="AH29:AJ29"/>
    <mergeCell ref="AK29:AM29"/>
    <mergeCell ref="M31:O31"/>
    <mergeCell ref="P31:R31"/>
    <mergeCell ref="AB30:AD30"/>
    <mergeCell ref="AE30:AG30"/>
    <mergeCell ref="S30:U30"/>
    <mergeCell ref="V30:X30"/>
    <mergeCell ref="Y30:AA30"/>
    <mergeCell ref="AE31:AG31"/>
    <mergeCell ref="AH31:AJ31"/>
    <mergeCell ref="AK31:AM31"/>
    <mergeCell ref="C36:AM38"/>
    <mergeCell ref="S31:U31"/>
    <mergeCell ref="V31:X31"/>
    <mergeCell ref="Y31:AA31"/>
    <mergeCell ref="AB31:AD31"/>
    <mergeCell ref="B31:H31"/>
    <mergeCell ref="I31:L31"/>
    <mergeCell ref="C39:AM40"/>
    <mergeCell ref="AH42:AM42"/>
    <mergeCell ref="B43:H45"/>
    <mergeCell ref="I43:L45"/>
    <mergeCell ref="S43:U45"/>
    <mergeCell ref="V43:AM43"/>
    <mergeCell ref="M44:R44"/>
    <mergeCell ref="AE44:AG44"/>
    <mergeCell ref="M45:O45"/>
    <mergeCell ref="P45:R45"/>
    <mergeCell ref="Y45:AA45"/>
    <mergeCell ref="AB45:AD45"/>
    <mergeCell ref="AH45:AJ45"/>
    <mergeCell ref="AK45:AM45"/>
    <mergeCell ref="I46:L46"/>
    <mergeCell ref="M46:O46"/>
    <mergeCell ref="P46:R46"/>
    <mergeCell ref="S46:U46"/>
    <mergeCell ref="V46:X46"/>
    <mergeCell ref="Y46:AA46"/>
    <mergeCell ref="AB46:AD46"/>
    <mergeCell ref="AE46:AG46"/>
    <mergeCell ref="AH46:AJ46"/>
    <mergeCell ref="AK46:AM46"/>
    <mergeCell ref="B47:H47"/>
    <mergeCell ref="I47:L47"/>
    <mergeCell ref="M47:O47"/>
    <mergeCell ref="P47:R47"/>
    <mergeCell ref="S47:U47"/>
    <mergeCell ref="V47:X47"/>
    <mergeCell ref="Y47:AA47"/>
    <mergeCell ref="AB47:AD47"/>
    <mergeCell ref="AE47:AG47"/>
    <mergeCell ref="AH47:AJ47"/>
    <mergeCell ref="AK47:AM47"/>
    <mergeCell ref="B48:H48"/>
    <mergeCell ref="I48:L48"/>
    <mergeCell ref="M48:O48"/>
    <mergeCell ref="P48:R48"/>
    <mergeCell ref="S48:U48"/>
    <mergeCell ref="V48:X48"/>
    <mergeCell ref="Y48:AA48"/>
    <mergeCell ref="AB48:AD48"/>
    <mergeCell ref="AE48:AG48"/>
    <mergeCell ref="AH48:AJ48"/>
    <mergeCell ref="AK48:AM48"/>
    <mergeCell ref="B49:H49"/>
    <mergeCell ref="I49:L49"/>
    <mergeCell ref="M49:O49"/>
    <mergeCell ref="P49:R49"/>
    <mergeCell ref="S49:U49"/>
    <mergeCell ref="V49:X49"/>
    <mergeCell ref="Y49:AA49"/>
    <mergeCell ref="AB49:AD49"/>
    <mergeCell ref="AE49:AG49"/>
    <mergeCell ref="AH49:AJ49"/>
    <mergeCell ref="AK49:AM49"/>
    <mergeCell ref="B50:H50"/>
    <mergeCell ref="I50:L50"/>
    <mergeCell ref="M50:O50"/>
    <mergeCell ref="P50:R50"/>
    <mergeCell ref="S50:U50"/>
    <mergeCell ref="V50:X50"/>
    <mergeCell ref="Y50:AA50"/>
    <mergeCell ref="AB50:AD50"/>
    <mergeCell ref="AE50:AG50"/>
    <mergeCell ref="AH50:AJ50"/>
    <mergeCell ref="AK50:AM50"/>
    <mergeCell ref="B51:H51"/>
    <mergeCell ref="I51:L51"/>
    <mergeCell ref="M51:O51"/>
    <mergeCell ref="P51:R51"/>
    <mergeCell ref="S51:U51"/>
    <mergeCell ref="V51:X51"/>
    <mergeCell ref="Y51:AA51"/>
    <mergeCell ref="AB51:AD51"/>
    <mergeCell ref="AE51:AG51"/>
    <mergeCell ref="AH51:AJ51"/>
    <mergeCell ref="AK51:AM51"/>
    <mergeCell ref="B52:H52"/>
    <mergeCell ref="I52:L52"/>
    <mergeCell ref="M52:O52"/>
    <mergeCell ref="P52:R52"/>
    <mergeCell ref="S52:U52"/>
    <mergeCell ref="V52:X52"/>
    <mergeCell ref="Y52:AA52"/>
    <mergeCell ref="AB52:AD52"/>
    <mergeCell ref="AE52:AG52"/>
    <mergeCell ref="AH52:AJ52"/>
    <mergeCell ref="AK52:AM52"/>
    <mergeCell ref="B53:H53"/>
    <mergeCell ref="I53:L53"/>
    <mergeCell ref="M53:O53"/>
    <mergeCell ref="P53:R53"/>
    <mergeCell ref="S53:U53"/>
    <mergeCell ref="V53:X53"/>
    <mergeCell ref="Y53:AA53"/>
    <mergeCell ref="AB53:AD53"/>
    <mergeCell ref="AE53:AG53"/>
    <mergeCell ref="AH53:AJ53"/>
    <mergeCell ref="AK53:AM53"/>
    <mergeCell ref="B54:H54"/>
    <mergeCell ref="I54:L54"/>
    <mergeCell ref="M54:O54"/>
    <mergeCell ref="P54:R54"/>
    <mergeCell ref="S54:U54"/>
    <mergeCell ref="V54:X54"/>
    <mergeCell ref="Y54:AA54"/>
    <mergeCell ref="AB54:AD54"/>
    <mergeCell ref="AE54:AG54"/>
    <mergeCell ref="AH54:AJ54"/>
    <mergeCell ref="AK54:AM54"/>
    <mergeCell ref="B55:H55"/>
    <mergeCell ref="I55:L55"/>
    <mergeCell ref="M55:O55"/>
    <mergeCell ref="P55:R55"/>
    <mergeCell ref="S55:U55"/>
    <mergeCell ref="V55:X55"/>
    <mergeCell ref="Y55:AA55"/>
    <mergeCell ref="AB55:AD55"/>
    <mergeCell ref="AE55:AG55"/>
    <mergeCell ref="AH55:AJ55"/>
    <mergeCell ref="AK55:AM55"/>
    <mergeCell ref="B56:H56"/>
    <mergeCell ref="I56:L56"/>
    <mergeCell ref="M56:O56"/>
    <mergeCell ref="P56:R56"/>
    <mergeCell ref="S56:U56"/>
    <mergeCell ref="V56:X56"/>
    <mergeCell ref="Y56:AA56"/>
    <mergeCell ref="AB56:AD56"/>
    <mergeCell ref="AE56:AG56"/>
    <mergeCell ref="AH56:AJ56"/>
    <mergeCell ref="AK56:AM56"/>
    <mergeCell ref="B57:H57"/>
    <mergeCell ref="I57:L57"/>
    <mergeCell ref="M57:O57"/>
    <mergeCell ref="P57:R57"/>
    <mergeCell ref="S57:U57"/>
    <mergeCell ref="V57:X57"/>
    <mergeCell ref="Y57:AA57"/>
    <mergeCell ref="AB57:AD57"/>
    <mergeCell ref="AE57:AG57"/>
    <mergeCell ref="AH57:AJ57"/>
    <mergeCell ref="AK57:AM57"/>
    <mergeCell ref="B58:H58"/>
    <mergeCell ref="I58:L58"/>
    <mergeCell ref="M58:O58"/>
    <mergeCell ref="P58:R58"/>
    <mergeCell ref="S58:U58"/>
    <mergeCell ref="V58:X58"/>
    <mergeCell ref="Y58:AA58"/>
    <mergeCell ref="AB58:AD58"/>
    <mergeCell ref="AE58:AG58"/>
    <mergeCell ref="AH58:AJ58"/>
    <mergeCell ref="AK58:AM58"/>
    <mergeCell ref="B59:H59"/>
    <mergeCell ref="I59:L59"/>
    <mergeCell ref="M59:O59"/>
    <mergeCell ref="P59:R59"/>
    <mergeCell ref="S59:U59"/>
    <mergeCell ref="V59:X59"/>
    <mergeCell ref="Y59:AA59"/>
    <mergeCell ref="AB59:AD59"/>
    <mergeCell ref="AE59:AG59"/>
    <mergeCell ref="AH59:AJ59"/>
    <mergeCell ref="AK59:AM59"/>
    <mergeCell ref="B60:H60"/>
    <mergeCell ref="I60:L60"/>
    <mergeCell ref="M60:O60"/>
    <mergeCell ref="P60:R60"/>
    <mergeCell ref="S60:U60"/>
    <mergeCell ref="V60:X60"/>
    <mergeCell ref="Y60:AA60"/>
    <mergeCell ref="AB60:AD60"/>
    <mergeCell ref="AE60:AG60"/>
    <mergeCell ref="AH60:AJ60"/>
    <mergeCell ref="AK60:AM60"/>
    <mergeCell ref="B61:H61"/>
    <mergeCell ref="I61:L61"/>
    <mergeCell ref="M61:O61"/>
    <mergeCell ref="P61:R61"/>
    <mergeCell ref="S61:U61"/>
    <mergeCell ref="V61:X61"/>
    <mergeCell ref="Y61:AA61"/>
    <mergeCell ref="AB61:AD61"/>
    <mergeCell ref="AE61:AG61"/>
    <mergeCell ref="AH61:AJ61"/>
    <mergeCell ref="AK61:AM61"/>
    <mergeCell ref="B62:H62"/>
    <mergeCell ref="I62:L62"/>
    <mergeCell ref="M62:O62"/>
    <mergeCell ref="P62:R62"/>
    <mergeCell ref="S62:U62"/>
    <mergeCell ref="V62:X62"/>
    <mergeCell ref="Y62:AA62"/>
    <mergeCell ref="AB62:AD62"/>
    <mergeCell ref="AE62:AG62"/>
    <mergeCell ref="AH62:AJ62"/>
    <mergeCell ref="AK62:AM62"/>
  </mergeCells>
  <printOptions/>
  <pageMargins left="0.3937007874015748" right="0.35433070866141736" top="0.6692913385826772" bottom="0.1968503937007874" header="0.5118110236220472" footer="0.2755905511811024"/>
  <pageSetup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sheetPr codeName="Sheet10">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365" bestFit="1" customWidth="1"/>
    <col min="2" max="2" width="3.19921875" style="365" bestFit="1" customWidth="1"/>
    <col min="3" max="3" width="3.09765625" style="365" bestFit="1" customWidth="1"/>
    <col min="4" max="19" width="8.19921875" style="365" customWidth="1"/>
    <col min="20" max="35" width="7.59765625" style="365" customWidth="1"/>
    <col min="36" max="16384" width="9" style="365" customWidth="1"/>
  </cols>
  <sheetData>
    <row r="1" spans="1:15" ht="19.5" customHeight="1">
      <c r="A1" s="575" t="s">
        <v>83</v>
      </c>
      <c r="B1" s="572"/>
      <c r="C1" s="572"/>
      <c r="D1" s="572"/>
      <c r="E1" s="572"/>
      <c r="F1" s="572"/>
      <c r="G1" s="572"/>
      <c r="H1" s="572"/>
      <c r="I1" s="572"/>
      <c r="J1" s="572"/>
      <c r="K1" s="572"/>
      <c r="L1" s="572"/>
      <c r="M1" s="572"/>
      <c r="N1" s="572"/>
      <c r="O1" s="572"/>
    </row>
    <row r="2" spans="2:15" ht="19.5" customHeight="1">
      <c r="B2" s="571" t="s">
        <v>87</v>
      </c>
      <c r="C2" s="572"/>
      <c r="D2" s="572"/>
      <c r="E2" s="572"/>
      <c r="F2" s="572"/>
      <c r="G2" s="572"/>
      <c r="H2" s="572"/>
      <c r="I2" s="572"/>
      <c r="J2" s="572"/>
      <c r="K2" s="572"/>
      <c r="L2" s="572"/>
      <c r="M2" s="572"/>
      <c r="N2" s="572"/>
      <c r="O2" s="572"/>
    </row>
    <row r="3" spans="1:31" ht="18.75">
      <c r="A3" s="573"/>
      <c r="B3" s="573"/>
      <c r="C3" s="573"/>
      <c r="D3" s="573"/>
      <c r="E3" s="574"/>
      <c r="F3" s="574"/>
      <c r="G3" s="764" t="s">
        <v>789</v>
      </c>
      <c r="H3" s="764"/>
      <c r="I3" s="764"/>
      <c r="J3" s="764"/>
      <c r="K3" s="764"/>
      <c r="L3" s="764"/>
      <c r="M3" s="764"/>
      <c r="N3" s="764"/>
      <c r="O3" s="579"/>
      <c r="P3" s="366"/>
      <c r="Q3" s="366"/>
      <c r="R3" s="364"/>
      <c r="S3" s="366"/>
      <c r="T3" s="366"/>
      <c r="U3" s="366"/>
      <c r="V3" s="366"/>
      <c r="W3" s="366"/>
      <c r="X3" s="366"/>
      <c r="Y3" s="366"/>
      <c r="Z3" s="366"/>
      <c r="AA3" s="366"/>
      <c r="AB3" s="366"/>
      <c r="AC3" s="366"/>
      <c r="AD3" s="366"/>
      <c r="AE3" s="366"/>
    </row>
    <row r="4" spans="1:19" ht="17.25">
      <c r="A4" s="396" t="s">
        <v>175</v>
      </c>
      <c r="B4" s="367"/>
      <c r="C4" s="367"/>
      <c r="H4" s="774"/>
      <c r="I4" s="774"/>
      <c r="J4" s="774"/>
      <c r="K4" s="774"/>
      <c r="L4" s="774"/>
      <c r="M4" s="774"/>
      <c r="N4" s="774"/>
      <c r="O4" s="774"/>
      <c r="S4" s="383" t="s">
        <v>544</v>
      </c>
    </row>
    <row r="5" spans="1:19" ht="13.5">
      <c r="A5" s="765" t="s">
        <v>504</v>
      </c>
      <c r="B5" s="765"/>
      <c r="C5" s="766"/>
      <c r="D5" s="368" t="s">
        <v>601</v>
      </c>
      <c r="E5" s="368" t="s">
        <v>602</v>
      </c>
      <c r="F5" s="368" t="s">
        <v>603</v>
      </c>
      <c r="G5" s="368" t="s">
        <v>604</v>
      </c>
      <c r="H5" s="368" t="s">
        <v>605</v>
      </c>
      <c r="I5" s="368" t="s">
        <v>606</v>
      </c>
      <c r="J5" s="368" t="s">
        <v>607</v>
      </c>
      <c r="K5" s="368" t="s">
        <v>608</v>
      </c>
      <c r="L5" s="368" t="s">
        <v>609</v>
      </c>
      <c r="M5" s="368" t="s">
        <v>610</v>
      </c>
      <c r="N5" s="368" t="s">
        <v>611</v>
      </c>
      <c r="O5" s="368" t="s">
        <v>612</v>
      </c>
      <c r="P5" s="368" t="s">
        <v>613</v>
      </c>
      <c r="Q5" s="368" t="s">
        <v>614</v>
      </c>
      <c r="R5" s="368" t="s">
        <v>615</v>
      </c>
      <c r="S5" s="368" t="s">
        <v>616</v>
      </c>
    </row>
    <row r="6" spans="1:19" ht="13.5">
      <c r="A6" s="767"/>
      <c r="B6" s="767"/>
      <c r="C6" s="768"/>
      <c r="D6" s="369" t="s">
        <v>519</v>
      </c>
      <c r="E6" s="369"/>
      <c r="F6" s="369"/>
      <c r="G6" s="369" t="s">
        <v>617</v>
      </c>
      <c r="H6" s="369" t="s">
        <v>520</v>
      </c>
      <c r="I6" s="369" t="s">
        <v>521</v>
      </c>
      <c r="J6" s="369" t="s">
        <v>522</v>
      </c>
      <c r="K6" s="369" t="s">
        <v>523</v>
      </c>
      <c r="L6" s="370" t="s">
        <v>524</v>
      </c>
      <c r="M6" s="371" t="s">
        <v>525</v>
      </c>
      <c r="N6" s="370" t="s">
        <v>686</v>
      </c>
      <c r="O6" s="370" t="s">
        <v>526</v>
      </c>
      <c r="P6" s="370" t="s">
        <v>527</v>
      </c>
      <c r="Q6" s="370" t="s">
        <v>528</v>
      </c>
      <c r="R6" s="370" t="s">
        <v>529</v>
      </c>
      <c r="S6" s="514" t="s">
        <v>55</v>
      </c>
    </row>
    <row r="7" spans="1:19" ht="18" customHeight="1">
      <c r="A7" s="769"/>
      <c r="B7" s="769"/>
      <c r="C7" s="770"/>
      <c r="D7" s="372" t="s">
        <v>530</v>
      </c>
      <c r="E7" s="372" t="s">
        <v>346</v>
      </c>
      <c r="F7" s="372" t="s">
        <v>347</v>
      </c>
      <c r="G7" s="372" t="s">
        <v>618</v>
      </c>
      <c r="H7" s="372" t="s">
        <v>531</v>
      </c>
      <c r="I7" s="372" t="s">
        <v>532</v>
      </c>
      <c r="J7" s="372" t="s">
        <v>533</v>
      </c>
      <c r="K7" s="372" t="s">
        <v>534</v>
      </c>
      <c r="L7" s="373" t="s">
        <v>535</v>
      </c>
      <c r="M7" s="374" t="s">
        <v>536</v>
      </c>
      <c r="N7" s="373" t="s">
        <v>687</v>
      </c>
      <c r="O7" s="373" t="s">
        <v>537</v>
      </c>
      <c r="P7" s="374" t="s">
        <v>538</v>
      </c>
      <c r="Q7" s="374" t="s">
        <v>539</v>
      </c>
      <c r="R7" s="373" t="s">
        <v>677</v>
      </c>
      <c r="S7" s="373" t="s">
        <v>56</v>
      </c>
    </row>
    <row r="8" spans="1:19" ht="15.75" customHeight="1">
      <c r="A8" s="398"/>
      <c r="B8" s="398"/>
      <c r="C8" s="398"/>
      <c r="D8" s="771" t="s">
        <v>600</v>
      </c>
      <c r="E8" s="771"/>
      <c r="F8" s="771"/>
      <c r="G8" s="771"/>
      <c r="H8" s="771"/>
      <c r="I8" s="771"/>
      <c r="J8" s="771"/>
      <c r="K8" s="771"/>
      <c r="L8" s="771"/>
      <c r="M8" s="771"/>
      <c r="N8" s="771"/>
      <c r="O8" s="771"/>
      <c r="P8" s="771"/>
      <c r="Q8" s="771"/>
      <c r="R8" s="771"/>
      <c r="S8" s="398"/>
    </row>
    <row r="9" spans="1:19" ht="13.5" customHeight="1">
      <c r="A9" s="419" t="s">
        <v>540</v>
      </c>
      <c r="B9" s="419" t="s">
        <v>667</v>
      </c>
      <c r="C9" s="420" t="s">
        <v>541</v>
      </c>
      <c r="D9" s="421">
        <v>106.4</v>
      </c>
      <c r="E9" s="422">
        <v>96.6</v>
      </c>
      <c r="F9" s="422">
        <v>103.3</v>
      </c>
      <c r="G9" s="422">
        <v>99.9</v>
      </c>
      <c r="H9" s="422">
        <v>118.7</v>
      </c>
      <c r="I9" s="422">
        <v>106.2</v>
      </c>
      <c r="J9" s="422">
        <v>103.5</v>
      </c>
      <c r="K9" s="422">
        <v>91.3</v>
      </c>
      <c r="L9" s="423" t="s">
        <v>672</v>
      </c>
      <c r="M9" s="423" t="s">
        <v>672</v>
      </c>
      <c r="N9" s="423" t="s">
        <v>672</v>
      </c>
      <c r="O9" s="423" t="s">
        <v>672</v>
      </c>
      <c r="P9" s="422">
        <v>118.2</v>
      </c>
      <c r="Q9" s="422">
        <v>113</v>
      </c>
      <c r="R9" s="422">
        <v>80.5</v>
      </c>
      <c r="S9" s="423" t="s">
        <v>672</v>
      </c>
    </row>
    <row r="10" spans="1:19" ht="13.5" customHeight="1">
      <c r="A10" s="424"/>
      <c r="B10" s="424" t="s">
        <v>668</v>
      </c>
      <c r="C10" s="425"/>
      <c r="D10" s="426">
        <v>107.6</v>
      </c>
      <c r="E10" s="427">
        <v>94.7</v>
      </c>
      <c r="F10" s="427">
        <v>104</v>
      </c>
      <c r="G10" s="427">
        <v>96.3</v>
      </c>
      <c r="H10" s="427">
        <v>109.7</v>
      </c>
      <c r="I10" s="427">
        <v>104.7</v>
      </c>
      <c r="J10" s="427">
        <v>106.1</v>
      </c>
      <c r="K10" s="427">
        <v>91.4</v>
      </c>
      <c r="L10" s="428" t="s">
        <v>672</v>
      </c>
      <c r="M10" s="428" t="s">
        <v>672</v>
      </c>
      <c r="N10" s="428" t="s">
        <v>672</v>
      </c>
      <c r="O10" s="428" t="s">
        <v>672</v>
      </c>
      <c r="P10" s="427">
        <v>124.5</v>
      </c>
      <c r="Q10" s="427">
        <v>112.3</v>
      </c>
      <c r="R10" s="427">
        <v>89.2</v>
      </c>
      <c r="S10" s="428" t="s">
        <v>672</v>
      </c>
    </row>
    <row r="11" spans="1:19" ht="13.5">
      <c r="A11" s="424"/>
      <c r="B11" s="424" t="s">
        <v>669</v>
      </c>
      <c r="C11" s="425"/>
      <c r="D11" s="426">
        <v>98.7</v>
      </c>
      <c r="E11" s="427">
        <v>92.5</v>
      </c>
      <c r="F11" s="427">
        <v>94.4</v>
      </c>
      <c r="G11" s="427">
        <v>93.7</v>
      </c>
      <c r="H11" s="427">
        <v>98.8</v>
      </c>
      <c r="I11" s="427">
        <v>101.1</v>
      </c>
      <c r="J11" s="427">
        <v>95.4</v>
      </c>
      <c r="K11" s="427">
        <v>91.6</v>
      </c>
      <c r="L11" s="428" t="s">
        <v>672</v>
      </c>
      <c r="M11" s="428" t="s">
        <v>672</v>
      </c>
      <c r="N11" s="428" t="s">
        <v>672</v>
      </c>
      <c r="O11" s="428" t="s">
        <v>672</v>
      </c>
      <c r="P11" s="427">
        <v>111.5</v>
      </c>
      <c r="Q11" s="427">
        <v>104.6</v>
      </c>
      <c r="R11" s="427">
        <v>95.7</v>
      </c>
      <c r="S11" s="428" t="s">
        <v>672</v>
      </c>
    </row>
    <row r="12" spans="1:19" ht="13.5" customHeight="1">
      <c r="A12" s="424"/>
      <c r="B12" s="424" t="s">
        <v>670</v>
      </c>
      <c r="C12" s="425"/>
      <c r="D12" s="426">
        <v>100</v>
      </c>
      <c r="E12" s="427">
        <v>100</v>
      </c>
      <c r="F12" s="427">
        <v>100</v>
      </c>
      <c r="G12" s="427">
        <v>100</v>
      </c>
      <c r="H12" s="427">
        <v>100</v>
      </c>
      <c r="I12" s="427">
        <v>100</v>
      </c>
      <c r="J12" s="427">
        <v>100</v>
      </c>
      <c r="K12" s="427">
        <v>100</v>
      </c>
      <c r="L12" s="428">
        <v>100</v>
      </c>
      <c r="M12" s="428">
        <v>100</v>
      </c>
      <c r="N12" s="428">
        <v>100</v>
      </c>
      <c r="O12" s="428">
        <v>100</v>
      </c>
      <c r="P12" s="427">
        <v>100</v>
      </c>
      <c r="Q12" s="427">
        <v>100</v>
      </c>
      <c r="R12" s="427">
        <v>100</v>
      </c>
      <c r="S12" s="428">
        <v>100</v>
      </c>
    </row>
    <row r="13" spans="1:19" ht="13.5" customHeight="1">
      <c r="A13" s="424"/>
      <c r="B13" s="424" t="s">
        <v>671</v>
      </c>
      <c r="C13" s="425"/>
      <c r="D13" s="429">
        <v>97.5</v>
      </c>
      <c r="E13" s="430">
        <v>94.7</v>
      </c>
      <c r="F13" s="430">
        <v>100</v>
      </c>
      <c r="G13" s="430">
        <v>102</v>
      </c>
      <c r="H13" s="430">
        <v>91.9</v>
      </c>
      <c r="I13" s="430">
        <v>96.3</v>
      </c>
      <c r="J13" s="430">
        <v>99.2</v>
      </c>
      <c r="K13" s="430">
        <v>96.5</v>
      </c>
      <c r="L13" s="430">
        <v>77.6</v>
      </c>
      <c r="M13" s="430">
        <v>105</v>
      </c>
      <c r="N13" s="430">
        <v>84.8</v>
      </c>
      <c r="O13" s="430">
        <v>97.4</v>
      </c>
      <c r="P13" s="430">
        <v>86.8</v>
      </c>
      <c r="Q13" s="430">
        <v>95.5</v>
      </c>
      <c r="R13" s="430">
        <v>100</v>
      </c>
      <c r="S13" s="430">
        <v>111.6</v>
      </c>
    </row>
    <row r="14" spans="1:19" ht="13.5" customHeight="1">
      <c r="A14" s="424"/>
      <c r="B14" s="437" t="s">
        <v>692</v>
      </c>
      <c r="C14" s="438"/>
      <c r="D14" s="439">
        <v>99</v>
      </c>
      <c r="E14" s="440">
        <v>99.9</v>
      </c>
      <c r="F14" s="440">
        <v>102</v>
      </c>
      <c r="G14" s="440">
        <v>93.1</v>
      </c>
      <c r="H14" s="440">
        <v>91.6</v>
      </c>
      <c r="I14" s="440">
        <v>98.7</v>
      </c>
      <c r="J14" s="440">
        <v>100.6</v>
      </c>
      <c r="K14" s="440">
        <v>99.9</v>
      </c>
      <c r="L14" s="440">
        <v>75</v>
      </c>
      <c r="M14" s="440">
        <v>99.4</v>
      </c>
      <c r="N14" s="440">
        <v>86.3</v>
      </c>
      <c r="O14" s="440">
        <v>111.4</v>
      </c>
      <c r="P14" s="440">
        <v>87.2</v>
      </c>
      <c r="Q14" s="440">
        <v>97.8</v>
      </c>
      <c r="R14" s="440">
        <v>92.7</v>
      </c>
      <c r="S14" s="440">
        <v>116.7</v>
      </c>
    </row>
    <row r="15" spans="1:19" ht="13.5" customHeight="1">
      <c r="A15" s="419" t="s">
        <v>542</v>
      </c>
      <c r="B15" s="419" t="s">
        <v>598</v>
      </c>
      <c r="C15" s="431" t="s">
        <v>543</v>
      </c>
      <c r="D15" s="429">
        <v>173.2</v>
      </c>
      <c r="E15" s="430">
        <v>166.2</v>
      </c>
      <c r="F15" s="430">
        <v>187</v>
      </c>
      <c r="G15" s="430">
        <v>147.3</v>
      </c>
      <c r="H15" s="430">
        <v>156.3</v>
      </c>
      <c r="I15" s="430">
        <v>158.4</v>
      </c>
      <c r="J15" s="430">
        <v>167.6</v>
      </c>
      <c r="K15" s="430">
        <v>201.6</v>
      </c>
      <c r="L15" s="430">
        <v>113.3</v>
      </c>
      <c r="M15" s="430">
        <v>189.7</v>
      </c>
      <c r="N15" s="430">
        <v>101.6</v>
      </c>
      <c r="O15" s="430">
        <v>160.9</v>
      </c>
      <c r="P15" s="430">
        <v>207.2</v>
      </c>
      <c r="Q15" s="430">
        <v>159.1</v>
      </c>
      <c r="R15" s="430">
        <v>190.7</v>
      </c>
      <c r="S15" s="430">
        <v>171.1</v>
      </c>
    </row>
    <row r="16" spans="1:19" ht="13.5" customHeight="1">
      <c r="A16" s="424" t="s">
        <v>674</v>
      </c>
      <c r="B16" s="424" t="s">
        <v>557</v>
      </c>
      <c r="C16" s="425" t="s">
        <v>543</v>
      </c>
      <c r="D16" s="429">
        <v>88.5</v>
      </c>
      <c r="E16" s="430">
        <v>101.6</v>
      </c>
      <c r="F16" s="430">
        <v>90.4</v>
      </c>
      <c r="G16" s="430">
        <v>84.6</v>
      </c>
      <c r="H16" s="430">
        <v>92.7</v>
      </c>
      <c r="I16" s="430">
        <v>82.4</v>
      </c>
      <c r="J16" s="430">
        <v>90</v>
      </c>
      <c r="K16" s="430">
        <v>94.1</v>
      </c>
      <c r="L16" s="430">
        <v>59.6</v>
      </c>
      <c r="M16" s="430">
        <v>93.5</v>
      </c>
      <c r="N16" s="430">
        <v>93.8</v>
      </c>
      <c r="O16" s="430">
        <v>115.5</v>
      </c>
      <c r="P16" s="430">
        <v>71.8</v>
      </c>
      <c r="Q16" s="430">
        <v>81.6</v>
      </c>
      <c r="R16" s="430">
        <v>81.3</v>
      </c>
      <c r="S16" s="430">
        <v>100.8</v>
      </c>
    </row>
    <row r="17" spans="1:19" ht="13.5" customHeight="1">
      <c r="A17" s="424" t="s">
        <v>503</v>
      </c>
      <c r="B17" s="424" t="s">
        <v>545</v>
      </c>
      <c r="C17" s="425" t="s">
        <v>182</v>
      </c>
      <c r="D17" s="429">
        <v>83.5</v>
      </c>
      <c r="E17" s="430">
        <v>90.3</v>
      </c>
      <c r="F17" s="430">
        <v>84.8</v>
      </c>
      <c r="G17" s="430">
        <v>84.1</v>
      </c>
      <c r="H17" s="430">
        <v>80.5</v>
      </c>
      <c r="I17" s="430">
        <v>84.8</v>
      </c>
      <c r="J17" s="430">
        <v>88.1</v>
      </c>
      <c r="K17" s="430">
        <v>78.7</v>
      </c>
      <c r="L17" s="430">
        <v>65.8</v>
      </c>
      <c r="M17" s="430">
        <v>79.9</v>
      </c>
      <c r="N17" s="430">
        <v>80.3</v>
      </c>
      <c r="O17" s="430">
        <v>107.6</v>
      </c>
      <c r="P17" s="430">
        <v>71.3</v>
      </c>
      <c r="Q17" s="430">
        <v>78.8</v>
      </c>
      <c r="R17" s="430">
        <v>74.7</v>
      </c>
      <c r="S17" s="430">
        <v>96.7</v>
      </c>
    </row>
    <row r="18" spans="1:19" ht="13.5" customHeight="1">
      <c r="A18" s="424" t="s">
        <v>503</v>
      </c>
      <c r="B18" s="424" t="s">
        <v>546</v>
      </c>
      <c r="C18" s="425" t="s">
        <v>182</v>
      </c>
      <c r="D18" s="429">
        <v>85.8</v>
      </c>
      <c r="E18" s="430">
        <v>90.9</v>
      </c>
      <c r="F18" s="430">
        <v>85.4</v>
      </c>
      <c r="G18" s="430">
        <v>83.5</v>
      </c>
      <c r="H18" s="430">
        <v>89.4</v>
      </c>
      <c r="I18" s="430">
        <v>87.8</v>
      </c>
      <c r="J18" s="430">
        <v>88.7</v>
      </c>
      <c r="K18" s="430">
        <v>79.9</v>
      </c>
      <c r="L18" s="430">
        <v>68.3</v>
      </c>
      <c r="M18" s="430">
        <v>82.3</v>
      </c>
      <c r="N18" s="430">
        <v>84</v>
      </c>
      <c r="O18" s="430">
        <v>105.3</v>
      </c>
      <c r="P18" s="430">
        <v>84.6</v>
      </c>
      <c r="Q18" s="430">
        <v>80.8</v>
      </c>
      <c r="R18" s="430">
        <v>86.6</v>
      </c>
      <c r="S18" s="430">
        <v>98.5</v>
      </c>
    </row>
    <row r="19" spans="1:19" ht="13.5" customHeight="1">
      <c r="A19" s="424" t="s">
        <v>503</v>
      </c>
      <c r="B19" s="424" t="s">
        <v>547</v>
      </c>
      <c r="C19" s="425" t="s">
        <v>182</v>
      </c>
      <c r="D19" s="429">
        <v>87.5</v>
      </c>
      <c r="E19" s="430">
        <v>92</v>
      </c>
      <c r="F19" s="430">
        <v>86.9</v>
      </c>
      <c r="G19" s="430">
        <v>82.8</v>
      </c>
      <c r="H19" s="430">
        <v>89</v>
      </c>
      <c r="I19" s="430">
        <v>90.1</v>
      </c>
      <c r="J19" s="430">
        <v>97.9</v>
      </c>
      <c r="K19" s="430">
        <v>78.3</v>
      </c>
      <c r="L19" s="430">
        <v>68.2</v>
      </c>
      <c r="M19" s="430">
        <v>84.8</v>
      </c>
      <c r="N19" s="430">
        <v>83.7</v>
      </c>
      <c r="O19" s="430">
        <v>134.9</v>
      </c>
      <c r="P19" s="430">
        <v>73.4</v>
      </c>
      <c r="Q19" s="430">
        <v>81.4</v>
      </c>
      <c r="R19" s="430">
        <v>81.7</v>
      </c>
      <c r="S19" s="430">
        <v>98</v>
      </c>
    </row>
    <row r="20" spans="1:19" ht="13.5" customHeight="1">
      <c r="A20" s="424" t="s">
        <v>503</v>
      </c>
      <c r="B20" s="424" t="s">
        <v>548</v>
      </c>
      <c r="C20" s="425" t="s">
        <v>182</v>
      </c>
      <c r="D20" s="429">
        <v>84.6</v>
      </c>
      <c r="E20" s="430">
        <v>86.6</v>
      </c>
      <c r="F20" s="430">
        <v>85.2</v>
      </c>
      <c r="G20" s="430">
        <v>82.2</v>
      </c>
      <c r="H20" s="430">
        <v>76.6</v>
      </c>
      <c r="I20" s="430">
        <v>89.5</v>
      </c>
      <c r="J20" s="430">
        <v>90.2</v>
      </c>
      <c r="K20" s="430">
        <v>78.9</v>
      </c>
      <c r="L20" s="430">
        <v>67.7</v>
      </c>
      <c r="M20" s="430">
        <v>79.5</v>
      </c>
      <c r="N20" s="430">
        <v>84.4</v>
      </c>
      <c r="O20" s="430">
        <v>107.7</v>
      </c>
      <c r="P20" s="430">
        <v>72.5</v>
      </c>
      <c r="Q20" s="430">
        <v>78.4</v>
      </c>
      <c r="R20" s="430">
        <v>75.4</v>
      </c>
      <c r="S20" s="430">
        <v>105.7</v>
      </c>
    </row>
    <row r="21" spans="1:19" ht="13.5" customHeight="1">
      <c r="A21" s="424" t="s">
        <v>503</v>
      </c>
      <c r="B21" s="424" t="s">
        <v>549</v>
      </c>
      <c r="C21" s="425" t="s">
        <v>182</v>
      </c>
      <c r="D21" s="429">
        <v>134.8</v>
      </c>
      <c r="E21" s="430">
        <v>124.9</v>
      </c>
      <c r="F21" s="430">
        <v>136.9</v>
      </c>
      <c r="G21" s="430">
        <v>124.7</v>
      </c>
      <c r="H21" s="430">
        <v>127.5</v>
      </c>
      <c r="I21" s="430">
        <v>122.9</v>
      </c>
      <c r="J21" s="430">
        <v>118.6</v>
      </c>
      <c r="K21" s="430">
        <v>235.4</v>
      </c>
      <c r="L21" s="430">
        <v>127.8</v>
      </c>
      <c r="M21" s="430">
        <v>133.1</v>
      </c>
      <c r="N21" s="430">
        <v>88.2</v>
      </c>
      <c r="O21" s="430">
        <v>128.4</v>
      </c>
      <c r="P21" s="430">
        <v>174.5</v>
      </c>
      <c r="Q21" s="430">
        <v>126.2</v>
      </c>
      <c r="R21" s="430">
        <v>94.4</v>
      </c>
      <c r="S21" s="430">
        <v>136.8</v>
      </c>
    </row>
    <row r="22" spans="1:19" ht="13.5" customHeight="1">
      <c r="A22" s="424" t="s">
        <v>503</v>
      </c>
      <c r="B22" s="424" t="s">
        <v>550</v>
      </c>
      <c r="C22" s="425" t="s">
        <v>182</v>
      </c>
      <c r="D22" s="429">
        <v>128.7</v>
      </c>
      <c r="E22" s="430">
        <v>137</v>
      </c>
      <c r="F22" s="430">
        <v>144.4</v>
      </c>
      <c r="G22" s="430">
        <v>92.5</v>
      </c>
      <c r="H22" s="430">
        <v>132.5</v>
      </c>
      <c r="I22" s="430">
        <v>116.7</v>
      </c>
      <c r="J22" s="430">
        <v>142.9</v>
      </c>
      <c r="K22" s="430">
        <v>94.8</v>
      </c>
      <c r="L22" s="430">
        <v>98.6</v>
      </c>
      <c r="M22" s="430">
        <v>160.3</v>
      </c>
      <c r="N22" s="430">
        <v>90.5</v>
      </c>
      <c r="O22" s="430">
        <v>119.2</v>
      </c>
      <c r="P22" s="430">
        <v>86.3</v>
      </c>
      <c r="Q22" s="430">
        <v>117.5</v>
      </c>
      <c r="R22" s="430">
        <v>171.7</v>
      </c>
      <c r="S22" s="430">
        <v>125.3</v>
      </c>
    </row>
    <row r="23" spans="1:19" ht="13.5" customHeight="1">
      <c r="A23" s="424" t="s">
        <v>503</v>
      </c>
      <c r="B23" s="424" t="s">
        <v>551</v>
      </c>
      <c r="C23" s="425" t="s">
        <v>182</v>
      </c>
      <c r="D23" s="429">
        <v>86.3</v>
      </c>
      <c r="E23" s="430">
        <v>93.3</v>
      </c>
      <c r="F23" s="430">
        <v>87.7</v>
      </c>
      <c r="G23" s="430">
        <v>91.1</v>
      </c>
      <c r="H23" s="430">
        <v>82.3</v>
      </c>
      <c r="I23" s="430">
        <v>88.1</v>
      </c>
      <c r="J23" s="430">
        <v>88</v>
      </c>
      <c r="K23" s="430">
        <v>82.7</v>
      </c>
      <c r="L23" s="430">
        <v>70</v>
      </c>
      <c r="M23" s="430">
        <v>84.7</v>
      </c>
      <c r="N23" s="430">
        <v>83.7</v>
      </c>
      <c r="O23" s="430">
        <v>96.7</v>
      </c>
      <c r="P23" s="430">
        <v>83.4</v>
      </c>
      <c r="Q23" s="430">
        <v>80.5</v>
      </c>
      <c r="R23" s="430">
        <v>75.7</v>
      </c>
      <c r="S23" s="430">
        <v>96.3</v>
      </c>
    </row>
    <row r="24" spans="1:19" ht="13.5" customHeight="1">
      <c r="A24" s="424" t="s">
        <v>503</v>
      </c>
      <c r="B24" s="424" t="s">
        <v>552</v>
      </c>
      <c r="C24" s="425" t="s">
        <v>182</v>
      </c>
      <c r="D24" s="429">
        <v>83.4</v>
      </c>
      <c r="E24" s="430">
        <v>91.4</v>
      </c>
      <c r="F24" s="430">
        <v>86</v>
      </c>
      <c r="G24" s="430">
        <v>91.1</v>
      </c>
      <c r="H24" s="430">
        <v>78.6</v>
      </c>
      <c r="I24" s="430">
        <v>87.1</v>
      </c>
      <c r="J24" s="430">
        <v>86.6</v>
      </c>
      <c r="K24" s="430">
        <v>76</v>
      </c>
      <c r="L24" s="430">
        <v>70.7</v>
      </c>
      <c r="M24" s="430">
        <v>85.5</v>
      </c>
      <c r="N24" s="430">
        <v>79.6</v>
      </c>
      <c r="O24" s="430">
        <v>90.3</v>
      </c>
      <c r="P24" s="430">
        <v>65.6</v>
      </c>
      <c r="Q24" s="430">
        <v>79.1</v>
      </c>
      <c r="R24" s="430">
        <v>73.9</v>
      </c>
      <c r="S24" s="430">
        <v>95.8</v>
      </c>
    </row>
    <row r="25" spans="1:19" ht="13.5" customHeight="1">
      <c r="A25" s="424" t="s">
        <v>503</v>
      </c>
      <c r="B25" s="424" t="s">
        <v>518</v>
      </c>
      <c r="C25" s="425" t="s">
        <v>182</v>
      </c>
      <c r="D25" s="429">
        <v>83</v>
      </c>
      <c r="E25" s="430">
        <v>91.7</v>
      </c>
      <c r="F25" s="430">
        <v>84.5</v>
      </c>
      <c r="G25" s="430">
        <v>92.2</v>
      </c>
      <c r="H25" s="430">
        <v>77.7</v>
      </c>
      <c r="I25" s="430">
        <v>88.3</v>
      </c>
      <c r="J25" s="430">
        <v>86.1</v>
      </c>
      <c r="K25" s="430">
        <v>77.4</v>
      </c>
      <c r="L25" s="430">
        <v>68.3</v>
      </c>
      <c r="M25" s="430">
        <v>87.9</v>
      </c>
      <c r="N25" s="430">
        <v>79.2</v>
      </c>
      <c r="O25" s="430">
        <v>91.1</v>
      </c>
      <c r="P25" s="430">
        <v>65.8</v>
      </c>
      <c r="Q25" s="430">
        <v>78.4</v>
      </c>
      <c r="R25" s="430">
        <v>73.7</v>
      </c>
      <c r="S25" s="430">
        <v>96.1</v>
      </c>
    </row>
    <row r="26" spans="1:46" ht="13.5" customHeight="1">
      <c r="A26" s="424" t="s">
        <v>503</v>
      </c>
      <c r="B26" s="424" t="s">
        <v>553</v>
      </c>
      <c r="C26" s="425" t="s">
        <v>182</v>
      </c>
      <c r="D26" s="429">
        <v>89</v>
      </c>
      <c r="E26" s="430">
        <v>90.9</v>
      </c>
      <c r="F26" s="430">
        <v>88.4</v>
      </c>
      <c r="G26" s="430">
        <v>89.9</v>
      </c>
      <c r="H26" s="430">
        <v>93.9</v>
      </c>
      <c r="I26" s="430">
        <v>93.4</v>
      </c>
      <c r="J26" s="430">
        <v>89.3</v>
      </c>
      <c r="K26" s="430">
        <v>87.1</v>
      </c>
      <c r="L26" s="430">
        <v>77.8</v>
      </c>
      <c r="M26" s="430">
        <v>86.1</v>
      </c>
      <c r="N26" s="430">
        <v>90.5</v>
      </c>
      <c r="O26" s="430">
        <v>90.2</v>
      </c>
      <c r="P26" s="430">
        <v>70.3</v>
      </c>
      <c r="Q26" s="430">
        <v>95.4</v>
      </c>
      <c r="R26" s="430">
        <v>75.7</v>
      </c>
      <c r="S26" s="430">
        <v>111.3</v>
      </c>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row>
    <row r="27" spans="1:46" ht="13.5" customHeight="1">
      <c r="A27" s="432" t="s">
        <v>690</v>
      </c>
      <c r="B27" s="433" t="s">
        <v>813</v>
      </c>
      <c r="C27" s="434" t="s">
        <v>691</v>
      </c>
      <c r="D27" s="435">
        <v>171.3</v>
      </c>
      <c r="E27" s="436">
        <v>184.1</v>
      </c>
      <c r="F27" s="436">
        <v>191.7</v>
      </c>
      <c r="G27" s="436">
        <v>178.1</v>
      </c>
      <c r="H27" s="436">
        <v>153.5</v>
      </c>
      <c r="I27" s="436">
        <v>151.6</v>
      </c>
      <c r="J27" s="436">
        <v>163.7</v>
      </c>
      <c r="K27" s="436">
        <v>229.9</v>
      </c>
      <c r="L27" s="436">
        <v>149</v>
      </c>
      <c r="M27" s="436">
        <v>179.3</v>
      </c>
      <c r="N27" s="436">
        <v>96.6</v>
      </c>
      <c r="O27" s="436">
        <v>127</v>
      </c>
      <c r="P27" s="436">
        <v>176.2</v>
      </c>
      <c r="Q27" s="436">
        <v>144.2</v>
      </c>
      <c r="R27" s="436">
        <v>201.5</v>
      </c>
      <c r="S27" s="436">
        <v>156.2</v>
      </c>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row>
    <row r="28" spans="1:19" ht="17.25" customHeight="1">
      <c r="A28" s="398"/>
      <c r="B28" s="398"/>
      <c r="C28" s="398"/>
      <c r="D28" s="772" t="s">
        <v>599</v>
      </c>
      <c r="E28" s="772"/>
      <c r="F28" s="772"/>
      <c r="G28" s="772"/>
      <c r="H28" s="772"/>
      <c r="I28" s="772"/>
      <c r="J28" s="772"/>
      <c r="K28" s="772"/>
      <c r="L28" s="772"/>
      <c r="M28" s="772"/>
      <c r="N28" s="772"/>
      <c r="O28" s="772"/>
      <c r="P28" s="772"/>
      <c r="Q28" s="772"/>
      <c r="R28" s="772"/>
      <c r="S28" s="772"/>
    </row>
    <row r="29" spans="1:19" ht="13.5" customHeight="1">
      <c r="A29" s="419" t="s">
        <v>540</v>
      </c>
      <c r="B29" s="419" t="s">
        <v>667</v>
      </c>
      <c r="C29" s="420" t="s">
        <v>541</v>
      </c>
      <c r="D29" s="421">
        <v>0.5</v>
      </c>
      <c r="E29" s="422">
        <v>-1.1</v>
      </c>
      <c r="F29" s="422">
        <v>1</v>
      </c>
      <c r="G29" s="422">
        <v>1.5</v>
      </c>
      <c r="H29" s="422">
        <v>0.3</v>
      </c>
      <c r="I29" s="422">
        <v>0.2</v>
      </c>
      <c r="J29" s="422">
        <v>-1.4</v>
      </c>
      <c r="K29" s="422">
        <v>-1.3</v>
      </c>
      <c r="L29" s="423" t="s">
        <v>672</v>
      </c>
      <c r="M29" s="423" t="s">
        <v>672</v>
      </c>
      <c r="N29" s="423" t="s">
        <v>672</v>
      </c>
      <c r="O29" s="423" t="s">
        <v>672</v>
      </c>
      <c r="P29" s="422">
        <v>0</v>
      </c>
      <c r="Q29" s="422">
        <v>3.2</v>
      </c>
      <c r="R29" s="422">
        <v>-14.5</v>
      </c>
      <c r="S29" s="423" t="s">
        <v>672</v>
      </c>
    </row>
    <row r="30" spans="1:19" ht="13.5" customHeight="1">
      <c r="A30" s="424"/>
      <c r="B30" s="424" t="s">
        <v>668</v>
      </c>
      <c r="C30" s="425"/>
      <c r="D30" s="426">
        <v>1.1</v>
      </c>
      <c r="E30" s="427">
        <v>-1.9</v>
      </c>
      <c r="F30" s="427">
        <v>0.7</v>
      </c>
      <c r="G30" s="427">
        <v>-3.5</v>
      </c>
      <c r="H30" s="427">
        <v>-7.6</v>
      </c>
      <c r="I30" s="427">
        <v>-1.4</v>
      </c>
      <c r="J30" s="427">
        <v>2.6</v>
      </c>
      <c r="K30" s="427">
        <v>0.1</v>
      </c>
      <c r="L30" s="428" t="s">
        <v>672</v>
      </c>
      <c r="M30" s="428" t="s">
        <v>672</v>
      </c>
      <c r="N30" s="428" t="s">
        <v>672</v>
      </c>
      <c r="O30" s="428" t="s">
        <v>672</v>
      </c>
      <c r="P30" s="427">
        <v>5.3</v>
      </c>
      <c r="Q30" s="427">
        <v>-0.6</v>
      </c>
      <c r="R30" s="427">
        <v>10.9</v>
      </c>
      <c r="S30" s="428" t="s">
        <v>672</v>
      </c>
    </row>
    <row r="31" spans="1:19" ht="13.5" customHeight="1">
      <c r="A31" s="424"/>
      <c r="B31" s="424" t="s">
        <v>669</v>
      </c>
      <c r="C31" s="425"/>
      <c r="D31" s="426">
        <v>-8.2</v>
      </c>
      <c r="E31" s="427">
        <v>-2.4</v>
      </c>
      <c r="F31" s="427">
        <v>-9.2</v>
      </c>
      <c r="G31" s="427">
        <v>-2.7</v>
      </c>
      <c r="H31" s="427">
        <v>-10</v>
      </c>
      <c r="I31" s="427">
        <v>-3.4</v>
      </c>
      <c r="J31" s="427">
        <v>-10.1</v>
      </c>
      <c r="K31" s="427">
        <v>0.2</v>
      </c>
      <c r="L31" s="428" t="s">
        <v>672</v>
      </c>
      <c r="M31" s="428" t="s">
        <v>672</v>
      </c>
      <c r="N31" s="428" t="s">
        <v>672</v>
      </c>
      <c r="O31" s="428" t="s">
        <v>672</v>
      </c>
      <c r="P31" s="427">
        <v>-10.3</v>
      </c>
      <c r="Q31" s="427">
        <v>-6.8</v>
      </c>
      <c r="R31" s="427">
        <v>7.2</v>
      </c>
      <c r="S31" s="428" t="s">
        <v>672</v>
      </c>
    </row>
    <row r="32" spans="1:19" ht="13.5" customHeight="1">
      <c r="A32" s="424"/>
      <c r="B32" s="424" t="s">
        <v>670</v>
      </c>
      <c r="C32" s="425"/>
      <c r="D32" s="426">
        <v>1.3</v>
      </c>
      <c r="E32" s="427">
        <v>8.1</v>
      </c>
      <c r="F32" s="427">
        <v>5.9</v>
      </c>
      <c r="G32" s="427">
        <v>6.7</v>
      </c>
      <c r="H32" s="427">
        <v>1.3</v>
      </c>
      <c r="I32" s="427">
        <v>-1.1</v>
      </c>
      <c r="J32" s="427">
        <v>4.8</v>
      </c>
      <c r="K32" s="427">
        <v>9.2</v>
      </c>
      <c r="L32" s="428" t="s">
        <v>672</v>
      </c>
      <c r="M32" s="428" t="s">
        <v>672</v>
      </c>
      <c r="N32" s="428" t="s">
        <v>672</v>
      </c>
      <c r="O32" s="428" t="s">
        <v>672</v>
      </c>
      <c r="P32" s="427">
        <v>-10.4</v>
      </c>
      <c r="Q32" s="427">
        <v>-4.4</v>
      </c>
      <c r="R32" s="427">
        <v>4.5</v>
      </c>
      <c r="S32" s="428" t="s">
        <v>672</v>
      </c>
    </row>
    <row r="33" spans="1:19" ht="13.5" customHeight="1">
      <c r="A33" s="424"/>
      <c r="B33" s="424" t="s">
        <v>671</v>
      </c>
      <c r="C33" s="425"/>
      <c r="D33" s="426">
        <v>-2.5</v>
      </c>
      <c r="E33" s="427">
        <v>-5.3</v>
      </c>
      <c r="F33" s="427">
        <v>0</v>
      </c>
      <c r="G33" s="427">
        <v>2</v>
      </c>
      <c r="H33" s="427">
        <v>-8.1</v>
      </c>
      <c r="I33" s="427">
        <v>-3.7</v>
      </c>
      <c r="J33" s="427">
        <v>-0.8</v>
      </c>
      <c r="K33" s="427">
        <v>-3.4</v>
      </c>
      <c r="L33" s="428">
        <v>-22.4</v>
      </c>
      <c r="M33" s="428">
        <v>5</v>
      </c>
      <c r="N33" s="428">
        <v>-15.2</v>
      </c>
      <c r="O33" s="428">
        <v>-2.6</v>
      </c>
      <c r="P33" s="427">
        <v>-13.2</v>
      </c>
      <c r="Q33" s="427">
        <v>-4.5</v>
      </c>
      <c r="R33" s="427">
        <v>0</v>
      </c>
      <c r="S33" s="428">
        <v>11.6</v>
      </c>
    </row>
    <row r="34" spans="1:19" ht="13.5" customHeight="1">
      <c r="A34" s="424"/>
      <c r="B34" s="437" t="s">
        <v>693</v>
      </c>
      <c r="C34" s="438"/>
      <c r="D34" s="439">
        <v>1.5</v>
      </c>
      <c r="E34" s="440">
        <v>5.5</v>
      </c>
      <c r="F34" s="440">
        <v>2</v>
      </c>
      <c r="G34" s="440">
        <v>-8.7</v>
      </c>
      <c r="H34" s="440">
        <v>-0.3</v>
      </c>
      <c r="I34" s="440">
        <v>2.5</v>
      </c>
      <c r="J34" s="440">
        <v>1.4</v>
      </c>
      <c r="K34" s="440">
        <v>3.5</v>
      </c>
      <c r="L34" s="440">
        <v>-3.4</v>
      </c>
      <c r="M34" s="440">
        <v>-5.3</v>
      </c>
      <c r="N34" s="440">
        <v>1.8</v>
      </c>
      <c r="O34" s="440">
        <v>14.4</v>
      </c>
      <c r="P34" s="440">
        <v>0.5</v>
      </c>
      <c r="Q34" s="440">
        <v>2.4</v>
      </c>
      <c r="R34" s="440">
        <v>-7.3</v>
      </c>
      <c r="S34" s="440">
        <v>4.6</v>
      </c>
    </row>
    <row r="35" spans="1:19" ht="13.5" customHeight="1">
      <c r="A35" s="419" t="s">
        <v>542</v>
      </c>
      <c r="B35" s="419" t="s">
        <v>598</v>
      </c>
      <c r="C35" s="431" t="s">
        <v>543</v>
      </c>
      <c r="D35" s="429">
        <v>0.7</v>
      </c>
      <c r="E35" s="430">
        <v>-1.1</v>
      </c>
      <c r="F35" s="430">
        <v>2</v>
      </c>
      <c r="G35" s="430">
        <v>-28.4</v>
      </c>
      <c r="H35" s="430">
        <v>5</v>
      </c>
      <c r="I35" s="430">
        <v>5.3</v>
      </c>
      <c r="J35" s="430">
        <v>11.7</v>
      </c>
      <c r="K35" s="430">
        <v>-3.7</v>
      </c>
      <c r="L35" s="430">
        <v>-14</v>
      </c>
      <c r="M35" s="430">
        <v>7.9</v>
      </c>
      <c r="N35" s="430">
        <v>0.9</v>
      </c>
      <c r="O35" s="430">
        <v>18.9</v>
      </c>
      <c r="P35" s="430">
        <v>7.5</v>
      </c>
      <c r="Q35" s="430">
        <v>-8.4</v>
      </c>
      <c r="R35" s="430">
        <v>-10</v>
      </c>
      <c r="S35" s="430">
        <v>1.1</v>
      </c>
    </row>
    <row r="36" spans="1:19" ht="13.5" customHeight="1">
      <c r="A36" s="424" t="s">
        <v>674</v>
      </c>
      <c r="B36" s="424" t="s">
        <v>557</v>
      </c>
      <c r="C36" s="425" t="s">
        <v>543</v>
      </c>
      <c r="D36" s="429">
        <v>4.9</v>
      </c>
      <c r="E36" s="430">
        <v>11.6</v>
      </c>
      <c r="F36" s="430">
        <v>7.4</v>
      </c>
      <c r="G36" s="430">
        <v>0.1</v>
      </c>
      <c r="H36" s="430">
        <v>23.9</v>
      </c>
      <c r="I36" s="430">
        <v>-7.2</v>
      </c>
      <c r="J36" s="430">
        <v>-0.2</v>
      </c>
      <c r="K36" s="430">
        <v>27.3</v>
      </c>
      <c r="L36" s="430">
        <v>-4.8</v>
      </c>
      <c r="M36" s="430">
        <v>12.5</v>
      </c>
      <c r="N36" s="430">
        <v>3.8</v>
      </c>
      <c r="O36" s="430">
        <v>13.7</v>
      </c>
      <c r="P36" s="430">
        <v>6.7</v>
      </c>
      <c r="Q36" s="430">
        <v>-1.6</v>
      </c>
      <c r="R36" s="430">
        <v>3.6</v>
      </c>
      <c r="S36" s="430">
        <v>-1.8</v>
      </c>
    </row>
    <row r="37" spans="1:19" ht="13.5" customHeight="1">
      <c r="A37" s="424" t="s">
        <v>503</v>
      </c>
      <c r="B37" s="424" t="s">
        <v>545</v>
      </c>
      <c r="C37" s="425" t="s">
        <v>503</v>
      </c>
      <c r="D37" s="429">
        <v>2.1</v>
      </c>
      <c r="E37" s="430">
        <v>6.5</v>
      </c>
      <c r="F37" s="430">
        <v>2.9</v>
      </c>
      <c r="G37" s="430">
        <v>-2</v>
      </c>
      <c r="H37" s="430">
        <v>6.8</v>
      </c>
      <c r="I37" s="430">
        <v>0.7</v>
      </c>
      <c r="J37" s="430">
        <v>2.8</v>
      </c>
      <c r="K37" s="430">
        <v>7.1</v>
      </c>
      <c r="L37" s="430">
        <v>1.4</v>
      </c>
      <c r="M37" s="430">
        <v>-2.8</v>
      </c>
      <c r="N37" s="430">
        <v>5.2</v>
      </c>
      <c r="O37" s="430">
        <v>9.9</v>
      </c>
      <c r="P37" s="430">
        <v>5.5</v>
      </c>
      <c r="Q37" s="430">
        <v>-2.5</v>
      </c>
      <c r="R37" s="430">
        <v>-1.2</v>
      </c>
      <c r="S37" s="430">
        <v>-6.2</v>
      </c>
    </row>
    <row r="38" spans="1:19" ht="13.5" customHeight="1">
      <c r="A38" s="424" t="s">
        <v>503</v>
      </c>
      <c r="B38" s="424" t="s">
        <v>546</v>
      </c>
      <c r="C38" s="425" t="s">
        <v>503</v>
      </c>
      <c r="D38" s="429">
        <v>2.1</v>
      </c>
      <c r="E38" s="430">
        <v>4.2</v>
      </c>
      <c r="F38" s="430">
        <v>1.9</v>
      </c>
      <c r="G38" s="430">
        <v>2.5</v>
      </c>
      <c r="H38" s="430">
        <v>12.3</v>
      </c>
      <c r="I38" s="430">
        <v>1.4</v>
      </c>
      <c r="J38" s="430">
        <v>2.7</v>
      </c>
      <c r="K38" s="430">
        <v>4.4</v>
      </c>
      <c r="L38" s="430">
        <v>5.6</v>
      </c>
      <c r="M38" s="430">
        <v>-6.5</v>
      </c>
      <c r="N38" s="430">
        <v>9.7</v>
      </c>
      <c r="O38" s="430">
        <v>7.1</v>
      </c>
      <c r="P38" s="430">
        <v>25.5</v>
      </c>
      <c r="Q38" s="430">
        <v>-7.8</v>
      </c>
      <c r="R38" s="430">
        <v>-4.8</v>
      </c>
      <c r="S38" s="430">
        <v>-6</v>
      </c>
    </row>
    <row r="39" spans="1:19" ht="13.5" customHeight="1">
      <c r="A39" s="424" t="s">
        <v>503</v>
      </c>
      <c r="B39" s="424" t="s">
        <v>547</v>
      </c>
      <c r="C39" s="425" t="s">
        <v>503</v>
      </c>
      <c r="D39" s="429">
        <v>3.7</v>
      </c>
      <c r="E39" s="430">
        <v>7</v>
      </c>
      <c r="F39" s="430">
        <v>1.9</v>
      </c>
      <c r="G39" s="430">
        <v>2.6</v>
      </c>
      <c r="H39" s="430">
        <v>10.1</v>
      </c>
      <c r="I39" s="430">
        <v>3.8</v>
      </c>
      <c r="J39" s="430">
        <v>9.6</v>
      </c>
      <c r="K39" s="430">
        <v>5.8</v>
      </c>
      <c r="L39" s="430">
        <v>3.2</v>
      </c>
      <c r="M39" s="430">
        <v>-2</v>
      </c>
      <c r="N39" s="430">
        <v>9.1</v>
      </c>
      <c r="O39" s="430">
        <v>17.2</v>
      </c>
      <c r="P39" s="430">
        <v>8.4</v>
      </c>
      <c r="Q39" s="430">
        <v>-1.9</v>
      </c>
      <c r="R39" s="430">
        <v>8.6</v>
      </c>
      <c r="S39" s="430">
        <v>-6.5</v>
      </c>
    </row>
    <row r="40" spans="1:19" ht="13.5" customHeight="1">
      <c r="A40" s="424" t="s">
        <v>503</v>
      </c>
      <c r="B40" s="424" t="s">
        <v>548</v>
      </c>
      <c r="C40" s="425" t="s">
        <v>503</v>
      </c>
      <c r="D40" s="429">
        <v>2.1</v>
      </c>
      <c r="E40" s="430">
        <v>0.8</v>
      </c>
      <c r="F40" s="430">
        <v>0.2</v>
      </c>
      <c r="G40" s="430">
        <v>2.2</v>
      </c>
      <c r="H40" s="430">
        <v>2</v>
      </c>
      <c r="I40" s="430">
        <v>5.5</v>
      </c>
      <c r="J40" s="430">
        <v>5.7</v>
      </c>
      <c r="K40" s="430">
        <v>6</v>
      </c>
      <c r="L40" s="430">
        <v>8.7</v>
      </c>
      <c r="M40" s="430">
        <v>0.4</v>
      </c>
      <c r="N40" s="430">
        <v>7.1</v>
      </c>
      <c r="O40" s="430">
        <v>10.7</v>
      </c>
      <c r="P40" s="430">
        <v>11</v>
      </c>
      <c r="Q40" s="430">
        <v>-3.4</v>
      </c>
      <c r="R40" s="430">
        <v>3.9</v>
      </c>
      <c r="S40" s="430">
        <v>-1.8</v>
      </c>
    </row>
    <row r="41" spans="1:19" ht="13.5" customHeight="1">
      <c r="A41" s="424" t="s">
        <v>503</v>
      </c>
      <c r="B41" s="424" t="s">
        <v>549</v>
      </c>
      <c r="C41" s="425" t="s">
        <v>503</v>
      </c>
      <c r="D41" s="429">
        <v>2.7</v>
      </c>
      <c r="E41" s="430">
        <v>10.9</v>
      </c>
      <c r="F41" s="430">
        <v>2.2</v>
      </c>
      <c r="G41" s="430">
        <v>-19.2</v>
      </c>
      <c r="H41" s="430">
        <v>19.9</v>
      </c>
      <c r="I41" s="430">
        <v>3.2</v>
      </c>
      <c r="J41" s="430">
        <v>1.6</v>
      </c>
      <c r="K41" s="430">
        <v>13.6</v>
      </c>
      <c r="L41" s="430">
        <v>29.2</v>
      </c>
      <c r="M41" s="430">
        <v>10.4</v>
      </c>
      <c r="N41" s="430">
        <v>4.1</v>
      </c>
      <c r="O41" s="430">
        <v>7.6</v>
      </c>
      <c r="P41" s="430">
        <v>25.4</v>
      </c>
      <c r="Q41" s="430">
        <v>-15</v>
      </c>
      <c r="R41" s="430">
        <v>-22.4</v>
      </c>
      <c r="S41" s="430">
        <v>-0.2</v>
      </c>
    </row>
    <row r="42" spans="1:19" ht="13.5" customHeight="1">
      <c r="A42" s="424" t="s">
        <v>503</v>
      </c>
      <c r="B42" s="424" t="s">
        <v>550</v>
      </c>
      <c r="C42" s="425" t="s">
        <v>503</v>
      </c>
      <c r="D42" s="429">
        <v>3.5</v>
      </c>
      <c r="E42" s="430">
        <v>15</v>
      </c>
      <c r="F42" s="430">
        <v>0.4</v>
      </c>
      <c r="G42" s="430">
        <v>-1.4</v>
      </c>
      <c r="H42" s="430">
        <v>23</v>
      </c>
      <c r="I42" s="430">
        <v>-7</v>
      </c>
      <c r="J42" s="430">
        <v>8.3</v>
      </c>
      <c r="K42" s="430">
        <v>6.6</v>
      </c>
      <c r="L42" s="430">
        <v>5.7</v>
      </c>
      <c r="M42" s="430">
        <v>8.2</v>
      </c>
      <c r="N42" s="430">
        <v>-6.3</v>
      </c>
      <c r="O42" s="430">
        <v>4.9</v>
      </c>
      <c r="P42" s="430">
        <v>16</v>
      </c>
      <c r="Q42" s="430">
        <v>5.7</v>
      </c>
      <c r="R42" s="430">
        <v>49.7</v>
      </c>
      <c r="S42" s="430">
        <v>-6.1</v>
      </c>
    </row>
    <row r="43" spans="1:19" ht="13.5" customHeight="1">
      <c r="A43" s="424" t="s">
        <v>503</v>
      </c>
      <c r="B43" s="424" t="s">
        <v>551</v>
      </c>
      <c r="C43" s="425" t="s">
        <v>503</v>
      </c>
      <c r="D43" s="429">
        <v>-0.1</v>
      </c>
      <c r="E43" s="430">
        <v>-5.2</v>
      </c>
      <c r="F43" s="430">
        <v>3.4</v>
      </c>
      <c r="G43" s="430">
        <v>16.8</v>
      </c>
      <c r="H43" s="430">
        <v>-4.6</v>
      </c>
      <c r="I43" s="430">
        <v>1.7</v>
      </c>
      <c r="J43" s="430">
        <v>-1.2</v>
      </c>
      <c r="K43" s="430">
        <v>0.1</v>
      </c>
      <c r="L43" s="430">
        <v>6.2</v>
      </c>
      <c r="M43" s="430">
        <v>9.7</v>
      </c>
      <c r="N43" s="430">
        <v>-7.5</v>
      </c>
      <c r="O43" s="430">
        <v>-23.7</v>
      </c>
      <c r="P43" s="430">
        <v>2.8</v>
      </c>
      <c r="Q43" s="430">
        <v>-1.5</v>
      </c>
      <c r="R43" s="430">
        <v>3.3</v>
      </c>
      <c r="S43" s="430">
        <v>-5.2</v>
      </c>
    </row>
    <row r="44" spans="1:19" ht="13.5" customHeight="1">
      <c r="A44" s="424" t="s">
        <v>503</v>
      </c>
      <c r="B44" s="424" t="s">
        <v>552</v>
      </c>
      <c r="C44" s="425" t="s">
        <v>503</v>
      </c>
      <c r="D44" s="429">
        <v>0.1</v>
      </c>
      <c r="E44" s="430">
        <v>2.4</v>
      </c>
      <c r="F44" s="430">
        <v>2.7</v>
      </c>
      <c r="G44" s="430">
        <v>13</v>
      </c>
      <c r="H44" s="430">
        <v>0.6</v>
      </c>
      <c r="I44" s="430">
        <v>2.6</v>
      </c>
      <c r="J44" s="430">
        <v>-0.7</v>
      </c>
      <c r="K44" s="430">
        <v>-6.6</v>
      </c>
      <c r="L44" s="430">
        <v>6</v>
      </c>
      <c r="M44" s="430">
        <v>7.1</v>
      </c>
      <c r="N44" s="430">
        <v>-5.1</v>
      </c>
      <c r="O44" s="430">
        <v>-10.1</v>
      </c>
      <c r="P44" s="430">
        <v>-3.7</v>
      </c>
      <c r="Q44" s="430">
        <v>-1</v>
      </c>
      <c r="R44" s="430">
        <v>1.4</v>
      </c>
      <c r="S44" s="430">
        <v>-8.1</v>
      </c>
    </row>
    <row r="45" spans="1:19" ht="13.5" customHeight="1">
      <c r="A45" s="424" t="s">
        <v>503</v>
      </c>
      <c r="B45" s="424" t="s">
        <v>518</v>
      </c>
      <c r="C45" s="425" t="s">
        <v>503</v>
      </c>
      <c r="D45" s="429">
        <v>-0.5</v>
      </c>
      <c r="E45" s="430">
        <v>3.3</v>
      </c>
      <c r="F45" s="430">
        <v>1.6</v>
      </c>
      <c r="G45" s="430">
        <v>18.7</v>
      </c>
      <c r="H45" s="430">
        <v>-0.5</v>
      </c>
      <c r="I45" s="430">
        <v>3</v>
      </c>
      <c r="J45" s="430">
        <v>-1.6</v>
      </c>
      <c r="K45" s="430">
        <v>-0.6</v>
      </c>
      <c r="L45" s="430">
        <v>4.4</v>
      </c>
      <c r="M45" s="430">
        <v>11.1</v>
      </c>
      <c r="N45" s="430">
        <v>-11.7</v>
      </c>
      <c r="O45" s="430">
        <v>-10.2</v>
      </c>
      <c r="P45" s="430">
        <v>-7.2</v>
      </c>
      <c r="Q45" s="430">
        <v>-2</v>
      </c>
      <c r="R45" s="430">
        <v>1.1</v>
      </c>
      <c r="S45" s="430">
        <v>-8.7</v>
      </c>
    </row>
    <row r="46" spans="1:19" ht="13.5" customHeight="1">
      <c r="A46" s="424" t="s">
        <v>503</v>
      </c>
      <c r="B46" s="424" t="s">
        <v>553</v>
      </c>
      <c r="C46" s="425" t="s">
        <v>503</v>
      </c>
      <c r="D46" s="429">
        <v>-0.1</v>
      </c>
      <c r="E46" s="430">
        <v>1.9</v>
      </c>
      <c r="F46" s="430">
        <v>1.8</v>
      </c>
      <c r="G46" s="430">
        <v>24.2</v>
      </c>
      <c r="H46" s="430">
        <v>-7</v>
      </c>
      <c r="I46" s="430">
        <v>0.2</v>
      </c>
      <c r="J46" s="430">
        <v>-1.4</v>
      </c>
      <c r="K46" s="430">
        <v>0</v>
      </c>
      <c r="L46" s="430">
        <v>2.5</v>
      </c>
      <c r="M46" s="430">
        <v>8.4</v>
      </c>
      <c r="N46" s="430">
        <v>0.9</v>
      </c>
      <c r="O46" s="430">
        <v>-13.1</v>
      </c>
      <c r="P46" s="430">
        <v>0.7</v>
      </c>
      <c r="Q46" s="430">
        <v>-2.4</v>
      </c>
      <c r="R46" s="430">
        <v>3.1</v>
      </c>
      <c r="S46" s="430">
        <v>-11.1</v>
      </c>
    </row>
    <row r="47" spans="1:19" ht="13.5" customHeight="1">
      <c r="A47" s="432" t="s">
        <v>690</v>
      </c>
      <c r="B47" s="433" t="s">
        <v>813</v>
      </c>
      <c r="C47" s="434" t="s">
        <v>695</v>
      </c>
      <c r="D47" s="435">
        <v>-1.1</v>
      </c>
      <c r="E47" s="436">
        <v>10.8</v>
      </c>
      <c r="F47" s="436">
        <v>2.5</v>
      </c>
      <c r="G47" s="436">
        <v>20.9</v>
      </c>
      <c r="H47" s="436">
        <v>-1.8</v>
      </c>
      <c r="I47" s="436">
        <v>-4.3</v>
      </c>
      <c r="J47" s="436">
        <v>-2.3</v>
      </c>
      <c r="K47" s="436">
        <v>14</v>
      </c>
      <c r="L47" s="436">
        <v>31.5</v>
      </c>
      <c r="M47" s="436">
        <v>-5.5</v>
      </c>
      <c r="N47" s="436">
        <v>-4.9</v>
      </c>
      <c r="O47" s="436">
        <v>-21.1</v>
      </c>
      <c r="P47" s="436">
        <v>-15</v>
      </c>
      <c r="Q47" s="436">
        <v>-9.4</v>
      </c>
      <c r="R47" s="436">
        <v>5.7</v>
      </c>
      <c r="S47" s="436">
        <v>-8.7</v>
      </c>
    </row>
    <row r="48" spans="1:35" ht="27" customHeight="1">
      <c r="A48" s="762" t="s">
        <v>348</v>
      </c>
      <c r="B48" s="762"/>
      <c r="C48" s="763"/>
      <c r="D48" s="441">
        <v>92.5</v>
      </c>
      <c r="E48" s="441">
        <v>102.5</v>
      </c>
      <c r="F48" s="441">
        <v>116.9</v>
      </c>
      <c r="G48" s="441">
        <v>98.1</v>
      </c>
      <c r="H48" s="441">
        <v>63.5</v>
      </c>
      <c r="I48" s="441">
        <v>62.3</v>
      </c>
      <c r="J48" s="441">
        <v>83.3</v>
      </c>
      <c r="K48" s="441">
        <v>163.9</v>
      </c>
      <c r="L48" s="441">
        <v>91.5</v>
      </c>
      <c r="M48" s="441">
        <v>108.2</v>
      </c>
      <c r="N48" s="441">
        <v>6.7</v>
      </c>
      <c r="O48" s="441">
        <v>40.8</v>
      </c>
      <c r="P48" s="441">
        <v>150.6</v>
      </c>
      <c r="Q48" s="441">
        <v>51.2</v>
      </c>
      <c r="R48" s="441">
        <v>166.2</v>
      </c>
      <c r="S48" s="441">
        <v>40.3</v>
      </c>
      <c r="T48" s="377"/>
      <c r="U48" s="377"/>
      <c r="V48" s="377"/>
      <c r="W48" s="377"/>
      <c r="X48" s="377"/>
      <c r="Y48" s="377"/>
      <c r="Z48" s="377"/>
      <c r="AA48" s="377"/>
      <c r="AB48" s="377"/>
      <c r="AC48" s="377"/>
      <c r="AD48" s="377"/>
      <c r="AE48" s="377"/>
      <c r="AF48" s="377"/>
      <c r="AG48" s="377"/>
      <c r="AH48" s="377"/>
      <c r="AI48" s="377"/>
    </row>
    <row r="49" spans="1:35" ht="27" customHeight="1">
      <c r="A49" s="377"/>
      <c r="B49" s="377"/>
      <c r="C49" s="377"/>
      <c r="D49" s="392"/>
      <c r="E49" s="392"/>
      <c r="F49" s="392"/>
      <c r="G49" s="392"/>
      <c r="H49" s="392"/>
      <c r="I49" s="392"/>
      <c r="J49" s="392"/>
      <c r="K49" s="392"/>
      <c r="L49" s="392"/>
      <c r="M49" s="392"/>
      <c r="N49" s="392"/>
      <c r="O49" s="392"/>
      <c r="P49" s="392"/>
      <c r="Q49" s="392"/>
      <c r="R49" s="392"/>
      <c r="S49" s="392"/>
      <c r="T49" s="377"/>
      <c r="U49" s="377"/>
      <c r="V49" s="377"/>
      <c r="W49" s="377"/>
      <c r="X49" s="377"/>
      <c r="Y49" s="377"/>
      <c r="Z49" s="377"/>
      <c r="AA49" s="377"/>
      <c r="AB49" s="377"/>
      <c r="AC49" s="377"/>
      <c r="AD49" s="377"/>
      <c r="AE49" s="377"/>
      <c r="AF49" s="377"/>
      <c r="AG49" s="377"/>
      <c r="AH49" s="377"/>
      <c r="AI49" s="377"/>
    </row>
    <row r="50" spans="1:19" ht="17.25">
      <c r="A50" s="395" t="s">
        <v>176</v>
      </c>
      <c r="B50" s="380"/>
      <c r="C50" s="380"/>
      <c r="D50" s="393"/>
      <c r="E50" s="393"/>
      <c r="F50" s="393"/>
      <c r="G50" s="393"/>
      <c r="H50" s="773"/>
      <c r="I50" s="773"/>
      <c r="J50" s="773"/>
      <c r="K50" s="773"/>
      <c r="L50" s="773"/>
      <c r="M50" s="773"/>
      <c r="N50" s="773"/>
      <c r="O50" s="773"/>
      <c r="P50" s="393"/>
      <c r="Q50" s="393"/>
      <c r="R50" s="393"/>
      <c r="S50" s="394" t="s">
        <v>544</v>
      </c>
    </row>
    <row r="51" spans="1:19" ht="13.5">
      <c r="A51" s="765" t="s">
        <v>504</v>
      </c>
      <c r="B51" s="765"/>
      <c r="C51" s="766"/>
      <c r="D51" s="368" t="s">
        <v>649</v>
      </c>
      <c r="E51" s="368" t="s">
        <v>650</v>
      </c>
      <c r="F51" s="368" t="s">
        <v>651</v>
      </c>
      <c r="G51" s="368" t="s">
        <v>652</v>
      </c>
      <c r="H51" s="368" t="s">
        <v>653</v>
      </c>
      <c r="I51" s="368" t="s">
        <v>654</v>
      </c>
      <c r="J51" s="368" t="s">
        <v>655</v>
      </c>
      <c r="K51" s="368" t="s">
        <v>656</v>
      </c>
      <c r="L51" s="368" t="s">
        <v>657</v>
      </c>
      <c r="M51" s="368" t="s">
        <v>658</v>
      </c>
      <c r="N51" s="368" t="s">
        <v>688</v>
      </c>
      <c r="O51" s="368" t="s">
        <v>659</v>
      </c>
      <c r="P51" s="368" t="s">
        <v>660</v>
      </c>
      <c r="Q51" s="368" t="s">
        <v>661</v>
      </c>
      <c r="R51" s="368" t="s">
        <v>662</v>
      </c>
      <c r="S51" s="368" t="s">
        <v>663</v>
      </c>
    </row>
    <row r="52" spans="1:19" ht="13.5">
      <c r="A52" s="767"/>
      <c r="B52" s="767"/>
      <c r="C52" s="768"/>
      <c r="D52" s="369" t="s">
        <v>519</v>
      </c>
      <c r="E52" s="369"/>
      <c r="F52" s="369"/>
      <c r="G52" s="369" t="s">
        <v>617</v>
      </c>
      <c r="H52" s="369" t="s">
        <v>520</v>
      </c>
      <c r="I52" s="369" t="s">
        <v>521</v>
      </c>
      <c r="J52" s="369" t="s">
        <v>522</v>
      </c>
      <c r="K52" s="369" t="s">
        <v>523</v>
      </c>
      <c r="L52" s="370" t="s">
        <v>524</v>
      </c>
      <c r="M52" s="371" t="s">
        <v>525</v>
      </c>
      <c r="N52" s="370" t="s">
        <v>686</v>
      </c>
      <c r="O52" s="370" t="s">
        <v>526</v>
      </c>
      <c r="P52" s="370" t="s">
        <v>527</v>
      </c>
      <c r="Q52" s="370" t="s">
        <v>528</v>
      </c>
      <c r="R52" s="370" t="s">
        <v>529</v>
      </c>
      <c r="S52" s="514" t="s">
        <v>55</v>
      </c>
    </row>
    <row r="53" spans="1:19" ht="18" customHeight="1">
      <c r="A53" s="769"/>
      <c r="B53" s="769"/>
      <c r="C53" s="770"/>
      <c r="D53" s="372" t="s">
        <v>530</v>
      </c>
      <c r="E53" s="372" t="s">
        <v>346</v>
      </c>
      <c r="F53" s="372" t="s">
        <v>347</v>
      </c>
      <c r="G53" s="372" t="s">
        <v>618</v>
      </c>
      <c r="H53" s="372" t="s">
        <v>531</v>
      </c>
      <c r="I53" s="372" t="s">
        <v>532</v>
      </c>
      <c r="J53" s="372" t="s">
        <v>533</v>
      </c>
      <c r="K53" s="372" t="s">
        <v>534</v>
      </c>
      <c r="L53" s="373" t="s">
        <v>535</v>
      </c>
      <c r="M53" s="374" t="s">
        <v>536</v>
      </c>
      <c r="N53" s="373" t="s">
        <v>687</v>
      </c>
      <c r="O53" s="373" t="s">
        <v>537</v>
      </c>
      <c r="P53" s="374" t="s">
        <v>538</v>
      </c>
      <c r="Q53" s="374" t="s">
        <v>539</v>
      </c>
      <c r="R53" s="373" t="s">
        <v>677</v>
      </c>
      <c r="S53" s="373" t="s">
        <v>56</v>
      </c>
    </row>
    <row r="54" spans="1:19" ht="15.75" customHeight="1">
      <c r="A54" s="398"/>
      <c r="B54" s="398"/>
      <c r="C54" s="398"/>
      <c r="D54" s="771" t="s">
        <v>600</v>
      </c>
      <c r="E54" s="771"/>
      <c r="F54" s="771"/>
      <c r="G54" s="771"/>
      <c r="H54" s="771"/>
      <c r="I54" s="771"/>
      <c r="J54" s="771"/>
      <c r="K54" s="771"/>
      <c r="L54" s="771"/>
      <c r="M54" s="771"/>
      <c r="N54" s="771"/>
      <c r="O54" s="771"/>
      <c r="P54" s="771"/>
      <c r="Q54" s="771"/>
      <c r="R54" s="771"/>
      <c r="S54" s="399"/>
    </row>
    <row r="55" spans="1:19" ht="13.5" customHeight="1">
      <c r="A55" s="419" t="s">
        <v>540</v>
      </c>
      <c r="B55" s="419" t="s">
        <v>667</v>
      </c>
      <c r="C55" s="420" t="s">
        <v>541</v>
      </c>
      <c r="D55" s="421">
        <v>108.8</v>
      </c>
      <c r="E55" s="422">
        <v>90.5</v>
      </c>
      <c r="F55" s="422">
        <v>104.9</v>
      </c>
      <c r="G55" s="422">
        <v>106.9</v>
      </c>
      <c r="H55" s="422">
        <v>121.6</v>
      </c>
      <c r="I55" s="422">
        <v>105.8</v>
      </c>
      <c r="J55" s="422">
        <v>109.4</v>
      </c>
      <c r="K55" s="422">
        <v>87.3</v>
      </c>
      <c r="L55" s="423" t="s">
        <v>672</v>
      </c>
      <c r="M55" s="423" t="s">
        <v>672</v>
      </c>
      <c r="N55" s="423" t="s">
        <v>672</v>
      </c>
      <c r="O55" s="423" t="s">
        <v>672</v>
      </c>
      <c r="P55" s="422">
        <v>125</v>
      </c>
      <c r="Q55" s="422">
        <v>105.9</v>
      </c>
      <c r="R55" s="422">
        <v>76.8</v>
      </c>
      <c r="S55" s="423" t="s">
        <v>672</v>
      </c>
    </row>
    <row r="56" spans="1:19" ht="13.5" customHeight="1">
      <c r="A56" s="424"/>
      <c r="B56" s="424" t="s">
        <v>668</v>
      </c>
      <c r="C56" s="425"/>
      <c r="D56" s="426">
        <v>108.7</v>
      </c>
      <c r="E56" s="427">
        <v>85.8</v>
      </c>
      <c r="F56" s="427">
        <v>105.1</v>
      </c>
      <c r="G56" s="427">
        <v>101.4</v>
      </c>
      <c r="H56" s="427">
        <v>110.4</v>
      </c>
      <c r="I56" s="427">
        <v>108.5</v>
      </c>
      <c r="J56" s="427">
        <v>100.7</v>
      </c>
      <c r="K56" s="427">
        <v>94.2</v>
      </c>
      <c r="L56" s="428" t="s">
        <v>672</v>
      </c>
      <c r="M56" s="428" t="s">
        <v>672</v>
      </c>
      <c r="N56" s="428" t="s">
        <v>672</v>
      </c>
      <c r="O56" s="428" t="s">
        <v>672</v>
      </c>
      <c r="P56" s="427">
        <v>119</v>
      </c>
      <c r="Q56" s="427">
        <v>109.5</v>
      </c>
      <c r="R56" s="427">
        <v>82.8</v>
      </c>
      <c r="S56" s="428" t="s">
        <v>672</v>
      </c>
    </row>
    <row r="57" spans="1:19" ht="13.5" customHeight="1">
      <c r="A57" s="424"/>
      <c r="B57" s="424" t="s">
        <v>669</v>
      </c>
      <c r="C57" s="425"/>
      <c r="D57" s="426">
        <v>99.6</v>
      </c>
      <c r="E57" s="427">
        <v>83.4</v>
      </c>
      <c r="F57" s="427">
        <v>94.4</v>
      </c>
      <c r="G57" s="427">
        <v>98.5</v>
      </c>
      <c r="H57" s="427">
        <v>98.5</v>
      </c>
      <c r="I57" s="427">
        <v>104.9</v>
      </c>
      <c r="J57" s="427">
        <v>96</v>
      </c>
      <c r="K57" s="427">
        <v>95.9</v>
      </c>
      <c r="L57" s="428" t="s">
        <v>672</v>
      </c>
      <c r="M57" s="428" t="s">
        <v>672</v>
      </c>
      <c r="N57" s="428" t="s">
        <v>672</v>
      </c>
      <c r="O57" s="428" t="s">
        <v>672</v>
      </c>
      <c r="P57" s="427">
        <v>115.2</v>
      </c>
      <c r="Q57" s="427">
        <v>105.9</v>
      </c>
      <c r="R57" s="427">
        <v>94.7</v>
      </c>
      <c r="S57" s="428" t="s">
        <v>672</v>
      </c>
    </row>
    <row r="58" spans="1:19" ht="13.5" customHeight="1">
      <c r="A58" s="424"/>
      <c r="B58" s="424" t="s">
        <v>670</v>
      </c>
      <c r="C58" s="425"/>
      <c r="D58" s="426">
        <v>100</v>
      </c>
      <c r="E58" s="427">
        <v>100</v>
      </c>
      <c r="F58" s="427">
        <v>100</v>
      </c>
      <c r="G58" s="427">
        <v>100</v>
      </c>
      <c r="H58" s="427">
        <v>100</v>
      </c>
      <c r="I58" s="427">
        <v>100</v>
      </c>
      <c r="J58" s="427">
        <v>100</v>
      </c>
      <c r="K58" s="427">
        <v>100</v>
      </c>
      <c r="L58" s="428">
        <v>100</v>
      </c>
      <c r="M58" s="428">
        <v>100</v>
      </c>
      <c r="N58" s="428">
        <v>100</v>
      </c>
      <c r="O58" s="428">
        <v>100</v>
      </c>
      <c r="P58" s="427">
        <v>100</v>
      </c>
      <c r="Q58" s="427">
        <v>100</v>
      </c>
      <c r="R58" s="427">
        <v>100</v>
      </c>
      <c r="S58" s="428">
        <v>100</v>
      </c>
    </row>
    <row r="59" spans="1:19" ht="13.5" customHeight="1">
      <c r="A59" s="424"/>
      <c r="B59" s="424" t="s">
        <v>671</v>
      </c>
      <c r="C59" s="425"/>
      <c r="D59" s="429">
        <v>98.6</v>
      </c>
      <c r="E59" s="430">
        <v>104.9</v>
      </c>
      <c r="F59" s="430">
        <v>100.9</v>
      </c>
      <c r="G59" s="430">
        <v>95.5</v>
      </c>
      <c r="H59" s="430">
        <v>93.6</v>
      </c>
      <c r="I59" s="430">
        <v>97</v>
      </c>
      <c r="J59" s="430">
        <v>101.4</v>
      </c>
      <c r="K59" s="430">
        <v>94.8</v>
      </c>
      <c r="L59" s="430">
        <v>106.1</v>
      </c>
      <c r="M59" s="430">
        <v>103</v>
      </c>
      <c r="N59" s="430">
        <v>85.7</v>
      </c>
      <c r="O59" s="430">
        <v>103.8</v>
      </c>
      <c r="P59" s="430">
        <v>95.6</v>
      </c>
      <c r="Q59" s="430">
        <v>92.5</v>
      </c>
      <c r="R59" s="430">
        <v>98.8</v>
      </c>
      <c r="S59" s="430">
        <v>100.5</v>
      </c>
    </row>
    <row r="60" spans="1:19" ht="13.5" customHeight="1">
      <c r="A60" s="376"/>
      <c r="B60" s="437" t="s">
        <v>696</v>
      </c>
      <c r="C60" s="438"/>
      <c r="D60" s="439">
        <v>99.2</v>
      </c>
      <c r="E60" s="440">
        <v>108.2</v>
      </c>
      <c r="F60" s="440">
        <v>103.7</v>
      </c>
      <c r="G60" s="440">
        <v>87.5</v>
      </c>
      <c r="H60" s="440">
        <v>91.1</v>
      </c>
      <c r="I60" s="440">
        <v>103.5</v>
      </c>
      <c r="J60" s="440">
        <v>103.5</v>
      </c>
      <c r="K60" s="440">
        <v>95.9</v>
      </c>
      <c r="L60" s="440">
        <v>93.7</v>
      </c>
      <c r="M60" s="440">
        <v>99.5</v>
      </c>
      <c r="N60" s="440">
        <v>81.8</v>
      </c>
      <c r="O60" s="440">
        <v>98.8</v>
      </c>
      <c r="P60" s="440">
        <v>87.6</v>
      </c>
      <c r="Q60" s="440">
        <v>92.4</v>
      </c>
      <c r="R60" s="440">
        <v>90.5</v>
      </c>
      <c r="S60" s="440">
        <v>99.4</v>
      </c>
    </row>
    <row r="61" spans="1:19" ht="13.5" customHeight="1">
      <c r="A61" s="419" t="s">
        <v>542</v>
      </c>
      <c r="B61" s="419" t="s">
        <v>598</v>
      </c>
      <c r="C61" s="431" t="s">
        <v>543</v>
      </c>
      <c r="D61" s="429">
        <v>179.7</v>
      </c>
      <c r="E61" s="430">
        <v>202.1</v>
      </c>
      <c r="F61" s="430">
        <v>197.3</v>
      </c>
      <c r="G61" s="430">
        <v>145.6</v>
      </c>
      <c r="H61" s="430">
        <v>184.9</v>
      </c>
      <c r="I61" s="430">
        <v>170.4</v>
      </c>
      <c r="J61" s="430">
        <v>181.2</v>
      </c>
      <c r="K61" s="430">
        <v>207.6</v>
      </c>
      <c r="L61" s="430">
        <v>133.6</v>
      </c>
      <c r="M61" s="430">
        <v>213.7</v>
      </c>
      <c r="N61" s="430">
        <v>101.5</v>
      </c>
      <c r="O61" s="430">
        <v>112.5</v>
      </c>
      <c r="P61" s="430">
        <v>202.6</v>
      </c>
      <c r="Q61" s="430">
        <v>148.7</v>
      </c>
      <c r="R61" s="430">
        <v>183.5</v>
      </c>
      <c r="S61" s="430">
        <v>112.4</v>
      </c>
    </row>
    <row r="62" spans="1:19" ht="13.5" customHeight="1">
      <c r="A62" s="424" t="s">
        <v>674</v>
      </c>
      <c r="B62" s="424" t="s">
        <v>557</v>
      </c>
      <c r="C62" s="425" t="s">
        <v>543</v>
      </c>
      <c r="D62" s="429">
        <v>85.1</v>
      </c>
      <c r="E62" s="430">
        <v>124.5</v>
      </c>
      <c r="F62" s="430">
        <v>90.5</v>
      </c>
      <c r="G62" s="430">
        <v>83.6</v>
      </c>
      <c r="H62" s="430">
        <v>90.6</v>
      </c>
      <c r="I62" s="430">
        <v>81.9</v>
      </c>
      <c r="J62" s="430">
        <v>86.3</v>
      </c>
      <c r="K62" s="430">
        <v>76.6</v>
      </c>
      <c r="L62" s="430">
        <v>76.9</v>
      </c>
      <c r="M62" s="430">
        <v>71.9</v>
      </c>
      <c r="N62" s="430">
        <v>75</v>
      </c>
      <c r="O62" s="430">
        <v>112.8</v>
      </c>
      <c r="P62" s="430">
        <v>65.9</v>
      </c>
      <c r="Q62" s="430">
        <v>76.6</v>
      </c>
      <c r="R62" s="430">
        <v>71.8</v>
      </c>
      <c r="S62" s="430">
        <v>88.3</v>
      </c>
    </row>
    <row r="63" spans="1:19" ht="13.5" customHeight="1">
      <c r="A63" s="424" t="s">
        <v>503</v>
      </c>
      <c r="B63" s="424" t="s">
        <v>545</v>
      </c>
      <c r="C63" s="425" t="s">
        <v>503</v>
      </c>
      <c r="D63" s="429">
        <v>80.4</v>
      </c>
      <c r="E63" s="430">
        <v>91.1</v>
      </c>
      <c r="F63" s="430">
        <v>83.4</v>
      </c>
      <c r="G63" s="430">
        <v>83.1</v>
      </c>
      <c r="H63" s="430">
        <v>77.5</v>
      </c>
      <c r="I63" s="430">
        <v>84.4</v>
      </c>
      <c r="J63" s="430">
        <v>86</v>
      </c>
      <c r="K63" s="430">
        <v>69.7</v>
      </c>
      <c r="L63" s="430">
        <v>74.4</v>
      </c>
      <c r="M63" s="430">
        <v>74.2</v>
      </c>
      <c r="N63" s="430">
        <v>72.7</v>
      </c>
      <c r="O63" s="430">
        <v>90.9</v>
      </c>
      <c r="P63" s="430">
        <v>66.6</v>
      </c>
      <c r="Q63" s="430">
        <v>74.6</v>
      </c>
      <c r="R63" s="430">
        <v>74.8</v>
      </c>
      <c r="S63" s="430">
        <v>89.7</v>
      </c>
    </row>
    <row r="64" spans="1:19" ht="13.5" customHeight="1">
      <c r="A64" s="424" t="s">
        <v>503</v>
      </c>
      <c r="B64" s="424" t="s">
        <v>546</v>
      </c>
      <c r="C64" s="425" t="s">
        <v>503</v>
      </c>
      <c r="D64" s="429">
        <v>83</v>
      </c>
      <c r="E64" s="430">
        <v>96.5</v>
      </c>
      <c r="F64" s="430">
        <v>85</v>
      </c>
      <c r="G64" s="430">
        <v>82.5</v>
      </c>
      <c r="H64" s="430">
        <v>93.6</v>
      </c>
      <c r="I64" s="430">
        <v>90.3</v>
      </c>
      <c r="J64" s="430">
        <v>87.1</v>
      </c>
      <c r="K64" s="430">
        <v>72.6</v>
      </c>
      <c r="L64" s="430">
        <v>73.9</v>
      </c>
      <c r="M64" s="430">
        <v>75.1</v>
      </c>
      <c r="N64" s="430">
        <v>75.9</v>
      </c>
      <c r="O64" s="430">
        <v>89.8</v>
      </c>
      <c r="P64" s="430">
        <v>68.3</v>
      </c>
      <c r="Q64" s="430">
        <v>78.4</v>
      </c>
      <c r="R64" s="430">
        <v>86</v>
      </c>
      <c r="S64" s="430">
        <v>92.4</v>
      </c>
    </row>
    <row r="65" spans="1:19" ht="13.5" customHeight="1">
      <c r="A65" s="424" t="s">
        <v>503</v>
      </c>
      <c r="B65" s="424" t="s">
        <v>547</v>
      </c>
      <c r="C65" s="425" t="s">
        <v>503</v>
      </c>
      <c r="D65" s="429">
        <v>84.6</v>
      </c>
      <c r="E65" s="430">
        <v>90.9</v>
      </c>
      <c r="F65" s="430">
        <v>86.1</v>
      </c>
      <c r="G65" s="430">
        <v>81.8</v>
      </c>
      <c r="H65" s="430">
        <v>88</v>
      </c>
      <c r="I65" s="430">
        <v>91.8</v>
      </c>
      <c r="J65" s="430">
        <v>100.5</v>
      </c>
      <c r="K65" s="430">
        <v>70.8</v>
      </c>
      <c r="L65" s="430">
        <v>76</v>
      </c>
      <c r="M65" s="430">
        <v>80.4</v>
      </c>
      <c r="N65" s="430">
        <v>76.4</v>
      </c>
      <c r="O65" s="430">
        <v>90.2</v>
      </c>
      <c r="P65" s="430">
        <v>69.9</v>
      </c>
      <c r="Q65" s="430">
        <v>78.5</v>
      </c>
      <c r="R65" s="430">
        <v>75.6</v>
      </c>
      <c r="S65" s="430">
        <v>91.2</v>
      </c>
    </row>
    <row r="66" spans="1:19" ht="13.5" customHeight="1">
      <c r="A66" s="424" t="s">
        <v>503</v>
      </c>
      <c r="B66" s="424" t="s">
        <v>548</v>
      </c>
      <c r="C66" s="425" t="s">
        <v>503</v>
      </c>
      <c r="D66" s="429">
        <v>82.6</v>
      </c>
      <c r="E66" s="430">
        <v>89.7</v>
      </c>
      <c r="F66" s="430">
        <v>84.9</v>
      </c>
      <c r="G66" s="430">
        <v>81.2</v>
      </c>
      <c r="H66" s="430">
        <v>76.8</v>
      </c>
      <c r="I66" s="430">
        <v>92.3</v>
      </c>
      <c r="J66" s="430">
        <v>87.3</v>
      </c>
      <c r="K66" s="430">
        <v>72.8</v>
      </c>
      <c r="L66" s="430">
        <v>73.3</v>
      </c>
      <c r="M66" s="430">
        <v>73.8</v>
      </c>
      <c r="N66" s="430">
        <v>76.9</v>
      </c>
      <c r="O66" s="430">
        <v>90.5</v>
      </c>
      <c r="P66" s="430">
        <v>67</v>
      </c>
      <c r="Q66" s="430">
        <v>74.9</v>
      </c>
      <c r="R66" s="430">
        <v>73.9</v>
      </c>
      <c r="S66" s="430">
        <v>106.7</v>
      </c>
    </row>
    <row r="67" spans="1:19" ht="13.5" customHeight="1">
      <c r="A67" s="424" t="s">
        <v>503</v>
      </c>
      <c r="B67" s="424" t="s">
        <v>549</v>
      </c>
      <c r="C67" s="425" t="s">
        <v>503</v>
      </c>
      <c r="D67" s="429">
        <v>139.3</v>
      </c>
      <c r="E67" s="430">
        <v>172</v>
      </c>
      <c r="F67" s="430">
        <v>144.1</v>
      </c>
      <c r="G67" s="430">
        <v>123.2</v>
      </c>
      <c r="H67" s="430">
        <v>130.7</v>
      </c>
      <c r="I67" s="430">
        <v>137</v>
      </c>
      <c r="J67" s="430">
        <v>135.8</v>
      </c>
      <c r="K67" s="430">
        <v>218.8</v>
      </c>
      <c r="L67" s="430">
        <v>120.7</v>
      </c>
      <c r="M67" s="430">
        <v>135.7</v>
      </c>
      <c r="N67" s="430">
        <v>87.7</v>
      </c>
      <c r="O67" s="430">
        <v>99.9</v>
      </c>
      <c r="P67" s="430">
        <v>157.2</v>
      </c>
      <c r="Q67" s="430">
        <v>121</v>
      </c>
      <c r="R67" s="430">
        <v>99</v>
      </c>
      <c r="S67" s="430">
        <v>119.9</v>
      </c>
    </row>
    <row r="68" spans="1:19" ht="13.5" customHeight="1">
      <c r="A68" s="424" t="s">
        <v>503</v>
      </c>
      <c r="B68" s="424" t="s">
        <v>550</v>
      </c>
      <c r="C68" s="425" t="s">
        <v>503</v>
      </c>
      <c r="D68" s="429">
        <v>130.4</v>
      </c>
      <c r="E68" s="430">
        <v>171.7</v>
      </c>
      <c r="F68" s="430">
        <v>148.2</v>
      </c>
      <c r="G68" s="430">
        <v>87.6</v>
      </c>
      <c r="H68" s="430">
        <v>147.2</v>
      </c>
      <c r="I68" s="430">
        <v>116.4</v>
      </c>
      <c r="J68" s="430">
        <v>134.8</v>
      </c>
      <c r="K68" s="430">
        <v>76.6</v>
      </c>
      <c r="L68" s="430">
        <v>120.9</v>
      </c>
      <c r="M68" s="430">
        <v>176.9</v>
      </c>
      <c r="N68" s="430">
        <v>89.6</v>
      </c>
      <c r="O68" s="430">
        <v>117.7</v>
      </c>
      <c r="P68" s="430">
        <v>90.6</v>
      </c>
      <c r="Q68" s="430">
        <v>112.1</v>
      </c>
      <c r="R68" s="430">
        <v>164.2</v>
      </c>
      <c r="S68" s="430">
        <v>101.4</v>
      </c>
    </row>
    <row r="69" spans="1:19" ht="13.5" customHeight="1">
      <c r="A69" s="424" t="s">
        <v>503</v>
      </c>
      <c r="B69" s="424" t="s">
        <v>551</v>
      </c>
      <c r="C69" s="425" t="s">
        <v>503</v>
      </c>
      <c r="D69" s="429">
        <v>84.8</v>
      </c>
      <c r="E69" s="430">
        <v>96.2</v>
      </c>
      <c r="F69" s="430">
        <v>86.2</v>
      </c>
      <c r="G69" s="430">
        <v>80.5</v>
      </c>
      <c r="H69" s="430">
        <v>77.3</v>
      </c>
      <c r="I69" s="430">
        <v>90.9</v>
      </c>
      <c r="J69" s="430">
        <v>88.4</v>
      </c>
      <c r="K69" s="430">
        <v>73.7</v>
      </c>
      <c r="L69" s="430">
        <v>77.3</v>
      </c>
      <c r="M69" s="430">
        <v>78.2</v>
      </c>
      <c r="N69" s="430">
        <v>78.3</v>
      </c>
      <c r="O69" s="430">
        <v>94.2</v>
      </c>
      <c r="P69" s="430">
        <v>89.9</v>
      </c>
      <c r="Q69" s="430">
        <v>76.9</v>
      </c>
      <c r="R69" s="430">
        <v>75.5</v>
      </c>
      <c r="S69" s="430">
        <v>90.1</v>
      </c>
    </row>
    <row r="70" spans="1:19" ht="13.5" customHeight="1">
      <c r="A70" s="424" t="s">
        <v>503</v>
      </c>
      <c r="B70" s="424" t="s">
        <v>552</v>
      </c>
      <c r="C70" s="425" t="s">
        <v>503</v>
      </c>
      <c r="D70" s="429">
        <v>81.9</v>
      </c>
      <c r="E70" s="430">
        <v>93.4</v>
      </c>
      <c r="F70" s="430">
        <v>85</v>
      </c>
      <c r="G70" s="430">
        <v>82.3</v>
      </c>
      <c r="H70" s="430">
        <v>76.9</v>
      </c>
      <c r="I70" s="430">
        <v>89.4</v>
      </c>
      <c r="J70" s="430">
        <v>88.3</v>
      </c>
      <c r="K70" s="430">
        <v>69.9</v>
      </c>
      <c r="L70" s="430">
        <v>75.4</v>
      </c>
      <c r="M70" s="430">
        <v>78.6</v>
      </c>
      <c r="N70" s="430">
        <v>76.3</v>
      </c>
      <c r="O70" s="430">
        <v>90.2</v>
      </c>
      <c r="P70" s="430">
        <v>65.7</v>
      </c>
      <c r="Q70" s="430">
        <v>74.7</v>
      </c>
      <c r="R70" s="430">
        <v>73.6</v>
      </c>
      <c r="S70" s="430">
        <v>89.5</v>
      </c>
    </row>
    <row r="71" spans="1:19" ht="13.5" customHeight="1">
      <c r="A71" s="424" t="s">
        <v>503</v>
      </c>
      <c r="B71" s="424" t="s">
        <v>518</v>
      </c>
      <c r="C71" s="425" t="s">
        <v>503</v>
      </c>
      <c r="D71" s="429">
        <v>81.7</v>
      </c>
      <c r="E71" s="430">
        <v>93.5</v>
      </c>
      <c r="F71" s="430">
        <v>83.6</v>
      </c>
      <c r="G71" s="430">
        <v>83.1</v>
      </c>
      <c r="H71" s="430">
        <v>76.8</v>
      </c>
      <c r="I71" s="430">
        <v>90.9</v>
      </c>
      <c r="J71" s="430">
        <v>87.6</v>
      </c>
      <c r="K71" s="430">
        <v>71.1</v>
      </c>
      <c r="L71" s="430">
        <v>76.4</v>
      </c>
      <c r="M71" s="430">
        <v>83.1</v>
      </c>
      <c r="N71" s="430">
        <v>76.8</v>
      </c>
      <c r="O71" s="430">
        <v>89.2</v>
      </c>
      <c r="P71" s="430">
        <v>65.9</v>
      </c>
      <c r="Q71" s="430">
        <v>75.2</v>
      </c>
      <c r="R71" s="430">
        <v>73.7</v>
      </c>
      <c r="S71" s="430">
        <v>90.5</v>
      </c>
    </row>
    <row r="72" spans="1:46" ht="13.5" customHeight="1">
      <c r="A72" s="424" t="s">
        <v>503</v>
      </c>
      <c r="B72" s="424" t="s">
        <v>553</v>
      </c>
      <c r="C72" s="425" t="s">
        <v>503</v>
      </c>
      <c r="D72" s="429">
        <v>89.4</v>
      </c>
      <c r="E72" s="430">
        <v>91.2</v>
      </c>
      <c r="F72" s="430">
        <v>87.7</v>
      </c>
      <c r="G72" s="430">
        <v>79.9</v>
      </c>
      <c r="H72" s="430">
        <v>78.5</v>
      </c>
      <c r="I72" s="430">
        <v>97.4</v>
      </c>
      <c r="J72" s="430">
        <v>93.4</v>
      </c>
      <c r="K72" s="430">
        <v>80.5</v>
      </c>
      <c r="L72" s="430">
        <v>108.3</v>
      </c>
      <c r="M72" s="430">
        <v>79.7</v>
      </c>
      <c r="N72" s="430">
        <v>96.5</v>
      </c>
      <c r="O72" s="430">
        <v>91.5</v>
      </c>
      <c r="P72" s="430">
        <v>72.4</v>
      </c>
      <c r="Q72" s="430">
        <v>95.5</v>
      </c>
      <c r="R72" s="430">
        <v>73.3</v>
      </c>
      <c r="S72" s="430">
        <v>113.5</v>
      </c>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row>
    <row r="73" spans="1:46" ht="13.5" customHeight="1">
      <c r="A73" s="379" t="s">
        <v>676</v>
      </c>
      <c r="B73" s="433" t="s">
        <v>813</v>
      </c>
      <c r="C73" s="434" t="s">
        <v>697</v>
      </c>
      <c r="D73" s="435">
        <v>176.6</v>
      </c>
      <c r="E73" s="436">
        <v>256.3</v>
      </c>
      <c r="F73" s="436">
        <v>200.8</v>
      </c>
      <c r="G73" s="436">
        <v>134</v>
      </c>
      <c r="H73" s="436">
        <v>172.3</v>
      </c>
      <c r="I73" s="436">
        <v>156.7</v>
      </c>
      <c r="J73" s="436">
        <v>180.7</v>
      </c>
      <c r="K73" s="436">
        <v>232.2</v>
      </c>
      <c r="L73" s="436">
        <v>113.5</v>
      </c>
      <c r="M73" s="436">
        <v>174.9</v>
      </c>
      <c r="N73" s="436">
        <v>96.1</v>
      </c>
      <c r="O73" s="436">
        <v>129.9</v>
      </c>
      <c r="P73" s="436">
        <v>166.2</v>
      </c>
      <c r="Q73" s="436">
        <v>135.2</v>
      </c>
      <c r="R73" s="436">
        <v>180.6</v>
      </c>
      <c r="S73" s="436">
        <v>111.8</v>
      </c>
      <c r="T73" s="378"/>
      <c r="U73" s="378"/>
      <c r="V73" s="378"/>
      <c r="W73" s="378"/>
      <c r="X73" s="378"/>
      <c r="Y73" s="378"/>
      <c r="Z73" s="378"/>
      <c r="AA73" s="378"/>
      <c r="AB73" s="378"/>
      <c r="AC73" s="378"/>
      <c r="AD73" s="378"/>
      <c r="AE73" s="378"/>
      <c r="AF73" s="378"/>
      <c r="AG73" s="378"/>
      <c r="AH73" s="378"/>
      <c r="AI73" s="378"/>
      <c r="AJ73" s="378"/>
      <c r="AK73" s="378"/>
      <c r="AL73" s="378"/>
      <c r="AM73" s="378"/>
      <c r="AN73" s="378"/>
      <c r="AO73" s="378"/>
      <c r="AP73" s="378"/>
      <c r="AQ73" s="378"/>
      <c r="AR73" s="378"/>
      <c r="AS73" s="378"/>
      <c r="AT73" s="378"/>
    </row>
    <row r="74" spans="1:19" ht="17.25" customHeight="1">
      <c r="A74" s="398"/>
      <c r="B74" s="398"/>
      <c r="C74" s="398"/>
      <c r="D74" s="772" t="s">
        <v>599</v>
      </c>
      <c r="E74" s="772"/>
      <c r="F74" s="772"/>
      <c r="G74" s="772"/>
      <c r="H74" s="772"/>
      <c r="I74" s="772"/>
      <c r="J74" s="772"/>
      <c r="K74" s="772"/>
      <c r="L74" s="772"/>
      <c r="M74" s="772"/>
      <c r="N74" s="772"/>
      <c r="O74" s="772"/>
      <c r="P74" s="772"/>
      <c r="Q74" s="772"/>
      <c r="R74" s="772"/>
      <c r="S74" s="772"/>
    </row>
    <row r="75" spans="1:19" ht="13.5" customHeight="1">
      <c r="A75" s="419" t="s">
        <v>540</v>
      </c>
      <c r="B75" s="419" t="s">
        <v>667</v>
      </c>
      <c r="C75" s="420" t="s">
        <v>541</v>
      </c>
      <c r="D75" s="421">
        <v>0</v>
      </c>
      <c r="E75" s="422">
        <v>-11.9</v>
      </c>
      <c r="F75" s="422">
        <v>0.7</v>
      </c>
      <c r="G75" s="422">
        <v>-0.1</v>
      </c>
      <c r="H75" s="422">
        <v>-5</v>
      </c>
      <c r="I75" s="422">
        <v>1.7</v>
      </c>
      <c r="J75" s="422">
        <v>-0.1</v>
      </c>
      <c r="K75" s="422">
        <v>-1.7</v>
      </c>
      <c r="L75" s="423" t="s">
        <v>672</v>
      </c>
      <c r="M75" s="423" t="s">
        <v>672</v>
      </c>
      <c r="N75" s="423" t="s">
        <v>672</v>
      </c>
      <c r="O75" s="423" t="s">
        <v>672</v>
      </c>
      <c r="P75" s="422">
        <v>-3.8</v>
      </c>
      <c r="Q75" s="422">
        <v>1.2</v>
      </c>
      <c r="R75" s="422">
        <v>-18.7</v>
      </c>
      <c r="S75" s="423" t="s">
        <v>672</v>
      </c>
    </row>
    <row r="76" spans="1:19" ht="13.5" customHeight="1">
      <c r="A76" s="424"/>
      <c r="B76" s="424" t="s">
        <v>668</v>
      </c>
      <c r="C76" s="425"/>
      <c r="D76" s="426">
        <v>0</v>
      </c>
      <c r="E76" s="427">
        <v>-5.3</v>
      </c>
      <c r="F76" s="427">
        <v>0.2</v>
      </c>
      <c r="G76" s="427">
        <v>-5.2</v>
      </c>
      <c r="H76" s="427">
        <v>-9.2</v>
      </c>
      <c r="I76" s="427">
        <v>2.5</v>
      </c>
      <c r="J76" s="427">
        <v>-8</v>
      </c>
      <c r="K76" s="427">
        <v>7.9</v>
      </c>
      <c r="L76" s="428" t="s">
        <v>672</v>
      </c>
      <c r="M76" s="428" t="s">
        <v>672</v>
      </c>
      <c r="N76" s="428" t="s">
        <v>672</v>
      </c>
      <c r="O76" s="428" t="s">
        <v>672</v>
      </c>
      <c r="P76" s="427">
        <v>-4.9</v>
      </c>
      <c r="Q76" s="427">
        <v>3.4</v>
      </c>
      <c r="R76" s="427">
        <v>7.8</v>
      </c>
      <c r="S76" s="428" t="s">
        <v>672</v>
      </c>
    </row>
    <row r="77" spans="1:19" ht="13.5" customHeight="1">
      <c r="A77" s="424"/>
      <c r="B77" s="424" t="s">
        <v>669</v>
      </c>
      <c r="C77" s="425"/>
      <c r="D77" s="426">
        <v>-8.4</v>
      </c>
      <c r="E77" s="427">
        <v>-2.8</v>
      </c>
      <c r="F77" s="427">
        <v>-10.2</v>
      </c>
      <c r="G77" s="427">
        <v>-2.9</v>
      </c>
      <c r="H77" s="427">
        <v>-10.8</v>
      </c>
      <c r="I77" s="427">
        <v>-3.3</v>
      </c>
      <c r="J77" s="427">
        <v>-4.7</v>
      </c>
      <c r="K77" s="427">
        <v>1.8</v>
      </c>
      <c r="L77" s="428" t="s">
        <v>672</v>
      </c>
      <c r="M77" s="428" t="s">
        <v>672</v>
      </c>
      <c r="N77" s="428" t="s">
        <v>672</v>
      </c>
      <c r="O77" s="428" t="s">
        <v>672</v>
      </c>
      <c r="P77" s="427">
        <v>-3.1</v>
      </c>
      <c r="Q77" s="427">
        <v>-3.3</v>
      </c>
      <c r="R77" s="427">
        <v>14.3</v>
      </c>
      <c r="S77" s="428" t="s">
        <v>672</v>
      </c>
    </row>
    <row r="78" spans="1:19" ht="13.5" customHeight="1">
      <c r="A78" s="424"/>
      <c r="B78" s="424" t="s">
        <v>670</v>
      </c>
      <c r="C78" s="425"/>
      <c r="D78" s="426">
        <v>0.4</v>
      </c>
      <c r="E78" s="427">
        <v>20</v>
      </c>
      <c r="F78" s="427">
        <v>6</v>
      </c>
      <c r="G78" s="427">
        <v>1.5</v>
      </c>
      <c r="H78" s="427">
        <v>1.5</v>
      </c>
      <c r="I78" s="427">
        <v>-4.7</v>
      </c>
      <c r="J78" s="427">
        <v>4.1</v>
      </c>
      <c r="K78" s="427">
        <v>4.3</v>
      </c>
      <c r="L78" s="428" t="s">
        <v>672</v>
      </c>
      <c r="M78" s="428" t="s">
        <v>672</v>
      </c>
      <c r="N78" s="428" t="s">
        <v>672</v>
      </c>
      <c r="O78" s="428" t="s">
        <v>672</v>
      </c>
      <c r="P78" s="427">
        <v>-13.2</v>
      </c>
      <c r="Q78" s="427">
        <v>-5.6</v>
      </c>
      <c r="R78" s="427">
        <v>5.7</v>
      </c>
      <c r="S78" s="428" t="s">
        <v>672</v>
      </c>
    </row>
    <row r="79" spans="1:19" ht="13.5" customHeight="1">
      <c r="A79" s="424"/>
      <c r="B79" s="424" t="s">
        <v>671</v>
      </c>
      <c r="C79" s="425"/>
      <c r="D79" s="426">
        <v>-1.4</v>
      </c>
      <c r="E79" s="427">
        <v>4.9</v>
      </c>
      <c r="F79" s="427">
        <v>0.9</v>
      </c>
      <c r="G79" s="427">
        <v>-4.5</v>
      </c>
      <c r="H79" s="427">
        <v>-6.3</v>
      </c>
      <c r="I79" s="427">
        <v>-2.9</v>
      </c>
      <c r="J79" s="427">
        <v>1.4</v>
      </c>
      <c r="K79" s="427">
        <v>-5.3</v>
      </c>
      <c r="L79" s="428">
        <v>6.1</v>
      </c>
      <c r="M79" s="428">
        <v>3.1</v>
      </c>
      <c r="N79" s="428">
        <v>-14.3</v>
      </c>
      <c r="O79" s="428">
        <v>3.8</v>
      </c>
      <c r="P79" s="427">
        <v>-4.5</v>
      </c>
      <c r="Q79" s="427">
        <v>-7.5</v>
      </c>
      <c r="R79" s="427">
        <v>-1.2</v>
      </c>
      <c r="S79" s="428">
        <v>0.5</v>
      </c>
    </row>
    <row r="80" spans="1:19" ht="13.5" customHeight="1">
      <c r="A80" s="424"/>
      <c r="B80" s="437" t="s">
        <v>698</v>
      </c>
      <c r="C80" s="438"/>
      <c r="D80" s="439">
        <v>0.6</v>
      </c>
      <c r="E80" s="440">
        <v>3.1</v>
      </c>
      <c r="F80" s="440">
        <v>2.8</v>
      </c>
      <c r="G80" s="440">
        <v>-8.4</v>
      </c>
      <c r="H80" s="440">
        <v>-2.7</v>
      </c>
      <c r="I80" s="440">
        <v>6.7</v>
      </c>
      <c r="J80" s="440">
        <v>2.1</v>
      </c>
      <c r="K80" s="440">
        <v>1.2</v>
      </c>
      <c r="L80" s="440">
        <v>-11.7</v>
      </c>
      <c r="M80" s="440">
        <v>-3.4</v>
      </c>
      <c r="N80" s="440">
        <v>-4.6</v>
      </c>
      <c r="O80" s="440">
        <v>-4.8</v>
      </c>
      <c r="P80" s="440">
        <v>-8.4</v>
      </c>
      <c r="Q80" s="440">
        <v>-0.1</v>
      </c>
      <c r="R80" s="440">
        <v>-8.4</v>
      </c>
      <c r="S80" s="440">
        <v>-1.1</v>
      </c>
    </row>
    <row r="81" spans="1:19" ht="13.5" customHeight="1">
      <c r="A81" s="419" t="s">
        <v>542</v>
      </c>
      <c r="B81" s="419" t="s">
        <v>598</v>
      </c>
      <c r="C81" s="431" t="s">
        <v>543</v>
      </c>
      <c r="D81" s="429">
        <v>-2.1</v>
      </c>
      <c r="E81" s="430">
        <v>-12.4</v>
      </c>
      <c r="F81" s="430">
        <v>1.4</v>
      </c>
      <c r="G81" s="430">
        <v>-23.3</v>
      </c>
      <c r="H81" s="430">
        <v>18.4</v>
      </c>
      <c r="I81" s="430">
        <v>4.2</v>
      </c>
      <c r="J81" s="430">
        <v>10.6</v>
      </c>
      <c r="K81" s="430">
        <v>3</v>
      </c>
      <c r="L81" s="430">
        <v>-25.8</v>
      </c>
      <c r="M81" s="430">
        <v>18.4</v>
      </c>
      <c r="N81" s="430">
        <v>-10.1</v>
      </c>
      <c r="O81" s="430">
        <v>-27.4</v>
      </c>
      <c r="P81" s="430">
        <v>-3.4</v>
      </c>
      <c r="Q81" s="430">
        <v>-13.2</v>
      </c>
      <c r="R81" s="430">
        <v>-14.2</v>
      </c>
      <c r="S81" s="430">
        <v>-14.3</v>
      </c>
    </row>
    <row r="82" spans="1:19" ht="13.5" customHeight="1">
      <c r="A82" s="424" t="s">
        <v>674</v>
      </c>
      <c r="B82" s="424" t="s">
        <v>557</v>
      </c>
      <c r="C82" s="425" t="s">
        <v>543</v>
      </c>
      <c r="D82" s="429">
        <v>3.2</v>
      </c>
      <c r="E82" s="430">
        <v>40.2</v>
      </c>
      <c r="F82" s="430">
        <v>6.5</v>
      </c>
      <c r="G82" s="430">
        <v>6.8</v>
      </c>
      <c r="H82" s="430">
        <v>22.6</v>
      </c>
      <c r="I82" s="430">
        <v>-7</v>
      </c>
      <c r="J82" s="430">
        <v>-0.2</v>
      </c>
      <c r="K82" s="430">
        <v>10.9</v>
      </c>
      <c r="L82" s="430">
        <v>-1.8</v>
      </c>
      <c r="M82" s="430">
        <v>-10.3</v>
      </c>
      <c r="N82" s="430">
        <v>-2.3</v>
      </c>
      <c r="O82" s="430">
        <v>6.9</v>
      </c>
      <c r="P82" s="430">
        <v>-6.5</v>
      </c>
      <c r="Q82" s="430">
        <v>-0.1</v>
      </c>
      <c r="R82" s="430">
        <v>-1.9</v>
      </c>
      <c r="S82" s="430">
        <v>-4.3</v>
      </c>
    </row>
    <row r="83" spans="1:19" ht="13.5" customHeight="1">
      <c r="A83" s="424" t="s">
        <v>503</v>
      </c>
      <c r="B83" s="424" t="s">
        <v>545</v>
      </c>
      <c r="C83" s="425" t="s">
        <v>503</v>
      </c>
      <c r="D83" s="429">
        <v>-0.4</v>
      </c>
      <c r="E83" s="430">
        <v>0.3</v>
      </c>
      <c r="F83" s="430">
        <v>1.2</v>
      </c>
      <c r="G83" s="430">
        <v>6.1</v>
      </c>
      <c r="H83" s="430">
        <v>4.7</v>
      </c>
      <c r="I83" s="430">
        <v>-1.7</v>
      </c>
      <c r="J83" s="430">
        <v>0.9</v>
      </c>
      <c r="K83" s="430">
        <v>0.3</v>
      </c>
      <c r="L83" s="430">
        <v>-9.7</v>
      </c>
      <c r="M83" s="430">
        <v>-5.2</v>
      </c>
      <c r="N83" s="430">
        <v>-3.7</v>
      </c>
      <c r="O83" s="430">
        <v>-2.4</v>
      </c>
      <c r="P83" s="430">
        <v>-3.1</v>
      </c>
      <c r="Q83" s="430">
        <v>-1.1</v>
      </c>
      <c r="R83" s="430">
        <v>-2</v>
      </c>
      <c r="S83" s="430">
        <v>-4.3</v>
      </c>
    </row>
    <row r="84" spans="1:19" ht="13.5" customHeight="1">
      <c r="A84" s="424" t="s">
        <v>503</v>
      </c>
      <c r="B84" s="424" t="s">
        <v>546</v>
      </c>
      <c r="C84" s="425" t="s">
        <v>503</v>
      </c>
      <c r="D84" s="429">
        <v>-0.8</v>
      </c>
      <c r="E84" s="430">
        <v>-2.3</v>
      </c>
      <c r="F84" s="430">
        <v>1.1</v>
      </c>
      <c r="G84" s="430">
        <v>6.7</v>
      </c>
      <c r="H84" s="430">
        <v>16.6</v>
      </c>
      <c r="I84" s="430">
        <v>3.1</v>
      </c>
      <c r="J84" s="430">
        <v>-2.1</v>
      </c>
      <c r="K84" s="430">
        <v>-0.7</v>
      </c>
      <c r="L84" s="430">
        <v>-5.6</v>
      </c>
      <c r="M84" s="430">
        <v>-8.9</v>
      </c>
      <c r="N84" s="430">
        <v>-4</v>
      </c>
      <c r="O84" s="430">
        <v>-2.4</v>
      </c>
      <c r="P84" s="430">
        <v>-5.4</v>
      </c>
      <c r="Q84" s="430">
        <v>-3.7</v>
      </c>
      <c r="R84" s="430">
        <v>-4.8</v>
      </c>
      <c r="S84" s="430">
        <v>-2.6</v>
      </c>
    </row>
    <row r="85" spans="1:19" ht="13.5" customHeight="1">
      <c r="A85" s="424" t="s">
        <v>503</v>
      </c>
      <c r="B85" s="424" t="s">
        <v>547</v>
      </c>
      <c r="C85" s="425" t="s">
        <v>503</v>
      </c>
      <c r="D85" s="429">
        <v>1</v>
      </c>
      <c r="E85" s="430">
        <v>0.7</v>
      </c>
      <c r="F85" s="430">
        <v>0.5</v>
      </c>
      <c r="G85" s="430">
        <v>6.4</v>
      </c>
      <c r="H85" s="430">
        <v>6.3</v>
      </c>
      <c r="I85" s="430">
        <v>2.9</v>
      </c>
      <c r="J85" s="430">
        <v>7.6</v>
      </c>
      <c r="K85" s="430">
        <v>2.2</v>
      </c>
      <c r="L85" s="430">
        <v>-8.4</v>
      </c>
      <c r="M85" s="430">
        <v>-3</v>
      </c>
      <c r="N85" s="430">
        <v>0.5</v>
      </c>
      <c r="O85" s="430">
        <v>-1.3</v>
      </c>
      <c r="P85" s="430">
        <v>-3.7</v>
      </c>
      <c r="Q85" s="430">
        <v>1.9</v>
      </c>
      <c r="R85" s="430">
        <v>3</v>
      </c>
      <c r="S85" s="430">
        <v>-3.1</v>
      </c>
    </row>
    <row r="86" spans="1:19" ht="13.5" customHeight="1">
      <c r="A86" s="424" t="s">
        <v>503</v>
      </c>
      <c r="B86" s="424" t="s">
        <v>548</v>
      </c>
      <c r="C86" s="425" t="s">
        <v>503</v>
      </c>
      <c r="D86" s="429">
        <v>-0.5</v>
      </c>
      <c r="E86" s="430">
        <v>-11.6</v>
      </c>
      <c r="F86" s="430">
        <v>-1.3</v>
      </c>
      <c r="G86" s="430">
        <v>6.8</v>
      </c>
      <c r="H86" s="430">
        <v>1.2</v>
      </c>
      <c r="I86" s="430">
        <v>4.9</v>
      </c>
      <c r="J86" s="430">
        <v>-0.7</v>
      </c>
      <c r="K86" s="430">
        <v>4.1</v>
      </c>
      <c r="L86" s="430">
        <v>-6</v>
      </c>
      <c r="M86" s="430">
        <v>1.7</v>
      </c>
      <c r="N86" s="430">
        <v>1.2</v>
      </c>
      <c r="O86" s="430">
        <v>0.4</v>
      </c>
      <c r="P86" s="430">
        <v>-4.1</v>
      </c>
      <c r="Q86" s="430">
        <v>-1.2</v>
      </c>
      <c r="R86" s="430">
        <v>2.6</v>
      </c>
      <c r="S86" s="430">
        <v>9.5</v>
      </c>
    </row>
    <row r="87" spans="1:19" ht="13.5" customHeight="1">
      <c r="A87" s="424" t="s">
        <v>503</v>
      </c>
      <c r="B87" s="424" t="s">
        <v>549</v>
      </c>
      <c r="C87" s="425" t="s">
        <v>503</v>
      </c>
      <c r="D87" s="429">
        <v>0.2</v>
      </c>
      <c r="E87" s="430">
        <v>13.2</v>
      </c>
      <c r="F87" s="430">
        <v>2.2</v>
      </c>
      <c r="G87" s="430">
        <v>2.6</v>
      </c>
      <c r="H87" s="430">
        <v>15.1</v>
      </c>
      <c r="I87" s="430">
        <v>1.6</v>
      </c>
      <c r="J87" s="430">
        <v>2.3</v>
      </c>
      <c r="K87" s="430">
        <v>0.5</v>
      </c>
      <c r="L87" s="430">
        <v>-8.6</v>
      </c>
      <c r="M87" s="430">
        <v>15</v>
      </c>
      <c r="N87" s="430">
        <v>7.1</v>
      </c>
      <c r="O87" s="430">
        <v>2.8</v>
      </c>
      <c r="P87" s="430">
        <v>5.4</v>
      </c>
      <c r="Q87" s="430">
        <v>-15.7</v>
      </c>
      <c r="R87" s="430">
        <v>-20.7</v>
      </c>
      <c r="S87" s="430">
        <v>3.7</v>
      </c>
    </row>
    <row r="88" spans="1:19" ht="13.5" customHeight="1">
      <c r="A88" s="424" t="s">
        <v>503</v>
      </c>
      <c r="B88" s="424" t="s">
        <v>550</v>
      </c>
      <c r="C88" s="425" t="s">
        <v>503</v>
      </c>
      <c r="D88" s="429">
        <v>3.7</v>
      </c>
      <c r="E88" s="430">
        <v>52.9</v>
      </c>
      <c r="F88" s="430">
        <v>1.2</v>
      </c>
      <c r="G88" s="430">
        <v>-5.5</v>
      </c>
      <c r="H88" s="430">
        <v>61.1</v>
      </c>
      <c r="I88" s="430">
        <v>-10.7</v>
      </c>
      <c r="J88" s="430">
        <v>-4</v>
      </c>
      <c r="K88" s="430">
        <v>0.5</v>
      </c>
      <c r="L88" s="430">
        <v>3.5</v>
      </c>
      <c r="M88" s="430">
        <v>3.5</v>
      </c>
      <c r="N88" s="430">
        <v>-4.2</v>
      </c>
      <c r="O88" s="430">
        <v>13.4</v>
      </c>
      <c r="P88" s="430">
        <v>38.5</v>
      </c>
      <c r="Q88" s="430">
        <v>5.3</v>
      </c>
      <c r="R88" s="430">
        <v>59</v>
      </c>
      <c r="S88" s="430">
        <v>0.2</v>
      </c>
    </row>
    <row r="89" spans="1:19" ht="13.5" customHeight="1">
      <c r="A89" s="424" t="s">
        <v>503</v>
      </c>
      <c r="B89" s="424" t="s">
        <v>551</v>
      </c>
      <c r="C89" s="425" t="s">
        <v>503</v>
      </c>
      <c r="D89" s="429">
        <v>1.7</v>
      </c>
      <c r="E89" s="430">
        <v>8.5</v>
      </c>
      <c r="F89" s="430">
        <v>2.5</v>
      </c>
      <c r="G89" s="430">
        <v>4.4</v>
      </c>
      <c r="H89" s="430">
        <v>-8.2</v>
      </c>
      <c r="I89" s="430">
        <v>0.2</v>
      </c>
      <c r="J89" s="430">
        <v>1.6</v>
      </c>
      <c r="K89" s="430">
        <v>0.5</v>
      </c>
      <c r="L89" s="430">
        <v>1.6</v>
      </c>
      <c r="M89" s="430">
        <v>7.4</v>
      </c>
      <c r="N89" s="430">
        <v>0</v>
      </c>
      <c r="O89" s="430">
        <v>-25.8</v>
      </c>
      <c r="P89" s="430">
        <v>7.8</v>
      </c>
      <c r="Q89" s="430">
        <v>1.2</v>
      </c>
      <c r="R89" s="430">
        <v>4.3</v>
      </c>
      <c r="S89" s="430">
        <v>0.6</v>
      </c>
    </row>
    <row r="90" spans="1:19" ht="13.5" customHeight="1">
      <c r="A90" s="424" t="s">
        <v>503</v>
      </c>
      <c r="B90" s="424" t="s">
        <v>552</v>
      </c>
      <c r="C90" s="425" t="s">
        <v>503</v>
      </c>
      <c r="D90" s="429">
        <v>1.6</v>
      </c>
      <c r="E90" s="430">
        <v>3.4</v>
      </c>
      <c r="F90" s="430">
        <v>2.7</v>
      </c>
      <c r="G90" s="430">
        <v>3.4</v>
      </c>
      <c r="H90" s="430">
        <v>0</v>
      </c>
      <c r="I90" s="430">
        <v>1.1</v>
      </c>
      <c r="J90" s="430">
        <v>3.4</v>
      </c>
      <c r="K90" s="430">
        <v>-5.2</v>
      </c>
      <c r="L90" s="430">
        <v>0.3</v>
      </c>
      <c r="M90" s="430">
        <v>5.2</v>
      </c>
      <c r="N90" s="430">
        <v>0</v>
      </c>
      <c r="O90" s="430">
        <v>-0.6</v>
      </c>
      <c r="P90" s="430">
        <v>1.9</v>
      </c>
      <c r="Q90" s="430">
        <v>-1.1</v>
      </c>
      <c r="R90" s="430">
        <v>2.2</v>
      </c>
      <c r="S90" s="430">
        <v>-0.6</v>
      </c>
    </row>
    <row r="91" spans="1:19" ht="13.5" customHeight="1">
      <c r="A91" s="424" t="s">
        <v>503</v>
      </c>
      <c r="B91" s="424" t="s">
        <v>518</v>
      </c>
      <c r="C91" s="425" t="s">
        <v>503</v>
      </c>
      <c r="D91" s="429">
        <v>1</v>
      </c>
      <c r="E91" s="430">
        <v>1.7</v>
      </c>
      <c r="F91" s="430">
        <v>1.3</v>
      </c>
      <c r="G91" s="430">
        <v>8.2</v>
      </c>
      <c r="H91" s="430">
        <v>-1</v>
      </c>
      <c r="I91" s="430">
        <v>1.8</v>
      </c>
      <c r="J91" s="430">
        <v>3.1</v>
      </c>
      <c r="K91" s="430">
        <v>-1.1</v>
      </c>
      <c r="L91" s="430">
        <v>-3.2</v>
      </c>
      <c r="M91" s="430">
        <v>12.1</v>
      </c>
      <c r="N91" s="430">
        <v>-8.9</v>
      </c>
      <c r="O91" s="430">
        <v>-0.6</v>
      </c>
      <c r="P91" s="430">
        <v>0.2</v>
      </c>
      <c r="Q91" s="430">
        <v>-0.5</v>
      </c>
      <c r="R91" s="430">
        <v>1</v>
      </c>
      <c r="S91" s="430">
        <v>-2</v>
      </c>
    </row>
    <row r="92" spans="1:19" ht="13.5" customHeight="1">
      <c r="A92" s="424" t="s">
        <v>503</v>
      </c>
      <c r="B92" s="424" t="s">
        <v>553</v>
      </c>
      <c r="C92" s="425" t="s">
        <v>503</v>
      </c>
      <c r="D92" s="429">
        <v>1.9</v>
      </c>
      <c r="E92" s="430">
        <v>0</v>
      </c>
      <c r="F92" s="430">
        <v>1.5</v>
      </c>
      <c r="G92" s="430">
        <v>11.7</v>
      </c>
      <c r="H92" s="430">
        <v>0.9</v>
      </c>
      <c r="I92" s="430">
        <v>-2.1</v>
      </c>
      <c r="J92" s="430">
        <v>5.4</v>
      </c>
      <c r="K92" s="430">
        <v>1.8</v>
      </c>
      <c r="L92" s="430">
        <v>-2.8</v>
      </c>
      <c r="M92" s="430">
        <v>7.8</v>
      </c>
      <c r="N92" s="430">
        <v>16.4</v>
      </c>
      <c r="O92" s="430">
        <v>-0.8</v>
      </c>
      <c r="P92" s="430">
        <v>9.9</v>
      </c>
      <c r="Q92" s="430">
        <v>-0.9</v>
      </c>
      <c r="R92" s="430">
        <v>1.9</v>
      </c>
      <c r="S92" s="430">
        <v>-5.2</v>
      </c>
    </row>
    <row r="93" spans="1:19" ht="13.5" customHeight="1">
      <c r="A93" s="432" t="s">
        <v>690</v>
      </c>
      <c r="B93" s="433" t="s">
        <v>813</v>
      </c>
      <c r="C93" s="434" t="s">
        <v>699</v>
      </c>
      <c r="D93" s="435">
        <v>-1.7</v>
      </c>
      <c r="E93" s="436">
        <v>26.8</v>
      </c>
      <c r="F93" s="436">
        <v>1.8</v>
      </c>
      <c r="G93" s="436">
        <v>-8</v>
      </c>
      <c r="H93" s="436">
        <v>-6.8</v>
      </c>
      <c r="I93" s="436">
        <v>-8</v>
      </c>
      <c r="J93" s="436">
        <v>-0.3</v>
      </c>
      <c r="K93" s="436">
        <v>11.8</v>
      </c>
      <c r="L93" s="436">
        <v>-15</v>
      </c>
      <c r="M93" s="436">
        <v>-18.2</v>
      </c>
      <c r="N93" s="436">
        <v>-5.3</v>
      </c>
      <c r="O93" s="436">
        <v>15.5</v>
      </c>
      <c r="P93" s="436">
        <v>-18</v>
      </c>
      <c r="Q93" s="436">
        <v>-9.1</v>
      </c>
      <c r="R93" s="436">
        <v>-1.6</v>
      </c>
      <c r="S93" s="436">
        <v>-0.5</v>
      </c>
    </row>
    <row r="94" spans="1:35" ht="27" customHeight="1">
      <c r="A94" s="762" t="s">
        <v>348</v>
      </c>
      <c r="B94" s="762"/>
      <c r="C94" s="763"/>
      <c r="D94" s="442">
        <v>97.5</v>
      </c>
      <c r="E94" s="441">
        <v>181</v>
      </c>
      <c r="F94" s="441">
        <v>129</v>
      </c>
      <c r="G94" s="441">
        <v>67.7</v>
      </c>
      <c r="H94" s="441">
        <v>119.5</v>
      </c>
      <c r="I94" s="441">
        <v>60.9</v>
      </c>
      <c r="J94" s="441">
        <v>93.5</v>
      </c>
      <c r="K94" s="441">
        <v>188.4</v>
      </c>
      <c r="L94" s="441">
        <v>4.8</v>
      </c>
      <c r="M94" s="441">
        <v>119.4</v>
      </c>
      <c r="N94" s="441">
        <v>-0.4</v>
      </c>
      <c r="O94" s="441">
        <v>42</v>
      </c>
      <c r="P94" s="441">
        <v>129.6</v>
      </c>
      <c r="Q94" s="441">
        <v>41.6</v>
      </c>
      <c r="R94" s="441">
        <v>146.4</v>
      </c>
      <c r="S94" s="441">
        <v>-1.5</v>
      </c>
      <c r="T94" s="377"/>
      <c r="U94" s="377"/>
      <c r="V94" s="377"/>
      <c r="W94" s="377"/>
      <c r="X94" s="377"/>
      <c r="Y94" s="377"/>
      <c r="Z94" s="377"/>
      <c r="AA94" s="377"/>
      <c r="AB94" s="377"/>
      <c r="AC94" s="377"/>
      <c r="AD94" s="377"/>
      <c r="AE94" s="377"/>
      <c r="AF94" s="377"/>
      <c r="AG94" s="377"/>
      <c r="AH94" s="377"/>
      <c r="AI94" s="377"/>
    </row>
  </sheetData>
  <mergeCells count="11">
    <mergeCell ref="D8:R8"/>
    <mergeCell ref="A94:C94"/>
    <mergeCell ref="G3:N3"/>
    <mergeCell ref="A51:C53"/>
    <mergeCell ref="D54:R54"/>
    <mergeCell ref="D74:S74"/>
    <mergeCell ref="D28:S28"/>
    <mergeCell ref="A48:C48"/>
    <mergeCell ref="H50:O50"/>
    <mergeCell ref="H4:O4"/>
    <mergeCell ref="A5:C7"/>
  </mergeCells>
  <printOptions/>
  <pageMargins left="0.7874015748031497" right="0.3937007874015748" top="0.34" bottom="0.42" header="0.23" footer="0.22"/>
  <pageSetup horizontalDpi="600" verticalDpi="600" orientation="portrait" paperSize="9" scale="63" r:id="rId1"/>
  <headerFooter alignWithMargins="0">
    <oddFooter>&amp;C&amp;"ＭＳ Ｐゴシック,標準"&amp;12- 6 -</oddFooter>
  </headerFooter>
</worksheet>
</file>

<file path=xl/worksheets/sheet9.xml><?xml version="1.0" encoding="utf-8"?>
<worksheet xmlns="http://schemas.openxmlformats.org/spreadsheetml/2006/main" xmlns:r="http://schemas.openxmlformats.org/officeDocument/2006/relationships">
  <sheetPr codeName="Sheet12">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5" bestFit="1" customWidth="1"/>
    <col min="2" max="2" width="3.19921875" style="365" bestFit="1" customWidth="1"/>
    <col min="3" max="3" width="3.09765625" style="365" bestFit="1" customWidth="1"/>
    <col min="4" max="19" width="8.19921875" style="365" customWidth="1"/>
    <col min="20" max="35" width="7.59765625" style="365" customWidth="1"/>
    <col min="36" max="16384" width="9" style="365" customWidth="1"/>
  </cols>
  <sheetData>
    <row r="1" spans="1:31" ht="18.75">
      <c r="A1" s="364"/>
      <c r="B1" s="364"/>
      <c r="C1" s="364"/>
      <c r="D1" s="364"/>
      <c r="E1" s="366"/>
      <c r="F1" s="366"/>
      <c r="G1" s="764" t="s">
        <v>790</v>
      </c>
      <c r="H1" s="764"/>
      <c r="I1" s="764"/>
      <c r="J1" s="764"/>
      <c r="K1" s="764"/>
      <c r="L1" s="764"/>
      <c r="M1" s="764"/>
      <c r="N1" s="764"/>
      <c r="O1" s="764"/>
      <c r="P1" s="366"/>
      <c r="Q1" s="366"/>
      <c r="R1" s="364"/>
      <c r="S1" s="366"/>
      <c r="T1" s="366"/>
      <c r="U1" s="366"/>
      <c r="V1" s="366"/>
      <c r="W1" s="366"/>
      <c r="X1" s="366"/>
      <c r="Y1" s="366"/>
      <c r="Z1" s="366"/>
      <c r="AA1" s="366"/>
      <c r="AB1" s="366"/>
      <c r="AC1" s="366"/>
      <c r="AD1" s="366"/>
      <c r="AE1" s="366"/>
    </row>
    <row r="2" spans="1:19" ht="17.25">
      <c r="A2" s="396" t="s">
        <v>175</v>
      </c>
      <c r="B2" s="367"/>
      <c r="C2" s="367"/>
      <c r="H2" s="774"/>
      <c r="I2" s="774"/>
      <c r="J2" s="774"/>
      <c r="K2" s="774"/>
      <c r="L2" s="774"/>
      <c r="M2" s="774"/>
      <c r="N2" s="774"/>
      <c r="O2" s="774"/>
      <c r="S2" s="383" t="s">
        <v>544</v>
      </c>
    </row>
    <row r="3" spans="1:19" ht="13.5">
      <c r="A3" s="765" t="s">
        <v>504</v>
      </c>
      <c r="B3" s="765"/>
      <c r="C3" s="766"/>
      <c r="D3" s="368" t="s">
        <v>634</v>
      </c>
      <c r="E3" s="368" t="s">
        <v>635</v>
      </c>
      <c r="F3" s="368" t="s">
        <v>636</v>
      </c>
      <c r="G3" s="368" t="s">
        <v>637</v>
      </c>
      <c r="H3" s="368" t="s">
        <v>638</v>
      </c>
      <c r="I3" s="368" t="s">
        <v>639</v>
      </c>
      <c r="J3" s="368" t="s">
        <v>640</v>
      </c>
      <c r="K3" s="368" t="s">
        <v>641</v>
      </c>
      <c r="L3" s="368" t="s">
        <v>642</v>
      </c>
      <c r="M3" s="368" t="s">
        <v>643</v>
      </c>
      <c r="N3" s="368" t="s">
        <v>688</v>
      </c>
      <c r="O3" s="368" t="s">
        <v>644</v>
      </c>
      <c r="P3" s="368" t="s">
        <v>645</v>
      </c>
      <c r="Q3" s="368" t="s">
        <v>646</v>
      </c>
      <c r="R3" s="368" t="s">
        <v>647</v>
      </c>
      <c r="S3" s="368" t="s">
        <v>648</v>
      </c>
    </row>
    <row r="4" spans="1:19" ht="13.5">
      <c r="A4" s="767"/>
      <c r="B4" s="767"/>
      <c r="C4" s="768"/>
      <c r="D4" s="369" t="s">
        <v>519</v>
      </c>
      <c r="E4" s="369"/>
      <c r="F4" s="369"/>
      <c r="G4" s="369" t="s">
        <v>617</v>
      </c>
      <c r="H4" s="369" t="s">
        <v>520</v>
      </c>
      <c r="I4" s="369" t="s">
        <v>521</v>
      </c>
      <c r="J4" s="369" t="s">
        <v>522</v>
      </c>
      <c r="K4" s="369" t="s">
        <v>523</v>
      </c>
      <c r="L4" s="370" t="s">
        <v>524</v>
      </c>
      <c r="M4" s="371" t="s">
        <v>525</v>
      </c>
      <c r="N4" s="370" t="s">
        <v>686</v>
      </c>
      <c r="O4" s="370" t="s">
        <v>526</v>
      </c>
      <c r="P4" s="370" t="s">
        <v>527</v>
      </c>
      <c r="Q4" s="370" t="s">
        <v>528</v>
      </c>
      <c r="R4" s="370" t="s">
        <v>529</v>
      </c>
      <c r="S4" s="514" t="s">
        <v>55</v>
      </c>
    </row>
    <row r="5" spans="1:19" ht="18" customHeight="1">
      <c r="A5" s="769"/>
      <c r="B5" s="769"/>
      <c r="C5" s="770"/>
      <c r="D5" s="372" t="s">
        <v>530</v>
      </c>
      <c r="E5" s="372" t="s">
        <v>346</v>
      </c>
      <c r="F5" s="372" t="s">
        <v>347</v>
      </c>
      <c r="G5" s="372" t="s">
        <v>618</v>
      </c>
      <c r="H5" s="372" t="s">
        <v>531</v>
      </c>
      <c r="I5" s="372" t="s">
        <v>532</v>
      </c>
      <c r="J5" s="372" t="s">
        <v>533</v>
      </c>
      <c r="K5" s="372" t="s">
        <v>534</v>
      </c>
      <c r="L5" s="373" t="s">
        <v>535</v>
      </c>
      <c r="M5" s="374" t="s">
        <v>536</v>
      </c>
      <c r="N5" s="373" t="s">
        <v>687</v>
      </c>
      <c r="O5" s="373" t="s">
        <v>537</v>
      </c>
      <c r="P5" s="374" t="s">
        <v>538</v>
      </c>
      <c r="Q5" s="374" t="s">
        <v>539</v>
      </c>
      <c r="R5" s="373" t="s">
        <v>677</v>
      </c>
      <c r="S5" s="373" t="s">
        <v>56</v>
      </c>
    </row>
    <row r="6" spans="1:19" ht="15.75" customHeight="1">
      <c r="A6" s="400"/>
      <c r="B6" s="400"/>
      <c r="C6" s="400"/>
      <c r="D6" s="771" t="s">
        <v>600</v>
      </c>
      <c r="E6" s="771"/>
      <c r="F6" s="771"/>
      <c r="G6" s="771"/>
      <c r="H6" s="771"/>
      <c r="I6" s="771"/>
      <c r="J6" s="771"/>
      <c r="K6" s="771"/>
      <c r="L6" s="771"/>
      <c r="M6" s="771"/>
      <c r="N6" s="771"/>
      <c r="O6" s="771"/>
      <c r="P6" s="771"/>
      <c r="Q6" s="771"/>
      <c r="R6" s="771"/>
      <c r="S6" s="400"/>
    </row>
    <row r="7" spans="1:19" ht="13.5" customHeight="1">
      <c r="A7" s="419" t="s">
        <v>540</v>
      </c>
      <c r="B7" s="419" t="s">
        <v>667</v>
      </c>
      <c r="C7" s="420" t="s">
        <v>541</v>
      </c>
      <c r="D7" s="421">
        <v>104.3</v>
      </c>
      <c r="E7" s="422">
        <v>94.7</v>
      </c>
      <c r="F7" s="422">
        <v>101.3</v>
      </c>
      <c r="G7" s="422">
        <v>97.9</v>
      </c>
      <c r="H7" s="422">
        <v>116.4</v>
      </c>
      <c r="I7" s="422">
        <v>104.1</v>
      </c>
      <c r="J7" s="422">
        <v>101.5</v>
      </c>
      <c r="K7" s="422">
        <v>89.5</v>
      </c>
      <c r="L7" s="423" t="s">
        <v>672</v>
      </c>
      <c r="M7" s="423" t="s">
        <v>672</v>
      </c>
      <c r="N7" s="423" t="s">
        <v>672</v>
      </c>
      <c r="O7" s="423" t="s">
        <v>672</v>
      </c>
      <c r="P7" s="422">
        <v>115.9</v>
      </c>
      <c r="Q7" s="422">
        <v>110.8</v>
      </c>
      <c r="R7" s="422">
        <v>78.9</v>
      </c>
      <c r="S7" s="423" t="s">
        <v>672</v>
      </c>
    </row>
    <row r="8" spans="1:19" ht="13.5" customHeight="1">
      <c r="A8" s="424"/>
      <c r="B8" s="424" t="s">
        <v>668</v>
      </c>
      <c r="C8" s="425"/>
      <c r="D8" s="426">
        <v>104</v>
      </c>
      <c r="E8" s="427">
        <v>91.5</v>
      </c>
      <c r="F8" s="427">
        <v>100.5</v>
      </c>
      <c r="G8" s="427">
        <v>93</v>
      </c>
      <c r="H8" s="427">
        <v>106</v>
      </c>
      <c r="I8" s="427">
        <v>101.2</v>
      </c>
      <c r="J8" s="427">
        <v>102.5</v>
      </c>
      <c r="K8" s="427">
        <v>88.3</v>
      </c>
      <c r="L8" s="428" t="s">
        <v>672</v>
      </c>
      <c r="M8" s="428" t="s">
        <v>672</v>
      </c>
      <c r="N8" s="428" t="s">
        <v>672</v>
      </c>
      <c r="O8" s="428" t="s">
        <v>672</v>
      </c>
      <c r="P8" s="427">
        <v>120.3</v>
      </c>
      <c r="Q8" s="427">
        <v>108.5</v>
      </c>
      <c r="R8" s="427">
        <v>86.2</v>
      </c>
      <c r="S8" s="428" t="s">
        <v>672</v>
      </c>
    </row>
    <row r="9" spans="1:19" ht="13.5">
      <c r="A9" s="424"/>
      <c r="B9" s="424" t="s">
        <v>669</v>
      </c>
      <c r="C9" s="425"/>
      <c r="D9" s="426">
        <v>97.3</v>
      </c>
      <c r="E9" s="427">
        <v>91.2</v>
      </c>
      <c r="F9" s="427">
        <v>93.1</v>
      </c>
      <c r="G9" s="427">
        <v>92.4</v>
      </c>
      <c r="H9" s="427">
        <v>97.4</v>
      </c>
      <c r="I9" s="427">
        <v>99.7</v>
      </c>
      <c r="J9" s="427">
        <v>94.1</v>
      </c>
      <c r="K9" s="427">
        <v>90.3</v>
      </c>
      <c r="L9" s="428" t="s">
        <v>672</v>
      </c>
      <c r="M9" s="428" t="s">
        <v>672</v>
      </c>
      <c r="N9" s="428" t="s">
        <v>672</v>
      </c>
      <c r="O9" s="428" t="s">
        <v>672</v>
      </c>
      <c r="P9" s="427">
        <v>110</v>
      </c>
      <c r="Q9" s="427">
        <v>103.2</v>
      </c>
      <c r="R9" s="427">
        <v>94.4</v>
      </c>
      <c r="S9" s="428" t="s">
        <v>672</v>
      </c>
    </row>
    <row r="10" spans="1:19" ht="13.5" customHeight="1">
      <c r="A10" s="424"/>
      <c r="B10" s="424" t="s">
        <v>670</v>
      </c>
      <c r="C10" s="425"/>
      <c r="D10" s="426">
        <v>100</v>
      </c>
      <c r="E10" s="427">
        <v>100</v>
      </c>
      <c r="F10" s="427">
        <v>100</v>
      </c>
      <c r="G10" s="427">
        <v>100</v>
      </c>
      <c r="H10" s="427">
        <v>100</v>
      </c>
      <c r="I10" s="427">
        <v>100</v>
      </c>
      <c r="J10" s="427">
        <v>100</v>
      </c>
      <c r="K10" s="427">
        <v>100</v>
      </c>
      <c r="L10" s="428">
        <v>100</v>
      </c>
      <c r="M10" s="428">
        <v>100</v>
      </c>
      <c r="N10" s="428">
        <v>100</v>
      </c>
      <c r="O10" s="428">
        <v>100</v>
      </c>
      <c r="P10" s="427">
        <v>100</v>
      </c>
      <c r="Q10" s="427">
        <v>100</v>
      </c>
      <c r="R10" s="427">
        <v>100</v>
      </c>
      <c r="S10" s="428">
        <v>100</v>
      </c>
    </row>
    <row r="11" spans="1:19" ht="13.5" customHeight="1">
      <c r="A11" s="424"/>
      <c r="B11" s="424" t="s">
        <v>671</v>
      </c>
      <c r="C11" s="425"/>
      <c r="D11" s="429">
        <v>97.9</v>
      </c>
      <c r="E11" s="430">
        <v>95.1</v>
      </c>
      <c r="F11" s="430">
        <v>100.4</v>
      </c>
      <c r="G11" s="430">
        <v>102.4</v>
      </c>
      <c r="H11" s="430">
        <v>92.3</v>
      </c>
      <c r="I11" s="430">
        <v>96.7</v>
      </c>
      <c r="J11" s="430">
        <v>99.6</v>
      </c>
      <c r="K11" s="430">
        <v>96.9</v>
      </c>
      <c r="L11" s="430">
        <v>77.9</v>
      </c>
      <c r="M11" s="430">
        <v>105.4</v>
      </c>
      <c r="N11" s="430">
        <v>85.1</v>
      </c>
      <c r="O11" s="430">
        <v>97.8</v>
      </c>
      <c r="P11" s="430">
        <v>87.1</v>
      </c>
      <c r="Q11" s="430">
        <v>95.9</v>
      </c>
      <c r="R11" s="430">
        <v>100.4</v>
      </c>
      <c r="S11" s="430">
        <v>112</v>
      </c>
    </row>
    <row r="12" spans="1:19" ht="13.5" customHeight="1">
      <c r="A12" s="424"/>
      <c r="B12" s="437" t="s">
        <v>700</v>
      </c>
      <c r="C12" s="438"/>
      <c r="D12" s="439">
        <v>99.2</v>
      </c>
      <c r="E12" s="440">
        <v>100.1</v>
      </c>
      <c r="F12" s="440">
        <v>102.2</v>
      </c>
      <c r="G12" s="440">
        <v>93.3</v>
      </c>
      <c r="H12" s="440">
        <v>91.8</v>
      </c>
      <c r="I12" s="440">
        <v>98.9</v>
      </c>
      <c r="J12" s="440">
        <v>100.8</v>
      </c>
      <c r="K12" s="440">
        <v>100.1</v>
      </c>
      <c r="L12" s="440">
        <v>75.2</v>
      </c>
      <c r="M12" s="440">
        <v>99.6</v>
      </c>
      <c r="N12" s="440">
        <v>86.5</v>
      </c>
      <c r="O12" s="440">
        <v>111.6</v>
      </c>
      <c r="P12" s="440">
        <v>87.4</v>
      </c>
      <c r="Q12" s="440">
        <v>98</v>
      </c>
      <c r="R12" s="440">
        <v>92.9</v>
      </c>
      <c r="S12" s="440">
        <v>116.9</v>
      </c>
    </row>
    <row r="13" spans="1:19" ht="13.5" customHeight="1">
      <c r="A13" s="419" t="s">
        <v>542</v>
      </c>
      <c r="B13" s="419" t="s">
        <v>598</v>
      </c>
      <c r="C13" s="431" t="s">
        <v>543</v>
      </c>
      <c r="D13" s="429">
        <v>174.2</v>
      </c>
      <c r="E13" s="430">
        <v>167.2</v>
      </c>
      <c r="F13" s="430">
        <v>188.1</v>
      </c>
      <c r="G13" s="430">
        <v>148.2</v>
      </c>
      <c r="H13" s="430">
        <v>157.2</v>
      </c>
      <c r="I13" s="430">
        <v>159.4</v>
      </c>
      <c r="J13" s="430">
        <v>168.6</v>
      </c>
      <c r="K13" s="430">
        <v>202.8</v>
      </c>
      <c r="L13" s="430">
        <v>114</v>
      </c>
      <c r="M13" s="430">
        <v>190.8</v>
      </c>
      <c r="N13" s="430">
        <v>102.2</v>
      </c>
      <c r="O13" s="430">
        <v>161.9</v>
      </c>
      <c r="P13" s="430">
        <v>208.5</v>
      </c>
      <c r="Q13" s="430">
        <v>160.1</v>
      </c>
      <c r="R13" s="430">
        <v>191.9</v>
      </c>
      <c r="S13" s="430">
        <v>172.1</v>
      </c>
    </row>
    <row r="14" spans="1:19" ht="13.5" customHeight="1">
      <c r="A14" s="424" t="s">
        <v>674</v>
      </c>
      <c r="B14" s="424" t="s">
        <v>557</v>
      </c>
      <c r="C14" s="425" t="s">
        <v>543</v>
      </c>
      <c r="D14" s="429">
        <v>88.9</v>
      </c>
      <c r="E14" s="430">
        <v>102</v>
      </c>
      <c r="F14" s="430">
        <v>90.8</v>
      </c>
      <c r="G14" s="430">
        <v>84.9</v>
      </c>
      <c r="H14" s="430">
        <v>93.1</v>
      </c>
      <c r="I14" s="430">
        <v>82.7</v>
      </c>
      <c r="J14" s="430">
        <v>90.4</v>
      </c>
      <c r="K14" s="430">
        <v>94.5</v>
      </c>
      <c r="L14" s="430">
        <v>59.8</v>
      </c>
      <c r="M14" s="430">
        <v>93.9</v>
      </c>
      <c r="N14" s="430">
        <v>94.2</v>
      </c>
      <c r="O14" s="430">
        <v>116</v>
      </c>
      <c r="P14" s="430">
        <v>72.1</v>
      </c>
      <c r="Q14" s="430">
        <v>81.9</v>
      </c>
      <c r="R14" s="430">
        <v>81.6</v>
      </c>
      <c r="S14" s="430">
        <v>101.2</v>
      </c>
    </row>
    <row r="15" spans="1:19" ht="13.5" customHeight="1">
      <c r="A15" s="424" t="s">
        <v>503</v>
      </c>
      <c r="B15" s="424" t="s">
        <v>545</v>
      </c>
      <c r="C15" s="425" t="s">
        <v>503</v>
      </c>
      <c r="D15" s="429">
        <v>84.1</v>
      </c>
      <c r="E15" s="430">
        <v>90.9</v>
      </c>
      <c r="F15" s="430">
        <v>85.4</v>
      </c>
      <c r="G15" s="430">
        <v>84.7</v>
      </c>
      <c r="H15" s="430">
        <v>81.1</v>
      </c>
      <c r="I15" s="430">
        <v>85.4</v>
      </c>
      <c r="J15" s="430">
        <v>88.7</v>
      </c>
      <c r="K15" s="430">
        <v>79.3</v>
      </c>
      <c r="L15" s="430">
        <v>66.3</v>
      </c>
      <c r="M15" s="430">
        <v>80.5</v>
      </c>
      <c r="N15" s="430">
        <v>80.9</v>
      </c>
      <c r="O15" s="430">
        <v>108.4</v>
      </c>
      <c r="P15" s="430">
        <v>71.8</v>
      </c>
      <c r="Q15" s="430">
        <v>79.4</v>
      </c>
      <c r="R15" s="430">
        <v>75.2</v>
      </c>
      <c r="S15" s="430">
        <v>97.4</v>
      </c>
    </row>
    <row r="16" spans="1:19" ht="13.5" customHeight="1">
      <c r="A16" s="424" t="s">
        <v>503</v>
      </c>
      <c r="B16" s="424" t="s">
        <v>546</v>
      </c>
      <c r="C16" s="425" t="s">
        <v>503</v>
      </c>
      <c r="D16" s="429">
        <v>86.1</v>
      </c>
      <c r="E16" s="430">
        <v>91.3</v>
      </c>
      <c r="F16" s="430">
        <v>85.7</v>
      </c>
      <c r="G16" s="430">
        <v>83.8</v>
      </c>
      <c r="H16" s="430">
        <v>89.8</v>
      </c>
      <c r="I16" s="430">
        <v>88.2</v>
      </c>
      <c r="J16" s="430">
        <v>89.1</v>
      </c>
      <c r="K16" s="430">
        <v>80.2</v>
      </c>
      <c r="L16" s="430">
        <v>68.6</v>
      </c>
      <c r="M16" s="430">
        <v>82.6</v>
      </c>
      <c r="N16" s="430">
        <v>84.3</v>
      </c>
      <c r="O16" s="430">
        <v>105.7</v>
      </c>
      <c r="P16" s="430">
        <v>84.9</v>
      </c>
      <c r="Q16" s="430">
        <v>81.1</v>
      </c>
      <c r="R16" s="430">
        <v>86.9</v>
      </c>
      <c r="S16" s="430">
        <v>98.9</v>
      </c>
    </row>
    <row r="17" spans="1:19" ht="13.5" customHeight="1">
      <c r="A17" s="424" t="s">
        <v>503</v>
      </c>
      <c r="B17" s="424" t="s">
        <v>547</v>
      </c>
      <c r="C17" s="425" t="s">
        <v>503</v>
      </c>
      <c r="D17" s="429">
        <v>87.5</v>
      </c>
      <c r="E17" s="430">
        <v>92</v>
      </c>
      <c r="F17" s="430">
        <v>86.9</v>
      </c>
      <c r="G17" s="430">
        <v>82.8</v>
      </c>
      <c r="H17" s="430">
        <v>89</v>
      </c>
      <c r="I17" s="430">
        <v>90.1</v>
      </c>
      <c r="J17" s="430">
        <v>97.9</v>
      </c>
      <c r="K17" s="430">
        <v>78.3</v>
      </c>
      <c r="L17" s="430">
        <v>68.2</v>
      </c>
      <c r="M17" s="430">
        <v>84.8</v>
      </c>
      <c r="N17" s="430">
        <v>83.7</v>
      </c>
      <c r="O17" s="430">
        <v>134.9</v>
      </c>
      <c r="P17" s="430">
        <v>73.4</v>
      </c>
      <c r="Q17" s="430">
        <v>81.4</v>
      </c>
      <c r="R17" s="430">
        <v>81.7</v>
      </c>
      <c r="S17" s="430">
        <v>98</v>
      </c>
    </row>
    <row r="18" spans="1:19" ht="13.5" customHeight="1">
      <c r="A18" s="424" t="s">
        <v>503</v>
      </c>
      <c r="B18" s="424" t="s">
        <v>548</v>
      </c>
      <c r="C18" s="425" t="s">
        <v>503</v>
      </c>
      <c r="D18" s="429">
        <v>84.6</v>
      </c>
      <c r="E18" s="430">
        <v>86.6</v>
      </c>
      <c r="F18" s="430">
        <v>85.2</v>
      </c>
      <c r="G18" s="430">
        <v>82.2</v>
      </c>
      <c r="H18" s="430">
        <v>76.6</v>
      </c>
      <c r="I18" s="430">
        <v>89.5</v>
      </c>
      <c r="J18" s="430">
        <v>90.2</v>
      </c>
      <c r="K18" s="430">
        <v>78.9</v>
      </c>
      <c r="L18" s="430">
        <v>67.7</v>
      </c>
      <c r="M18" s="430">
        <v>79.5</v>
      </c>
      <c r="N18" s="430">
        <v>84.4</v>
      </c>
      <c r="O18" s="430">
        <v>107.7</v>
      </c>
      <c r="P18" s="430">
        <v>72.5</v>
      </c>
      <c r="Q18" s="430">
        <v>78.4</v>
      </c>
      <c r="R18" s="430">
        <v>75.4</v>
      </c>
      <c r="S18" s="430">
        <v>105.7</v>
      </c>
    </row>
    <row r="19" spans="1:19" ht="13.5" customHeight="1">
      <c r="A19" s="424" t="s">
        <v>503</v>
      </c>
      <c r="B19" s="424" t="s">
        <v>549</v>
      </c>
      <c r="C19" s="425" t="s">
        <v>503</v>
      </c>
      <c r="D19" s="429">
        <v>134.8</v>
      </c>
      <c r="E19" s="430">
        <v>124.9</v>
      </c>
      <c r="F19" s="430">
        <v>136.9</v>
      </c>
      <c r="G19" s="430">
        <v>124.7</v>
      </c>
      <c r="H19" s="430">
        <v>127.5</v>
      </c>
      <c r="I19" s="430">
        <v>122.9</v>
      </c>
      <c r="J19" s="430">
        <v>118.6</v>
      </c>
      <c r="K19" s="430">
        <v>235.4</v>
      </c>
      <c r="L19" s="430">
        <v>127.8</v>
      </c>
      <c r="M19" s="430">
        <v>133.1</v>
      </c>
      <c r="N19" s="430">
        <v>88.2</v>
      </c>
      <c r="O19" s="430">
        <v>128.4</v>
      </c>
      <c r="P19" s="430">
        <v>174.5</v>
      </c>
      <c r="Q19" s="430">
        <v>126.2</v>
      </c>
      <c r="R19" s="430">
        <v>94.4</v>
      </c>
      <c r="S19" s="430">
        <v>136.8</v>
      </c>
    </row>
    <row r="20" spans="1:19" ht="13.5" customHeight="1">
      <c r="A20" s="424" t="s">
        <v>503</v>
      </c>
      <c r="B20" s="424" t="s">
        <v>550</v>
      </c>
      <c r="C20" s="425" t="s">
        <v>503</v>
      </c>
      <c r="D20" s="429">
        <v>128.4</v>
      </c>
      <c r="E20" s="430">
        <v>136.7</v>
      </c>
      <c r="F20" s="430">
        <v>144.1</v>
      </c>
      <c r="G20" s="430">
        <v>92.3</v>
      </c>
      <c r="H20" s="430">
        <v>132.2</v>
      </c>
      <c r="I20" s="430">
        <v>116.5</v>
      </c>
      <c r="J20" s="430">
        <v>142.6</v>
      </c>
      <c r="K20" s="430">
        <v>94.6</v>
      </c>
      <c r="L20" s="430">
        <v>98.4</v>
      </c>
      <c r="M20" s="430">
        <v>160</v>
      </c>
      <c r="N20" s="430">
        <v>90.3</v>
      </c>
      <c r="O20" s="430">
        <v>119</v>
      </c>
      <c r="P20" s="430">
        <v>86.1</v>
      </c>
      <c r="Q20" s="430">
        <v>117.3</v>
      </c>
      <c r="R20" s="430">
        <v>171.4</v>
      </c>
      <c r="S20" s="430">
        <v>125</v>
      </c>
    </row>
    <row r="21" spans="1:19" ht="13.5" customHeight="1">
      <c r="A21" s="424" t="s">
        <v>503</v>
      </c>
      <c r="B21" s="424" t="s">
        <v>551</v>
      </c>
      <c r="C21" s="425" t="s">
        <v>503</v>
      </c>
      <c r="D21" s="429">
        <v>85.8</v>
      </c>
      <c r="E21" s="430">
        <v>92.7</v>
      </c>
      <c r="F21" s="430">
        <v>87.2</v>
      </c>
      <c r="G21" s="430">
        <v>90.6</v>
      </c>
      <c r="H21" s="430">
        <v>81.8</v>
      </c>
      <c r="I21" s="430">
        <v>87.6</v>
      </c>
      <c r="J21" s="430">
        <v>87.5</v>
      </c>
      <c r="K21" s="430">
        <v>82.2</v>
      </c>
      <c r="L21" s="430">
        <v>69.6</v>
      </c>
      <c r="M21" s="430">
        <v>84.2</v>
      </c>
      <c r="N21" s="430">
        <v>83.2</v>
      </c>
      <c r="O21" s="430">
        <v>96.1</v>
      </c>
      <c r="P21" s="430">
        <v>82.9</v>
      </c>
      <c r="Q21" s="430">
        <v>80</v>
      </c>
      <c r="R21" s="430">
        <v>75.2</v>
      </c>
      <c r="S21" s="430">
        <v>95.7</v>
      </c>
    </row>
    <row r="22" spans="1:19" ht="13.5" customHeight="1">
      <c r="A22" s="424" t="s">
        <v>503</v>
      </c>
      <c r="B22" s="424" t="s">
        <v>552</v>
      </c>
      <c r="C22" s="425" t="s">
        <v>503</v>
      </c>
      <c r="D22" s="429">
        <v>82.7</v>
      </c>
      <c r="E22" s="430">
        <v>90.6</v>
      </c>
      <c r="F22" s="430">
        <v>85.2</v>
      </c>
      <c r="G22" s="430">
        <v>90.3</v>
      </c>
      <c r="H22" s="430">
        <v>77.9</v>
      </c>
      <c r="I22" s="430">
        <v>86.3</v>
      </c>
      <c r="J22" s="430">
        <v>85.8</v>
      </c>
      <c r="K22" s="430">
        <v>75.3</v>
      </c>
      <c r="L22" s="430">
        <v>70.1</v>
      </c>
      <c r="M22" s="430">
        <v>84.7</v>
      </c>
      <c r="N22" s="430">
        <v>78.9</v>
      </c>
      <c r="O22" s="430">
        <v>89.5</v>
      </c>
      <c r="P22" s="430">
        <v>65</v>
      </c>
      <c r="Q22" s="430">
        <v>78.4</v>
      </c>
      <c r="R22" s="430">
        <v>73.2</v>
      </c>
      <c r="S22" s="430">
        <v>94.9</v>
      </c>
    </row>
    <row r="23" spans="1:19" ht="13.5" customHeight="1">
      <c r="A23" s="424" t="s">
        <v>503</v>
      </c>
      <c r="B23" s="424" t="s">
        <v>518</v>
      </c>
      <c r="C23" s="425" t="s">
        <v>503</v>
      </c>
      <c r="D23" s="429">
        <v>82.2</v>
      </c>
      <c r="E23" s="430">
        <v>90.8</v>
      </c>
      <c r="F23" s="430">
        <v>83.7</v>
      </c>
      <c r="G23" s="430">
        <v>91.3</v>
      </c>
      <c r="H23" s="430">
        <v>76.9</v>
      </c>
      <c r="I23" s="430">
        <v>87.4</v>
      </c>
      <c r="J23" s="430">
        <v>85.2</v>
      </c>
      <c r="K23" s="430">
        <v>76.6</v>
      </c>
      <c r="L23" s="430">
        <v>67.6</v>
      </c>
      <c r="M23" s="430">
        <v>87</v>
      </c>
      <c r="N23" s="430">
        <v>78.4</v>
      </c>
      <c r="O23" s="430">
        <v>90.2</v>
      </c>
      <c r="P23" s="430">
        <v>65.1</v>
      </c>
      <c r="Q23" s="430">
        <v>77.6</v>
      </c>
      <c r="R23" s="430">
        <v>73</v>
      </c>
      <c r="S23" s="430">
        <v>95.1</v>
      </c>
    </row>
    <row r="24" spans="1:46" ht="13.5" customHeight="1">
      <c r="A24" s="424" t="s">
        <v>503</v>
      </c>
      <c r="B24" s="424" t="s">
        <v>553</v>
      </c>
      <c r="C24" s="425" t="s">
        <v>503</v>
      </c>
      <c r="D24" s="429">
        <v>88</v>
      </c>
      <c r="E24" s="430">
        <v>89.9</v>
      </c>
      <c r="F24" s="430">
        <v>87.4</v>
      </c>
      <c r="G24" s="430">
        <v>88.9</v>
      </c>
      <c r="H24" s="430">
        <v>92.9</v>
      </c>
      <c r="I24" s="430">
        <v>92.4</v>
      </c>
      <c r="J24" s="430">
        <v>88.3</v>
      </c>
      <c r="K24" s="430">
        <v>86.2</v>
      </c>
      <c r="L24" s="430">
        <v>77</v>
      </c>
      <c r="M24" s="430">
        <v>85.2</v>
      </c>
      <c r="N24" s="430">
        <v>89.5</v>
      </c>
      <c r="O24" s="430">
        <v>89.2</v>
      </c>
      <c r="P24" s="430">
        <v>69.5</v>
      </c>
      <c r="Q24" s="430">
        <v>94.4</v>
      </c>
      <c r="R24" s="430">
        <v>74.9</v>
      </c>
      <c r="S24" s="430">
        <v>110.1</v>
      </c>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row>
    <row r="25" spans="1:46" ht="13.5" customHeight="1">
      <c r="A25" s="432" t="s">
        <v>690</v>
      </c>
      <c r="B25" s="433" t="s">
        <v>813</v>
      </c>
      <c r="C25" s="434" t="s">
        <v>701</v>
      </c>
      <c r="D25" s="435">
        <v>169.1</v>
      </c>
      <c r="E25" s="436">
        <v>181.7</v>
      </c>
      <c r="F25" s="436">
        <v>189.2</v>
      </c>
      <c r="G25" s="436">
        <v>175.8</v>
      </c>
      <c r="H25" s="436">
        <v>151.5</v>
      </c>
      <c r="I25" s="436">
        <v>149.7</v>
      </c>
      <c r="J25" s="436">
        <v>161.6</v>
      </c>
      <c r="K25" s="436">
        <v>226.9</v>
      </c>
      <c r="L25" s="436">
        <v>147.1</v>
      </c>
      <c r="M25" s="436">
        <v>177</v>
      </c>
      <c r="N25" s="436">
        <v>95.4</v>
      </c>
      <c r="O25" s="436">
        <v>125.4</v>
      </c>
      <c r="P25" s="436">
        <v>173.9</v>
      </c>
      <c r="Q25" s="436">
        <v>142.3</v>
      </c>
      <c r="R25" s="436">
        <v>198.9</v>
      </c>
      <c r="S25" s="436">
        <v>154.2</v>
      </c>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row>
    <row r="26" spans="1:19" ht="17.25" customHeight="1">
      <c r="A26" s="400"/>
      <c r="B26" s="400"/>
      <c r="C26" s="400"/>
      <c r="D26" s="772" t="s">
        <v>599</v>
      </c>
      <c r="E26" s="772"/>
      <c r="F26" s="772"/>
      <c r="G26" s="772"/>
      <c r="H26" s="772"/>
      <c r="I26" s="772"/>
      <c r="J26" s="772"/>
      <c r="K26" s="772"/>
      <c r="L26" s="772"/>
      <c r="M26" s="772"/>
      <c r="N26" s="772"/>
      <c r="O26" s="772"/>
      <c r="P26" s="772"/>
      <c r="Q26" s="772"/>
      <c r="R26" s="772"/>
      <c r="S26" s="772"/>
    </row>
    <row r="27" spans="1:19" ht="13.5" customHeight="1">
      <c r="A27" s="419" t="s">
        <v>540</v>
      </c>
      <c r="B27" s="419" t="s">
        <v>667</v>
      </c>
      <c r="C27" s="420" t="s">
        <v>541</v>
      </c>
      <c r="D27" s="421">
        <v>-1.8</v>
      </c>
      <c r="E27" s="422">
        <v>-3.4</v>
      </c>
      <c r="F27" s="422">
        <v>-1.4</v>
      </c>
      <c r="G27" s="422">
        <v>-0.9</v>
      </c>
      <c r="H27" s="422">
        <v>-2.1</v>
      </c>
      <c r="I27" s="422">
        <v>-2.1</v>
      </c>
      <c r="J27" s="422">
        <v>-3.6</v>
      </c>
      <c r="K27" s="422">
        <v>-3.7</v>
      </c>
      <c r="L27" s="423" t="s">
        <v>672</v>
      </c>
      <c r="M27" s="423" t="s">
        <v>672</v>
      </c>
      <c r="N27" s="423" t="s">
        <v>672</v>
      </c>
      <c r="O27" s="423" t="s">
        <v>672</v>
      </c>
      <c r="P27" s="422">
        <v>-2.4</v>
      </c>
      <c r="Q27" s="422">
        <v>0.7</v>
      </c>
      <c r="R27" s="422">
        <v>-16.5</v>
      </c>
      <c r="S27" s="423" t="s">
        <v>672</v>
      </c>
    </row>
    <row r="28" spans="1:19" ht="13.5" customHeight="1">
      <c r="A28" s="424"/>
      <c r="B28" s="424" t="s">
        <v>668</v>
      </c>
      <c r="C28" s="425"/>
      <c r="D28" s="426">
        <v>-0.3</v>
      </c>
      <c r="E28" s="427">
        <v>-3.4</v>
      </c>
      <c r="F28" s="427">
        <v>-0.8</v>
      </c>
      <c r="G28" s="427">
        <v>-5</v>
      </c>
      <c r="H28" s="427">
        <v>-8.9</v>
      </c>
      <c r="I28" s="427">
        <v>-2.8</v>
      </c>
      <c r="J28" s="427">
        <v>1</v>
      </c>
      <c r="K28" s="427">
        <v>-1.3</v>
      </c>
      <c r="L28" s="428" t="s">
        <v>672</v>
      </c>
      <c r="M28" s="428" t="s">
        <v>672</v>
      </c>
      <c r="N28" s="428" t="s">
        <v>672</v>
      </c>
      <c r="O28" s="428" t="s">
        <v>672</v>
      </c>
      <c r="P28" s="427">
        <v>3.8</v>
      </c>
      <c r="Q28" s="427">
        <v>-2.1</v>
      </c>
      <c r="R28" s="427">
        <v>9.3</v>
      </c>
      <c r="S28" s="428" t="s">
        <v>672</v>
      </c>
    </row>
    <row r="29" spans="1:19" ht="13.5" customHeight="1">
      <c r="A29" s="424"/>
      <c r="B29" s="424" t="s">
        <v>669</v>
      </c>
      <c r="C29" s="425"/>
      <c r="D29" s="426">
        <v>-6.4</v>
      </c>
      <c r="E29" s="427">
        <v>-0.3</v>
      </c>
      <c r="F29" s="427">
        <v>-7.4</v>
      </c>
      <c r="G29" s="427">
        <v>-0.6</v>
      </c>
      <c r="H29" s="427">
        <v>-8.1</v>
      </c>
      <c r="I29" s="427">
        <v>-1.5</v>
      </c>
      <c r="J29" s="427">
        <v>-8.2</v>
      </c>
      <c r="K29" s="427">
        <v>2.3</v>
      </c>
      <c r="L29" s="428" t="s">
        <v>672</v>
      </c>
      <c r="M29" s="428" t="s">
        <v>672</v>
      </c>
      <c r="N29" s="428" t="s">
        <v>672</v>
      </c>
      <c r="O29" s="428" t="s">
        <v>672</v>
      </c>
      <c r="P29" s="427">
        <v>-8.6</v>
      </c>
      <c r="Q29" s="427">
        <v>-4.9</v>
      </c>
      <c r="R29" s="427">
        <v>9.5</v>
      </c>
      <c r="S29" s="428" t="s">
        <v>672</v>
      </c>
    </row>
    <row r="30" spans="1:19" ht="13.5" customHeight="1">
      <c r="A30" s="424"/>
      <c r="B30" s="424" t="s">
        <v>670</v>
      </c>
      <c r="C30" s="425"/>
      <c r="D30" s="426">
        <v>2.8</v>
      </c>
      <c r="E30" s="427">
        <v>9.6</v>
      </c>
      <c r="F30" s="427">
        <v>7.4</v>
      </c>
      <c r="G30" s="427">
        <v>8.2</v>
      </c>
      <c r="H30" s="427">
        <v>2.7</v>
      </c>
      <c r="I30" s="427">
        <v>0.3</v>
      </c>
      <c r="J30" s="427">
        <v>6.3</v>
      </c>
      <c r="K30" s="427">
        <v>10.7</v>
      </c>
      <c r="L30" s="428" t="s">
        <v>672</v>
      </c>
      <c r="M30" s="428" t="s">
        <v>672</v>
      </c>
      <c r="N30" s="428" t="s">
        <v>672</v>
      </c>
      <c r="O30" s="428" t="s">
        <v>672</v>
      </c>
      <c r="P30" s="427">
        <v>-9.1</v>
      </c>
      <c r="Q30" s="427">
        <v>-3.1</v>
      </c>
      <c r="R30" s="427">
        <v>5.9</v>
      </c>
      <c r="S30" s="428" t="s">
        <v>672</v>
      </c>
    </row>
    <row r="31" spans="1:19" ht="13.5" customHeight="1">
      <c r="A31" s="424"/>
      <c r="B31" s="424" t="s">
        <v>671</v>
      </c>
      <c r="C31" s="425"/>
      <c r="D31" s="426">
        <v>-2.1</v>
      </c>
      <c r="E31" s="427">
        <v>-4.9</v>
      </c>
      <c r="F31" s="427">
        <v>0.4</v>
      </c>
      <c r="G31" s="427">
        <v>2.4</v>
      </c>
      <c r="H31" s="427">
        <v>-7.7</v>
      </c>
      <c r="I31" s="427">
        <v>-3.3</v>
      </c>
      <c r="J31" s="427">
        <v>-0.4</v>
      </c>
      <c r="K31" s="427">
        <v>-3.1</v>
      </c>
      <c r="L31" s="428">
        <v>-22.1</v>
      </c>
      <c r="M31" s="428">
        <v>5.4</v>
      </c>
      <c r="N31" s="428">
        <v>-14.9</v>
      </c>
      <c r="O31" s="428">
        <v>-2.2</v>
      </c>
      <c r="P31" s="427">
        <v>-12.9</v>
      </c>
      <c r="Q31" s="427">
        <v>-4.1</v>
      </c>
      <c r="R31" s="427">
        <v>0.4</v>
      </c>
      <c r="S31" s="428">
        <v>12</v>
      </c>
    </row>
    <row r="32" spans="1:19" ht="13.5" customHeight="1">
      <c r="A32" s="424"/>
      <c r="B32" s="437" t="s">
        <v>702</v>
      </c>
      <c r="C32" s="438"/>
      <c r="D32" s="439">
        <v>1.3</v>
      </c>
      <c r="E32" s="440">
        <v>5.3</v>
      </c>
      <c r="F32" s="440">
        <v>1.8</v>
      </c>
      <c r="G32" s="440">
        <v>-8.9</v>
      </c>
      <c r="H32" s="440">
        <v>-0.5</v>
      </c>
      <c r="I32" s="440">
        <v>2.3</v>
      </c>
      <c r="J32" s="440">
        <v>1.2</v>
      </c>
      <c r="K32" s="440">
        <v>3.3</v>
      </c>
      <c r="L32" s="440">
        <v>-3.5</v>
      </c>
      <c r="M32" s="440">
        <v>-5.5</v>
      </c>
      <c r="N32" s="440">
        <v>1.6</v>
      </c>
      <c r="O32" s="440">
        <v>14.1</v>
      </c>
      <c r="P32" s="440">
        <v>0.3</v>
      </c>
      <c r="Q32" s="440">
        <v>2.2</v>
      </c>
      <c r="R32" s="440">
        <v>-7.5</v>
      </c>
      <c r="S32" s="440">
        <v>4.4</v>
      </c>
    </row>
    <row r="33" spans="1:19" ht="13.5" customHeight="1">
      <c r="A33" s="419" t="s">
        <v>542</v>
      </c>
      <c r="B33" s="419" t="s">
        <v>598</v>
      </c>
      <c r="C33" s="431" t="s">
        <v>543</v>
      </c>
      <c r="D33" s="429">
        <v>0.6</v>
      </c>
      <c r="E33" s="430">
        <v>-1.2</v>
      </c>
      <c r="F33" s="430">
        <v>1.8</v>
      </c>
      <c r="G33" s="430">
        <v>-28.5</v>
      </c>
      <c r="H33" s="430">
        <v>4.9</v>
      </c>
      <c r="I33" s="430">
        <v>5.2</v>
      </c>
      <c r="J33" s="430">
        <v>11.6</v>
      </c>
      <c r="K33" s="430">
        <v>-3.8</v>
      </c>
      <c r="L33" s="430">
        <v>-14.1</v>
      </c>
      <c r="M33" s="430">
        <v>7.8</v>
      </c>
      <c r="N33" s="430">
        <v>0.8</v>
      </c>
      <c r="O33" s="430">
        <v>18.8</v>
      </c>
      <c r="P33" s="430">
        <v>7.4</v>
      </c>
      <c r="Q33" s="430">
        <v>-8.5</v>
      </c>
      <c r="R33" s="430">
        <v>-10</v>
      </c>
      <c r="S33" s="430">
        <v>1</v>
      </c>
    </row>
    <row r="34" spans="1:19" ht="13.5" customHeight="1">
      <c r="A34" s="424" t="s">
        <v>674</v>
      </c>
      <c r="B34" s="424" t="s">
        <v>557</v>
      </c>
      <c r="C34" s="425" t="s">
        <v>543</v>
      </c>
      <c r="D34" s="429">
        <v>5</v>
      </c>
      <c r="E34" s="430">
        <v>11.7</v>
      </c>
      <c r="F34" s="430">
        <v>7.5</v>
      </c>
      <c r="G34" s="430">
        <v>0.1</v>
      </c>
      <c r="H34" s="430">
        <v>24.1</v>
      </c>
      <c r="I34" s="430">
        <v>-7.2</v>
      </c>
      <c r="J34" s="430">
        <v>-0.1</v>
      </c>
      <c r="K34" s="430">
        <v>27.5</v>
      </c>
      <c r="L34" s="430">
        <v>-4.8</v>
      </c>
      <c r="M34" s="430">
        <v>12.6</v>
      </c>
      <c r="N34" s="430">
        <v>3.9</v>
      </c>
      <c r="O34" s="430">
        <v>13.8</v>
      </c>
      <c r="P34" s="430">
        <v>6.8</v>
      </c>
      <c r="Q34" s="430">
        <v>-1.4</v>
      </c>
      <c r="R34" s="430">
        <v>3.7</v>
      </c>
      <c r="S34" s="430">
        <v>-1.7</v>
      </c>
    </row>
    <row r="35" spans="1:19" ht="13.5" customHeight="1">
      <c r="A35" s="424" t="s">
        <v>503</v>
      </c>
      <c r="B35" s="424" t="s">
        <v>545</v>
      </c>
      <c r="C35" s="425" t="s">
        <v>503</v>
      </c>
      <c r="D35" s="429">
        <v>2.4</v>
      </c>
      <c r="E35" s="430">
        <v>6.8</v>
      </c>
      <c r="F35" s="430">
        <v>3.3</v>
      </c>
      <c r="G35" s="430">
        <v>-1.6</v>
      </c>
      <c r="H35" s="430">
        <v>7.1</v>
      </c>
      <c r="I35" s="430">
        <v>1.1</v>
      </c>
      <c r="J35" s="430">
        <v>3.1</v>
      </c>
      <c r="K35" s="430">
        <v>7.5</v>
      </c>
      <c r="L35" s="430">
        <v>1.7</v>
      </c>
      <c r="M35" s="430">
        <v>-2.4</v>
      </c>
      <c r="N35" s="430">
        <v>5.6</v>
      </c>
      <c r="O35" s="430">
        <v>10.3</v>
      </c>
      <c r="P35" s="430">
        <v>5.7</v>
      </c>
      <c r="Q35" s="430">
        <v>-2.1</v>
      </c>
      <c r="R35" s="430">
        <v>-0.9</v>
      </c>
      <c r="S35" s="430">
        <v>-5.9</v>
      </c>
    </row>
    <row r="36" spans="1:19" ht="13.5" customHeight="1">
      <c r="A36" s="424" t="s">
        <v>503</v>
      </c>
      <c r="B36" s="424" t="s">
        <v>546</v>
      </c>
      <c r="C36" s="425" t="s">
        <v>503</v>
      </c>
      <c r="D36" s="429">
        <v>2.6</v>
      </c>
      <c r="E36" s="430">
        <v>4.8</v>
      </c>
      <c r="F36" s="430">
        <v>2.4</v>
      </c>
      <c r="G36" s="430">
        <v>2.9</v>
      </c>
      <c r="H36" s="430">
        <v>13</v>
      </c>
      <c r="I36" s="430">
        <v>2</v>
      </c>
      <c r="J36" s="430">
        <v>3.2</v>
      </c>
      <c r="K36" s="430">
        <v>5</v>
      </c>
      <c r="L36" s="430">
        <v>6.2</v>
      </c>
      <c r="M36" s="430">
        <v>-6</v>
      </c>
      <c r="N36" s="430">
        <v>10.2</v>
      </c>
      <c r="O36" s="430">
        <v>7.6</v>
      </c>
      <c r="P36" s="430">
        <v>26.2</v>
      </c>
      <c r="Q36" s="430">
        <v>-7.3</v>
      </c>
      <c r="R36" s="430">
        <v>-4.4</v>
      </c>
      <c r="S36" s="430">
        <v>-5.5</v>
      </c>
    </row>
    <row r="37" spans="1:19" ht="13.5" customHeight="1">
      <c r="A37" s="424" t="s">
        <v>503</v>
      </c>
      <c r="B37" s="424" t="s">
        <v>547</v>
      </c>
      <c r="C37" s="425" t="s">
        <v>503</v>
      </c>
      <c r="D37" s="429">
        <v>4</v>
      </c>
      <c r="E37" s="430">
        <v>7.4</v>
      </c>
      <c r="F37" s="430">
        <v>2.2</v>
      </c>
      <c r="G37" s="430">
        <v>3</v>
      </c>
      <c r="H37" s="430">
        <v>10.6</v>
      </c>
      <c r="I37" s="430">
        <v>4.2</v>
      </c>
      <c r="J37" s="430">
        <v>10.1</v>
      </c>
      <c r="K37" s="430">
        <v>6.2</v>
      </c>
      <c r="L37" s="430">
        <v>3.6</v>
      </c>
      <c r="M37" s="430">
        <v>-1.6</v>
      </c>
      <c r="N37" s="430">
        <v>9.6</v>
      </c>
      <c r="O37" s="430">
        <v>17.7</v>
      </c>
      <c r="P37" s="430">
        <v>8.9</v>
      </c>
      <c r="Q37" s="430">
        <v>-1.6</v>
      </c>
      <c r="R37" s="430">
        <v>9.1</v>
      </c>
      <c r="S37" s="430">
        <v>-6.1</v>
      </c>
    </row>
    <row r="38" spans="1:19" ht="13.5" customHeight="1">
      <c r="A38" s="424" t="s">
        <v>503</v>
      </c>
      <c r="B38" s="424" t="s">
        <v>548</v>
      </c>
      <c r="C38" s="425" t="s">
        <v>503</v>
      </c>
      <c r="D38" s="429">
        <v>2.4</v>
      </c>
      <c r="E38" s="430">
        <v>1.2</v>
      </c>
      <c r="F38" s="430">
        <v>0.6</v>
      </c>
      <c r="G38" s="430">
        <v>2.6</v>
      </c>
      <c r="H38" s="430">
        <v>2.4</v>
      </c>
      <c r="I38" s="430">
        <v>5.9</v>
      </c>
      <c r="J38" s="430">
        <v>6.1</v>
      </c>
      <c r="K38" s="430">
        <v>6.5</v>
      </c>
      <c r="L38" s="430">
        <v>9</v>
      </c>
      <c r="M38" s="430">
        <v>0.8</v>
      </c>
      <c r="N38" s="430">
        <v>7.5</v>
      </c>
      <c r="O38" s="430">
        <v>11.1</v>
      </c>
      <c r="P38" s="430">
        <v>11.5</v>
      </c>
      <c r="Q38" s="430">
        <v>-3.1</v>
      </c>
      <c r="R38" s="430">
        <v>4.3</v>
      </c>
      <c r="S38" s="430">
        <v>-1.4</v>
      </c>
    </row>
    <row r="39" spans="1:19" ht="13.5" customHeight="1">
      <c r="A39" s="424" t="s">
        <v>503</v>
      </c>
      <c r="B39" s="424" t="s">
        <v>549</v>
      </c>
      <c r="C39" s="425" t="s">
        <v>503</v>
      </c>
      <c r="D39" s="429">
        <v>2.4</v>
      </c>
      <c r="E39" s="430">
        <v>10.6</v>
      </c>
      <c r="F39" s="430">
        <v>1.9</v>
      </c>
      <c r="G39" s="430">
        <v>-19.4</v>
      </c>
      <c r="H39" s="430">
        <v>19.6</v>
      </c>
      <c r="I39" s="430">
        <v>2.8</v>
      </c>
      <c r="J39" s="430">
        <v>1.3</v>
      </c>
      <c r="K39" s="430">
        <v>13.3</v>
      </c>
      <c r="L39" s="430">
        <v>28.8</v>
      </c>
      <c r="M39" s="430">
        <v>10</v>
      </c>
      <c r="N39" s="430">
        <v>3.8</v>
      </c>
      <c r="O39" s="430">
        <v>7.3</v>
      </c>
      <c r="P39" s="430">
        <v>25</v>
      </c>
      <c r="Q39" s="430">
        <v>-15.2</v>
      </c>
      <c r="R39" s="430">
        <v>-22.7</v>
      </c>
      <c r="S39" s="430">
        <v>-0.5</v>
      </c>
    </row>
    <row r="40" spans="1:19" ht="13.5" customHeight="1">
      <c r="A40" s="424" t="s">
        <v>503</v>
      </c>
      <c r="B40" s="424" t="s">
        <v>550</v>
      </c>
      <c r="C40" s="425" t="s">
        <v>503</v>
      </c>
      <c r="D40" s="429">
        <v>2.9</v>
      </c>
      <c r="E40" s="430">
        <v>14.3</v>
      </c>
      <c r="F40" s="430">
        <v>-0.2</v>
      </c>
      <c r="G40" s="430">
        <v>-2</v>
      </c>
      <c r="H40" s="430">
        <v>22.3</v>
      </c>
      <c r="I40" s="430">
        <v>-7.5</v>
      </c>
      <c r="J40" s="430">
        <v>7.6</v>
      </c>
      <c r="K40" s="430">
        <v>5.9</v>
      </c>
      <c r="L40" s="430">
        <v>5</v>
      </c>
      <c r="M40" s="430">
        <v>7.6</v>
      </c>
      <c r="N40" s="430">
        <v>-6.9</v>
      </c>
      <c r="O40" s="430">
        <v>4.3</v>
      </c>
      <c r="P40" s="430">
        <v>15.3</v>
      </c>
      <c r="Q40" s="430">
        <v>5.1</v>
      </c>
      <c r="R40" s="430">
        <v>48.8</v>
      </c>
      <c r="S40" s="430">
        <v>-6.6</v>
      </c>
    </row>
    <row r="41" spans="1:19" ht="13.5" customHeight="1">
      <c r="A41" s="424" t="s">
        <v>503</v>
      </c>
      <c r="B41" s="424" t="s">
        <v>551</v>
      </c>
      <c r="C41" s="425" t="s">
        <v>503</v>
      </c>
      <c r="D41" s="429">
        <v>-0.9</v>
      </c>
      <c r="E41" s="430">
        <v>-6</v>
      </c>
      <c r="F41" s="430">
        <v>2.6</v>
      </c>
      <c r="G41" s="430">
        <v>15.9</v>
      </c>
      <c r="H41" s="430">
        <v>-5.4</v>
      </c>
      <c r="I41" s="430">
        <v>0.9</v>
      </c>
      <c r="J41" s="430">
        <v>-2</v>
      </c>
      <c r="K41" s="430">
        <v>-0.7</v>
      </c>
      <c r="L41" s="430">
        <v>5.5</v>
      </c>
      <c r="M41" s="430">
        <v>8.8</v>
      </c>
      <c r="N41" s="430">
        <v>-8.3</v>
      </c>
      <c r="O41" s="430">
        <v>-24.4</v>
      </c>
      <c r="P41" s="430">
        <v>2</v>
      </c>
      <c r="Q41" s="430">
        <v>-2.3</v>
      </c>
      <c r="R41" s="430">
        <v>2.5</v>
      </c>
      <c r="S41" s="430">
        <v>-6</v>
      </c>
    </row>
    <row r="42" spans="1:19" ht="13.5" customHeight="1">
      <c r="A42" s="424" t="s">
        <v>503</v>
      </c>
      <c r="B42" s="424" t="s">
        <v>552</v>
      </c>
      <c r="C42" s="425" t="s">
        <v>503</v>
      </c>
      <c r="D42" s="429">
        <v>-0.8</v>
      </c>
      <c r="E42" s="430">
        <v>1.3</v>
      </c>
      <c r="F42" s="430">
        <v>1.7</v>
      </c>
      <c r="G42" s="430">
        <v>11.9</v>
      </c>
      <c r="H42" s="430">
        <v>-0.4</v>
      </c>
      <c r="I42" s="430">
        <v>1.5</v>
      </c>
      <c r="J42" s="430">
        <v>-1.7</v>
      </c>
      <c r="K42" s="430">
        <v>-7.6</v>
      </c>
      <c r="L42" s="430">
        <v>4.9</v>
      </c>
      <c r="M42" s="430">
        <v>6</v>
      </c>
      <c r="N42" s="430">
        <v>-6.1</v>
      </c>
      <c r="O42" s="430">
        <v>-10.9</v>
      </c>
      <c r="P42" s="430">
        <v>-4.7</v>
      </c>
      <c r="Q42" s="430">
        <v>-2</v>
      </c>
      <c r="R42" s="430">
        <v>0.3</v>
      </c>
      <c r="S42" s="430">
        <v>-9.1</v>
      </c>
    </row>
    <row r="43" spans="1:19" ht="13.5" customHeight="1">
      <c r="A43" s="424" t="s">
        <v>503</v>
      </c>
      <c r="B43" s="424" t="s">
        <v>518</v>
      </c>
      <c r="C43" s="425" t="s">
        <v>503</v>
      </c>
      <c r="D43" s="429">
        <v>-1.7</v>
      </c>
      <c r="E43" s="430">
        <v>2</v>
      </c>
      <c r="F43" s="430">
        <v>0.4</v>
      </c>
      <c r="G43" s="430">
        <v>17.2</v>
      </c>
      <c r="H43" s="430">
        <v>-1.8</v>
      </c>
      <c r="I43" s="430">
        <v>1.7</v>
      </c>
      <c r="J43" s="430">
        <v>-2.9</v>
      </c>
      <c r="K43" s="430">
        <v>-1.9</v>
      </c>
      <c r="L43" s="430">
        <v>3.2</v>
      </c>
      <c r="M43" s="430">
        <v>9.7</v>
      </c>
      <c r="N43" s="430">
        <v>-12.8</v>
      </c>
      <c r="O43" s="430">
        <v>-11.2</v>
      </c>
      <c r="P43" s="430">
        <v>-8.3</v>
      </c>
      <c r="Q43" s="430">
        <v>-3.2</v>
      </c>
      <c r="R43" s="430">
        <v>0</v>
      </c>
      <c r="S43" s="430">
        <v>-9.8</v>
      </c>
    </row>
    <row r="44" spans="1:19" ht="13.5" customHeight="1">
      <c r="A44" s="424" t="s">
        <v>503</v>
      </c>
      <c r="B44" s="424" t="s">
        <v>553</v>
      </c>
      <c r="C44" s="425" t="s">
        <v>503</v>
      </c>
      <c r="D44" s="429">
        <v>-1.9</v>
      </c>
      <c r="E44" s="430">
        <v>0.1</v>
      </c>
      <c r="F44" s="430">
        <v>0</v>
      </c>
      <c r="G44" s="430">
        <v>21.9</v>
      </c>
      <c r="H44" s="430">
        <v>-8.7</v>
      </c>
      <c r="I44" s="430">
        <v>-1.6</v>
      </c>
      <c r="J44" s="430">
        <v>-3.2</v>
      </c>
      <c r="K44" s="430">
        <v>-1.7</v>
      </c>
      <c r="L44" s="430">
        <v>0.8</v>
      </c>
      <c r="M44" s="430">
        <v>6.5</v>
      </c>
      <c r="N44" s="430">
        <v>-0.9</v>
      </c>
      <c r="O44" s="430">
        <v>-14.6</v>
      </c>
      <c r="P44" s="430">
        <v>-1.1</v>
      </c>
      <c r="Q44" s="430">
        <v>-4.1</v>
      </c>
      <c r="R44" s="430">
        <v>1.4</v>
      </c>
      <c r="S44" s="430">
        <v>-12.7</v>
      </c>
    </row>
    <row r="45" spans="1:19" ht="13.5" customHeight="1">
      <c r="A45" s="432" t="s">
        <v>690</v>
      </c>
      <c r="B45" s="433" t="s">
        <v>813</v>
      </c>
      <c r="C45" s="434" t="s">
        <v>703</v>
      </c>
      <c r="D45" s="435">
        <v>-2.9</v>
      </c>
      <c r="E45" s="436">
        <v>8.7</v>
      </c>
      <c r="F45" s="436">
        <v>0.6</v>
      </c>
      <c r="G45" s="436">
        <v>18.6</v>
      </c>
      <c r="H45" s="436">
        <v>-3.6</v>
      </c>
      <c r="I45" s="436">
        <v>-6.1</v>
      </c>
      <c r="J45" s="436">
        <v>-4.2</v>
      </c>
      <c r="K45" s="436">
        <v>11.9</v>
      </c>
      <c r="L45" s="436">
        <v>29</v>
      </c>
      <c r="M45" s="436">
        <v>-7.2</v>
      </c>
      <c r="N45" s="436">
        <v>-6.7</v>
      </c>
      <c r="O45" s="436">
        <v>-22.5</v>
      </c>
      <c r="P45" s="436">
        <v>-16.6</v>
      </c>
      <c r="Q45" s="436">
        <v>-11.1</v>
      </c>
      <c r="R45" s="436">
        <v>3.6</v>
      </c>
      <c r="S45" s="436">
        <v>-10.4</v>
      </c>
    </row>
    <row r="46" spans="1:35" ht="27" customHeight="1">
      <c r="A46" s="762" t="s">
        <v>348</v>
      </c>
      <c r="B46" s="762"/>
      <c r="C46" s="763"/>
      <c r="D46" s="441">
        <v>92.2</v>
      </c>
      <c r="E46" s="441">
        <v>102.1</v>
      </c>
      <c r="F46" s="441">
        <v>116.5</v>
      </c>
      <c r="G46" s="441">
        <v>97.8</v>
      </c>
      <c r="H46" s="441">
        <v>63.1</v>
      </c>
      <c r="I46" s="441">
        <v>62</v>
      </c>
      <c r="J46" s="441">
        <v>83</v>
      </c>
      <c r="K46" s="441">
        <v>163.2</v>
      </c>
      <c r="L46" s="441">
        <v>91</v>
      </c>
      <c r="M46" s="441">
        <v>107.7</v>
      </c>
      <c r="N46" s="441">
        <v>6.6</v>
      </c>
      <c r="O46" s="441">
        <v>40.6</v>
      </c>
      <c r="P46" s="441">
        <v>150.2</v>
      </c>
      <c r="Q46" s="441">
        <v>50.7</v>
      </c>
      <c r="R46" s="441">
        <v>165.6</v>
      </c>
      <c r="S46" s="441">
        <v>40.1</v>
      </c>
      <c r="T46" s="377"/>
      <c r="U46" s="377"/>
      <c r="V46" s="377"/>
      <c r="W46" s="377"/>
      <c r="X46" s="377"/>
      <c r="Y46" s="377"/>
      <c r="Z46" s="377"/>
      <c r="AA46" s="377"/>
      <c r="AB46" s="377"/>
      <c r="AC46" s="377"/>
      <c r="AD46" s="377"/>
      <c r="AE46" s="377"/>
      <c r="AF46" s="377"/>
      <c r="AG46" s="377"/>
      <c r="AH46" s="377"/>
      <c r="AI46" s="377"/>
    </row>
    <row r="47" spans="1:35" ht="27" customHeight="1">
      <c r="A47" s="377"/>
      <c r="B47" s="377"/>
      <c r="C47" s="377"/>
      <c r="D47" s="375"/>
      <c r="E47" s="375"/>
      <c r="F47" s="375"/>
      <c r="G47" s="375"/>
      <c r="H47" s="375"/>
      <c r="I47" s="375"/>
      <c r="J47" s="375"/>
      <c r="K47" s="375"/>
      <c r="L47" s="375"/>
      <c r="M47" s="375"/>
      <c r="N47" s="375"/>
      <c r="O47" s="375"/>
      <c r="P47" s="375"/>
      <c r="Q47" s="375"/>
      <c r="R47" s="375"/>
      <c r="S47" s="375"/>
      <c r="T47" s="377"/>
      <c r="U47" s="377"/>
      <c r="V47" s="377"/>
      <c r="W47" s="377"/>
      <c r="X47" s="377"/>
      <c r="Y47" s="377"/>
      <c r="Z47" s="377"/>
      <c r="AA47" s="377"/>
      <c r="AB47" s="377"/>
      <c r="AC47" s="377"/>
      <c r="AD47" s="377"/>
      <c r="AE47" s="377"/>
      <c r="AF47" s="377"/>
      <c r="AG47" s="377"/>
      <c r="AH47" s="377"/>
      <c r="AI47" s="377"/>
    </row>
    <row r="48" spans="1:19" ht="17.25">
      <c r="A48" s="395" t="s">
        <v>176</v>
      </c>
      <c r="B48" s="380"/>
      <c r="C48" s="380"/>
      <c r="D48" s="378"/>
      <c r="E48" s="378"/>
      <c r="F48" s="378"/>
      <c r="G48" s="378"/>
      <c r="H48" s="777"/>
      <c r="I48" s="777"/>
      <c r="J48" s="777"/>
      <c r="K48" s="777"/>
      <c r="L48" s="777"/>
      <c r="M48" s="777"/>
      <c r="N48" s="777"/>
      <c r="O48" s="777"/>
      <c r="P48" s="378"/>
      <c r="Q48" s="378"/>
      <c r="R48" s="378"/>
      <c r="S48" s="384" t="s">
        <v>544</v>
      </c>
    </row>
    <row r="49" spans="1:19" ht="13.5">
      <c r="A49" s="765" t="s">
        <v>504</v>
      </c>
      <c r="B49" s="765"/>
      <c r="C49" s="766"/>
      <c r="D49" s="368" t="s">
        <v>634</v>
      </c>
      <c r="E49" s="368" t="s">
        <v>635</v>
      </c>
      <c r="F49" s="368" t="s">
        <v>636</v>
      </c>
      <c r="G49" s="368" t="s">
        <v>637</v>
      </c>
      <c r="H49" s="368" t="s">
        <v>638</v>
      </c>
      <c r="I49" s="368" t="s">
        <v>639</v>
      </c>
      <c r="J49" s="368" t="s">
        <v>640</v>
      </c>
      <c r="K49" s="368" t="s">
        <v>641</v>
      </c>
      <c r="L49" s="368" t="s">
        <v>642</v>
      </c>
      <c r="M49" s="368" t="s">
        <v>643</v>
      </c>
      <c r="N49" s="368" t="s">
        <v>688</v>
      </c>
      <c r="O49" s="368" t="s">
        <v>644</v>
      </c>
      <c r="P49" s="368" t="s">
        <v>645</v>
      </c>
      <c r="Q49" s="368" t="s">
        <v>646</v>
      </c>
      <c r="R49" s="368" t="s">
        <v>647</v>
      </c>
      <c r="S49" s="368" t="s">
        <v>648</v>
      </c>
    </row>
    <row r="50" spans="1:19" ht="13.5">
      <c r="A50" s="767"/>
      <c r="B50" s="767"/>
      <c r="C50" s="768"/>
      <c r="D50" s="369" t="s">
        <v>519</v>
      </c>
      <c r="E50" s="369"/>
      <c r="F50" s="369"/>
      <c r="G50" s="369" t="s">
        <v>617</v>
      </c>
      <c r="H50" s="369" t="s">
        <v>520</v>
      </c>
      <c r="I50" s="369" t="s">
        <v>521</v>
      </c>
      <c r="J50" s="369" t="s">
        <v>522</v>
      </c>
      <c r="K50" s="369" t="s">
        <v>523</v>
      </c>
      <c r="L50" s="370" t="s">
        <v>524</v>
      </c>
      <c r="M50" s="371" t="s">
        <v>525</v>
      </c>
      <c r="N50" s="370" t="s">
        <v>686</v>
      </c>
      <c r="O50" s="370" t="s">
        <v>526</v>
      </c>
      <c r="P50" s="370" t="s">
        <v>527</v>
      </c>
      <c r="Q50" s="370" t="s">
        <v>528</v>
      </c>
      <c r="R50" s="370" t="s">
        <v>529</v>
      </c>
      <c r="S50" s="514" t="s">
        <v>55</v>
      </c>
    </row>
    <row r="51" spans="1:19" ht="18" customHeight="1">
      <c r="A51" s="769"/>
      <c r="B51" s="769"/>
      <c r="C51" s="770"/>
      <c r="D51" s="372" t="s">
        <v>530</v>
      </c>
      <c r="E51" s="372" t="s">
        <v>346</v>
      </c>
      <c r="F51" s="372" t="s">
        <v>347</v>
      </c>
      <c r="G51" s="372" t="s">
        <v>618</v>
      </c>
      <c r="H51" s="372" t="s">
        <v>531</v>
      </c>
      <c r="I51" s="372" t="s">
        <v>532</v>
      </c>
      <c r="J51" s="372" t="s">
        <v>533</v>
      </c>
      <c r="K51" s="372" t="s">
        <v>534</v>
      </c>
      <c r="L51" s="373" t="s">
        <v>535</v>
      </c>
      <c r="M51" s="374" t="s">
        <v>536</v>
      </c>
      <c r="N51" s="373" t="s">
        <v>687</v>
      </c>
      <c r="O51" s="373" t="s">
        <v>537</v>
      </c>
      <c r="P51" s="374" t="s">
        <v>538</v>
      </c>
      <c r="Q51" s="374" t="s">
        <v>539</v>
      </c>
      <c r="R51" s="373" t="s">
        <v>677</v>
      </c>
      <c r="S51" s="373" t="s">
        <v>56</v>
      </c>
    </row>
    <row r="52" spans="1:19" ht="15.75" customHeight="1">
      <c r="A52" s="400"/>
      <c r="B52" s="400"/>
      <c r="C52" s="400"/>
      <c r="D52" s="771" t="s">
        <v>600</v>
      </c>
      <c r="E52" s="771"/>
      <c r="F52" s="771"/>
      <c r="G52" s="771"/>
      <c r="H52" s="771"/>
      <c r="I52" s="771"/>
      <c r="J52" s="771"/>
      <c r="K52" s="771"/>
      <c r="L52" s="771"/>
      <c r="M52" s="771"/>
      <c r="N52" s="771"/>
      <c r="O52" s="771"/>
      <c r="P52" s="771"/>
      <c r="Q52" s="771"/>
      <c r="R52" s="771"/>
      <c r="S52" s="400"/>
    </row>
    <row r="53" spans="1:19" ht="13.5" customHeight="1">
      <c r="A53" s="419" t="s">
        <v>540</v>
      </c>
      <c r="B53" s="419" t="s">
        <v>667</v>
      </c>
      <c r="C53" s="420" t="s">
        <v>541</v>
      </c>
      <c r="D53" s="421">
        <v>106.7</v>
      </c>
      <c r="E53" s="422">
        <v>88.7</v>
      </c>
      <c r="F53" s="422">
        <v>102.8</v>
      </c>
      <c r="G53" s="422">
        <v>104.8</v>
      </c>
      <c r="H53" s="422">
        <v>119.2</v>
      </c>
      <c r="I53" s="422">
        <v>103.7</v>
      </c>
      <c r="J53" s="422">
        <v>107.3</v>
      </c>
      <c r="K53" s="422">
        <v>85.6</v>
      </c>
      <c r="L53" s="423" t="s">
        <v>672</v>
      </c>
      <c r="M53" s="423" t="s">
        <v>672</v>
      </c>
      <c r="N53" s="423" t="s">
        <v>672</v>
      </c>
      <c r="O53" s="423" t="s">
        <v>672</v>
      </c>
      <c r="P53" s="422">
        <v>122.5</v>
      </c>
      <c r="Q53" s="422">
        <v>103.8</v>
      </c>
      <c r="R53" s="422">
        <v>75.3</v>
      </c>
      <c r="S53" s="423" t="s">
        <v>672</v>
      </c>
    </row>
    <row r="54" spans="1:19" ht="13.5" customHeight="1">
      <c r="A54" s="424"/>
      <c r="B54" s="424" t="s">
        <v>668</v>
      </c>
      <c r="C54" s="425"/>
      <c r="D54" s="426">
        <v>105</v>
      </c>
      <c r="E54" s="427">
        <v>82.9</v>
      </c>
      <c r="F54" s="427">
        <v>101.5</v>
      </c>
      <c r="G54" s="427">
        <v>98</v>
      </c>
      <c r="H54" s="427">
        <v>106.7</v>
      </c>
      <c r="I54" s="427">
        <v>104.8</v>
      </c>
      <c r="J54" s="427">
        <v>97.3</v>
      </c>
      <c r="K54" s="427">
        <v>91</v>
      </c>
      <c r="L54" s="428" t="s">
        <v>672</v>
      </c>
      <c r="M54" s="428" t="s">
        <v>672</v>
      </c>
      <c r="N54" s="428" t="s">
        <v>672</v>
      </c>
      <c r="O54" s="428" t="s">
        <v>672</v>
      </c>
      <c r="P54" s="427">
        <v>115</v>
      </c>
      <c r="Q54" s="427">
        <v>105.8</v>
      </c>
      <c r="R54" s="427">
        <v>80</v>
      </c>
      <c r="S54" s="428" t="s">
        <v>672</v>
      </c>
    </row>
    <row r="55" spans="1:19" ht="13.5" customHeight="1">
      <c r="A55" s="424"/>
      <c r="B55" s="424" t="s">
        <v>669</v>
      </c>
      <c r="C55" s="425"/>
      <c r="D55" s="426">
        <v>98.2</v>
      </c>
      <c r="E55" s="427">
        <v>82.2</v>
      </c>
      <c r="F55" s="427">
        <v>93.1</v>
      </c>
      <c r="G55" s="427">
        <v>97.1</v>
      </c>
      <c r="H55" s="427">
        <v>97.1</v>
      </c>
      <c r="I55" s="427">
        <v>103.5</v>
      </c>
      <c r="J55" s="427">
        <v>94.7</v>
      </c>
      <c r="K55" s="427">
        <v>94.6</v>
      </c>
      <c r="L55" s="428" t="s">
        <v>672</v>
      </c>
      <c r="M55" s="428" t="s">
        <v>672</v>
      </c>
      <c r="N55" s="428" t="s">
        <v>672</v>
      </c>
      <c r="O55" s="428" t="s">
        <v>672</v>
      </c>
      <c r="P55" s="427">
        <v>113.6</v>
      </c>
      <c r="Q55" s="427">
        <v>104.4</v>
      </c>
      <c r="R55" s="427">
        <v>93.4</v>
      </c>
      <c r="S55" s="428" t="s">
        <v>672</v>
      </c>
    </row>
    <row r="56" spans="1:19" ht="13.5" customHeight="1">
      <c r="A56" s="424"/>
      <c r="B56" s="424" t="s">
        <v>670</v>
      </c>
      <c r="C56" s="425"/>
      <c r="D56" s="426">
        <v>100</v>
      </c>
      <c r="E56" s="427">
        <v>100</v>
      </c>
      <c r="F56" s="427">
        <v>100</v>
      </c>
      <c r="G56" s="427">
        <v>100</v>
      </c>
      <c r="H56" s="427">
        <v>100</v>
      </c>
      <c r="I56" s="427">
        <v>100</v>
      </c>
      <c r="J56" s="427">
        <v>100</v>
      </c>
      <c r="K56" s="427">
        <v>100</v>
      </c>
      <c r="L56" s="428">
        <v>100</v>
      </c>
      <c r="M56" s="428">
        <v>100</v>
      </c>
      <c r="N56" s="428">
        <v>100</v>
      </c>
      <c r="O56" s="428">
        <v>100</v>
      </c>
      <c r="P56" s="427">
        <v>100</v>
      </c>
      <c r="Q56" s="427">
        <v>100</v>
      </c>
      <c r="R56" s="427">
        <v>100</v>
      </c>
      <c r="S56" s="428">
        <v>100</v>
      </c>
    </row>
    <row r="57" spans="1:19" ht="13.5" customHeight="1">
      <c r="A57" s="424"/>
      <c r="B57" s="424" t="s">
        <v>671</v>
      </c>
      <c r="C57" s="425"/>
      <c r="D57" s="429">
        <v>99</v>
      </c>
      <c r="E57" s="430">
        <v>105.3</v>
      </c>
      <c r="F57" s="430">
        <v>101.3</v>
      </c>
      <c r="G57" s="430">
        <v>95.9</v>
      </c>
      <c r="H57" s="430">
        <v>94</v>
      </c>
      <c r="I57" s="430">
        <v>97.4</v>
      </c>
      <c r="J57" s="430">
        <v>101.8</v>
      </c>
      <c r="K57" s="430">
        <v>95.2</v>
      </c>
      <c r="L57" s="430">
        <v>106.5</v>
      </c>
      <c r="M57" s="430">
        <v>103.4</v>
      </c>
      <c r="N57" s="430">
        <v>86</v>
      </c>
      <c r="O57" s="430">
        <v>104.2</v>
      </c>
      <c r="P57" s="430">
        <v>96</v>
      </c>
      <c r="Q57" s="430">
        <v>92.9</v>
      </c>
      <c r="R57" s="430">
        <v>99.2</v>
      </c>
      <c r="S57" s="430">
        <v>100.9</v>
      </c>
    </row>
    <row r="58" spans="1:19" ht="13.5" customHeight="1">
      <c r="A58" s="424"/>
      <c r="B58" s="437" t="s">
        <v>704</v>
      </c>
      <c r="C58" s="438"/>
      <c r="D58" s="439">
        <v>99.4</v>
      </c>
      <c r="E58" s="440">
        <v>108.4</v>
      </c>
      <c r="F58" s="440">
        <v>103.9</v>
      </c>
      <c r="G58" s="440">
        <v>87.7</v>
      </c>
      <c r="H58" s="440">
        <v>91.3</v>
      </c>
      <c r="I58" s="440">
        <v>103.7</v>
      </c>
      <c r="J58" s="440">
        <v>103.7</v>
      </c>
      <c r="K58" s="440">
        <v>96.1</v>
      </c>
      <c r="L58" s="440">
        <v>93.9</v>
      </c>
      <c r="M58" s="440">
        <v>99.7</v>
      </c>
      <c r="N58" s="440">
        <v>82</v>
      </c>
      <c r="O58" s="440">
        <v>99</v>
      </c>
      <c r="P58" s="440">
        <v>87.8</v>
      </c>
      <c r="Q58" s="440">
        <v>92.6</v>
      </c>
      <c r="R58" s="440">
        <v>90.7</v>
      </c>
      <c r="S58" s="440">
        <v>99.6</v>
      </c>
    </row>
    <row r="59" spans="1:19" ht="13.5" customHeight="1">
      <c r="A59" s="419" t="s">
        <v>542</v>
      </c>
      <c r="B59" s="419" t="s">
        <v>598</v>
      </c>
      <c r="C59" s="431" t="s">
        <v>543</v>
      </c>
      <c r="D59" s="429">
        <v>180.8</v>
      </c>
      <c r="E59" s="430">
        <v>203.3</v>
      </c>
      <c r="F59" s="430">
        <v>198.5</v>
      </c>
      <c r="G59" s="430">
        <v>146.5</v>
      </c>
      <c r="H59" s="430">
        <v>186</v>
      </c>
      <c r="I59" s="430">
        <v>171.4</v>
      </c>
      <c r="J59" s="430">
        <v>182.3</v>
      </c>
      <c r="K59" s="430">
        <v>208.9</v>
      </c>
      <c r="L59" s="430">
        <v>134.4</v>
      </c>
      <c r="M59" s="430">
        <v>215</v>
      </c>
      <c r="N59" s="430">
        <v>102.1</v>
      </c>
      <c r="O59" s="430">
        <v>113.2</v>
      </c>
      <c r="P59" s="430">
        <v>203.8</v>
      </c>
      <c r="Q59" s="430">
        <v>149.6</v>
      </c>
      <c r="R59" s="430">
        <v>184.6</v>
      </c>
      <c r="S59" s="430">
        <v>113.1</v>
      </c>
    </row>
    <row r="60" spans="1:19" ht="13.5" customHeight="1">
      <c r="A60" s="424" t="s">
        <v>674</v>
      </c>
      <c r="B60" s="424" t="s">
        <v>557</v>
      </c>
      <c r="C60" s="425" t="s">
        <v>543</v>
      </c>
      <c r="D60" s="429">
        <v>85.4</v>
      </c>
      <c r="E60" s="430">
        <v>125</v>
      </c>
      <c r="F60" s="430">
        <v>90.9</v>
      </c>
      <c r="G60" s="430">
        <v>83.9</v>
      </c>
      <c r="H60" s="430">
        <v>91</v>
      </c>
      <c r="I60" s="430">
        <v>82.2</v>
      </c>
      <c r="J60" s="430">
        <v>86.6</v>
      </c>
      <c r="K60" s="430">
        <v>76.9</v>
      </c>
      <c r="L60" s="430">
        <v>77.2</v>
      </c>
      <c r="M60" s="430">
        <v>72.2</v>
      </c>
      <c r="N60" s="430">
        <v>75.3</v>
      </c>
      <c r="O60" s="430">
        <v>113.3</v>
      </c>
      <c r="P60" s="430">
        <v>66.2</v>
      </c>
      <c r="Q60" s="430">
        <v>76.9</v>
      </c>
      <c r="R60" s="430">
        <v>72.1</v>
      </c>
      <c r="S60" s="430">
        <v>88.7</v>
      </c>
    </row>
    <row r="61" spans="1:19" ht="13.5" customHeight="1">
      <c r="A61" s="424" t="s">
        <v>503</v>
      </c>
      <c r="B61" s="424" t="s">
        <v>545</v>
      </c>
      <c r="C61" s="425" t="s">
        <v>503</v>
      </c>
      <c r="D61" s="429">
        <v>81</v>
      </c>
      <c r="E61" s="430">
        <v>91.7</v>
      </c>
      <c r="F61" s="430">
        <v>84</v>
      </c>
      <c r="G61" s="430">
        <v>83.7</v>
      </c>
      <c r="H61" s="430">
        <v>78</v>
      </c>
      <c r="I61" s="430">
        <v>85</v>
      </c>
      <c r="J61" s="430">
        <v>86.6</v>
      </c>
      <c r="K61" s="430">
        <v>70.2</v>
      </c>
      <c r="L61" s="430">
        <v>74.9</v>
      </c>
      <c r="M61" s="430">
        <v>74.7</v>
      </c>
      <c r="N61" s="430">
        <v>73.2</v>
      </c>
      <c r="O61" s="430">
        <v>91.5</v>
      </c>
      <c r="P61" s="430">
        <v>67.1</v>
      </c>
      <c r="Q61" s="430">
        <v>75.1</v>
      </c>
      <c r="R61" s="430">
        <v>75.3</v>
      </c>
      <c r="S61" s="430">
        <v>90.3</v>
      </c>
    </row>
    <row r="62" spans="1:19" ht="13.5" customHeight="1">
      <c r="A62" s="424" t="s">
        <v>503</v>
      </c>
      <c r="B62" s="424" t="s">
        <v>546</v>
      </c>
      <c r="C62" s="425" t="s">
        <v>503</v>
      </c>
      <c r="D62" s="429">
        <v>83.3</v>
      </c>
      <c r="E62" s="430">
        <v>96.9</v>
      </c>
      <c r="F62" s="430">
        <v>85.3</v>
      </c>
      <c r="G62" s="430">
        <v>82.8</v>
      </c>
      <c r="H62" s="430">
        <v>94</v>
      </c>
      <c r="I62" s="430">
        <v>90.7</v>
      </c>
      <c r="J62" s="430">
        <v>87.4</v>
      </c>
      <c r="K62" s="430">
        <v>72.9</v>
      </c>
      <c r="L62" s="430">
        <v>74.2</v>
      </c>
      <c r="M62" s="430">
        <v>75.4</v>
      </c>
      <c r="N62" s="430">
        <v>76.2</v>
      </c>
      <c r="O62" s="430">
        <v>90.2</v>
      </c>
      <c r="P62" s="430">
        <v>68.6</v>
      </c>
      <c r="Q62" s="430">
        <v>78.7</v>
      </c>
      <c r="R62" s="430">
        <v>86.3</v>
      </c>
      <c r="S62" s="430">
        <v>92.8</v>
      </c>
    </row>
    <row r="63" spans="1:19" ht="13.5" customHeight="1">
      <c r="A63" s="424" t="s">
        <v>503</v>
      </c>
      <c r="B63" s="424" t="s">
        <v>547</v>
      </c>
      <c r="C63" s="425" t="s">
        <v>503</v>
      </c>
      <c r="D63" s="429">
        <v>84.6</v>
      </c>
      <c r="E63" s="430">
        <v>90.9</v>
      </c>
      <c r="F63" s="430">
        <v>86.1</v>
      </c>
      <c r="G63" s="430">
        <v>81.8</v>
      </c>
      <c r="H63" s="430">
        <v>88</v>
      </c>
      <c r="I63" s="430">
        <v>91.8</v>
      </c>
      <c r="J63" s="430">
        <v>100.5</v>
      </c>
      <c r="K63" s="430">
        <v>70.8</v>
      </c>
      <c r="L63" s="430">
        <v>76</v>
      </c>
      <c r="M63" s="430">
        <v>80.4</v>
      </c>
      <c r="N63" s="430">
        <v>76.4</v>
      </c>
      <c r="O63" s="430">
        <v>90.2</v>
      </c>
      <c r="P63" s="430">
        <v>69.9</v>
      </c>
      <c r="Q63" s="430">
        <v>78.5</v>
      </c>
      <c r="R63" s="430">
        <v>75.6</v>
      </c>
      <c r="S63" s="430">
        <v>91.2</v>
      </c>
    </row>
    <row r="64" spans="1:19" ht="13.5" customHeight="1">
      <c r="A64" s="424" t="s">
        <v>503</v>
      </c>
      <c r="B64" s="424" t="s">
        <v>548</v>
      </c>
      <c r="C64" s="425" t="s">
        <v>503</v>
      </c>
      <c r="D64" s="429">
        <v>82.6</v>
      </c>
      <c r="E64" s="430">
        <v>89.7</v>
      </c>
      <c r="F64" s="430">
        <v>84.9</v>
      </c>
      <c r="G64" s="430">
        <v>81.2</v>
      </c>
      <c r="H64" s="430">
        <v>76.8</v>
      </c>
      <c r="I64" s="430">
        <v>92.3</v>
      </c>
      <c r="J64" s="430">
        <v>87.3</v>
      </c>
      <c r="K64" s="430">
        <v>72.8</v>
      </c>
      <c r="L64" s="430">
        <v>73.3</v>
      </c>
      <c r="M64" s="430">
        <v>73.8</v>
      </c>
      <c r="N64" s="430">
        <v>76.9</v>
      </c>
      <c r="O64" s="430">
        <v>90.5</v>
      </c>
      <c r="P64" s="430">
        <v>67</v>
      </c>
      <c r="Q64" s="430">
        <v>74.9</v>
      </c>
      <c r="R64" s="430">
        <v>73.9</v>
      </c>
      <c r="S64" s="430">
        <v>106.7</v>
      </c>
    </row>
    <row r="65" spans="1:19" ht="13.5" customHeight="1">
      <c r="A65" s="424" t="s">
        <v>503</v>
      </c>
      <c r="B65" s="424" t="s">
        <v>549</v>
      </c>
      <c r="C65" s="425" t="s">
        <v>503</v>
      </c>
      <c r="D65" s="429">
        <v>139.3</v>
      </c>
      <c r="E65" s="430">
        <v>172</v>
      </c>
      <c r="F65" s="430">
        <v>144.1</v>
      </c>
      <c r="G65" s="430">
        <v>123.2</v>
      </c>
      <c r="H65" s="430">
        <v>130.7</v>
      </c>
      <c r="I65" s="430">
        <v>137</v>
      </c>
      <c r="J65" s="430">
        <v>135.8</v>
      </c>
      <c r="K65" s="430">
        <v>218.8</v>
      </c>
      <c r="L65" s="430">
        <v>120.7</v>
      </c>
      <c r="M65" s="430">
        <v>135.7</v>
      </c>
      <c r="N65" s="430">
        <v>87.7</v>
      </c>
      <c r="O65" s="430">
        <v>99.9</v>
      </c>
      <c r="P65" s="430">
        <v>157.2</v>
      </c>
      <c r="Q65" s="430">
        <v>121</v>
      </c>
      <c r="R65" s="430">
        <v>99</v>
      </c>
      <c r="S65" s="430">
        <v>119.9</v>
      </c>
    </row>
    <row r="66" spans="1:19" ht="13.5" customHeight="1">
      <c r="A66" s="424" t="s">
        <v>503</v>
      </c>
      <c r="B66" s="424" t="s">
        <v>550</v>
      </c>
      <c r="C66" s="425" t="s">
        <v>503</v>
      </c>
      <c r="D66" s="429">
        <v>130.1</v>
      </c>
      <c r="E66" s="430">
        <v>171.4</v>
      </c>
      <c r="F66" s="430">
        <v>147.9</v>
      </c>
      <c r="G66" s="430">
        <v>87.4</v>
      </c>
      <c r="H66" s="430">
        <v>146.9</v>
      </c>
      <c r="I66" s="430">
        <v>116.2</v>
      </c>
      <c r="J66" s="430">
        <v>134.5</v>
      </c>
      <c r="K66" s="430">
        <v>76.4</v>
      </c>
      <c r="L66" s="430">
        <v>120.7</v>
      </c>
      <c r="M66" s="430">
        <v>176.5</v>
      </c>
      <c r="N66" s="430">
        <v>89.4</v>
      </c>
      <c r="O66" s="430">
        <v>117.5</v>
      </c>
      <c r="P66" s="430">
        <v>90.4</v>
      </c>
      <c r="Q66" s="430">
        <v>111.9</v>
      </c>
      <c r="R66" s="430">
        <v>163.9</v>
      </c>
      <c r="S66" s="430">
        <v>101.2</v>
      </c>
    </row>
    <row r="67" spans="1:19" ht="13.5" customHeight="1">
      <c r="A67" s="424" t="s">
        <v>503</v>
      </c>
      <c r="B67" s="424" t="s">
        <v>551</v>
      </c>
      <c r="C67" s="425" t="s">
        <v>503</v>
      </c>
      <c r="D67" s="429">
        <v>84.3</v>
      </c>
      <c r="E67" s="430">
        <v>95.6</v>
      </c>
      <c r="F67" s="430">
        <v>85.7</v>
      </c>
      <c r="G67" s="430">
        <v>80</v>
      </c>
      <c r="H67" s="430">
        <v>76.8</v>
      </c>
      <c r="I67" s="430">
        <v>90.4</v>
      </c>
      <c r="J67" s="430">
        <v>87.9</v>
      </c>
      <c r="K67" s="430">
        <v>73.3</v>
      </c>
      <c r="L67" s="430">
        <v>76.8</v>
      </c>
      <c r="M67" s="430">
        <v>77.7</v>
      </c>
      <c r="N67" s="430">
        <v>77.8</v>
      </c>
      <c r="O67" s="430">
        <v>93.6</v>
      </c>
      <c r="P67" s="430">
        <v>89.4</v>
      </c>
      <c r="Q67" s="430">
        <v>76.4</v>
      </c>
      <c r="R67" s="430">
        <v>75</v>
      </c>
      <c r="S67" s="430">
        <v>89.6</v>
      </c>
    </row>
    <row r="68" spans="1:19" ht="13.5" customHeight="1">
      <c r="A68" s="424" t="s">
        <v>503</v>
      </c>
      <c r="B68" s="424" t="s">
        <v>552</v>
      </c>
      <c r="C68" s="425" t="s">
        <v>503</v>
      </c>
      <c r="D68" s="429">
        <v>81.2</v>
      </c>
      <c r="E68" s="430">
        <v>92.6</v>
      </c>
      <c r="F68" s="430">
        <v>84.2</v>
      </c>
      <c r="G68" s="430">
        <v>81.6</v>
      </c>
      <c r="H68" s="430">
        <v>76.2</v>
      </c>
      <c r="I68" s="430">
        <v>88.6</v>
      </c>
      <c r="J68" s="430">
        <v>87.5</v>
      </c>
      <c r="K68" s="430">
        <v>69.3</v>
      </c>
      <c r="L68" s="430">
        <v>74.7</v>
      </c>
      <c r="M68" s="430">
        <v>77.9</v>
      </c>
      <c r="N68" s="430">
        <v>75.6</v>
      </c>
      <c r="O68" s="430">
        <v>89.4</v>
      </c>
      <c r="P68" s="430">
        <v>65.1</v>
      </c>
      <c r="Q68" s="430">
        <v>74</v>
      </c>
      <c r="R68" s="430">
        <v>72.9</v>
      </c>
      <c r="S68" s="430">
        <v>88.7</v>
      </c>
    </row>
    <row r="69" spans="1:19" ht="13.5" customHeight="1">
      <c r="A69" s="424" t="s">
        <v>503</v>
      </c>
      <c r="B69" s="424" t="s">
        <v>518</v>
      </c>
      <c r="C69" s="425" t="s">
        <v>503</v>
      </c>
      <c r="D69" s="429">
        <v>80.9</v>
      </c>
      <c r="E69" s="430">
        <v>92.6</v>
      </c>
      <c r="F69" s="430">
        <v>82.8</v>
      </c>
      <c r="G69" s="430">
        <v>82.3</v>
      </c>
      <c r="H69" s="430">
        <v>76</v>
      </c>
      <c r="I69" s="430">
        <v>90</v>
      </c>
      <c r="J69" s="430">
        <v>86.7</v>
      </c>
      <c r="K69" s="430">
        <v>70.4</v>
      </c>
      <c r="L69" s="430">
        <v>75.6</v>
      </c>
      <c r="M69" s="430">
        <v>82.3</v>
      </c>
      <c r="N69" s="430">
        <v>76</v>
      </c>
      <c r="O69" s="430">
        <v>88.3</v>
      </c>
      <c r="P69" s="430">
        <v>65.2</v>
      </c>
      <c r="Q69" s="430">
        <v>74.5</v>
      </c>
      <c r="R69" s="430">
        <v>73</v>
      </c>
      <c r="S69" s="430">
        <v>89.6</v>
      </c>
    </row>
    <row r="70" spans="1:46" ht="13.5" customHeight="1">
      <c r="A70" s="424" t="s">
        <v>503</v>
      </c>
      <c r="B70" s="424" t="s">
        <v>553</v>
      </c>
      <c r="C70" s="425" t="s">
        <v>503</v>
      </c>
      <c r="D70" s="429">
        <v>88.4</v>
      </c>
      <c r="E70" s="430">
        <v>90.2</v>
      </c>
      <c r="F70" s="430">
        <v>86.7</v>
      </c>
      <c r="G70" s="430">
        <v>79</v>
      </c>
      <c r="H70" s="430">
        <v>77.6</v>
      </c>
      <c r="I70" s="430">
        <v>96.3</v>
      </c>
      <c r="J70" s="430">
        <v>92.4</v>
      </c>
      <c r="K70" s="430">
        <v>79.6</v>
      </c>
      <c r="L70" s="430">
        <v>107.1</v>
      </c>
      <c r="M70" s="430">
        <v>78.8</v>
      </c>
      <c r="N70" s="430">
        <v>95.5</v>
      </c>
      <c r="O70" s="430">
        <v>90.5</v>
      </c>
      <c r="P70" s="430">
        <v>71.6</v>
      </c>
      <c r="Q70" s="430">
        <v>94.5</v>
      </c>
      <c r="R70" s="430">
        <v>72.5</v>
      </c>
      <c r="S70" s="430">
        <v>112.3</v>
      </c>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row>
    <row r="71" spans="1:46" ht="13.5" customHeight="1">
      <c r="A71" s="432" t="s">
        <v>690</v>
      </c>
      <c r="B71" s="433" t="s">
        <v>813</v>
      </c>
      <c r="C71" s="434" t="s">
        <v>694</v>
      </c>
      <c r="D71" s="435">
        <v>174.3</v>
      </c>
      <c r="E71" s="436">
        <v>253</v>
      </c>
      <c r="F71" s="436">
        <v>198.2</v>
      </c>
      <c r="G71" s="436">
        <v>132.3</v>
      </c>
      <c r="H71" s="436">
        <v>170.1</v>
      </c>
      <c r="I71" s="436">
        <v>154.7</v>
      </c>
      <c r="J71" s="436">
        <v>178.4</v>
      </c>
      <c r="K71" s="436">
        <v>229.2</v>
      </c>
      <c r="L71" s="436">
        <v>112</v>
      </c>
      <c r="M71" s="436">
        <v>172.7</v>
      </c>
      <c r="N71" s="436">
        <v>94.9</v>
      </c>
      <c r="O71" s="436">
        <v>128.2</v>
      </c>
      <c r="P71" s="436">
        <v>164.1</v>
      </c>
      <c r="Q71" s="436">
        <v>133.5</v>
      </c>
      <c r="R71" s="436">
        <v>178.3</v>
      </c>
      <c r="S71" s="436">
        <v>110.4</v>
      </c>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row>
    <row r="72" spans="1:19" ht="17.25" customHeight="1">
      <c r="A72" s="400"/>
      <c r="B72" s="400"/>
      <c r="C72" s="400"/>
      <c r="D72" s="772" t="s">
        <v>599</v>
      </c>
      <c r="E72" s="772"/>
      <c r="F72" s="772"/>
      <c r="G72" s="772"/>
      <c r="H72" s="772"/>
      <c r="I72" s="772"/>
      <c r="J72" s="772"/>
      <c r="K72" s="772"/>
      <c r="L72" s="772"/>
      <c r="M72" s="772"/>
      <c r="N72" s="772"/>
      <c r="O72" s="772"/>
      <c r="P72" s="772"/>
      <c r="Q72" s="772"/>
      <c r="R72" s="772"/>
      <c r="S72" s="772"/>
    </row>
    <row r="73" spans="1:19" ht="13.5" customHeight="1">
      <c r="A73" s="419" t="s">
        <v>540</v>
      </c>
      <c r="B73" s="419" t="s">
        <v>667</v>
      </c>
      <c r="C73" s="420" t="s">
        <v>541</v>
      </c>
      <c r="D73" s="421">
        <v>-2.2</v>
      </c>
      <c r="E73" s="422">
        <v>-14</v>
      </c>
      <c r="F73" s="422">
        <v>-1.6</v>
      </c>
      <c r="G73" s="422">
        <v>-2.4</v>
      </c>
      <c r="H73" s="422">
        <v>-7.3</v>
      </c>
      <c r="I73" s="422">
        <v>-0.7</v>
      </c>
      <c r="J73" s="422">
        <v>-2.5</v>
      </c>
      <c r="K73" s="422">
        <v>-4.1</v>
      </c>
      <c r="L73" s="423" t="s">
        <v>672</v>
      </c>
      <c r="M73" s="423" t="s">
        <v>672</v>
      </c>
      <c r="N73" s="423" t="s">
        <v>672</v>
      </c>
      <c r="O73" s="423" t="s">
        <v>672</v>
      </c>
      <c r="P73" s="422">
        <v>-6.1</v>
      </c>
      <c r="Q73" s="422">
        <v>-1.1</v>
      </c>
      <c r="R73" s="422">
        <v>-20.5</v>
      </c>
      <c r="S73" s="423" t="s">
        <v>672</v>
      </c>
    </row>
    <row r="74" spans="1:19" ht="13.5" customHeight="1">
      <c r="A74" s="424"/>
      <c r="B74" s="424" t="s">
        <v>668</v>
      </c>
      <c r="C74" s="425"/>
      <c r="D74" s="426">
        <v>-1.6</v>
      </c>
      <c r="E74" s="427">
        <v>-6.5</v>
      </c>
      <c r="F74" s="427">
        <v>-1.3</v>
      </c>
      <c r="G74" s="427">
        <v>-6.5</v>
      </c>
      <c r="H74" s="427">
        <v>-10.5</v>
      </c>
      <c r="I74" s="427">
        <v>1.1</v>
      </c>
      <c r="J74" s="427">
        <v>-9.3</v>
      </c>
      <c r="K74" s="427">
        <v>6.3</v>
      </c>
      <c r="L74" s="428" t="s">
        <v>672</v>
      </c>
      <c r="M74" s="428" t="s">
        <v>672</v>
      </c>
      <c r="N74" s="428" t="s">
        <v>672</v>
      </c>
      <c r="O74" s="428" t="s">
        <v>672</v>
      </c>
      <c r="P74" s="427">
        <v>-6.1</v>
      </c>
      <c r="Q74" s="427">
        <v>1.9</v>
      </c>
      <c r="R74" s="427">
        <v>6.2</v>
      </c>
      <c r="S74" s="428" t="s">
        <v>672</v>
      </c>
    </row>
    <row r="75" spans="1:19" ht="13.5" customHeight="1">
      <c r="A75" s="424"/>
      <c r="B75" s="424" t="s">
        <v>669</v>
      </c>
      <c r="C75" s="425"/>
      <c r="D75" s="426">
        <v>-6.5</v>
      </c>
      <c r="E75" s="427">
        <v>-0.8</v>
      </c>
      <c r="F75" s="427">
        <v>-8.3</v>
      </c>
      <c r="G75" s="427">
        <v>-0.9</v>
      </c>
      <c r="H75" s="427">
        <v>-9</v>
      </c>
      <c r="I75" s="427">
        <v>-1.2</v>
      </c>
      <c r="J75" s="427">
        <v>-2.7</v>
      </c>
      <c r="K75" s="427">
        <v>4</v>
      </c>
      <c r="L75" s="428" t="s">
        <v>672</v>
      </c>
      <c r="M75" s="428" t="s">
        <v>672</v>
      </c>
      <c r="N75" s="428" t="s">
        <v>672</v>
      </c>
      <c r="O75" s="428" t="s">
        <v>672</v>
      </c>
      <c r="P75" s="427">
        <v>-1.2</v>
      </c>
      <c r="Q75" s="427">
        <v>-1.3</v>
      </c>
      <c r="R75" s="427">
        <v>16.8</v>
      </c>
      <c r="S75" s="428" t="s">
        <v>672</v>
      </c>
    </row>
    <row r="76" spans="1:19" ht="13.5" customHeight="1">
      <c r="A76" s="424"/>
      <c r="B76" s="424" t="s">
        <v>670</v>
      </c>
      <c r="C76" s="425"/>
      <c r="D76" s="426">
        <v>1.8</v>
      </c>
      <c r="E76" s="427">
        <v>21.7</v>
      </c>
      <c r="F76" s="427">
        <v>7.4</v>
      </c>
      <c r="G76" s="427">
        <v>3</v>
      </c>
      <c r="H76" s="427">
        <v>3</v>
      </c>
      <c r="I76" s="427">
        <v>-3.4</v>
      </c>
      <c r="J76" s="427">
        <v>5.6</v>
      </c>
      <c r="K76" s="427">
        <v>5.7</v>
      </c>
      <c r="L76" s="428" t="s">
        <v>672</v>
      </c>
      <c r="M76" s="428" t="s">
        <v>672</v>
      </c>
      <c r="N76" s="428" t="s">
        <v>672</v>
      </c>
      <c r="O76" s="428" t="s">
        <v>672</v>
      </c>
      <c r="P76" s="427">
        <v>-12</v>
      </c>
      <c r="Q76" s="427">
        <v>-4.2</v>
      </c>
      <c r="R76" s="427">
        <v>7.1</v>
      </c>
      <c r="S76" s="428" t="s">
        <v>672</v>
      </c>
    </row>
    <row r="77" spans="1:19" ht="13.5" customHeight="1">
      <c r="A77" s="424"/>
      <c r="B77" s="424" t="s">
        <v>671</v>
      </c>
      <c r="C77" s="425"/>
      <c r="D77" s="426">
        <v>-1</v>
      </c>
      <c r="E77" s="427">
        <v>5.3</v>
      </c>
      <c r="F77" s="427">
        <v>1.3</v>
      </c>
      <c r="G77" s="427">
        <v>-4.1</v>
      </c>
      <c r="H77" s="427">
        <v>-6</v>
      </c>
      <c r="I77" s="427">
        <v>-2.6</v>
      </c>
      <c r="J77" s="427">
        <v>1.8</v>
      </c>
      <c r="K77" s="427">
        <v>-4.8</v>
      </c>
      <c r="L77" s="428">
        <v>6.5</v>
      </c>
      <c r="M77" s="428">
        <v>3.4</v>
      </c>
      <c r="N77" s="428">
        <v>-14</v>
      </c>
      <c r="O77" s="428">
        <v>4.2</v>
      </c>
      <c r="P77" s="427">
        <v>-4</v>
      </c>
      <c r="Q77" s="427">
        <v>-7.1</v>
      </c>
      <c r="R77" s="427">
        <v>-0.8</v>
      </c>
      <c r="S77" s="428">
        <v>0.9</v>
      </c>
    </row>
    <row r="78" spans="1:19" ht="13.5" customHeight="1">
      <c r="A78" s="424"/>
      <c r="B78" s="437" t="s">
        <v>705</v>
      </c>
      <c r="C78" s="438"/>
      <c r="D78" s="439">
        <v>0.4</v>
      </c>
      <c r="E78" s="440">
        <v>2.9</v>
      </c>
      <c r="F78" s="440">
        <v>2.6</v>
      </c>
      <c r="G78" s="440">
        <v>-8.6</v>
      </c>
      <c r="H78" s="440">
        <v>-2.9</v>
      </c>
      <c r="I78" s="440">
        <v>6.5</v>
      </c>
      <c r="J78" s="440">
        <v>1.9</v>
      </c>
      <c r="K78" s="440">
        <v>0.9</v>
      </c>
      <c r="L78" s="440">
        <v>-11.8</v>
      </c>
      <c r="M78" s="440">
        <v>-3.6</v>
      </c>
      <c r="N78" s="440">
        <v>-4.7</v>
      </c>
      <c r="O78" s="440">
        <v>-5</v>
      </c>
      <c r="P78" s="440">
        <v>-8.5</v>
      </c>
      <c r="Q78" s="440">
        <v>-0.3</v>
      </c>
      <c r="R78" s="440">
        <v>-8.6</v>
      </c>
      <c r="S78" s="440">
        <v>-1.3</v>
      </c>
    </row>
    <row r="79" spans="1:19" ht="13.5" customHeight="1">
      <c r="A79" s="419"/>
      <c r="B79" s="419" t="s">
        <v>598</v>
      </c>
      <c r="C79" s="431"/>
      <c r="D79" s="429">
        <v>-2.2</v>
      </c>
      <c r="E79" s="430">
        <v>-12.5</v>
      </c>
      <c r="F79" s="430">
        <v>1.3</v>
      </c>
      <c r="G79" s="430">
        <v>-23.4</v>
      </c>
      <c r="H79" s="430">
        <v>18.3</v>
      </c>
      <c r="I79" s="430">
        <v>4</v>
      </c>
      <c r="J79" s="430">
        <v>10.5</v>
      </c>
      <c r="K79" s="430">
        <v>3</v>
      </c>
      <c r="L79" s="430">
        <v>-25.9</v>
      </c>
      <c r="M79" s="430">
        <v>18.3</v>
      </c>
      <c r="N79" s="430">
        <v>-10.2</v>
      </c>
      <c r="O79" s="430">
        <v>-27.4</v>
      </c>
      <c r="P79" s="430">
        <v>-3.5</v>
      </c>
      <c r="Q79" s="430">
        <v>-13.3</v>
      </c>
      <c r="R79" s="430">
        <v>-14.3</v>
      </c>
      <c r="S79" s="430">
        <v>-14.3</v>
      </c>
    </row>
    <row r="80" spans="1:19" ht="13.5" customHeight="1">
      <c r="A80" s="424" t="s">
        <v>674</v>
      </c>
      <c r="B80" s="424" t="s">
        <v>557</v>
      </c>
      <c r="C80" s="425" t="s">
        <v>543</v>
      </c>
      <c r="D80" s="429">
        <v>3.3</v>
      </c>
      <c r="E80" s="430">
        <v>40.3</v>
      </c>
      <c r="F80" s="430">
        <v>6.6</v>
      </c>
      <c r="G80" s="430">
        <v>6.9</v>
      </c>
      <c r="H80" s="430">
        <v>22.8</v>
      </c>
      <c r="I80" s="430">
        <v>-7</v>
      </c>
      <c r="J80" s="430">
        <v>-0.2</v>
      </c>
      <c r="K80" s="430">
        <v>11</v>
      </c>
      <c r="L80" s="430">
        <v>-1.7</v>
      </c>
      <c r="M80" s="430">
        <v>-10.2</v>
      </c>
      <c r="N80" s="430">
        <v>-2.2</v>
      </c>
      <c r="O80" s="430">
        <v>7.1</v>
      </c>
      <c r="P80" s="430">
        <v>-6.4</v>
      </c>
      <c r="Q80" s="430">
        <v>0</v>
      </c>
      <c r="R80" s="430">
        <v>-1.8</v>
      </c>
      <c r="S80" s="430">
        <v>-4.2</v>
      </c>
    </row>
    <row r="81" spans="1:19" ht="13.5" customHeight="1">
      <c r="A81" s="424" t="s">
        <v>503</v>
      </c>
      <c r="B81" s="424" t="s">
        <v>545</v>
      </c>
      <c r="C81" s="425" t="s">
        <v>503</v>
      </c>
      <c r="D81" s="429">
        <v>0</v>
      </c>
      <c r="E81" s="430">
        <v>0.5</v>
      </c>
      <c r="F81" s="430">
        <v>1.6</v>
      </c>
      <c r="G81" s="430">
        <v>6.5</v>
      </c>
      <c r="H81" s="430">
        <v>5</v>
      </c>
      <c r="I81" s="430">
        <v>-1.4</v>
      </c>
      <c r="J81" s="430">
        <v>1.3</v>
      </c>
      <c r="K81" s="430">
        <v>0.6</v>
      </c>
      <c r="L81" s="430">
        <v>-9.4</v>
      </c>
      <c r="M81" s="430">
        <v>-5</v>
      </c>
      <c r="N81" s="430">
        <v>-3.4</v>
      </c>
      <c r="O81" s="430">
        <v>-2.1</v>
      </c>
      <c r="P81" s="430">
        <v>-2.8</v>
      </c>
      <c r="Q81" s="430">
        <v>-0.8</v>
      </c>
      <c r="R81" s="430">
        <v>-1.7</v>
      </c>
      <c r="S81" s="430">
        <v>-4</v>
      </c>
    </row>
    <row r="82" spans="1:19" ht="13.5" customHeight="1">
      <c r="A82" s="424" t="s">
        <v>503</v>
      </c>
      <c r="B82" s="424" t="s">
        <v>546</v>
      </c>
      <c r="C82" s="425" t="s">
        <v>503</v>
      </c>
      <c r="D82" s="429">
        <v>-0.4</v>
      </c>
      <c r="E82" s="430">
        <v>-1.8</v>
      </c>
      <c r="F82" s="430">
        <v>1.5</v>
      </c>
      <c r="G82" s="430">
        <v>7.3</v>
      </c>
      <c r="H82" s="430">
        <v>17.2</v>
      </c>
      <c r="I82" s="430">
        <v>3.7</v>
      </c>
      <c r="J82" s="430">
        <v>-1.7</v>
      </c>
      <c r="K82" s="430">
        <v>-0.1</v>
      </c>
      <c r="L82" s="430">
        <v>-5.1</v>
      </c>
      <c r="M82" s="430">
        <v>-8.4</v>
      </c>
      <c r="N82" s="430">
        <v>-3.5</v>
      </c>
      <c r="O82" s="430">
        <v>-1.8</v>
      </c>
      <c r="P82" s="430">
        <v>-4.9</v>
      </c>
      <c r="Q82" s="430">
        <v>-3.2</v>
      </c>
      <c r="R82" s="430">
        <v>-4.3</v>
      </c>
      <c r="S82" s="430">
        <v>-2.1</v>
      </c>
    </row>
    <row r="83" spans="1:19" ht="13.5" customHeight="1">
      <c r="A83" s="424" t="s">
        <v>503</v>
      </c>
      <c r="B83" s="424" t="s">
        <v>547</v>
      </c>
      <c r="C83" s="425" t="s">
        <v>503</v>
      </c>
      <c r="D83" s="429">
        <v>1.3</v>
      </c>
      <c r="E83" s="430">
        <v>1.1</v>
      </c>
      <c r="F83" s="430">
        <v>0.8</v>
      </c>
      <c r="G83" s="430">
        <v>6.8</v>
      </c>
      <c r="H83" s="430">
        <v>6.7</v>
      </c>
      <c r="I83" s="430">
        <v>3.4</v>
      </c>
      <c r="J83" s="430">
        <v>8.1</v>
      </c>
      <c r="K83" s="430">
        <v>2.6</v>
      </c>
      <c r="L83" s="430">
        <v>-8.1</v>
      </c>
      <c r="M83" s="430">
        <v>-2.7</v>
      </c>
      <c r="N83" s="430">
        <v>0.9</v>
      </c>
      <c r="O83" s="430">
        <v>-0.9</v>
      </c>
      <c r="P83" s="430">
        <v>-3.3</v>
      </c>
      <c r="Q83" s="430">
        <v>2.3</v>
      </c>
      <c r="R83" s="430">
        <v>3.4</v>
      </c>
      <c r="S83" s="430">
        <v>-2.7</v>
      </c>
    </row>
    <row r="84" spans="1:19" ht="13.5" customHeight="1">
      <c r="A84" s="424" t="s">
        <v>503</v>
      </c>
      <c r="B84" s="424" t="s">
        <v>548</v>
      </c>
      <c r="C84" s="425" t="s">
        <v>503</v>
      </c>
      <c r="D84" s="429">
        <v>-0.1</v>
      </c>
      <c r="E84" s="430">
        <v>-11.3</v>
      </c>
      <c r="F84" s="430">
        <v>-0.9</v>
      </c>
      <c r="G84" s="430">
        <v>7.3</v>
      </c>
      <c r="H84" s="430">
        <v>1.6</v>
      </c>
      <c r="I84" s="430">
        <v>5.4</v>
      </c>
      <c r="J84" s="430">
        <v>-0.2</v>
      </c>
      <c r="K84" s="430">
        <v>4.6</v>
      </c>
      <c r="L84" s="430">
        <v>-5.7</v>
      </c>
      <c r="M84" s="430">
        <v>2.1</v>
      </c>
      <c r="N84" s="430">
        <v>1.6</v>
      </c>
      <c r="O84" s="430">
        <v>0.9</v>
      </c>
      <c r="P84" s="430">
        <v>-3.7</v>
      </c>
      <c r="Q84" s="430">
        <v>-0.8</v>
      </c>
      <c r="R84" s="430">
        <v>3.1</v>
      </c>
      <c r="S84" s="430">
        <v>10</v>
      </c>
    </row>
    <row r="85" spans="1:19" ht="13.5" customHeight="1">
      <c r="A85" s="424" t="s">
        <v>503</v>
      </c>
      <c r="B85" s="424" t="s">
        <v>549</v>
      </c>
      <c r="C85" s="425" t="s">
        <v>503</v>
      </c>
      <c r="D85" s="429">
        <v>-0.1</v>
      </c>
      <c r="E85" s="430">
        <v>12.8</v>
      </c>
      <c r="F85" s="430">
        <v>1.9</v>
      </c>
      <c r="G85" s="430">
        <v>2.2</v>
      </c>
      <c r="H85" s="430">
        <v>14.7</v>
      </c>
      <c r="I85" s="430">
        <v>1.3</v>
      </c>
      <c r="J85" s="430">
        <v>2</v>
      </c>
      <c r="K85" s="430">
        <v>0.2</v>
      </c>
      <c r="L85" s="430">
        <v>-8.8</v>
      </c>
      <c r="M85" s="430">
        <v>14.6</v>
      </c>
      <c r="N85" s="430">
        <v>6.8</v>
      </c>
      <c r="O85" s="430">
        <v>2.5</v>
      </c>
      <c r="P85" s="430">
        <v>5.1</v>
      </c>
      <c r="Q85" s="430">
        <v>-16</v>
      </c>
      <c r="R85" s="430">
        <v>-20.9</v>
      </c>
      <c r="S85" s="430">
        <v>3.5</v>
      </c>
    </row>
    <row r="86" spans="1:19" ht="13.5" customHeight="1">
      <c r="A86" s="424" t="s">
        <v>503</v>
      </c>
      <c r="B86" s="424" t="s">
        <v>550</v>
      </c>
      <c r="C86" s="425" t="s">
        <v>503</v>
      </c>
      <c r="D86" s="429">
        <v>3.1</v>
      </c>
      <c r="E86" s="430">
        <v>52</v>
      </c>
      <c r="F86" s="430">
        <v>0.5</v>
      </c>
      <c r="G86" s="430">
        <v>-6.1</v>
      </c>
      <c r="H86" s="430">
        <v>60</v>
      </c>
      <c r="I86" s="430">
        <v>-11.2</v>
      </c>
      <c r="J86" s="430">
        <v>-4.6</v>
      </c>
      <c r="K86" s="430">
        <v>-0.1</v>
      </c>
      <c r="L86" s="430">
        <v>2.9</v>
      </c>
      <c r="M86" s="430">
        <v>2.9</v>
      </c>
      <c r="N86" s="430">
        <v>-4.8</v>
      </c>
      <c r="O86" s="430">
        <v>12.8</v>
      </c>
      <c r="P86" s="430">
        <v>37.6</v>
      </c>
      <c r="Q86" s="430">
        <v>4.7</v>
      </c>
      <c r="R86" s="430">
        <v>58.1</v>
      </c>
      <c r="S86" s="430">
        <v>-0.4</v>
      </c>
    </row>
    <row r="87" spans="1:19" ht="13.5" customHeight="1">
      <c r="A87" s="424" t="s">
        <v>503</v>
      </c>
      <c r="B87" s="424" t="s">
        <v>551</v>
      </c>
      <c r="C87" s="425" t="s">
        <v>503</v>
      </c>
      <c r="D87" s="429">
        <v>0.8</v>
      </c>
      <c r="E87" s="430">
        <v>7.5</v>
      </c>
      <c r="F87" s="430">
        <v>1.7</v>
      </c>
      <c r="G87" s="430">
        <v>3.5</v>
      </c>
      <c r="H87" s="430">
        <v>-9</v>
      </c>
      <c r="I87" s="430">
        <v>-0.6</v>
      </c>
      <c r="J87" s="430">
        <v>0.8</v>
      </c>
      <c r="K87" s="430">
        <v>-0.1</v>
      </c>
      <c r="L87" s="430">
        <v>0.7</v>
      </c>
      <c r="M87" s="430">
        <v>6.6</v>
      </c>
      <c r="N87" s="430">
        <v>-0.9</v>
      </c>
      <c r="O87" s="430">
        <v>-26.4</v>
      </c>
      <c r="P87" s="430">
        <v>6.9</v>
      </c>
      <c r="Q87" s="430">
        <v>0.3</v>
      </c>
      <c r="R87" s="430">
        <v>3.4</v>
      </c>
      <c r="S87" s="430">
        <v>-0.2</v>
      </c>
    </row>
    <row r="88" spans="1:19" ht="13.5" customHeight="1">
      <c r="A88" s="424" t="s">
        <v>503</v>
      </c>
      <c r="B88" s="424" t="s">
        <v>552</v>
      </c>
      <c r="C88" s="425" t="s">
        <v>503</v>
      </c>
      <c r="D88" s="429">
        <v>0.6</v>
      </c>
      <c r="E88" s="430">
        <v>2.4</v>
      </c>
      <c r="F88" s="430">
        <v>1.6</v>
      </c>
      <c r="G88" s="430">
        <v>2.4</v>
      </c>
      <c r="H88" s="430">
        <v>-1</v>
      </c>
      <c r="I88" s="430">
        <v>0.1</v>
      </c>
      <c r="J88" s="430">
        <v>2.3</v>
      </c>
      <c r="K88" s="430">
        <v>-6.1</v>
      </c>
      <c r="L88" s="430">
        <v>-0.8</v>
      </c>
      <c r="M88" s="430">
        <v>4.1</v>
      </c>
      <c r="N88" s="430">
        <v>-1</v>
      </c>
      <c r="O88" s="430">
        <v>-1.5</v>
      </c>
      <c r="P88" s="430">
        <v>0.8</v>
      </c>
      <c r="Q88" s="430">
        <v>-2.1</v>
      </c>
      <c r="R88" s="430">
        <v>1.1</v>
      </c>
      <c r="S88" s="430">
        <v>-1.6</v>
      </c>
    </row>
    <row r="89" spans="1:19" ht="13.5" customHeight="1">
      <c r="A89" s="424" t="s">
        <v>503</v>
      </c>
      <c r="B89" s="424" t="s">
        <v>518</v>
      </c>
      <c r="C89" s="425" t="s">
        <v>503</v>
      </c>
      <c r="D89" s="429">
        <v>-0.2</v>
      </c>
      <c r="E89" s="430">
        <v>0.5</v>
      </c>
      <c r="F89" s="430">
        <v>0.1</v>
      </c>
      <c r="G89" s="430">
        <v>6.9</v>
      </c>
      <c r="H89" s="430">
        <v>-2.3</v>
      </c>
      <c r="I89" s="430">
        <v>0.6</v>
      </c>
      <c r="J89" s="430">
        <v>1.8</v>
      </c>
      <c r="K89" s="430">
        <v>-2.2</v>
      </c>
      <c r="L89" s="430">
        <v>-4.4</v>
      </c>
      <c r="M89" s="430">
        <v>10.9</v>
      </c>
      <c r="N89" s="430">
        <v>-10.1</v>
      </c>
      <c r="O89" s="430">
        <v>-1.8</v>
      </c>
      <c r="P89" s="430">
        <v>-1.1</v>
      </c>
      <c r="Q89" s="430">
        <v>-1.7</v>
      </c>
      <c r="R89" s="430">
        <v>-0.1</v>
      </c>
      <c r="S89" s="430">
        <v>-3.1</v>
      </c>
    </row>
    <row r="90" spans="1:19" ht="13.5" customHeight="1">
      <c r="A90" s="424" t="s">
        <v>503</v>
      </c>
      <c r="B90" s="424" t="s">
        <v>553</v>
      </c>
      <c r="C90" s="425" t="s">
        <v>503</v>
      </c>
      <c r="D90" s="429">
        <v>0.1</v>
      </c>
      <c r="E90" s="430">
        <v>-1.7</v>
      </c>
      <c r="F90" s="430">
        <v>-0.3</v>
      </c>
      <c r="G90" s="430">
        <v>9.7</v>
      </c>
      <c r="H90" s="430">
        <v>-0.9</v>
      </c>
      <c r="I90" s="430">
        <v>-3.9</v>
      </c>
      <c r="J90" s="430">
        <v>3.6</v>
      </c>
      <c r="K90" s="430">
        <v>-0.1</v>
      </c>
      <c r="L90" s="430">
        <v>-4.5</v>
      </c>
      <c r="M90" s="430">
        <v>5.9</v>
      </c>
      <c r="N90" s="430">
        <v>14.4</v>
      </c>
      <c r="O90" s="430">
        <v>-2.5</v>
      </c>
      <c r="P90" s="430">
        <v>7.8</v>
      </c>
      <c r="Q90" s="430">
        <v>-2.7</v>
      </c>
      <c r="R90" s="430">
        <v>0.1</v>
      </c>
      <c r="S90" s="430">
        <v>-6.8</v>
      </c>
    </row>
    <row r="91" spans="1:19" ht="13.5" customHeight="1">
      <c r="A91" s="432" t="s">
        <v>690</v>
      </c>
      <c r="B91" s="433" t="s">
        <v>813</v>
      </c>
      <c r="C91" s="434" t="s">
        <v>706</v>
      </c>
      <c r="D91" s="435">
        <v>-3.6</v>
      </c>
      <c r="E91" s="436">
        <v>24.4</v>
      </c>
      <c r="F91" s="436">
        <v>-0.2</v>
      </c>
      <c r="G91" s="436">
        <v>-9.7</v>
      </c>
      <c r="H91" s="436">
        <v>-8.5</v>
      </c>
      <c r="I91" s="436">
        <v>-9.7</v>
      </c>
      <c r="J91" s="436">
        <v>-2.1</v>
      </c>
      <c r="K91" s="436">
        <v>9.7</v>
      </c>
      <c r="L91" s="436">
        <v>-16.7</v>
      </c>
      <c r="M91" s="436">
        <v>-19.7</v>
      </c>
      <c r="N91" s="436">
        <v>-7.1</v>
      </c>
      <c r="O91" s="436">
        <v>13.3</v>
      </c>
      <c r="P91" s="436">
        <v>-19.5</v>
      </c>
      <c r="Q91" s="436">
        <v>-10.8</v>
      </c>
      <c r="R91" s="436">
        <v>-3.4</v>
      </c>
      <c r="S91" s="436">
        <v>-2.4</v>
      </c>
    </row>
    <row r="92" spans="1:35" ht="27" customHeight="1">
      <c r="A92" s="762" t="s">
        <v>348</v>
      </c>
      <c r="B92" s="762"/>
      <c r="C92" s="763"/>
      <c r="D92" s="442">
        <v>97.2</v>
      </c>
      <c r="E92" s="441">
        <v>180.5</v>
      </c>
      <c r="F92" s="441">
        <v>128.6</v>
      </c>
      <c r="G92" s="441">
        <v>67.5</v>
      </c>
      <c r="H92" s="441">
        <v>119.2</v>
      </c>
      <c r="I92" s="441">
        <v>60.6</v>
      </c>
      <c r="J92" s="441">
        <v>93.1</v>
      </c>
      <c r="K92" s="441">
        <v>187.9</v>
      </c>
      <c r="L92" s="441">
        <v>4.6</v>
      </c>
      <c r="M92" s="441">
        <v>119.2</v>
      </c>
      <c r="N92" s="441">
        <v>-0.6</v>
      </c>
      <c r="O92" s="441">
        <v>41.7</v>
      </c>
      <c r="P92" s="441">
        <v>129.2</v>
      </c>
      <c r="Q92" s="441">
        <v>41.3</v>
      </c>
      <c r="R92" s="441">
        <v>145.9</v>
      </c>
      <c r="S92" s="441">
        <v>-1.7</v>
      </c>
      <c r="T92" s="377"/>
      <c r="U92" s="377"/>
      <c r="V92" s="377"/>
      <c r="W92" s="377"/>
      <c r="X92" s="377"/>
      <c r="Y92" s="377"/>
      <c r="Z92" s="377"/>
      <c r="AA92" s="377"/>
      <c r="AB92" s="377"/>
      <c r="AC92" s="377"/>
      <c r="AD92" s="377"/>
      <c r="AE92" s="377"/>
      <c r="AF92" s="377"/>
      <c r="AG92" s="377"/>
      <c r="AH92" s="377"/>
      <c r="AI92" s="377"/>
    </row>
    <row r="93" spans="1:36" s="378" customFormat="1" ht="27" customHeight="1">
      <c r="A93" s="381"/>
      <c r="B93" s="381"/>
      <c r="C93" s="381"/>
      <c r="D93" s="382"/>
      <c r="E93" s="382"/>
      <c r="F93" s="382"/>
      <c r="G93" s="382"/>
      <c r="H93" s="382"/>
      <c r="I93" s="382"/>
      <c r="J93" s="775" t="s">
        <v>664</v>
      </c>
      <c r="K93" s="776"/>
      <c r="L93" s="776"/>
      <c r="M93" s="776"/>
      <c r="N93" s="776"/>
      <c r="O93" s="776"/>
      <c r="P93" s="776"/>
      <c r="Q93" s="776"/>
      <c r="R93" s="776"/>
      <c r="S93" s="776"/>
      <c r="T93" s="365"/>
      <c r="U93" s="365"/>
      <c r="V93" s="365"/>
      <c r="W93" s="365"/>
      <c r="X93" s="365"/>
      <c r="Y93" s="365"/>
      <c r="Z93" s="365"/>
      <c r="AA93" s="365"/>
      <c r="AB93" s="365"/>
      <c r="AC93" s="365"/>
      <c r="AD93" s="365"/>
      <c r="AE93" s="365"/>
      <c r="AF93" s="365"/>
      <c r="AG93" s="365"/>
      <c r="AH93" s="365"/>
      <c r="AI93" s="365"/>
      <c r="AJ93" s="365"/>
    </row>
  </sheetData>
  <mergeCells count="12">
    <mergeCell ref="D26:S26"/>
    <mergeCell ref="A46:C46"/>
    <mergeCell ref="H48:O48"/>
    <mergeCell ref="G1:O1"/>
    <mergeCell ref="H2:O2"/>
    <mergeCell ref="A3:C5"/>
    <mergeCell ref="D6:R6"/>
    <mergeCell ref="J93:S93"/>
    <mergeCell ref="A49:C51"/>
    <mergeCell ref="D52:R52"/>
    <mergeCell ref="D72:S72"/>
    <mergeCell ref="A92:C92"/>
  </mergeCells>
  <printOptions/>
  <pageMargins left="0.7874015748031497" right="0.3937007874015748" top="0.4330708661417323" bottom="0.38" header="0.31496062992125984" footer="0.2"/>
  <pageSetup horizontalDpi="600" verticalDpi="600" orientation="portrait" paperSize="9" scale="63" r:id="rId1"/>
  <headerFooter alignWithMargins="0">
    <oddFooter>&amp;C&amp;"ＭＳ Ｐゴシック,標準"&amp;12- 7 -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00154805</cp:lastModifiedBy>
  <cp:lastPrinted>2014-02-18T02:00:04Z</cp:lastPrinted>
  <dcterms:created xsi:type="dcterms:W3CDTF">2003-04-22T00:03:15Z</dcterms:created>
  <dcterms:modified xsi:type="dcterms:W3CDTF">2014-02-24T05:35:57Z</dcterms:modified>
  <cp:category/>
  <cp:version/>
  <cp:contentType/>
  <cp:contentStatus/>
</cp:coreProperties>
</file>