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90" yWindow="65506" windowWidth="10245" windowHeight="8520" tabRatio="825" activeTab="1"/>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'季節調整済指数'!$A$1:$R$40</definedName>
    <definedName name="_xlnm.Print_Area" localSheetId="9">'実質賃金総額'!$A$1:$S$92</definedName>
    <definedName name="_xlnm.Print_Area" localSheetId="11">'実質賃金定期'!$A$1:$S$92</definedName>
    <definedName name="_xlnm.Print_Area" localSheetId="15">'所定外労働時間'!$A$1:$S$92</definedName>
    <definedName name="_xlnm.Print_Area" localSheetId="14">'所定内労働時間'!$A$1:$S$92</definedName>
    <definedName name="_xlnm.Print_Area" localSheetId="16">'常用雇用'!$A$1:$S$92</definedName>
    <definedName name="_xlnm.Print_Area" localSheetId="27">'全国結果30人以上'!$A$1:$BC$55</definedName>
    <definedName name="_xlnm.Print_Area" localSheetId="26">'全国結果5人以上'!$A$1:$BC$55</definedName>
    <definedName name="_xlnm.Print_Area" localSheetId="13">'総実労働時間'!$A$1:$S$92</definedName>
    <definedName name="_xlnm.Print_Area" localSheetId="0">'速報表紙'!$A$1:$K$56</definedName>
    <definedName name="_xlnm.Print_Area" localSheetId="2">'調査の説明'!$A$1:$AG$122</definedName>
    <definedName name="_xlnm.Print_Area" localSheetId="3">'表章産業について'!$A$1:$G$86</definedName>
    <definedName name="_xlnm.Print_Area" localSheetId="12">'名目賃金所定内'!$A$1:$S$92</definedName>
    <definedName name="_xlnm.Print_Area" localSheetId="8">'名目賃金総額'!$A$1:$S$92</definedName>
    <definedName name="_xlnm.Print_Area" localSheetId="10">'名目賃金定期'!$A$1:$S$92</definedName>
    <definedName name="_xlnm.Print_Area" localSheetId="1">'目次'!$A$1:$O$50</definedName>
    <definedName name="_xlnm.Print_Area" localSheetId="28">'裏表紙'!$A$1:$K$39</definedName>
    <definedName name="_xlnm.Print_Titles" localSheetId="3">'表章産業について'!$15:$17</definedName>
  </definedNames>
  <calcPr fullCalcOnLoad="1"/>
</workbook>
</file>

<file path=xl/sharedStrings.xml><?xml version="1.0" encoding="utf-8"?>
<sst xmlns="http://schemas.openxmlformats.org/spreadsheetml/2006/main" count="6316" uniqueCount="764">
  <si>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</si>
  <si>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</si>
  <si>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</si>
  <si>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</si>
  <si>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</si>
  <si>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</si>
  <si>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</si>
  <si>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(5)</t>
  </si>
  <si>
    <t>労働異動率</t>
  </si>
  <si>
    <t>７　利用上の注意</t>
  </si>
  <si>
    <t>現在の基準年は平成22年であり、指数は「平成22年平均＝100」とする。　</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</si>
  <si>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</si>
  <si>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</si>
  <si>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</si>
  <si>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</si>
  <si>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(8)</t>
  </si>
  <si>
    <t>Ｍ一括分とは宿泊業，飲食サービス業中分類のうち、飲食店、持ち帰り・配達飲食サービス業を、Ｐ一括分とは医療，福祉中分類のうち、保健衛生、社会保険・社会福祉・介護事業を、Ｒ一括分とはサービス業(他に分類されないもの)中分類のうち、廃棄物処理業、自動車整備業、機械等修理業(別掲を除く)、政治・経済・文化団体、宗教、その他のサービス業を一括表示したものである。</t>
  </si>
  <si>
    <t>－ 2 －</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</si>
  <si>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</si>
  <si>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</si>
  <si>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</si>
  <si>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</si>
  <si>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</si>
  <si>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(2)</t>
  </si>
  <si>
    <t>対前年同月</t>
  </si>
  <si>
    <t>対　前　月</t>
  </si>
  <si>
    <t>情報通信業</t>
  </si>
  <si>
    <t>複合サービス事業</t>
  </si>
  <si>
    <t>サービス業（他に分類されないもの）</t>
  </si>
  <si>
    <t>医療,福祉</t>
  </si>
  <si>
    <t>調査産業計</t>
  </si>
  <si>
    <t>建設業</t>
  </si>
  <si>
    <t>製造業</t>
  </si>
  <si>
    <t>教育,学習支援業</t>
  </si>
  <si>
    <t>推計労働者数</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</si>
  <si>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</si>
  <si>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</si>
  <si>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</si>
  <si>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</si>
  <si>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</si>
  <si>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</si>
  <si>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</si>
  <si>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</si>
  <si>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</si>
  <si>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</si>
  <si>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</si>
  <si>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</si>
  <si>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</si>
  <si>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</si>
  <si>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</si>
  <si>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</si>
  <si>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</si>
  <si>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</si>
  <si>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</si>
  <si>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</si>
  <si>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</si>
  <si>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</si>
  <si>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</si>
  <si>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</si>
  <si>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</si>
  <si>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</si>
  <si>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</si>
  <si>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</si>
  <si>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</si>
  <si>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</si>
  <si>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</si>
  <si>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</si>
  <si>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</si>
  <si>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</si>
  <si>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</si>
  <si>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表４　本月末推計常用労働者数及び労働異動率</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</si>
  <si>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</si>
  <si>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</si>
  <si>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</si>
  <si>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</si>
  <si>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</si>
  <si>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</si>
  <si>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</si>
  <si>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</si>
  <si>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</si>
  <si>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</si>
  <si>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</si>
  <si>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</si>
  <si>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</si>
  <si>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</si>
  <si>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</si>
  <si>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</si>
  <si>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</si>
  <si>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</si>
  <si>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</si>
  <si>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</si>
  <si>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</si>
  <si>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</si>
  <si>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</si>
  <si>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</si>
  <si>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</si>
  <si>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</si>
  <si>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</si>
  <si>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</si>
  <si>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</si>
  <si>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</si>
  <si>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</si>
  <si>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</si>
  <si>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</si>
  <si>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</si>
  <si>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</si>
  <si>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</si>
  <si>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</si>
  <si>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</si>
  <si>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</si>
  <si>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</si>
  <si>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</si>
  <si>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</si>
  <si>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</si>
  <si>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</si>
  <si>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</si>
  <si>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</si>
  <si>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</si>
  <si>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</si>
  <si>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</si>
  <si>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</si>
  <si>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</si>
  <si>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</si>
  <si>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</si>
  <si>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</si>
  <si>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</si>
  <si>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</si>
  <si>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</si>
  <si>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</si>
  <si>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</si>
  <si>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</si>
  <si>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</si>
  <si>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</si>
  <si>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</si>
  <si>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</si>
  <si>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</si>
  <si>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</si>
  <si>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</si>
  <si>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</si>
  <si>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</si>
  <si>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</si>
  <si>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</si>
  <si>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</si>
  <si>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</si>
  <si>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</si>
  <si>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</si>
  <si>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</si>
  <si>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</si>
  <si>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</si>
  <si>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</si>
  <si>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</si>
  <si>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</si>
  <si>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</si>
  <si>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</si>
  <si>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</si>
  <si>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</si>
  <si>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</si>
  <si>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</si>
  <si>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</si>
  <si>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</si>
  <si>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</si>
  <si>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</si>
  <si>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</si>
  <si>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</si>
  <si>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</si>
  <si>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</si>
  <si>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</si>
  <si>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</si>
  <si>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</si>
  <si>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</si>
  <si>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</si>
  <si>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</si>
  <si>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</si>
  <si>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</si>
  <si>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</si>
  <si>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</si>
  <si>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</si>
  <si>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</si>
  <si>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</si>
  <si>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</si>
  <si>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</si>
  <si>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</si>
  <si>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</si>
  <si>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</si>
  <si>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</si>
  <si>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</si>
  <si>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</si>
  <si>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</si>
  <si>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</si>
  <si>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</si>
  <si>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</si>
  <si>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</si>
  <si>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</si>
  <si>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</si>
  <si>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</si>
  <si>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</si>
  <si>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</si>
  <si>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</si>
  <si>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</si>
  <si>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</si>
  <si>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</si>
  <si>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</si>
  <si>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</si>
  <si>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</si>
  <si>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</si>
  <si>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</si>
  <si>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</si>
  <si>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</si>
  <si>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</si>
  <si>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</si>
  <si>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</si>
  <si>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</si>
  <si>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</si>
  <si>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</si>
  <si>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</si>
  <si>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</si>
  <si>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</si>
  <si>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</si>
  <si>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</si>
  <si>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</si>
  <si>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</si>
  <si>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</si>
  <si>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</si>
  <si>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</si>
  <si>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</si>
  <si>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</si>
  <si>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</si>
  <si>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</si>
  <si>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</si>
  <si>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</si>
  <si>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</si>
  <si>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</si>
  <si>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</si>
  <si>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</si>
  <si>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</si>
  <si>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</si>
  <si>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</si>
  <si>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</si>
  <si>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</si>
  <si>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</si>
  <si>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</si>
  <si>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</si>
  <si>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</si>
  <si>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</si>
  <si>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</si>
  <si>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</si>
  <si>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</si>
  <si>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</si>
  <si>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</si>
  <si>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</si>
  <si>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</si>
  <si>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</si>
  <si>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</si>
  <si>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</si>
  <si>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</si>
  <si>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</si>
  <si>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</si>
  <si>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</si>
  <si>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</si>
  <si>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</si>
  <si>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</si>
  <si>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</si>
  <si>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</si>
  <si>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</si>
  <si>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</si>
  <si>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</si>
  <si>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</si>
  <si>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</si>
  <si>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</si>
  <si>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</si>
  <si>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</si>
  <si>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</si>
  <si>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</si>
  <si>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</si>
  <si>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</si>
  <si>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</si>
  <si>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</si>
  <si>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</si>
  <si>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</si>
  <si>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</si>
  <si>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</si>
  <si>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</si>
  <si>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</si>
  <si>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</si>
  <si>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</si>
  <si>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</si>
  <si>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</si>
  <si>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</si>
  <si>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</si>
  <si>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</si>
  <si>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</si>
  <si>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</si>
  <si>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</si>
  <si>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</si>
  <si>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</si>
  <si>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</si>
  <si>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</si>
  <si>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</si>
  <si>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</si>
  <si>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</si>
  <si>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</si>
  <si>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</si>
  <si>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</si>
  <si>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</si>
  <si>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</si>
  <si>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</si>
  <si>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</si>
  <si>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</si>
  <si>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</si>
  <si>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</si>
  <si>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</si>
  <si>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</si>
  <si>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</si>
  <si>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</si>
  <si>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</si>
  <si>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</si>
  <si>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</si>
  <si>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</si>
  <si>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</si>
  <si>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</si>
  <si>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</si>
  <si>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</si>
  <si>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</si>
  <si>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</si>
  <si>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</si>
  <si>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</si>
  <si>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</si>
  <si>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</si>
  <si>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</si>
  <si>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</si>
  <si>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</si>
  <si>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</si>
  <si>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</si>
  <si>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</si>
  <si>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</si>
  <si>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</si>
  <si>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</si>
  <si>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</si>
  <si>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</si>
  <si>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</si>
  <si>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</si>
  <si>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</si>
  <si>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</si>
  <si>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</si>
  <si>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</si>
  <si>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</si>
  <si>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</si>
  <si>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</si>
  <si>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</si>
  <si>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</si>
  <si>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</si>
  <si>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</si>
  <si>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</si>
  <si>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</si>
  <si>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</si>
  <si>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</si>
  <si>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</si>
  <si>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</si>
  <si>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</si>
  <si>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</si>
  <si>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</si>
  <si>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</si>
  <si>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</si>
  <si>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</si>
  <si>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</si>
  <si>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</si>
  <si>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</si>
  <si>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</si>
  <si>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</si>
  <si>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</si>
  <si>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</si>
  <si>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</si>
  <si>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</si>
  <si>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</si>
  <si>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</si>
  <si>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</si>
  <si>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</si>
  <si>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</si>
  <si>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</si>
  <si>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</si>
  <si>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</si>
  <si>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</si>
  <si>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</si>
  <si>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</si>
  <si>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</si>
  <si>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</si>
  <si>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</si>
  <si>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</si>
  <si>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</si>
  <si>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</si>
  <si>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</si>
  <si>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</si>
  <si>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</si>
  <si>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</si>
  <si>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</si>
  <si>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</si>
  <si>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</si>
  <si>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</si>
  <si>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</si>
  <si>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</si>
  <si>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</si>
  <si>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</si>
  <si>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</si>
  <si>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</si>
  <si>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</si>
  <si>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</si>
  <si>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</si>
  <si>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</si>
  <si>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</si>
  <si>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</si>
  <si>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</si>
  <si>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</si>
  <si>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</si>
  <si>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</si>
  <si>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</si>
  <si>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</si>
  <si>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</si>
  <si>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</si>
  <si>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</si>
  <si>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</si>
  <si>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</si>
  <si>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</si>
  <si>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</si>
  <si>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</si>
  <si>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</si>
  <si>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</si>
  <si>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</si>
  <si>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</si>
  <si>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</si>
  <si>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</si>
  <si>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</si>
  <si>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</si>
  <si>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</si>
  <si>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</si>
  <si>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</si>
  <si>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</si>
  <si>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</si>
  <si>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</si>
  <si>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</si>
  <si>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</si>
  <si>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</si>
  <si>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</si>
  <si>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</si>
  <si>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</si>
  <si>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</si>
  <si>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</si>
  <si>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</si>
  <si>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</si>
  <si>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</si>
  <si>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</si>
  <si>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</si>
  <si>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</si>
  <si>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</si>
  <si>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</si>
  <si>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</si>
  <si>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</si>
  <si>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</si>
  <si>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</si>
  <si>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</si>
  <si>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</si>
  <si>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</si>
  <si>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</si>
  <si>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</si>
  <si>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</si>
  <si>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</si>
  <si>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</si>
  <si>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</si>
  <si>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</si>
  <si>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</si>
  <si>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</si>
  <si>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</si>
  <si>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</si>
  <si>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</si>
  <si>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</si>
  <si>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</si>
  <si>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</si>
  <si>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</si>
  <si>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</si>
  <si>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</si>
  <si>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</si>
  <si>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</si>
  <si>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</si>
  <si>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</si>
  <si>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</si>
  <si>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</si>
  <si>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</si>
  <si>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</si>
  <si>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</si>
  <si>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</si>
  <si>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</si>
  <si>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</si>
  <si>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</si>
  <si>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</si>
  <si>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</si>
  <si>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</si>
  <si>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</si>
  <si>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</si>
  <si>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</si>
  <si>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</si>
  <si>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</si>
  <si>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</si>
  <si>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</si>
  <si>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</si>
  <si>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</si>
  <si>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</si>
  <si>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</si>
  <si>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</si>
  <si>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</si>
  <si>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</si>
  <si>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</si>
  <si>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</si>
  <si>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</si>
  <si>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</si>
  <si>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</si>
  <si>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所定内時間</t>
  </si>
  <si>
    <t>推計労働者数</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</si>
  <si>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</si>
  <si>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</si>
  <si>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</si>
  <si>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</si>
  <si>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</si>
  <si>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</si>
  <si>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</si>
  <si>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</si>
  <si>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</si>
  <si>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</si>
  <si>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</si>
  <si>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</si>
  <si>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</si>
  <si>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</si>
  <si>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</si>
  <si>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</si>
  <si>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</si>
  <si>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</si>
  <si>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</si>
  <si>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</si>
  <si>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</si>
  <si>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</si>
  <si>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</si>
  <si>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</si>
  <si>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</si>
  <si>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</si>
  <si>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</si>
  <si>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</si>
  <si>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</si>
  <si>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</si>
  <si>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</si>
  <si>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</si>
  <si>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</si>
  <si>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</si>
  <si>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</si>
  <si>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定期給与</t>
  </si>
  <si>
    <t xml:space="preserve"> |</t>
  </si>
  <si>
    <t xml:space="preserve">  ここでは、センサス局方式を用いて算定した季節調整係数で原系列を除して求めるという方法によっている。</t>
  </si>
  <si>
    <t>月</t>
  </si>
  <si>
    <t>常用雇用指数</t>
  </si>
  <si>
    <t>実質賃金指数（定期給与）（事業所規模5人以上・30人以上）</t>
  </si>
  <si>
    <t>労働時間指数（所定内労働時間）（事業所規模5人以上・30人以上）</t>
  </si>
  <si>
    <t>実質賃金定期</t>
  </si>
  <si>
    <t>（別紙）</t>
  </si>
  <si>
    <t>実数による増減率</t>
  </si>
  <si>
    <t>表章産業（新産業分類　H22.１～）</t>
  </si>
  <si>
    <t>１   事業所規模5人以上</t>
  </si>
  <si>
    <t>事業所規模 ＝ 5人以上</t>
  </si>
  <si>
    <t>年月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</si>
  <si>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</si>
  <si>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</si>
  <si>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</si>
  <si>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</si>
  <si>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</si>
  <si>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</si>
  <si>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</si>
  <si>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</si>
  <si>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</si>
  <si>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</si>
  <si>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</si>
  <si>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</si>
  <si>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</si>
  <si>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</si>
  <si>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</si>
  <si>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ＴＬ</t>
  </si>
  <si>
    <t>Ｄ</t>
  </si>
  <si>
    <t>Ｅ</t>
  </si>
  <si>
    <t>Ｆ</t>
  </si>
  <si>
    <t>Ｇ</t>
  </si>
  <si>
    <t>Ｈ</t>
  </si>
  <si>
    <t>Ｉ</t>
  </si>
  <si>
    <t>Ｊ</t>
  </si>
  <si>
    <t>Ｋ</t>
  </si>
  <si>
    <t>Ｌ</t>
  </si>
  <si>
    <t>Ｍ</t>
  </si>
  <si>
    <t>Ｎ</t>
  </si>
  <si>
    <t>Ｏ</t>
  </si>
  <si>
    <t>Ｐ</t>
  </si>
  <si>
    <t>Ｑ</t>
  </si>
  <si>
    <t>Ｒ</t>
  </si>
  <si>
    <t>調査</t>
  </si>
  <si>
    <t>情報</t>
  </si>
  <si>
    <t>運輸業，</t>
  </si>
  <si>
    <t>卸売業，</t>
  </si>
  <si>
    <t>金融業，</t>
  </si>
  <si>
    <t>不動産業，</t>
  </si>
  <si>
    <t>学術</t>
  </si>
  <si>
    <t>生活関連</t>
  </si>
  <si>
    <t>教育，学習</t>
  </si>
  <si>
    <t>医療，</t>
  </si>
  <si>
    <t>複合</t>
  </si>
  <si>
    <t>その他の</t>
  </si>
  <si>
    <t>産業計</t>
  </si>
  <si>
    <t>通信業</t>
  </si>
  <si>
    <t>郵便業</t>
  </si>
  <si>
    <t>小売業</t>
  </si>
  <si>
    <t>保険業</t>
  </si>
  <si>
    <t>物品賃貸業</t>
  </si>
  <si>
    <t>研究等</t>
  </si>
  <si>
    <t>サービス業等</t>
  </si>
  <si>
    <t>支援業</t>
  </si>
  <si>
    <t>福祉</t>
  </si>
  <si>
    <t>サービス業</t>
  </si>
  <si>
    <t>平成</t>
  </si>
  <si>
    <t>18</t>
  </si>
  <si>
    <t>年</t>
  </si>
  <si>
    <t>19</t>
  </si>
  <si>
    <t>20</t>
  </si>
  <si>
    <t>21</t>
  </si>
  <si>
    <t>22</t>
  </si>
  <si>
    <t>23</t>
  </si>
  <si>
    <t>23年</t>
  </si>
  <si>
    <t>1</t>
  </si>
  <si>
    <t>月</t>
  </si>
  <si>
    <t>2</t>
  </si>
  <si>
    <t>3</t>
  </si>
  <si>
    <t>4</t>
  </si>
  <si>
    <t>5</t>
  </si>
  <si>
    <t>6</t>
  </si>
  <si>
    <t>7</t>
  </si>
  <si>
    <t>8</t>
  </si>
  <si>
    <t>9</t>
  </si>
  <si>
    <t>10</t>
  </si>
  <si>
    <t>11</t>
  </si>
  <si>
    <t>12</t>
  </si>
  <si>
    <t>24年</t>
  </si>
  <si>
    <t>月</t>
  </si>
  <si>
    <t>(平成22年平均＝100)</t>
  </si>
  <si>
    <t>名目賃金指数（現金給与総額）</t>
  </si>
  <si>
    <t>実質賃金指数（現金給与総額）</t>
  </si>
  <si>
    <t>実質賃金指数（定期給与）</t>
  </si>
  <si>
    <t>名目賃金指数（定期給与）</t>
  </si>
  <si>
    <t>名目賃金指数（所定内給与）</t>
  </si>
  <si>
    <t>労働時間指数（総実労働時間）</t>
  </si>
  <si>
    <t>2</t>
  </si>
  <si>
    <t>3</t>
  </si>
  <si>
    <t>4</t>
  </si>
  <si>
    <t>5</t>
  </si>
  <si>
    <t>6</t>
  </si>
  <si>
    <t>7</t>
  </si>
  <si>
    <t>8</t>
  </si>
  <si>
    <t>9</t>
  </si>
  <si>
    <t>11</t>
  </si>
  <si>
    <t>（平成22年平均＝100）</t>
  </si>
  <si>
    <t>（調査産業計、平成22年平均＝100）</t>
  </si>
  <si>
    <t>（調査産業計、平成22年平均＝100）</t>
  </si>
  <si>
    <t>12</t>
  </si>
  <si>
    <t>1</t>
  </si>
  <si>
    <t>1</t>
  </si>
  <si>
    <t>月</t>
  </si>
  <si>
    <t xml:space="preserve">(参考）  全国の結果（平成24年１月分確報） </t>
  </si>
  <si>
    <t>平成24年1月</t>
  </si>
  <si>
    <t>労働時間指数（所定外労働時間）</t>
  </si>
  <si>
    <t>労働時間指数（所定内労働時間）</t>
  </si>
  <si>
    <t>日</t>
  </si>
  <si>
    <t>時間</t>
  </si>
  <si>
    <t>％</t>
  </si>
  <si>
    <t>千人</t>
  </si>
  <si>
    <t>ポイント</t>
  </si>
  <si>
    <t>第１表  産業、性別常用労働者の１人平均月間現金給与額（静岡県）</t>
  </si>
  <si>
    <t>（単位：円）</t>
  </si>
  <si>
    <t>きまって支給する給与</t>
  </si>
  <si>
    <t>所定内給与</t>
  </si>
  <si>
    <t>超過労働給与</t>
  </si>
  <si>
    <t>特別に支払われた給与</t>
  </si>
  <si>
    <t>計</t>
  </si>
  <si>
    <t>男</t>
  </si>
  <si>
    <t>女</t>
  </si>
  <si>
    <t>第２表  産業、性別常用労働者の１人平均月間出勤日数及び実労働時間（静岡県）</t>
  </si>
  <si>
    <t>出勤日数</t>
  </si>
  <si>
    <t>所定内労働時間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</si>
  <si>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</si>
  <si>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</si>
  <si>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</si>
  <si>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</si>
  <si>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</si>
  <si>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</si>
  <si>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</si>
  <si>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第６表  産業、就業形態別労働者の1人平均月間現金給与額（静岡県）</t>
  </si>
  <si>
    <t>一  般  労  働  者</t>
  </si>
  <si>
    <t>パートタイム労働者</t>
  </si>
  <si>
    <t>現金給与    総  額</t>
  </si>
  <si>
    <t>所 定 内        給  与</t>
  </si>
  <si>
    <t>超過労働     給  与</t>
  </si>
  <si>
    <t>特別に支払      われた給与</t>
  </si>
  <si>
    <t>第８表  産業、就業形態別労働者数（静岡県）</t>
  </si>
  <si>
    <t>（単位：人）</t>
  </si>
  <si>
    <t>前   月   末         労 働 者 数</t>
  </si>
  <si>
    <t>本月中の増加労  働  者  数</t>
  </si>
  <si>
    <t>本月中の減少労  働  者  数</t>
  </si>
  <si>
    <t>本   月   末     労 働 者 数</t>
  </si>
  <si>
    <t>【確定値】</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</si>
  <si>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</si>
  <si>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調査事業所は、経済センサスの結果に基づく事業所リストを母集団として、これを産業及び規模別に層化して無作為抽出する。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</si>
  <si>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</si>
  <si>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</si>
  <si>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</si>
  <si>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</si>
  <si>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</si>
  <si>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</si>
  <si>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</si>
  <si>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</si>
  <si>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</si>
  <si>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(2)</t>
  </si>
  <si>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</si>
  <si>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</si>
  <si>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</si>
  <si>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</si>
  <si>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</si>
  <si>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(3)</t>
  </si>
  <si>
    <t>出勤日数</t>
  </si>
  <si>
    <t xml:space="preserve"> 調査期間中に労働者が実際に出勤した日数のことである。事業所に出勤しない日は有給であっても出勤日としないが、１日のうち１時間でも就業すれば、１出勤日とする。</t>
  </si>
  <si>
    <t>－ 1 －</t>
  </si>
  <si>
    <t>(4)</t>
  </si>
  <si>
    <t>常用労働者</t>
  </si>
  <si>
    <t>次のいずれかに該当する労働者のことである。</t>
  </si>
  <si>
    <t>23年</t>
  </si>
  <si>
    <t>○ 静岡県毎月勤労統計調査の結果は『統計センターしずおか』で御覧になれます。</t>
  </si>
  <si>
    <t>-</t>
  </si>
  <si>
    <t>-</t>
  </si>
  <si>
    <t>平成22年１月分結果から日本標準産業分類(平成19年11月改定)に基づき表章している。平成21年以前の結果との接続については、別紙参照のこと。
 なお、平成21年以前と接続しない産業については、指数は平成22年1月分結果から、増減率は平成23年1月分結果から作成している。</t>
  </si>
  <si>
    <t>指数は、基準時更新及び第一種事業所の抽出替えに伴い、時系列比較を可能にするため、原則として過去に遡って改訂している。最近では、平成24年１月分調査において、平成21年経済センサス－基礎調査結果に基づく抽出替え及び母集団労働者数の変更を行ったことから改訂した。ただし、毎月の絶対的な水準を表す実数値については、改訂を行わないこととしている。
 対前年（前月）比等の増減率は、原則として指数により行っているため、実数から算定した場合とは必ずしも一致しない。</t>
  </si>
  <si>
    <t>　なお、接続しない産業については、指数は平成22年1月分結果から、増減率は平成23年1月分から作成している。</t>
  </si>
  <si>
    <t>指　　　　　　　　　　　　　数</t>
  </si>
  <si>
    <t>対前年　（同月）  増減率(％)</t>
  </si>
  <si>
    <t>宿泊,飲食</t>
  </si>
  <si>
    <t>電気・ガス</t>
  </si>
  <si>
    <t>水道業等</t>
  </si>
  <si>
    <t xml:space="preserve">(参考）  全国の結果（平成24年１月分確報） </t>
  </si>
  <si>
    <t>平成24年1月</t>
  </si>
  <si>
    <t>-</t>
  </si>
  <si>
    <t>x</t>
  </si>
  <si>
    <t>　１月の１人平均総実労働時間（調査産業計）は１４１．０時間で、前月比７．０％減、前年同月と同水準となった。</t>
  </si>
  <si>
    <t>　総実労働時間のうち、所定内労働時間は１２９．０時間で、前月比７．０％減、前年同月と同水準となった。また、所定外労働時間は１２．０時間で、前月比７．６％減、前年同月比０．３％減となった。</t>
  </si>
  <si>
    <t>　製造業の所定外労働時間は１４．８時間で、前月比１３．５％減、前年同月比３．７％増となった。</t>
  </si>
  <si>
    <t>　１月における調査産業計の雇用の動きを常用雇用指数（平成22年平均＝100）でみると、１０２．４(P16)で、前月比０．４％増、前年同月比１．８％増となった。また、パートタイム労働者比率は２４．５％となった。</t>
  </si>
  <si>
    <t>　調査産業計の労働異動率をみると、入職率は０．８３％で、前年同月差０．６１ポイント減、離職率は０．９１％で、前年同月差０．４７ポイント減となった。</t>
  </si>
  <si>
    <t>　１月の１人平均現金給与総額（調査産業計）は２８２，１７０円で、前月比５５．１％減（季節調整値では０．６％増(P17)）、前年同月比０．８％減となった。</t>
  </si>
  <si>
    <t>　現金給与総額のうち、定期給与は２７３，２７８円で、前月比０．７％減（季節調整値では１．４％増(P17)）、前年同月比０．３％増となった。また、特別給与は８，８９２円で、前年同月差２，９７５円減となった。</t>
  </si>
  <si>
    <t>　定期給与のうち所定内給与は２４８，７１９円で、前月と同水準、前年同月比０．１％減となった。</t>
  </si>
  <si>
    <t>　１月の１人平均総実労働時間（調査産業計）は１３７．２時間で、前月比７．５％減、前年同月比０．３％減となった。</t>
  </si>
  <si>
    <t>　総実労働時間のうち、所定内労働時間は１２６．６時間で、前月比７．７％減、前年同月比０．４％減となった。また、所定外労働時間は１０．６時間で、前月比７．３％減、前年同月比２．２％増となった。</t>
  </si>
  <si>
    <t>　製造業の所定外労働時間は１３．３時間で、前月比１５．２％減、前年同月比３．３％増となった。</t>
  </si>
  <si>
    <t>　１月における調査産業計の雇用の動きを常用雇用指数（平成22年平均＝100）でみると、１０１．１(P16)で、前月比と同水準、前年同月比１．０％増となった。また、パートタイム労働者比率は２９．２％となった。</t>
  </si>
  <si>
    <t>　調査産業計の労働異動率をみると、入職率は１．０２％で、前年同月差０．２７ポイント減、離職率は１．３６％で、前年同月差０．０８ポイント減となった。</t>
  </si>
  <si>
    <t>　１月の１人平均現金給与総額（調査産業計）は２６２，３７９円で、前月比５０．９％減、前年同月比１．３％減となった。</t>
  </si>
  <si>
    <t>　現金給与総額のうち、定期給与は２５１，００９円で、前月比０．４％減、前年同月比０．１％増となった。また、特別給与は１１，３７０円で、前年同月差３，４４５円減となった。</t>
  </si>
  <si>
    <t>　定期給与のうち、所定内給与は２３１，６７２円で、前月比０．３％増、前年同月比０．１％減となった。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</si>
</sst>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s>
  <fonts count="54">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sz val="8"/>
      <name val="ＭＳ 明朝"/>
      <family val="1"/>
    </font>
    <font>
      <b/>
      <sz val="12"/>
      <name val="ＭＳ Ｐ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49">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0" xfId="0" applyNumberFormat="1"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181" fontId="4" fillId="0" borderId="0" xfId="0" applyNumberFormat="1" applyFont="1" applyAlignment="1">
      <alignment vertical="center" shrinkToFit="1"/>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6">
      <alignment/>
      <protection/>
    </xf>
    <xf numFmtId="0" fontId="1" fillId="0" borderId="0" xfId="26" applyAlignment="1">
      <alignment horizontal="centerContinuous"/>
      <protection/>
    </xf>
    <xf numFmtId="0" fontId="1" fillId="0" borderId="0" xfId="26" applyAlignment="1">
      <alignment horizontal="center"/>
      <protection/>
    </xf>
    <xf numFmtId="0" fontId="15" fillId="0" borderId="0" xfId="26" applyFont="1" applyBorder="1" applyAlignment="1">
      <alignment horizontal="centerContinuous"/>
      <protection/>
    </xf>
    <xf numFmtId="0" fontId="18" fillId="0" borderId="0" xfId="26" applyFont="1" applyAlignment="1">
      <alignment horizontal="centerContinuous"/>
      <protection/>
    </xf>
    <xf numFmtId="58" fontId="1" fillId="0" borderId="0" xfId="26" applyNumberFormat="1" applyAlignment="1">
      <alignment horizontal="center"/>
      <protection/>
    </xf>
    <xf numFmtId="0" fontId="15" fillId="0" borderId="0" xfId="26"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1" fillId="0" borderId="0" xfId="0" applyFont="1" applyAlignment="1">
      <alignment/>
    </xf>
    <xf numFmtId="179" fontId="1" fillId="0" borderId="0" xfId="0" applyNumberFormat="1" applyFont="1" applyBorder="1" applyAlignment="1">
      <alignment/>
    </xf>
    <xf numFmtId="0" fontId="5" fillId="0" borderId="0" xfId="0" applyFont="1" applyAlignment="1">
      <alignment/>
    </xf>
    <xf numFmtId="0" fontId="4" fillId="0" borderId="0" xfId="0" applyFont="1" applyAlignment="1">
      <alignment/>
    </xf>
    <xf numFmtId="0" fontId="17" fillId="0" borderId="0" xfId="26" applyFont="1">
      <alignment/>
      <protection/>
    </xf>
    <xf numFmtId="0" fontId="23" fillId="0" borderId="0" xfId="26"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20" fillId="2" borderId="8" xfId="0" applyFont="1" applyFill="1" applyBorder="1" applyAlignment="1">
      <alignment vertical="center" shrinkToFit="1"/>
    </xf>
    <xf numFmtId="0" fontId="20"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4" fillId="0" borderId="0" xfId="28" applyFont="1">
      <alignment vertical="center"/>
      <protection/>
    </xf>
    <xf numFmtId="0" fontId="24" fillId="0" borderId="0" xfId="28" applyFont="1" applyAlignment="1">
      <alignment horizontal="center" vertical="center"/>
      <protection/>
    </xf>
    <xf numFmtId="0" fontId="25" fillId="0" borderId="0" xfId="28" applyFont="1">
      <alignment vertical="center"/>
      <protection/>
    </xf>
    <xf numFmtId="0" fontId="26" fillId="0" borderId="0" xfId="28" applyFont="1">
      <alignment vertical="center"/>
      <protection/>
    </xf>
    <xf numFmtId="0" fontId="1" fillId="0" borderId="0" xfId="28">
      <alignment vertical="center"/>
      <protection/>
    </xf>
    <xf numFmtId="0" fontId="27" fillId="0" borderId="0" xfId="28" applyFont="1">
      <alignment vertical="center"/>
      <protection/>
    </xf>
    <xf numFmtId="0" fontId="26" fillId="0" borderId="0" xfId="28" applyFont="1" applyAlignment="1">
      <alignment horizontal="right" vertical="center"/>
      <protection/>
    </xf>
    <xf numFmtId="0" fontId="28" fillId="0" borderId="0" xfId="28" applyFont="1">
      <alignment vertical="center"/>
      <protection/>
    </xf>
    <xf numFmtId="0" fontId="26" fillId="0" borderId="0" xfId="28" applyFont="1" applyAlignment="1">
      <alignment horizontal="center" vertical="center"/>
      <protection/>
    </xf>
    <xf numFmtId="0" fontId="27" fillId="0" borderId="0" xfId="28" applyFont="1" applyAlignment="1" quotePrefix="1">
      <alignment horizontal="center" vertical="center"/>
      <protection/>
    </xf>
    <xf numFmtId="0" fontId="27" fillId="0" borderId="0" xfId="28" applyFont="1" applyAlignment="1">
      <alignment horizontal="center" vertical="center"/>
      <protection/>
    </xf>
    <xf numFmtId="0" fontId="1" fillId="0" borderId="0" xfId="28" applyFont="1">
      <alignment vertical="center"/>
      <protection/>
    </xf>
    <xf numFmtId="49" fontId="0" fillId="0" borderId="0" xfId="0" applyNumberFormat="1" applyAlignment="1">
      <alignment/>
    </xf>
    <xf numFmtId="49" fontId="26" fillId="0" borderId="0" xfId="0" applyNumberFormat="1" applyFont="1" applyAlignment="1">
      <alignment/>
    </xf>
    <xf numFmtId="0" fontId="26" fillId="0" borderId="0" xfId="0" applyFont="1" applyAlignment="1">
      <alignment/>
    </xf>
    <xf numFmtId="0" fontId="10" fillId="0" borderId="0" xfId="27" applyFont="1">
      <alignment/>
      <protection/>
    </xf>
    <xf numFmtId="0" fontId="13" fillId="0" borderId="0" xfId="27" applyFont="1" applyAlignment="1">
      <alignment/>
      <protection/>
    </xf>
    <xf numFmtId="0" fontId="1" fillId="0" borderId="0" xfId="27">
      <alignment/>
      <protection/>
    </xf>
    <xf numFmtId="0" fontId="30" fillId="0" borderId="0" xfId="27" applyFont="1" applyAlignment="1">
      <alignment/>
      <protection/>
    </xf>
    <xf numFmtId="0" fontId="30" fillId="0" borderId="0" xfId="27" applyFont="1">
      <alignment/>
      <protection/>
    </xf>
    <xf numFmtId="0" fontId="30" fillId="0" borderId="0" xfId="27" applyFont="1" applyAlignment="1">
      <alignment vertical="distributed" wrapText="1"/>
      <protection/>
    </xf>
    <xf numFmtId="0" fontId="10" fillId="0" borderId="0" xfId="27" applyFont="1" applyAlignment="1">
      <alignment wrapText="1"/>
      <protection/>
    </xf>
    <xf numFmtId="0" fontId="31" fillId="0" borderId="0" xfId="27" applyFont="1">
      <alignment/>
      <protection/>
    </xf>
    <xf numFmtId="0" fontId="10" fillId="0" borderId="0" xfId="27" applyFont="1" applyAlignment="1">
      <alignment vertical="distributed" wrapText="1"/>
      <protection/>
    </xf>
    <xf numFmtId="0" fontId="1" fillId="0" borderId="0" xfId="27" applyAlignment="1">
      <alignment shrinkToFit="1"/>
      <protection/>
    </xf>
    <xf numFmtId="0" fontId="1" fillId="0" borderId="0" xfId="27" applyNumberFormat="1">
      <alignment/>
      <protection/>
    </xf>
    <xf numFmtId="0" fontId="1" fillId="0" borderId="0" xfId="27" applyNumberFormat="1" applyAlignment="1">
      <alignment horizontal="center"/>
      <protection/>
    </xf>
    <xf numFmtId="0" fontId="1" fillId="0" borderId="0" xfId="27" applyAlignment="1">
      <alignment horizontal="right"/>
      <protection/>
    </xf>
    <xf numFmtId="0" fontId="1" fillId="0" borderId="11" xfId="27" applyBorder="1" applyAlignment="1">
      <alignment shrinkToFit="1"/>
      <protection/>
    </xf>
    <xf numFmtId="0" fontId="1" fillId="0" borderId="11" xfId="27" applyBorder="1">
      <alignment/>
      <protection/>
    </xf>
    <xf numFmtId="0" fontId="32" fillId="0" borderId="11" xfId="27" applyNumberFormat="1" applyFont="1" applyBorder="1" applyAlignment="1">
      <alignment horizontal="center"/>
      <protection/>
    </xf>
    <xf numFmtId="0" fontId="1" fillId="0" borderId="0" xfId="27" applyAlignment="1">
      <alignment vertical="center" shrinkToFit="1"/>
      <protection/>
    </xf>
    <xf numFmtId="0" fontId="31" fillId="0" borderId="12" xfId="27" applyFont="1" applyBorder="1" applyAlignment="1">
      <alignment horizontal="center" vertical="center" shrinkToFit="1"/>
      <protection/>
    </xf>
    <xf numFmtId="49" fontId="1" fillId="0" borderId="13" xfId="27" applyNumberFormat="1" applyBorder="1" applyAlignment="1">
      <alignment vertical="center" shrinkToFit="1"/>
      <protection/>
    </xf>
    <xf numFmtId="49" fontId="1" fillId="0" borderId="14" xfId="27" applyNumberFormat="1" applyBorder="1" applyAlignment="1">
      <alignment vertical="center"/>
      <protection/>
    </xf>
    <xf numFmtId="0" fontId="1" fillId="0" borderId="15" xfId="27" applyNumberFormat="1" applyBorder="1" applyAlignment="1">
      <alignment vertical="center"/>
      <protection/>
    </xf>
    <xf numFmtId="0" fontId="1" fillId="0" borderId="16" xfId="27" applyNumberFormat="1" applyBorder="1" applyAlignment="1">
      <alignment horizontal="center" vertical="center"/>
      <protection/>
    </xf>
    <xf numFmtId="49" fontId="1" fillId="0" borderId="17" xfId="27" applyNumberFormat="1" applyBorder="1" applyAlignment="1">
      <alignment vertical="center"/>
      <protection/>
    </xf>
    <xf numFmtId="49" fontId="1" fillId="0" borderId="15" xfId="27" applyNumberFormat="1" applyBorder="1" applyAlignment="1">
      <alignment vertical="center"/>
      <protection/>
    </xf>
    <xf numFmtId="0" fontId="1" fillId="0" borderId="0" xfId="27" applyAlignment="1">
      <alignment vertical="center"/>
      <protection/>
    </xf>
    <xf numFmtId="0" fontId="1" fillId="0" borderId="13" xfId="27" applyBorder="1" applyAlignment="1">
      <alignment vertical="center" shrinkToFit="1"/>
      <protection/>
    </xf>
    <xf numFmtId="49" fontId="1" fillId="0" borderId="18" xfId="27" applyNumberFormat="1" applyBorder="1" applyAlignment="1">
      <alignment vertical="center"/>
      <protection/>
    </xf>
    <xf numFmtId="49" fontId="1" fillId="0" borderId="18" xfId="27" applyNumberFormat="1" applyFill="1" applyBorder="1" applyAlignment="1">
      <alignment vertical="center"/>
      <protection/>
    </xf>
    <xf numFmtId="49" fontId="1" fillId="0" borderId="15" xfId="27" applyNumberFormat="1" applyFill="1" applyBorder="1" applyAlignment="1">
      <alignment vertical="center"/>
      <protection/>
    </xf>
    <xf numFmtId="0" fontId="1" fillId="0" borderId="19" xfId="27" applyBorder="1" applyAlignment="1">
      <alignment vertical="center" shrinkToFit="1"/>
      <protection/>
    </xf>
    <xf numFmtId="49" fontId="1" fillId="0" borderId="20" xfId="27" applyNumberFormat="1" applyBorder="1" applyAlignment="1">
      <alignment vertical="center"/>
      <protection/>
    </xf>
    <xf numFmtId="49" fontId="1" fillId="0" borderId="21" xfId="27" applyNumberFormat="1" applyBorder="1" applyAlignment="1">
      <alignment vertical="center"/>
      <protection/>
    </xf>
    <xf numFmtId="49" fontId="1" fillId="0" borderId="22" xfId="27" applyNumberFormat="1" applyBorder="1" applyAlignment="1">
      <alignment horizontal="center" vertical="center"/>
      <protection/>
    </xf>
    <xf numFmtId="49" fontId="1" fillId="0" borderId="23" xfId="27" applyNumberFormat="1" applyFill="1" applyBorder="1" applyAlignment="1">
      <alignment vertical="center"/>
      <protection/>
    </xf>
    <xf numFmtId="49" fontId="1" fillId="0" borderId="21" xfId="27" applyNumberFormat="1" applyFill="1" applyBorder="1" applyAlignment="1">
      <alignment vertical="center"/>
      <protection/>
    </xf>
    <xf numFmtId="49" fontId="1" fillId="0" borderId="24" xfId="27" applyNumberFormat="1" applyBorder="1" applyAlignment="1">
      <alignment vertical="center"/>
      <protection/>
    </xf>
    <xf numFmtId="0" fontId="1" fillId="0" borderId="25" xfId="27" applyNumberFormat="1" applyBorder="1" applyAlignment="1">
      <alignment vertical="center"/>
      <protection/>
    </xf>
    <xf numFmtId="0" fontId="1" fillId="0" borderId="26" xfId="27" applyNumberFormat="1" applyBorder="1" applyAlignment="1">
      <alignment horizontal="center" vertical="center"/>
      <protection/>
    </xf>
    <xf numFmtId="49" fontId="1" fillId="0" borderId="27" xfId="27" applyNumberFormat="1" applyBorder="1" applyAlignment="1">
      <alignment vertical="center"/>
      <protection/>
    </xf>
    <xf numFmtId="49" fontId="1" fillId="0" borderId="25" xfId="27" applyNumberFormat="1" applyBorder="1" applyAlignment="1">
      <alignment vertical="center"/>
      <protection/>
    </xf>
    <xf numFmtId="49" fontId="1" fillId="0" borderId="16" xfId="27" applyNumberFormat="1" applyBorder="1" applyAlignment="1">
      <alignment horizontal="center" vertical="center"/>
      <protection/>
    </xf>
    <xf numFmtId="0" fontId="1" fillId="0" borderId="15" xfId="27" applyBorder="1" applyAlignment="1">
      <alignment vertical="center"/>
      <protection/>
    </xf>
    <xf numFmtId="0" fontId="1" fillId="0" borderId="18" xfId="27" applyBorder="1" applyAlignment="1">
      <alignment vertical="center"/>
      <protection/>
    </xf>
    <xf numFmtId="0" fontId="1" fillId="0" borderId="27" xfId="27" applyBorder="1" applyAlignment="1">
      <alignment vertical="center"/>
      <protection/>
    </xf>
    <xf numFmtId="0" fontId="1" fillId="0" borderId="21" xfId="27" applyNumberFormat="1" applyBorder="1" applyAlignment="1">
      <alignment vertical="center"/>
      <protection/>
    </xf>
    <xf numFmtId="0" fontId="1" fillId="0" borderId="22" xfId="27" applyNumberFormat="1" applyBorder="1" applyAlignment="1">
      <alignment horizontal="center" vertical="center"/>
      <protection/>
    </xf>
    <xf numFmtId="0" fontId="1" fillId="0" borderId="23" xfId="27" applyBorder="1" applyAlignment="1">
      <alignment vertical="center"/>
      <protection/>
    </xf>
    <xf numFmtId="49" fontId="1" fillId="0" borderId="26" xfId="27" applyNumberFormat="1" applyBorder="1" applyAlignment="1">
      <alignment horizontal="center" vertical="center"/>
      <protection/>
    </xf>
    <xf numFmtId="0" fontId="1" fillId="0" borderId="25" xfId="27" applyBorder="1" applyAlignment="1">
      <alignment vertical="center"/>
      <protection/>
    </xf>
    <xf numFmtId="49" fontId="1" fillId="0" borderId="23" xfId="27" applyNumberFormat="1" applyBorder="1" applyAlignment="1">
      <alignment vertical="center"/>
      <protection/>
    </xf>
    <xf numFmtId="0" fontId="1" fillId="0" borderId="21" xfId="27" applyBorder="1" applyAlignment="1">
      <alignment vertical="center"/>
      <protection/>
    </xf>
    <xf numFmtId="0" fontId="1" fillId="0" borderId="18" xfId="27" applyFont="1" applyBorder="1" applyAlignment="1">
      <alignment horizontal="left" vertical="center" shrinkToFit="1"/>
      <protection/>
    </xf>
    <xf numFmtId="0" fontId="1" fillId="0" borderId="15" xfId="27" applyFont="1" applyBorder="1" applyAlignment="1">
      <alignment vertical="center"/>
      <protection/>
    </xf>
    <xf numFmtId="0" fontId="1" fillId="0" borderId="15" xfId="27" applyNumberFormat="1" applyFill="1" applyBorder="1" applyAlignment="1">
      <alignment vertical="center"/>
      <protection/>
    </xf>
    <xf numFmtId="0" fontId="1" fillId="0" borderId="18" xfId="27" applyBorder="1" applyAlignment="1">
      <alignment horizontal="left" vertical="center"/>
      <protection/>
    </xf>
    <xf numFmtId="0" fontId="1" fillId="0" borderId="15" xfId="27" applyFont="1" applyBorder="1" applyAlignment="1">
      <alignment vertical="center" shrinkToFit="1"/>
      <protection/>
    </xf>
    <xf numFmtId="0" fontId="1" fillId="0" borderId="28" xfId="27" applyBorder="1" applyAlignment="1">
      <alignment vertical="center" shrinkToFit="1"/>
      <protection/>
    </xf>
    <xf numFmtId="49" fontId="1" fillId="0" borderId="24" xfId="27" applyNumberFormat="1" applyFill="1" applyBorder="1" applyAlignment="1">
      <alignment vertical="center"/>
      <protection/>
    </xf>
    <xf numFmtId="0" fontId="1" fillId="0" borderId="25" xfId="27" applyNumberFormat="1" applyFill="1" applyBorder="1" applyAlignment="1">
      <alignment vertical="center"/>
      <protection/>
    </xf>
    <xf numFmtId="0" fontId="1" fillId="0" borderId="26" xfId="27" applyBorder="1" applyAlignment="1">
      <alignment vertical="center"/>
      <protection/>
    </xf>
    <xf numFmtId="49" fontId="1" fillId="0" borderId="14" xfId="27" applyNumberFormat="1" applyFill="1" applyBorder="1" applyAlignment="1">
      <alignment vertical="center"/>
      <protection/>
    </xf>
    <xf numFmtId="0" fontId="1" fillId="0" borderId="16" xfId="27" applyBorder="1" applyAlignment="1">
      <alignment vertical="center"/>
      <protection/>
    </xf>
    <xf numFmtId="49" fontId="1" fillId="0" borderId="20" xfId="27" applyNumberFormat="1" applyFill="1" applyBorder="1" applyAlignment="1">
      <alignment vertical="center"/>
      <protection/>
    </xf>
    <xf numFmtId="0" fontId="1" fillId="0" borderId="21" xfId="27" applyNumberFormat="1" applyFill="1" applyBorder="1" applyAlignment="1">
      <alignment vertical="center"/>
      <protection/>
    </xf>
    <xf numFmtId="0" fontId="1" fillId="0" borderId="22" xfId="27" applyBorder="1" applyAlignment="1">
      <alignment vertical="center"/>
      <protection/>
    </xf>
    <xf numFmtId="0" fontId="1" fillId="0" borderId="29" xfId="27" applyBorder="1" applyAlignment="1">
      <alignment vertical="center" shrinkToFit="1"/>
      <protection/>
    </xf>
    <xf numFmtId="49" fontId="1" fillId="0" borderId="30" xfId="27" applyNumberFormat="1" applyFill="1" applyBorder="1" applyAlignment="1">
      <alignment vertical="center"/>
      <protection/>
    </xf>
    <xf numFmtId="0" fontId="1" fillId="0" borderId="31" xfId="27" applyNumberFormat="1" applyFill="1" applyBorder="1" applyAlignment="1">
      <alignment vertical="center"/>
      <protection/>
    </xf>
    <xf numFmtId="0" fontId="1" fillId="0" borderId="32" xfId="27" applyBorder="1" applyAlignment="1">
      <alignment vertical="center"/>
      <protection/>
    </xf>
    <xf numFmtId="0" fontId="1" fillId="0" borderId="33" xfId="27" applyBorder="1" applyAlignment="1">
      <alignment vertical="center"/>
      <protection/>
    </xf>
    <xf numFmtId="0" fontId="1" fillId="0" borderId="31" xfId="27" applyBorder="1" applyAlignment="1">
      <alignment vertical="center"/>
      <protection/>
    </xf>
    <xf numFmtId="0" fontId="1" fillId="0" borderId="0" xfId="27" applyNumberFormat="1" applyFill="1" applyBorder="1">
      <alignment/>
      <protection/>
    </xf>
    <xf numFmtId="49" fontId="1" fillId="0" borderId="0" xfId="27" applyNumberFormat="1">
      <alignment/>
      <protection/>
    </xf>
    <xf numFmtId="49" fontId="25" fillId="0" borderId="0" xfId="27" applyNumberFormat="1" applyFont="1" applyAlignment="1">
      <alignment/>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3" fillId="0" borderId="0" xfId="21" applyFont="1" applyAlignment="1">
      <alignment horizontal="center" vertical="center"/>
      <protection/>
    </xf>
    <xf numFmtId="176" fontId="15" fillId="0" borderId="0" xfId="21" applyNumberFormat="1" applyFont="1" applyBorder="1" applyAlignment="1">
      <alignment/>
      <protection/>
    </xf>
    <xf numFmtId="0" fontId="31"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4"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176" fontId="1" fillId="0" borderId="3" xfId="21" applyNumberFormat="1" applyBorder="1">
      <alignment/>
      <protection/>
    </xf>
    <xf numFmtId="176" fontId="1" fillId="0" borderId="10" xfId="21" applyNumberFormat="1" applyBorder="1">
      <alignment/>
      <protection/>
    </xf>
    <xf numFmtId="176" fontId="1" fillId="0" borderId="3" xfId="21" applyNumberFormat="1" applyFill="1" applyBorder="1">
      <alignment/>
      <protection/>
    </xf>
    <xf numFmtId="176" fontId="1" fillId="0" borderId="10" xfId="21" applyNumberFormat="1" applyFill="1" applyBorder="1">
      <alignment/>
      <protection/>
    </xf>
    <xf numFmtId="176" fontId="1" fillId="0" borderId="0" xfId="21" applyNumberFormat="1" applyFill="1" applyBorder="1">
      <alignment/>
      <protection/>
    </xf>
    <xf numFmtId="0" fontId="1" fillId="0" borderId="0" xfId="21" applyFont="1" applyAlignment="1">
      <alignment horizontal="left"/>
      <protection/>
    </xf>
    <xf numFmtId="176" fontId="1" fillId="0" borderId="1" xfId="21" applyNumberFormat="1" applyFill="1" applyBorder="1">
      <alignment/>
      <protection/>
    </xf>
    <xf numFmtId="176" fontId="1" fillId="0" borderId="4" xfId="21" applyNumberFormat="1" applyFill="1" applyBorder="1">
      <alignment/>
      <protection/>
    </xf>
    <xf numFmtId="176" fontId="1" fillId="0" borderId="2" xfId="21" applyNumberFormat="1" applyFill="1" applyBorder="1">
      <alignment/>
      <protection/>
    </xf>
    <xf numFmtId="0" fontId="1" fillId="0" borderId="0" xfId="21" applyFont="1" applyFill="1" applyAlignment="1">
      <alignment horizontal="left"/>
      <protection/>
    </xf>
    <xf numFmtId="176" fontId="1" fillId="0" borderId="34" xfId="21" applyNumberFormat="1" applyBorder="1">
      <alignment/>
      <protection/>
    </xf>
    <xf numFmtId="176" fontId="1" fillId="0" borderId="9" xfId="21" applyNumberFormat="1" applyBorder="1">
      <alignment/>
      <protection/>
    </xf>
    <xf numFmtId="176" fontId="1" fillId="0" borderId="8" xfId="21" applyNumberFormat="1" applyBorder="1">
      <alignment/>
      <protection/>
    </xf>
    <xf numFmtId="0" fontId="1" fillId="0" borderId="0" xfId="21" applyFill="1">
      <alignment/>
      <protection/>
    </xf>
    <xf numFmtId="49" fontId="31"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4"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4" fillId="0" borderId="2" xfId="21" applyFont="1" applyBorder="1" applyAlignment="1">
      <alignment horizontal="center"/>
      <protection/>
    </xf>
    <xf numFmtId="0" fontId="26" fillId="0" borderId="0" xfId="21" applyFont="1" applyAlignment="1">
      <alignment horizontal="left"/>
      <protection/>
    </xf>
    <xf numFmtId="176" fontId="1" fillId="0" borderId="1" xfId="21" applyNumberFormat="1" applyBorder="1">
      <alignment/>
      <protection/>
    </xf>
    <xf numFmtId="176" fontId="1" fillId="0" borderId="4" xfId="21" applyNumberFormat="1" applyBorder="1">
      <alignment/>
      <protection/>
    </xf>
    <xf numFmtId="0" fontId="5" fillId="0" borderId="0" xfId="21" applyFont="1">
      <alignment/>
      <protection/>
    </xf>
    <xf numFmtId="0" fontId="36" fillId="0" borderId="0" xfId="21" applyFont="1">
      <alignment/>
      <protection/>
    </xf>
    <xf numFmtId="0" fontId="22" fillId="0" borderId="0" xfId="21" applyFont="1">
      <alignment/>
      <protection/>
    </xf>
    <xf numFmtId="0" fontId="26" fillId="0" borderId="0" xfId="16" applyFont="1" applyAlignment="1">
      <alignment vertical="center"/>
    </xf>
    <xf numFmtId="0" fontId="37" fillId="0" borderId="0" xfId="16" applyFont="1" applyAlignment="1">
      <alignment vertical="center"/>
    </xf>
    <xf numFmtId="0" fontId="15" fillId="0" borderId="0" xfId="22" applyNumberFormat="1" applyFont="1" applyAlignment="1">
      <alignment horizontal="left"/>
      <protection/>
    </xf>
    <xf numFmtId="0" fontId="15" fillId="0" borderId="0" xfId="22" applyFont="1" applyAlignment="1">
      <alignment horizontal="center"/>
      <protection/>
    </xf>
    <xf numFmtId="0" fontId="38" fillId="0" borderId="0" xfId="22" applyFont="1" applyAlignment="1">
      <alignment horizontal="center"/>
      <protection/>
    </xf>
    <xf numFmtId="0" fontId="1" fillId="0" borderId="0" xfId="22">
      <alignment/>
      <protection/>
    </xf>
    <xf numFmtId="0" fontId="31" fillId="0" borderId="0" xfId="22" applyFont="1" applyAlignment="1">
      <alignment horizontal="left" vertical="center"/>
      <protection/>
    </xf>
    <xf numFmtId="0" fontId="1" fillId="0" borderId="0" xfId="22" applyAlignment="1">
      <alignment/>
      <protection/>
    </xf>
    <xf numFmtId="0" fontId="4" fillId="0" borderId="0" xfId="22" applyFont="1">
      <alignment/>
      <protection/>
    </xf>
    <xf numFmtId="0" fontId="5" fillId="0" borderId="0" xfId="22" applyFont="1">
      <alignment/>
      <protection/>
    </xf>
    <xf numFmtId="0" fontId="31" fillId="0" borderId="0" xfId="22" applyFont="1">
      <alignment/>
      <protection/>
    </xf>
    <xf numFmtId="0" fontId="1" fillId="0" borderId="0" xfId="22" applyFont="1">
      <alignment/>
      <protection/>
    </xf>
    <xf numFmtId="0" fontId="31" fillId="3" borderId="6" xfId="22" applyFont="1" applyFill="1" applyBorder="1" applyAlignment="1">
      <alignment horizontal="center" vertical="center"/>
      <protection/>
    </xf>
    <xf numFmtId="0" fontId="31" fillId="3" borderId="5" xfId="22" applyFont="1" applyFill="1" applyBorder="1" applyAlignment="1">
      <alignment horizontal="center" vertical="center"/>
      <protection/>
    </xf>
    <xf numFmtId="0" fontId="5" fillId="3" borderId="5" xfId="22" applyFont="1" applyFill="1" applyBorder="1" applyAlignment="1">
      <alignment horizontal="center" vertical="center"/>
      <protection/>
    </xf>
    <xf numFmtId="0" fontId="31" fillId="3" borderId="7" xfId="22" applyFont="1" applyFill="1" applyBorder="1" applyAlignment="1">
      <alignment horizontal="center" vertical="center"/>
      <protection/>
    </xf>
    <xf numFmtId="0" fontId="31" fillId="0" borderId="0" xfId="22" applyFont="1" applyAlignment="1">
      <alignment vertical="center"/>
      <protection/>
    </xf>
    <xf numFmtId="0" fontId="31" fillId="3" borderId="35" xfId="22" applyFont="1" applyFill="1" applyBorder="1" applyAlignment="1">
      <alignment horizontal="center" vertical="center"/>
      <protection/>
    </xf>
    <xf numFmtId="0" fontId="31" fillId="3" borderId="36" xfId="22" applyFont="1" applyFill="1" applyBorder="1" applyAlignment="1">
      <alignment horizontal="center" vertical="center"/>
      <protection/>
    </xf>
    <xf numFmtId="0" fontId="31" fillId="3" borderId="37" xfId="22" applyFont="1" applyFill="1" applyBorder="1" applyAlignment="1">
      <alignment horizontal="center" vertical="center"/>
      <protection/>
    </xf>
    <xf numFmtId="0" fontId="1" fillId="0" borderId="38" xfId="22" applyBorder="1">
      <alignment/>
      <protection/>
    </xf>
    <xf numFmtId="0" fontId="1" fillId="0" borderId="39" xfId="22" applyBorder="1">
      <alignment/>
      <protection/>
    </xf>
    <xf numFmtId="49" fontId="5" fillId="0" borderId="39" xfId="22" applyNumberFormat="1" applyFont="1" applyBorder="1" applyAlignment="1">
      <alignment horizontal="distributed" vertical="center" wrapText="1"/>
      <protection/>
    </xf>
    <xf numFmtId="0" fontId="1" fillId="0" borderId="40" xfId="22" applyBorder="1">
      <alignment/>
      <protection/>
    </xf>
    <xf numFmtId="3" fontId="1" fillId="0" borderId="40" xfId="22" applyNumberFormat="1" applyBorder="1">
      <alignment/>
      <protection/>
    </xf>
    <xf numFmtId="0" fontId="1" fillId="0" borderId="6" xfId="22" applyBorder="1">
      <alignment/>
      <protection/>
    </xf>
    <xf numFmtId="0" fontId="1" fillId="0" borderId="5" xfId="22" applyBorder="1">
      <alignment/>
      <protection/>
    </xf>
    <xf numFmtId="49" fontId="5" fillId="0" borderId="5" xfId="22" applyNumberFormat="1" applyFont="1" applyBorder="1" applyAlignment="1">
      <alignment horizontal="distributed" vertical="center" wrapText="1"/>
      <protection/>
    </xf>
    <xf numFmtId="0" fontId="1" fillId="0" borderId="7" xfId="22" applyBorder="1">
      <alignment/>
      <protection/>
    </xf>
    <xf numFmtId="3" fontId="1" fillId="0" borderId="7" xfId="22" applyNumberFormat="1" applyBorder="1" applyAlignment="1">
      <alignment horizontal="right" vertical="center"/>
      <protection/>
    </xf>
    <xf numFmtId="0" fontId="1" fillId="0" borderId="41" xfId="22" applyBorder="1">
      <alignment/>
      <protection/>
    </xf>
    <xf numFmtId="0" fontId="1" fillId="0" borderId="42" xfId="22" applyBorder="1">
      <alignment/>
      <protection/>
    </xf>
    <xf numFmtId="49" fontId="5" fillId="0" borderId="42" xfId="22" applyNumberFormat="1" applyFont="1" applyBorder="1" applyAlignment="1">
      <alignment horizontal="distributed" vertical="center" wrapText="1"/>
      <protection/>
    </xf>
    <xf numFmtId="0" fontId="1" fillId="0" borderId="43" xfId="22" applyBorder="1">
      <alignment/>
      <protection/>
    </xf>
    <xf numFmtId="3" fontId="1" fillId="0" borderId="43" xfId="22" applyNumberFormat="1" applyBorder="1">
      <alignment/>
      <protection/>
    </xf>
    <xf numFmtId="3" fontId="1" fillId="0" borderId="7" xfId="22" applyNumberFormat="1" applyBorder="1">
      <alignment/>
      <protection/>
    </xf>
    <xf numFmtId="0" fontId="1" fillId="0" borderId="44" xfId="22" applyBorder="1">
      <alignment/>
      <protection/>
    </xf>
    <xf numFmtId="0" fontId="1" fillId="0" borderId="45" xfId="22" applyBorder="1">
      <alignment/>
      <protection/>
    </xf>
    <xf numFmtId="49" fontId="5" fillId="0" borderId="45" xfId="22" applyNumberFormat="1" applyFont="1" applyBorder="1" applyAlignment="1">
      <alignment horizontal="distributed" vertical="center" wrapText="1"/>
      <protection/>
    </xf>
    <xf numFmtId="0" fontId="1" fillId="0" borderId="46" xfId="22" applyBorder="1">
      <alignment/>
      <protection/>
    </xf>
    <xf numFmtId="3" fontId="1" fillId="0" borderId="46" xfId="22" applyNumberFormat="1" applyBorder="1">
      <alignment/>
      <protection/>
    </xf>
    <xf numFmtId="0" fontId="1" fillId="0" borderId="3" xfId="22" applyBorder="1">
      <alignment/>
      <protection/>
    </xf>
    <xf numFmtId="0" fontId="1" fillId="0" borderId="0" xfId="22" applyBorder="1">
      <alignment/>
      <protection/>
    </xf>
    <xf numFmtId="49" fontId="5" fillId="0" borderId="0" xfId="22" applyNumberFormat="1" applyFont="1" applyBorder="1" applyAlignment="1">
      <alignment horizontal="distributed" vertical="center" wrapText="1"/>
      <protection/>
    </xf>
    <xf numFmtId="0" fontId="1" fillId="0" borderId="10" xfId="22" applyBorder="1">
      <alignment/>
      <protection/>
    </xf>
    <xf numFmtId="3" fontId="1" fillId="0" borderId="10" xfId="22" applyNumberFormat="1" applyBorder="1">
      <alignment/>
      <protection/>
    </xf>
    <xf numFmtId="3" fontId="1" fillId="0" borderId="43" xfId="22" applyNumberFormat="1" applyBorder="1" applyAlignment="1">
      <alignment horizontal="right"/>
      <protection/>
    </xf>
    <xf numFmtId="0" fontId="1" fillId="0" borderId="47" xfId="22" applyBorder="1">
      <alignment/>
      <protection/>
    </xf>
    <xf numFmtId="0" fontId="1" fillId="0" borderId="48" xfId="22" applyBorder="1">
      <alignment/>
      <protection/>
    </xf>
    <xf numFmtId="49" fontId="5" fillId="0" borderId="48" xfId="22" applyNumberFormat="1" applyFont="1" applyBorder="1" applyAlignment="1">
      <alignment horizontal="distributed" vertical="center" wrapText="1"/>
      <protection/>
    </xf>
    <xf numFmtId="0" fontId="1" fillId="0" borderId="49" xfId="22" applyBorder="1">
      <alignment/>
      <protection/>
    </xf>
    <xf numFmtId="3" fontId="1" fillId="0" borderId="49" xfId="22" applyNumberFormat="1" applyBorder="1">
      <alignment/>
      <protection/>
    </xf>
    <xf numFmtId="0" fontId="4" fillId="0" borderId="5" xfId="22" applyFont="1" applyBorder="1">
      <alignment/>
      <protection/>
    </xf>
    <xf numFmtId="49" fontId="4" fillId="0" borderId="5" xfId="22" applyNumberFormat="1" applyFont="1" applyBorder="1" applyAlignment="1">
      <alignment horizontal="distributed" vertical="center" wrapText="1"/>
      <protection/>
    </xf>
    <xf numFmtId="3" fontId="1" fillId="0" borderId="7" xfId="22" applyNumberFormat="1" applyBorder="1" applyAlignment="1">
      <alignment horizontal="right"/>
      <protection/>
    </xf>
    <xf numFmtId="0" fontId="4" fillId="0" borderId="42" xfId="22" applyFont="1" applyBorder="1">
      <alignment/>
      <protection/>
    </xf>
    <xf numFmtId="49" fontId="4" fillId="0" borderId="42" xfId="22" applyNumberFormat="1" applyFont="1" applyBorder="1" applyAlignment="1">
      <alignment horizontal="distributed" vertical="center" wrapText="1"/>
      <protection/>
    </xf>
    <xf numFmtId="0" fontId="4" fillId="0" borderId="48" xfId="22" applyFont="1" applyBorder="1">
      <alignment/>
      <protection/>
    </xf>
    <xf numFmtId="49" fontId="4" fillId="0" borderId="48" xfId="22" applyNumberFormat="1" applyFont="1" applyBorder="1" applyAlignment="1">
      <alignment horizontal="distributed" vertical="center" wrapText="1"/>
      <protection/>
    </xf>
    <xf numFmtId="3" fontId="1" fillId="0" borderId="49" xfId="22" applyNumberFormat="1" applyBorder="1" applyAlignment="1">
      <alignment horizontal="right"/>
      <protection/>
    </xf>
    <xf numFmtId="0" fontId="31" fillId="3" borderId="50" xfId="22" applyFont="1" applyFill="1" applyBorder="1" applyAlignment="1">
      <alignment horizontal="center" vertical="center"/>
      <protection/>
    </xf>
    <xf numFmtId="0" fontId="31" fillId="0" borderId="38" xfId="22" applyFont="1" applyBorder="1" applyAlignment="1">
      <alignment horizontal="center" vertical="center"/>
      <protection/>
    </xf>
    <xf numFmtId="0" fontId="31" fillId="0" borderId="39" xfId="22" applyFont="1" applyBorder="1" applyAlignment="1">
      <alignment horizontal="center" vertical="center"/>
      <protection/>
    </xf>
    <xf numFmtId="0" fontId="5" fillId="0" borderId="39" xfId="22" applyFont="1" applyBorder="1" applyAlignment="1">
      <alignment horizontal="center" vertical="center"/>
      <protection/>
    </xf>
    <xf numFmtId="0" fontId="31" fillId="0" borderId="40" xfId="22" applyFont="1" applyBorder="1" applyAlignment="1">
      <alignment horizontal="center" vertical="center"/>
      <protection/>
    </xf>
    <xf numFmtId="0" fontId="3" fillId="0" borderId="40" xfId="22" applyFont="1" applyBorder="1" applyAlignment="1">
      <alignment horizontal="right" vertical="top"/>
      <protection/>
    </xf>
    <xf numFmtId="0" fontId="3" fillId="0" borderId="38" xfId="22" applyFont="1" applyBorder="1" applyAlignment="1">
      <alignment horizontal="right" vertical="top"/>
      <protection/>
    </xf>
    <xf numFmtId="0" fontId="3" fillId="0" borderId="51" xfId="22" applyFont="1" applyBorder="1" applyAlignment="1">
      <alignment horizontal="right" vertical="top"/>
      <protection/>
    </xf>
    <xf numFmtId="0" fontId="1" fillId="0" borderId="1" xfId="22" applyBorder="1">
      <alignment/>
      <protection/>
    </xf>
    <xf numFmtId="0" fontId="1" fillId="0" borderId="2" xfId="22" applyBorder="1">
      <alignment/>
      <protection/>
    </xf>
    <xf numFmtId="49" fontId="5" fillId="0" borderId="2" xfId="22" applyNumberFormat="1" applyFont="1" applyBorder="1" applyAlignment="1">
      <alignment horizontal="distributed" vertical="center" wrapText="1"/>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43" xfId="22" applyNumberFormat="1" applyBorder="1">
      <alignment/>
      <protection/>
    </xf>
    <xf numFmtId="180" fontId="1" fillId="0" borderId="7" xfId="22" applyNumberFormat="1" applyBorder="1">
      <alignment/>
      <protection/>
    </xf>
    <xf numFmtId="180" fontId="1" fillId="0" borderId="46" xfId="22" applyNumberFormat="1" applyBorder="1">
      <alignment/>
      <protection/>
    </xf>
    <xf numFmtId="180" fontId="1" fillId="0" borderId="49" xfId="22" applyNumberFormat="1" applyBorder="1">
      <alignment/>
      <protection/>
    </xf>
    <xf numFmtId="0" fontId="1" fillId="0" borderId="8" xfId="22" applyBorder="1">
      <alignment/>
      <protection/>
    </xf>
    <xf numFmtId="0" fontId="1" fillId="0" borderId="9" xfId="22" applyBorder="1">
      <alignment/>
      <protection/>
    </xf>
    <xf numFmtId="49" fontId="4" fillId="0" borderId="0" xfId="22" applyNumberFormat="1" applyFont="1" applyBorder="1" applyAlignment="1">
      <alignment horizontal="distributed" vertical="center" wrapText="1"/>
      <protection/>
    </xf>
    <xf numFmtId="0" fontId="32" fillId="0" borderId="0" xfId="22" applyFont="1" applyAlignment="1">
      <alignment horizontal="center"/>
      <protection/>
    </xf>
    <xf numFmtId="0" fontId="1" fillId="0" borderId="0" xfId="22" applyAlignment="1">
      <alignment horizontal="left" vertical="center"/>
      <protection/>
    </xf>
    <xf numFmtId="0" fontId="31" fillId="3" borderId="36" xfId="22" applyFont="1" applyFill="1" applyBorder="1" applyAlignment="1">
      <alignment horizontal="center" vertical="center" wrapText="1"/>
      <protection/>
    </xf>
    <xf numFmtId="0" fontId="31" fillId="3" borderId="35" xfId="22" applyFont="1" applyFill="1" applyBorder="1" applyAlignment="1">
      <alignment horizontal="center" vertical="center" wrapText="1"/>
      <protection/>
    </xf>
    <xf numFmtId="0" fontId="31" fillId="3" borderId="37" xfId="22" applyFont="1" applyFill="1" applyBorder="1" applyAlignment="1">
      <alignment horizontal="center" vertical="center" wrapText="1"/>
      <protection/>
    </xf>
    <xf numFmtId="0" fontId="31" fillId="3" borderId="52" xfId="22" applyFont="1" applyFill="1" applyBorder="1" applyAlignment="1">
      <alignment horizontal="center" vertical="center" wrapText="1"/>
      <protection/>
    </xf>
    <xf numFmtId="0" fontId="31" fillId="3" borderId="53" xfId="22" applyFont="1" applyFill="1" applyBorder="1" applyAlignment="1">
      <alignment horizontal="center" vertical="center" wrapText="1"/>
      <protection/>
    </xf>
    <xf numFmtId="0" fontId="1" fillId="0" borderId="54" xfId="22" applyBorder="1">
      <alignment/>
      <protection/>
    </xf>
    <xf numFmtId="0" fontId="1" fillId="0" borderId="55" xfId="22" applyBorder="1">
      <alignment/>
      <protection/>
    </xf>
    <xf numFmtId="49" fontId="4" fillId="0" borderId="55" xfId="22" applyNumberFormat="1" applyFont="1" applyBorder="1" applyAlignment="1">
      <alignment horizontal="distributed" vertical="center" wrapText="1"/>
      <protection/>
    </xf>
    <xf numFmtId="0" fontId="1" fillId="0" borderId="56" xfId="22" applyBorder="1">
      <alignment/>
      <protection/>
    </xf>
    <xf numFmtId="49" fontId="4" fillId="0" borderId="45" xfId="22" applyNumberFormat="1" applyFont="1" applyBorder="1" applyAlignment="1">
      <alignment horizontal="distributed" vertical="center" wrapText="1"/>
      <protection/>
    </xf>
    <xf numFmtId="0" fontId="31" fillId="0" borderId="0" xfId="22" applyFont="1" applyBorder="1" applyAlignment="1">
      <alignment horizontal="center" vertical="center"/>
      <protection/>
    </xf>
    <xf numFmtId="0" fontId="5" fillId="0" borderId="0" xfId="22" applyFont="1" applyBorder="1" applyAlignment="1">
      <alignment horizontal="center" vertical="center"/>
      <protection/>
    </xf>
    <xf numFmtId="0" fontId="31" fillId="0" borderId="10" xfId="22" applyFont="1" applyBorder="1" applyAlignment="1">
      <alignment horizontal="center" vertical="center"/>
      <protection/>
    </xf>
    <xf numFmtId="0" fontId="3" fillId="0" borderId="10" xfId="22" applyFont="1" applyBorder="1" applyAlignment="1">
      <alignment horizontal="right" vertical="center" wrapText="1"/>
      <protection/>
    </xf>
    <xf numFmtId="0" fontId="3" fillId="0" borderId="51" xfId="22" applyFont="1" applyBorder="1" applyAlignment="1">
      <alignment horizontal="right" vertical="center" wrapText="1"/>
      <protection/>
    </xf>
    <xf numFmtId="0" fontId="3" fillId="0" borderId="40" xfId="22" applyFont="1" applyBorder="1" applyAlignment="1">
      <alignment horizontal="right" vertical="center" wrapText="1"/>
      <protection/>
    </xf>
    <xf numFmtId="49" fontId="5" fillId="0" borderId="55" xfId="22" applyNumberFormat="1" applyFont="1" applyBorder="1" applyAlignment="1">
      <alignment horizontal="distributed" vertical="center" wrapText="1"/>
      <protection/>
    </xf>
    <xf numFmtId="3" fontId="1" fillId="0" borderId="56" xfId="22" applyNumberFormat="1" applyBorder="1">
      <alignment/>
      <protection/>
    </xf>
    <xf numFmtId="0" fontId="1" fillId="0" borderId="0" xfId="22" applyAlignment="1">
      <alignment horizontal="right"/>
      <protection/>
    </xf>
    <xf numFmtId="0" fontId="40" fillId="0" borderId="0" xfId="25" applyFont="1">
      <alignment/>
      <protection/>
    </xf>
    <xf numFmtId="0" fontId="40" fillId="0" borderId="0" xfId="25" applyFont="1" applyBorder="1">
      <alignment/>
      <protection/>
    </xf>
    <xf numFmtId="38" fontId="40" fillId="0" borderId="0" xfId="17" applyFont="1" applyBorder="1" applyAlignment="1">
      <alignment horizontal="center"/>
    </xf>
    <xf numFmtId="0" fontId="1" fillId="0" borderId="0" xfId="25" applyFont="1">
      <alignment/>
      <protection/>
    </xf>
    <xf numFmtId="0" fontId="18" fillId="0" borderId="0" xfId="25" applyFont="1" applyAlignment="1">
      <alignment vertical="top"/>
      <protection/>
    </xf>
    <xf numFmtId="0" fontId="4" fillId="0" borderId="0" xfId="25" applyFont="1">
      <alignment/>
      <protection/>
    </xf>
    <xf numFmtId="0" fontId="4" fillId="0" borderId="0" xfId="25" applyFont="1" applyAlignment="1">
      <alignment horizontal="center"/>
      <protection/>
    </xf>
    <xf numFmtId="0" fontId="4" fillId="3" borderId="8" xfId="25" applyFont="1" applyFill="1" applyBorder="1" applyAlignment="1">
      <alignment horizontal="center"/>
      <protection/>
    </xf>
    <xf numFmtId="0" fontId="4" fillId="3" borderId="9" xfId="25" applyFont="1" applyFill="1" applyBorder="1" applyAlignment="1">
      <alignment horizontal="center"/>
      <protection/>
    </xf>
    <xf numFmtId="0" fontId="36" fillId="3" borderId="57" xfId="25" applyFont="1" applyFill="1" applyBorder="1" applyAlignment="1">
      <alignment horizontal="center" vertical="center" shrinkToFit="1"/>
      <protection/>
    </xf>
    <xf numFmtId="0" fontId="36" fillId="3" borderId="6" xfId="25" applyFont="1" applyFill="1" applyBorder="1" applyAlignment="1">
      <alignment horizontal="center" vertical="center" shrinkToFit="1"/>
      <protection/>
    </xf>
    <xf numFmtId="0" fontId="36" fillId="3" borderId="24" xfId="25" applyFont="1" applyFill="1" applyBorder="1" applyAlignment="1">
      <alignment horizontal="center" vertical="center" shrinkToFit="1"/>
      <protection/>
    </xf>
    <xf numFmtId="0" fontId="36" fillId="3" borderId="0" xfId="25" applyFont="1" applyFill="1" applyBorder="1" applyAlignment="1">
      <alignment horizontal="center" vertical="center" shrinkToFit="1"/>
      <protection/>
    </xf>
    <xf numFmtId="0" fontId="36" fillId="3" borderId="2" xfId="25" applyFont="1" applyFill="1" applyBorder="1" applyAlignment="1">
      <alignment horizontal="center" vertical="center" shrinkToFit="1"/>
      <protection/>
    </xf>
    <xf numFmtId="0" fontId="36" fillId="3" borderId="34" xfId="25" applyFont="1" applyFill="1" applyBorder="1" applyAlignment="1">
      <alignment horizontal="center" vertical="center" shrinkToFit="1"/>
      <protection/>
    </xf>
    <xf numFmtId="0" fontId="5" fillId="0" borderId="0" xfId="25" applyFont="1" applyBorder="1" applyAlignment="1">
      <alignment vertical="center" shrinkToFit="1"/>
      <protection/>
    </xf>
    <xf numFmtId="0" fontId="5" fillId="0" borderId="6" xfId="25" applyFont="1" applyBorder="1" applyAlignment="1">
      <alignment vertical="center" shrinkToFit="1"/>
      <protection/>
    </xf>
    <xf numFmtId="3" fontId="5" fillId="0" borderId="6" xfId="25" applyNumberFormat="1" applyFont="1" applyBorder="1" applyAlignment="1">
      <alignment horizontal="right" vertical="center"/>
      <protection/>
    </xf>
    <xf numFmtId="3" fontId="5" fillId="0" borderId="5" xfId="25" applyNumberFormat="1" applyFont="1" applyBorder="1" applyAlignment="1">
      <alignment horizontal="right" vertical="center"/>
      <protection/>
    </xf>
    <xf numFmtId="3" fontId="5" fillId="0" borderId="7" xfId="25" applyNumberFormat="1" applyFont="1" applyBorder="1" applyAlignment="1">
      <alignment horizontal="right" vertical="center"/>
      <protection/>
    </xf>
    <xf numFmtId="3" fontId="5" fillId="0" borderId="0" xfId="25" applyNumberFormat="1" applyFont="1" applyBorder="1" applyAlignment="1">
      <alignment horizontal="right" vertical="center"/>
      <protection/>
    </xf>
    <xf numFmtId="3" fontId="5" fillId="0" borderId="10" xfId="25" applyNumberFormat="1" applyFont="1" applyBorder="1" applyAlignment="1">
      <alignment horizontal="right" vertical="center"/>
      <protection/>
    </xf>
    <xf numFmtId="0" fontId="5" fillId="0" borderId="14" xfId="25" applyFont="1" applyBorder="1" applyAlignment="1">
      <alignment vertical="center" shrinkToFit="1"/>
      <protection/>
    </xf>
    <xf numFmtId="3" fontId="5" fillId="0" borderId="3" xfId="25" applyNumberFormat="1" applyFont="1" applyBorder="1" applyAlignment="1">
      <alignment horizontal="right" vertical="center"/>
      <protection/>
    </xf>
    <xf numFmtId="0" fontId="1" fillId="0" borderId="0" xfId="25" applyFont="1" applyAlignment="1">
      <alignment textRotation="180"/>
      <protection/>
    </xf>
    <xf numFmtId="0" fontId="1" fillId="0" borderId="0" xfId="25" applyFont="1" applyAlignment="1">
      <alignment vertical="top"/>
      <protection/>
    </xf>
    <xf numFmtId="0" fontId="5" fillId="0" borderId="20" xfId="25" applyFont="1" applyBorder="1" applyAlignment="1">
      <alignment vertical="center" shrinkToFit="1"/>
      <protection/>
    </xf>
    <xf numFmtId="3" fontId="5" fillId="0" borderId="1" xfId="25" applyNumberFormat="1" applyFont="1" applyBorder="1" applyAlignment="1">
      <alignment horizontal="right" vertical="center"/>
      <protection/>
    </xf>
    <xf numFmtId="3" fontId="5" fillId="0" borderId="2" xfId="25" applyNumberFormat="1" applyFont="1" applyBorder="1" applyAlignment="1">
      <alignment horizontal="right" vertical="center"/>
      <protection/>
    </xf>
    <xf numFmtId="3" fontId="5" fillId="0" borderId="4" xfId="25" applyNumberFormat="1" applyFont="1" applyBorder="1" applyAlignment="1">
      <alignment horizontal="right" vertical="center"/>
      <protection/>
    </xf>
    <xf numFmtId="0" fontId="4" fillId="3" borderId="34" xfId="25" applyFont="1" applyFill="1" applyBorder="1" applyAlignment="1">
      <alignment horizontal="center" vertical="center"/>
      <protection/>
    </xf>
    <xf numFmtId="0" fontId="4" fillId="3" borderId="8" xfId="25" applyFont="1" applyFill="1" applyBorder="1" applyAlignment="1">
      <alignment horizontal="center" vertical="center"/>
      <protection/>
    </xf>
    <xf numFmtId="0" fontId="4" fillId="3" borderId="9" xfId="25" applyFont="1" applyFill="1" applyBorder="1" applyAlignment="1">
      <alignment horizontal="center" vertical="center"/>
      <protection/>
    </xf>
    <xf numFmtId="0" fontId="22" fillId="3" borderId="57" xfId="25" applyFont="1" applyFill="1" applyBorder="1" applyAlignment="1">
      <alignment horizontal="center" vertical="center" shrinkToFit="1"/>
      <protection/>
    </xf>
    <xf numFmtId="0" fontId="22" fillId="3" borderId="6" xfId="25" applyFont="1" applyFill="1" applyBorder="1" applyAlignment="1">
      <alignment horizontal="center" vertical="center" shrinkToFit="1"/>
      <protection/>
    </xf>
    <xf numFmtId="0" fontId="22" fillId="3" borderId="24" xfId="25" applyFont="1" applyFill="1" applyBorder="1" applyAlignment="1">
      <alignment horizontal="center" vertical="center" shrinkToFit="1"/>
      <protection/>
    </xf>
    <xf numFmtId="0" fontId="22" fillId="3" borderId="1" xfId="25" applyFont="1" applyFill="1" applyBorder="1" applyAlignment="1">
      <alignment horizontal="center" vertical="center" shrinkToFit="1"/>
      <protection/>
    </xf>
    <xf numFmtId="0" fontId="22" fillId="3" borderId="34" xfId="25" applyFont="1" applyFill="1" applyBorder="1" applyAlignment="1">
      <alignment horizontal="center" vertical="center" shrinkToFit="1"/>
      <protection/>
    </xf>
    <xf numFmtId="0" fontId="40" fillId="0" borderId="0" xfId="25" applyFont="1" applyBorder="1" applyAlignment="1">
      <alignment horizontal="center"/>
      <protection/>
    </xf>
    <xf numFmtId="0" fontId="41" fillId="0" borderId="0" xfId="25" applyFont="1" applyAlignment="1">
      <alignment horizontal="right"/>
      <protection/>
    </xf>
    <xf numFmtId="0" fontId="9" fillId="0" borderId="24" xfId="25" applyFont="1" applyBorder="1" applyAlignment="1">
      <alignment horizontal="right" vertical="center"/>
      <protection/>
    </xf>
    <xf numFmtId="0" fontId="9" fillId="0" borderId="6" xfId="25" applyFont="1" applyBorder="1" applyAlignment="1">
      <alignment horizontal="right" vertical="center" shrinkToFit="1"/>
      <protection/>
    </xf>
    <xf numFmtId="0" fontId="9" fillId="0" borderId="5" xfId="25" applyFont="1" applyBorder="1" applyAlignment="1">
      <alignment horizontal="right" vertical="center" shrinkToFit="1"/>
      <protection/>
    </xf>
    <xf numFmtId="0" fontId="9" fillId="0" borderId="7" xfId="25" applyFont="1" applyBorder="1" applyAlignment="1">
      <alignment horizontal="right" vertical="center" shrinkToFit="1"/>
      <protection/>
    </xf>
    <xf numFmtId="0" fontId="9" fillId="0" borderId="3" xfId="25" applyFont="1" applyBorder="1" applyAlignment="1">
      <alignment horizontal="right" vertical="center" shrinkToFit="1"/>
      <protection/>
    </xf>
    <xf numFmtId="0" fontId="41" fillId="0" borderId="0" xfId="25" applyFont="1" applyBorder="1" applyAlignment="1">
      <alignment horizontal="right"/>
      <protection/>
    </xf>
    <xf numFmtId="180" fontId="5" fillId="0" borderId="3" xfId="25" applyNumberFormat="1" applyFont="1" applyBorder="1" applyAlignment="1">
      <alignment horizontal="right" vertical="center"/>
      <protection/>
    </xf>
    <xf numFmtId="180" fontId="5" fillId="0" borderId="0" xfId="25" applyNumberFormat="1" applyFont="1" applyBorder="1" applyAlignment="1">
      <alignment horizontal="right" vertical="center"/>
      <protection/>
    </xf>
    <xf numFmtId="180" fontId="5" fillId="0" borderId="10" xfId="25" applyNumberFormat="1" applyFont="1" applyBorder="1" applyAlignment="1">
      <alignment horizontal="right" vertical="center"/>
      <protection/>
    </xf>
    <xf numFmtId="180" fontId="5" fillId="0" borderId="0" xfId="25" applyNumberFormat="1" applyFont="1" applyFill="1" applyBorder="1" applyAlignment="1">
      <alignment horizontal="right" vertical="center"/>
      <protection/>
    </xf>
    <xf numFmtId="180" fontId="5" fillId="0" borderId="1" xfId="25" applyNumberFormat="1" applyFont="1" applyBorder="1" applyAlignment="1">
      <alignment horizontal="right" vertical="center"/>
      <protection/>
    </xf>
    <xf numFmtId="180" fontId="5" fillId="0" borderId="2" xfId="25" applyNumberFormat="1" applyFont="1" applyBorder="1" applyAlignment="1">
      <alignment horizontal="right" vertical="center"/>
      <protection/>
    </xf>
    <xf numFmtId="180" fontId="5" fillId="0" borderId="4" xfId="25" applyNumberFormat="1" applyFont="1" applyBorder="1" applyAlignment="1">
      <alignment horizontal="right" vertical="center"/>
      <protection/>
    </xf>
    <xf numFmtId="0" fontId="25" fillId="0" borderId="0" xfId="23" applyFont="1" applyFill="1" applyAlignment="1">
      <alignment horizontal="center"/>
      <protection/>
    </xf>
    <xf numFmtId="0" fontId="1" fillId="0" borderId="0" xfId="23" applyFont="1" applyFill="1">
      <alignment/>
      <protection/>
    </xf>
    <xf numFmtId="0" fontId="25" fillId="0" borderId="0" xfId="23" applyFont="1" applyFill="1">
      <alignment/>
      <protection/>
    </xf>
    <xf numFmtId="0" fontId="5" fillId="0" borderId="0" xfId="23" applyFont="1" applyFill="1">
      <alignment/>
      <protection/>
    </xf>
    <xf numFmtId="0" fontId="5" fillId="0" borderId="0" xfId="23" applyFont="1" applyFill="1" applyAlignment="1">
      <alignment horizontal="right"/>
      <protection/>
    </xf>
    <xf numFmtId="0" fontId="5" fillId="0" borderId="6" xfId="23" applyFont="1" applyFill="1" applyBorder="1" applyAlignment="1">
      <alignment horizontal="center" vertical="center"/>
      <protection/>
    </xf>
    <xf numFmtId="0" fontId="22" fillId="0" borderId="6" xfId="23" applyFont="1" applyFill="1" applyBorder="1" applyAlignment="1">
      <alignment horizontal="center" vertical="center"/>
      <protection/>
    </xf>
    <xf numFmtId="0" fontId="22" fillId="0" borderId="5" xfId="23" applyFont="1" applyFill="1" applyBorder="1" applyAlignment="1">
      <alignment horizontal="center" vertical="center"/>
      <protection/>
    </xf>
    <xf numFmtId="0" fontId="22" fillId="0" borderId="7" xfId="23" applyFont="1" applyFill="1" applyBorder="1" applyAlignment="1">
      <alignment horizontal="center" vertical="center"/>
      <protection/>
    </xf>
    <xf numFmtId="0" fontId="9" fillId="0" borderId="6" xfId="23" applyFont="1" applyFill="1" applyBorder="1" applyAlignment="1">
      <alignment horizontal="center" vertical="center"/>
      <protection/>
    </xf>
    <xf numFmtId="0" fontId="9" fillId="0" borderId="5" xfId="23" applyFont="1" applyFill="1" applyBorder="1" applyAlignment="1">
      <alignment horizontal="center" vertical="center"/>
      <protection/>
    </xf>
    <xf numFmtId="0" fontId="9" fillId="0" borderId="7" xfId="23" applyFont="1" applyFill="1" applyBorder="1" applyAlignment="1">
      <alignment horizontal="center" vertical="center"/>
      <protection/>
    </xf>
    <xf numFmtId="180" fontId="5" fillId="0" borderId="0" xfId="23" applyNumberFormat="1" applyFont="1" applyFill="1" applyBorder="1" applyAlignment="1">
      <alignment/>
      <protection/>
    </xf>
    <xf numFmtId="180" fontId="5" fillId="0" borderId="10" xfId="23" applyNumberFormat="1" applyFont="1" applyFill="1" applyBorder="1" applyAlignment="1">
      <alignment/>
      <protection/>
    </xf>
    <xf numFmtId="0" fontId="1" fillId="0" borderId="3" xfId="23" applyFont="1" applyFill="1" applyBorder="1" applyAlignment="1">
      <alignment vertical="center"/>
      <protection/>
    </xf>
    <xf numFmtId="0" fontId="5" fillId="0" borderId="0" xfId="23" applyFont="1" applyFill="1" applyBorder="1" applyAlignment="1">
      <alignment vertical="center"/>
      <protection/>
    </xf>
    <xf numFmtId="0" fontId="1" fillId="0" borderId="0" xfId="23" applyFont="1" applyFill="1" applyBorder="1" applyAlignment="1">
      <alignment vertical="center"/>
      <protection/>
    </xf>
    <xf numFmtId="0" fontId="5" fillId="0" borderId="10" xfId="23" applyFont="1" applyFill="1" applyBorder="1" applyAlignment="1">
      <alignment vertical="center"/>
      <protection/>
    </xf>
    <xf numFmtId="0" fontId="1" fillId="0" borderId="0" xfId="23" applyFont="1" applyFill="1" applyAlignment="1">
      <alignment vertical="center"/>
      <protection/>
    </xf>
    <xf numFmtId="0" fontId="1" fillId="0" borderId="1" xfId="23" applyFont="1" applyFill="1" applyBorder="1" applyAlignment="1">
      <alignment vertical="center"/>
      <protection/>
    </xf>
    <xf numFmtId="0" fontId="5" fillId="0" borderId="2" xfId="23" applyFont="1" applyFill="1" applyBorder="1" applyAlignment="1">
      <alignment vertical="center"/>
      <protection/>
    </xf>
    <xf numFmtId="0" fontId="1" fillId="0" borderId="2" xfId="23" applyFont="1" applyFill="1" applyBorder="1" applyAlignment="1">
      <alignment vertical="center"/>
      <protection/>
    </xf>
    <xf numFmtId="0" fontId="5" fillId="0" borderId="4" xfId="23" applyFont="1" applyFill="1" applyBorder="1" applyAlignment="1">
      <alignment vertical="center"/>
      <protection/>
    </xf>
    <xf numFmtId="180" fontId="5" fillId="0" borderId="2" xfId="23" applyNumberFormat="1" applyFont="1" applyFill="1" applyBorder="1" applyAlignment="1">
      <alignment/>
      <protection/>
    </xf>
    <xf numFmtId="180" fontId="5" fillId="0" borderId="4" xfId="23" applyNumberFormat="1" applyFont="1" applyFill="1" applyBorder="1" applyAlignment="1">
      <alignment/>
      <protection/>
    </xf>
    <xf numFmtId="0" fontId="22" fillId="0" borderId="6" xfId="23" applyFont="1" applyFill="1" applyBorder="1" applyAlignment="1">
      <alignment vertical="center"/>
      <protection/>
    </xf>
    <xf numFmtId="0" fontId="22" fillId="0" borderId="5" xfId="23" applyFont="1" applyFill="1" applyBorder="1" applyAlignment="1">
      <alignment vertical="center"/>
      <protection/>
    </xf>
    <xf numFmtId="0" fontId="22" fillId="0" borderId="7" xfId="23" applyFont="1" applyFill="1" applyBorder="1" applyAlignment="1">
      <alignment vertical="center"/>
      <protection/>
    </xf>
    <xf numFmtId="178" fontId="9" fillId="0" borderId="6" xfId="23" applyNumberFormat="1" applyFont="1" applyFill="1" applyBorder="1" applyAlignment="1">
      <alignment horizontal="right"/>
      <protection/>
    </xf>
    <xf numFmtId="178" fontId="9" fillId="0" borderId="5" xfId="23" applyNumberFormat="1" applyFont="1" applyFill="1" applyBorder="1" applyAlignment="1">
      <alignment horizontal="right"/>
      <protection/>
    </xf>
    <xf numFmtId="180" fontId="9" fillId="0" borderId="5" xfId="23" applyNumberFormat="1" applyFont="1" applyFill="1" applyBorder="1" applyAlignment="1">
      <alignment horizontal="right"/>
      <protection/>
    </xf>
    <xf numFmtId="180" fontId="9" fillId="0" borderId="7" xfId="23" applyNumberFormat="1" applyFont="1" applyFill="1" applyBorder="1" applyAlignment="1">
      <alignment horizontal="right"/>
      <protection/>
    </xf>
    <xf numFmtId="0" fontId="22" fillId="0" borderId="6" xfId="23" applyFont="1" applyFill="1" applyBorder="1" applyAlignment="1">
      <alignment horizontal="left" vertical="center"/>
      <protection/>
    </xf>
    <xf numFmtId="0" fontId="22" fillId="0" borderId="5" xfId="23" applyFont="1" applyFill="1" applyBorder="1" applyAlignment="1">
      <alignment horizontal="left" vertical="center"/>
      <protection/>
    </xf>
    <xf numFmtId="0" fontId="22" fillId="0" borderId="7" xfId="23" applyFont="1" applyFill="1" applyBorder="1" applyAlignment="1">
      <alignment horizontal="left" vertical="center"/>
      <protection/>
    </xf>
    <xf numFmtId="182" fontId="9" fillId="0" borderId="6" xfId="23" applyNumberFormat="1" applyFont="1" applyFill="1" applyBorder="1" applyAlignment="1">
      <alignment horizontal="right"/>
      <protection/>
    </xf>
    <xf numFmtId="182" fontId="9" fillId="0" borderId="5" xfId="23" applyNumberFormat="1" applyFont="1" applyFill="1" applyBorder="1" applyAlignment="1">
      <alignment horizontal="right"/>
      <protection/>
    </xf>
    <xf numFmtId="0" fontId="1" fillId="0" borderId="6" xfId="23" applyFont="1" applyFill="1" applyBorder="1" applyAlignment="1">
      <alignment vertical="center"/>
      <protection/>
    </xf>
    <xf numFmtId="0" fontId="5" fillId="0" borderId="5" xfId="23" applyFont="1" applyFill="1" applyBorder="1" applyAlignment="1">
      <alignment vertical="center"/>
      <protection/>
    </xf>
    <xf numFmtId="0" fontId="5" fillId="0" borderId="7" xfId="23" applyFont="1" applyFill="1" applyBorder="1" applyAlignment="1">
      <alignment vertical="center"/>
      <protection/>
    </xf>
    <xf numFmtId="0" fontId="9" fillId="0" borderId="0" xfId="23" applyFont="1" applyFill="1">
      <alignment/>
      <protection/>
    </xf>
    <xf numFmtId="0" fontId="5" fillId="0" borderId="1" xfId="23" applyFont="1" applyFill="1" applyBorder="1" applyAlignment="1">
      <alignment vertical="center"/>
      <protection/>
    </xf>
    <xf numFmtId="190" fontId="9" fillId="0" borderId="5" xfId="23" applyNumberFormat="1" applyFont="1" applyFill="1" applyBorder="1" applyAlignment="1">
      <alignment horizontal="right"/>
      <protection/>
    </xf>
    <xf numFmtId="190" fontId="9" fillId="0" borderId="7" xfId="23" applyNumberFormat="1" applyFont="1" applyFill="1" applyBorder="1" applyAlignment="1">
      <alignment horizontal="right"/>
      <protection/>
    </xf>
    <xf numFmtId="0" fontId="5" fillId="0" borderId="3" xfId="23" applyFont="1" applyFill="1" applyBorder="1" applyAlignment="1">
      <alignment vertical="center"/>
      <protection/>
    </xf>
    <xf numFmtId="0" fontId="1" fillId="0" borderId="0" xfId="23" applyFont="1" applyFill="1" applyBorder="1">
      <alignment/>
      <protection/>
    </xf>
    <xf numFmtId="0" fontId="4" fillId="0" borderId="0" xfId="23" applyFont="1" applyFill="1" applyBorder="1" applyAlignment="1">
      <alignment horizontal="center"/>
      <protection/>
    </xf>
    <xf numFmtId="180" fontId="4" fillId="0" borderId="0" xfId="23" applyNumberFormat="1" applyFont="1" applyFill="1" applyBorder="1" applyAlignment="1">
      <alignment horizontal="right"/>
      <protection/>
    </xf>
    <xf numFmtId="190" fontId="4" fillId="0" borderId="0" xfId="23" applyNumberFormat="1" applyFont="1" applyFill="1" applyBorder="1" applyAlignment="1">
      <alignment horizontal="center"/>
      <protection/>
    </xf>
    <xf numFmtId="180" fontId="4" fillId="0" borderId="0" xfId="23" applyNumberFormat="1" applyFont="1" applyFill="1" applyBorder="1" applyAlignment="1">
      <alignment horizontal="center"/>
      <protection/>
    </xf>
    <xf numFmtId="191" fontId="4" fillId="0" borderId="0" xfId="23" applyNumberFormat="1" applyFont="1" applyFill="1" applyBorder="1" applyAlignment="1">
      <alignment horizontal="center"/>
      <protection/>
    </xf>
    <xf numFmtId="0" fontId="1" fillId="0" borderId="0" xfId="23" applyFont="1" applyFill="1" applyAlignment="1">
      <alignment horizontal="right"/>
      <protection/>
    </xf>
    <xf numFmtId="0" fontId="4" fillId="0" borderId="0" xfId="23" applyFont="1" applyFill="1">
      <alignment/>
      <protection/>
    </xf>
    <xf numFmtId="0" fontId="4" fillId="0" borderId="0" xfId="23" applyFont="1" applyFill="1" applyBorder="1">
      <alignment/>
      <protection/>
    </xf>
    <xf numFmtId="0" fontId="5" fillId="0" borderId="0" xfId="23" applyFont="1" applyFill="1" applyBorder="1">
      <alignment/>
      <protection/>
    </xf>
    <xf numFmtId="0" fontId="5" fillId="0" borderId="0" xfId="23" applyFont="1" applyFill="1" applyAlignment="1">
      <alignment/>
      <protection/>
    </xf>
    <xf numFmtId="0" fontId="5" fillId="0" borderId="0" xfId="23" applyFont="1" applyFill="1" applyAlignment="1">
      <alignment horizontal="center"/>
      <protection/>
    </xf>
    <xf numFmtId="180" fontId="5" fillId="0" borderId="6" xfId="23" applyNumberFormat="1" applyFont="1" applyFill="1" applyBorder="1" applyAlignment="1">
      <alignment horizontal="center" vertical="center"/>
      <protection/>
    </xf>
    <xf numFmtId="180" fontId="22" fillId="0" borderId="5" xfId="23" applyNumberFormat="1" applyFont="1" applyFill="1" applyBorder="1" applyAlignment="1">
      <alignment horizontal="center" vertical="center"/>
      <protection/>
    </xf>
    <xf numFmtId="180" fontId="22" fillId="0" borderId="7" xfId="23" applyNumberFormat="1" applyFont="1" applyFill="1" applyBorder="1" applyAlignment="1">
      <alignment horizontal="center" vertical="center"/>
      <protection/>
    </xf>
    <xf numFmtId="176" fontId="4" fillId="0" borderId="0" xfId="23" applyNumberFormat="1" applyFont="1" applyFill="1" applyBorder="1" applyAlignment="1">
      <alignment horizontal="center"/>
      <protection/>
    </xf>
    <xf numFmtId="190" fontId="4" fillId="0" borderId="0" xfId="23" applyNumberFormat="1" applyFont="1" applyFill="1" applyBorder="1" applyAlignment="1">
      <alignment horizontal="right"/>
      <protection/>
    </xf>
    <xf numFmtId="0" fontId="5" fillId="0" borderId="0" xfId="28" applyFont="1">
      <alignment vertical="center"/>
      <protection/>
    </xf>
    <xf numFmtId="0" fontId="45" fillId="0" borderId="0" xfId="0" applyFont="1" applyAlignment="1">
      <alignment/>
    </xf>
    <xf numFmtId="49" fontId="45" fillId="0" borderId="0" xfId="0" applyNumberFormat="1" applyFont="1" applyAlignment="1">
      <alignment/>
    </xf>
    <xf numFmtId="49" fontId="46" fillId="0" borderId="0" xfId="0" applyNumberFormat="1" applyFont="1" applyAlignment="1">
      <alignment/>
    </xf>
    <xf numFmtId="0" fontId="47" fillId="0" borderId="0" xfId="0" applyFont="1" applyAlignment="1">
      <alignment/>
    </xf>
    <xf numFmtId="49" fontId="45" fillId="0" borderId="0" xfId="0" applyNumberFormat="1" applyFont="1" applyAlignment="1">
      <alignment vertical="top" wrapText="1"/>
    </xf>
    <xf numFmtId="49" fontId="47" fillId="0" borderId="0" xfId="0" applyNumberFormat="1" applyFont="1" applyAlignment="1">
      <alignment/>
    </xf>
    <xf numFmtId="49" fontId="46" fillId="0" borderId="0" xfId="0" applyNumberFormat="1" applyFont="1" applyAlignment="1">
      <alignment vertical="top"/>
    </xf>
    <xf numFmtId="0" fontId="45" fillId="0" borderId="0" xfId="0" applyFont="1" applyAlignment="1">
      <alignment vertical="top"/>
    </xf>
    <xf numFmtId="0" fontId="45" fillId="0" borderId="0" xfId="0" applyFont="1" applyAlignment="1">
      <alignment vertical="distributed"/>
    </xf>
    <xf numFmtId="0" fontId="44" fillId="0" borderId="0" xfId="16" applyFont="1" applyAlignment="1">
      <alignment horizontal="right" vertical="center"/>
    </xf>
    <xf numFmtId="0" fontId="28" fillId="0" borderId="0" xfId="28" applyFont="1" applyAlignment="1">
      <alignment horizontal="right" vertical="center"/>
      <protection/>
    </xf>
    <xf numFmtId="49" fontId="30"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4"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57" xfId="21" applyFill="1" applyBorder="1" applyAlignment="1">
      <alignment horizontal="center" vertical="center" shrinkToFit="1"/>
      <protection/>
    </xf>
    <xf numFmtId="0" fontId="35" fillId="2" borderId="57" xfId="21" applyFont="1" applyFill="1" applyBorder="1" applyAlignment="1">
      <alignment horizontal="center" vertical="center" shrinkToFit="1"/>
      <protection/>
    </xf>
    <xf numFmtId="0" fontId="35" fillId="2" borderId="34" xfId="21" applyFont="1" applyFill="1" applyBorder="1" applyAlignment="1">
      <alignment horizontal="center" vertical="center"/>
      <protection/>
    </xf>
    <xf numFmtId="0" fontId="1" fillId="2" borderId="34"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57" xfId="21" applyFill="1" applyBorder="1" applyAlignment="1">
      <alignment horizontal="centerContinuous" shrinkToFit="1"/>
      <protection/>
    </xf>
    <xf numFmtId="49" fontId="45" fillId="0" borderId="0" xfId="0" applyNumberFormat="1" applyFont="1" applyAlignment="1">
      <alignment vertical="top"/>
    </xf>
    <xf numFmtId="49" fontId="45" fillId="0" borderId="0" xfId="0" applyNumberFormat="1" applyFont="1" applyAlignment="1">
      <alignment vertical="distributed"/>
    </xf>
    <xf numFmtId="0" fontId="40" fillId="0" borderId="0" xfId="25" applyFont="1" applyAlignment="1">
      <alignment/>
      <protection/>
    </xf>
    <xf numFmtId="0" fontId="1" fillId="0" borderId="0" xfId="25" applyFont="1" applyAlignment="1">
      <alignment/>
      <protection/>
    </xf>
    <xf numFmtId="38" fontId="19" fillId="0" borderId="0" xfId="17" applyFont="1" applyAlignment="1">
      <alignment/>
    </xf>
    <xf numFmtId="3" fontId="1" fillId="0" borderId="46" xfId="22" applyNumberFormat="1" applyBorder="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1" fillId="0" borderId="0" xfId="0" applyFont="1" applyFill="1" applyAlignment="1">
      <alignment/>
    </xf>
    <xf numFmtId="180" fontId="6" fillId="0" borderId="0" xfId="0" applyNumberFormat="1" applyFont="1" applyBorder="1" applyAlignment="1">
      <alignment/>
    </xf>
    <xf numFmtId="58" fontId="1" fillId="0" borderId="0" xfId="26" applyNumberFormat="1" applyAlignment="1">
      <alignment horizontal="center" vertical="center"/>
      <protection/>
    </xf>
    <xf numFmtId="0" fontId="7" fillId="0" borderId="0" xfId="16" applyAlignment="1">
      <alignment horizontal="right" vertical="center"/>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1" fontId="1" fillId="0" borderId="3" xfId="21" applyNumberFormat="1" applyBorder="1">
      <alignment/>
      <protection/>
    </xf>
    <xf numFmtId="181" fontId="1" fillId="0" borderId="10" xfId="21" applyNumberFormat="1" applyBorder="1">
      <alignment/>
      <protection/>
    </xf>
    <xf numFmtId="181" fontId="1" fillId="0" borderId="3" xfId="21" applyNumberFormat="1" applyFill="1" applyBorder="1">
      <alignment/>
      <protection/>
    </xf>
    <xf numFmtId="181" fontId="1" fillId="0" borderId="10" xfId="21" applyNumberFormat="1" applyFill="1" applyBorder="1">
      <alignment/>
      <protection/>
    </xf>
    <xf numFmtId="181" fontId="1" fillId="0" borderId="1" xfId="21" applyNumberFormat="1" applyFill="1" applyBorder="1">
      <alignment/>
      <protection/>
    </xf>
    <xf numFmtId="181" fontId="1" fillId="0" borderId="4" xfId="21" applyNumberFormat="1" applyFill="1" applyBorder="1">
      <alignment/>
      <protection/>
    </xf>
    <xf numFmtId="181" fontId="1" fillId="0" borderId="1" xfId="21" applyNumberFormat="1" applyBorder="1">
      <alignment/>
      <protection/>
    </xf>
    <xf numFmtId="181" fontId="1" fillId="0" borderId="4" xfId="21" applyNumberFormat="1" applyBorder="1">
      <alignment/>
      <protection/>
    </xf>
    <xf numFmtId="181" fontId="1" fillId="0" borderId="0" xfId="21" applyNumberFormat="1" applyBorder="1">
      <alignment/>
      <protection/>
    </xf>
    <xf numFmtId="181" fontId="1" fillId="0" borderId="0" xfId="21" applyNumberFormat="1" applyFill="1" applyBorder="1">
      <alignment/>
      <protection/>
    </xf>
    <xf numFmtId="181" fontId="1" fillId="0" borderId="2" xfId="21" applyNumberFormat="1" applyFill="1" applyBorder="1">
      <alignment/>
      <protection/>
    </xf>
    <xf numFmtId="181" fontId="1" fillId="0" borderId="34" xfId="21" applyNumberFormat="1" applyBorder="1">
      <alignment/>
      <protection/>
    </xf>
    <xf numFmtId="181" fontId="1" fillId="0" borderId="9" xfId="21" applyNumberFormat="1" applyBorder="1">
      <alignment/>
      <protection/>
    </xf>
    <xf numFmtId="181" fontId="1" fillId="0" borderId="8" xfId="21" applyNumberFormat="1" applyBorder="1">
      <alignment/>
      <protection/>
    </xf>
    <xf numFmtId="180" fontId="1" fillId="0" borderId="0" xfId="0" applyNumberFormat="1" applyFont="1" applyAlignment="1">
      <alignment/>
    </xf>
    <xf numFmtId="180" fontId="1" fillId="0" borderId="0" xfId="17" applyNumberFormat="1" applyFont="1" applyAlignment="1">
      <alignment/>
    </xf>
    <xf numFmtId="0" fontId="25" fillId="0" borderId="0" xfId="27" applyFont="1">
      <alignment/>
      <protection/>
    </xf>
    <xf numFmtId="0" fontId="25" fillId="0" borderId="0" xfId="27" applyFont="1" applyAlignment="1">
      <alignment horizontal="right"/>
      <protection/>
    </xf>
    <xf numFmtId="192" fontId="15" fillId="0" borderId="0" xfId="22" applyNumberFormat="1" applyFont="1" applyAlignment="1">
      <alignment horizontal="left"/>
      <protection/>
    </xf>
    <xf numFmtId="192" fontId="1" fillId="0" borderId="0" xfId="22" applyNumberFormat="1" applyAlignment="1">
      <alignment shrinkToFit="1"/>
      <protection/>
    </xf>
    <xf numFmtId="0" fontId="1" fillId="0" borderId="0" xfId="29">
      <alignment/>
      <protection/>
    </xf>
    <xf numFmtId="0" fontId="1" fillId="0" borderId="0" xfId="29" applyAlignment="1">
      <alignment horizontal="right"/>
      <protection/>
    </xf>
    <xf numFmtId="0" fontId="43" fillId="0" borderId="0" xfId="29" applyFont="1" applyAlignment="1">
      <alignment horizontal="left"/>
      <protection/>
    </xf>
    <xf numFmtId="0" fontId="43" fillId="0" borderId="0" xfId="29" applyFont="1">
      <alignment/>
      <protection/>
    </xf>
    <xf numFmtId="0" fontId="43" fillId="0" borderId="0" xfId="29" applyFont="1" applyAlignment="1">
      <alignment horizontal="left" indent="1"/>
      <protection/>
    </xf>
    <xf numFmtId="0" fontId="13" fillId="0" borderId="0" xfId="29" applyFont="1" applyAlignment="1">
      <alignment horizontal="left"/>
      <protection/>
    </xf>
    <xf numFmtId="0" fontId="48" fillId="0" borderId="0" xfId="29" applyFont="1" applyAlignment="1">
      <alignment horizontal="left"/>
      <protection/>
    </xf>
    <xf numFmtId="0" fontId="42" fillId="0" borderId="0" xfId="29" applyFont="1" applyBorder="1" applyAlignment="1">
      <alignment horizontal="center"/>
      <protection/>
    </xf>
    <xf numFmtId="0" fontId="43" fillId="0" borderId="0" xfId="29" applyFont="1" applyBorder="1">
      <alignment/>
      <protection/>
    </xf>
    <xf numFmtId="0" fontId="49" fillId="0" borderId="0" xfId="29" applyFont="1" applyBorder="1" applyAlignment="1">
      <alignment/>
      <protection/>
    </xf>
    <xf numFmtId="0" fontId="42" fillId="0" borderId="0" xfId="29" applyFont="1" applyBorder="1" applyAlignment="1">
      <alignment/>
      <protection/>
    </xf>
    <xf numFmtId="0" fontId="1" fillId="0" borderId="0" xfId="29" applyBorder="1" applyAlignment="1">
      <alignment/>
      <protection/>
    </xf>
    <xf numFmtId="0" fontId="43" fillId="0" borderId="0" xfId="29" applyFont="1" applyBorder="1" applyAlignment="1">
      <alignment/>
      <protection/>
    </xf>
    <xf numFmtId="0" fontId="1" fillId="0" borderId="0" xfId="29" applyAlignment="1">
      <alignment/>
      <protection/>
    </xf>
    <xf numFmtId="0" fontId="1" fillId="0" borderId="0" xfId="24" applyAlignment="1">
      <alignment horizontal="center" vertical="center"/>
      <protection/>
    </xf>
    <xf numFmtId="0" fontId="1" fillId="0" borderId="0" xfId="24">
      <alignment vertical="center"/>
      <protection/>
    </xf>
    <xf numFmtId="0" fontId="32" fillId="0" borderId="0" xfId="24" applyFont="1" applyAlignment="1">
      <alignment vertical="center"/>
      <protection/>
    </xf>
    <xf numFmtId="0" fontId="1" fillId="0" borderId="0" xfId="24"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49" fontId="5" fillId="0" borderId="5" xfId="17" applyNumberFormat="1" applyFont="1" applyBorder="1" applyAlignment="1">
      <alignment horizontal="right" vertical="center"/>
    </xf>
    <xf numFmtId="49" fontId="5" fillId="0" borderId="5" xfId="17" applyNumberFormat="1" applyFont="1" applyBorder="1" applyAlignment="1">
      <alignment horizontal="center" vertical="center"/>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49" fontId="5" fillId="0" borderId="0" xfId="17" applyNumberFormat="1" applyFont="1" applyBorder="1" applyAlignment="1">
      <alignment horizontal="center" vertical="center"/>
    </xf>
    <xf numFmtId="201" fontId="1" fillId="0" borderId="0" xfId="17" applyNumberFormat="1" applyBorder="1" applyAlignment="1">
      <alignment vertical="center"/>
    </xf>
    <xf numFmtId="49" fontId="5" fillId="0" borderId="7" xfId="17" applyNumberFormat="1" applyFont="1" applyBorder="1" applyAlignment="1">
      <alignment horizontal="center" vertical="center"/>
    </xf>
    <xf numFmtId="0" fontId="1" fillId="0" borderId="0" xfId="24" applyBorder="1">
      <alignment vertical="center"/>
      <protection/>
    </xf>
    <xf numFmtId="49" fontId="5" fillId="0" borderId="2" xfId="17" applyNumberFormat="1" applyFont="1" applyBorder="1" applyAlignment="1">
      <alignment horizontal="right" vertical="center"/>
    </xf>
    <xf numFmtId="49" fontId="5" fillId="0" borderId="2" xfId="17" applyNumberFormat="1" applyFont="1" applyBorder="1" applyAlignment="1">
      <alignment horizontal="center" vertical="center"/>
    </xf>
    <xf numFmtId="0" fontId="1" fillId="0" borderId="0" xfId="24"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4" applyFont="1" applyAlignment="1">
      <alignment horizontal="right"/>
      <protection/>
    </xf>
    <xf numFmtId="0" fontId="1" fillId="0" borderId="0" xfId="24" applyFont="1" applyBorder="1" applyAlignment="1">
      <alignment horizontal="right"/>
      <protection/>
    </xf>
    <xf numFmtId="49" fontId="5" fillId="0" borderId="0" xfId="23" applyNumberFormat="1" applyFont="1" applyFill="1" applyBorder="1" applyAlignment="1">
      <alignment horizontal="center"/>
      <protection/>
    </xf>
    <xf numFmtId="0" fontId="5" fillId="0" borderId="0" xfId="23" applyFont="1" applyFill="1" applyBorder="1" applyAlignment="1">
      <alignment horizontal="center"/>
      <protection/>
    </xf>
    <xf numFmtId="49" fontId="5" fillId="0" borderId="2" xfId="23" applyNumberFormat="1" applyFont="1" applyFill="1" applyBorder="1" applyAlignment="1">
      <alignment horizontal="center"/>
      <protection/>
    </xf>
    <xf numFmtId="0" fontId="9" fillId="0" borderId="3" xfId="21" applyFont="1" applyBorder="1" applyAlignment="1">
      <alignment horizontal="right" vertical="distributed"/>
      <protection/>
    </xf>
    <xf numFmtId="55" fontId="1" fillId="0" borderId="3" xfId="21" applyNumberFormat="1" applyFont="1" applyBorder="1" applyAlignment="1">
      <alignment horizontal="right" vertical="center" shrinkToFit="1"/>
      <protection/>
    </xf>
    <xf numFmtId="0" fontId="1" fillId="0" borderId="3" xfId="21" applyFont="1" applyBorder="1" applyAlignment="1">
      <alignment horizontal="right" vertical="center" shrinkToFit="1"/>
      <protection/>
    </xf>
    <xf numFmtId="0" fontId="1" fillId="0" borderId="3" xfId="21" applyBorder="1" applyAlignment="1">
      <alignment horizontal="right" vertical="center" shrinkToFit="1"/>
      <protection/>
    </xf>
    <xf numFmtId="0" fontId="1" fillId="0" borderId="3" xfId="21" applyFill="1" applyBorder="1" applyAlignment="1">
      <alignment horizontal="right" vertical="center" shrinkToFit="1"/>
      <protection/>
    </xf>
    <xf numFmtId="49" fontId="1" fillId="0" borderId="1" xfId="21" applyNumberFormat="1" applyBorder="1" applyAlignment="1">
      <alignment horizontal="right" vertical="center" shrinkToFit="1"/>
      <protection/>
    </xf>
    <xf numFmtId="49" fontId="1" fillId="0" borderId="34" xfId="21" applyNumberFormat="1" applyFont="1" applyBorder="1" applyAlignment="1">
      <alignment horizontal="right" vertical="center" shrinkToFit="1"/>
      <protection/>
    </xf>
    <xf numFmtId="0" fontId="9" fillId="0" borderId="0" xfId="21" applyFont="1" applyBorder="1" applyAlignment="1">
      <alignment horizontal="right" vertical="distributed"/>
      <protection/>
    </xf>
    <xf numFmtId="49" fontId="1" fillId="0" borderId="8" xfId="21" applyNumberFormat="1" applyFont="1" applyBorder="1" applyAlignment="1">
      <alignment horizontal="right" vertical="center" shrinkToFit="1"/>
      <protection/>
    </xf>
    <xf numFmtId="49" fontId="1" fillId="0" borderId="0" xfId="21" applyNumberFormat="1" applyFont="1" applyBorder="1" applyAlignment="1">
      <alignment horizontal="right" vertical="center" shrinkToFit="1"/>
      <protection/>
    </xf>
    <xf numFmtId="0" fontId="9" fillId="0" borderId="0" xfId="21" applyFont="1" applyBorder="1" applyAlignment="1">
      <alignment horizontal="left" vertical="distributed"/>
      <protection/>
    </xf>
    <xf numFmtId="55" fontId="1" fillId="0" borderId="0" xfId="21" applyNumberFormat="1" applyFont="1" applyBorder="1" applyAlignment="1">
      <alignment horizontal="left" vertical="center" shrinkToFit="1"/>
      <protection/>
    </xf>
    <xf numFmtId="0" fontId="1" fillId="0" borderId="0" xfId="21" applyFont="1" applyBorder="1" applyAlignment="1">
      <alignment horizontal="left" vertical="center" shrinkToFit="1"/>
      <protection/>
    </xf>
    <xf numFmtId="0" fontId="1" fillId="0" borderId="0" xfId="21" applyBorder="1" applyAlignment="1">
      <alignment horizontal="left" vertical="center" shrinkToFit="1"/>
      <protection/>
    </xf>
    <xf numFmtId="0" fontId="1" fillId="0" borderId="0" xfId="21" applyFill="1" applyBorder="1" applyAlignment="1">
      <alignment horizontal="left" vertical="center" shrinkToFit="1"/>
      <protection/>
    </xf>
    <xf numFmtId="49" fontId="1" fillId="0" borderId="2" xfId="21" applyNumberFormat="1" applyBorder="1" applyAlignment="1">
      <alignment horizontal="left" vertical="center" shrinkToFit="1"/>
      <protection/>
    </xf>
    <xf numFmtId="49" fontId="1" fillId="0" borderId="8" xfId="21" applyNumberFormat="1" applyFont="1" applyBorder="1" applyAlignment="1">
      <alignment horizontal="left" vertical="center" shrinkToFit="1"/>
      <protection/>
    </xf>
    <xf numFmtId="0" fontId="5" fillId="0" borderId="0" xfId="23" applyFont="1" applyFill="1" applyBorder="1" applyAlignment="1">
      <alignment horizontal="right"/>
      <protection/>
    </xf>
    <xf numFmtId="0" fontId="5" fillId="0" borderId="5" xfId="23" applyFont="1" applyFill="1" applyBorder="1" applyAlignment="1">
      <alignment horizontal="right" vertical="center"/>
      <protection/>
    </xf>
    <xf numFmtId="0" fontId="5" fillId="0" borderId="3" xfId="23" applyFont="1" applyFill="1" applyBorder="1" applyAlignment="1">
      <alignment horizontal="right"/>
      <protection/>
    </xf>
    <xf numFmtId="0" fontId="5" fillId="0" borderId="6" xfId="23" applyFont="1" applyFill="1" applyBorder="1" applyAlignment="1">
      <alignment horizontal="right" vertical="center"/>
      <protection/>
    </xf>
    <xf numFmtId="49" fontId="5" fillId="0" borderId="3" xfId="23" applyNumberFormat="1" applyFont="1" applyFill="1" applyBorder="1" applyAlignment="1">
      <alignment horizontal="right"/>
      <protection/>
    </xf>
    <xf numFmtId="49" fontId="5" fillId="0" borderId="1" xfId="23" applyNumberFormat="1" applyFont="1" applyFill="1" applyBorder="1" applyAlignment="1">
      <alignment horizontal="right"/>
      <protection/>
    </xf>
    <xf numFmtId="0" fontId="5" fillId="0" borderId="7" xfId="23" applyFont="1" applyFill="1" applyBorder="1" applyAlignment="1">
      <alignment horizontal="left" vertical="center"/>
      <protection/>
    </xf>
    <xf numFmtId="0" fontId="5" fillId="0" borderId="10" xfId="23" applyFont="1" applyFill="1" applyBorder="1" applyAlignment="1">
      <alignment horizontal="left"/>
      <protection/>
    </xf>
    <xf numFmtId="49" fontId="5" fillId="0" borderId="10" xfId="23" applyNumberFormat="1" applyFont="1" applyFill="1" applyBorder="1" applyAlignment="1">
      <alignment horizontal="left"/>
      <protection/>
    </xf>
    <xf numFmtId="49" fontId="5" fillId="0" borderId="4" xfId="23" applyNumberFormat="1" applyFont="1" applyFill="1" applyBorder="1" applyAlignment="1">
      <alignment horizontal="left"/>
      <protection/>
    </xf>
    <xf numFmtId="0" fontId="1" fillId="0" borderId="0" xfId="21" applyFont="1" applyAlignment="1">
      <alignment horizontal="center"/>
      <protection/>
    </xf>
    <xf numFmtId="184" fontId="16" fillId="0" borderId="0" xfId="26" applyNumberFormat="1" applyFont="1" applyAlignment="1">
      <alignment/>
      <protection/>
    </xf>
    <xf numFmtId="190" fontId="1" fillId="0" borderId="5" xfId="17" applyNumberFormat="1" applyBorder="1" applyAlignment="1">
      <alignment vertical="center"/>
    </xf>
    <xf numFmtId="190" fontId="1" fillId="0" borderId="3" xfId="17" applyNumberFormat="1" applyBorder="1" applyAlignment="1">
      <alignment vertical="center"/>
    </xf>
    <xf numFmtId="190" fontId="1" fillId="0" borderId="0" xfId="17" applyNumberFormat="1" applyBorder="1" applyAlignment="1">
      <alignment vertical="center"/>
    </xf>
    <xf numFmtId="190" fontId="1" fillId="0" borderId="1" xfId="17" applyNumberFormat="1" applyBorder="1" applyAlignment="1">
      <alignment vertical="center"/>
    </xf>
    <xf numFmtId="190" fontId="1" fillId="0" borderId="2" xfId="17" applyNumberFormat="1" applyBorder="1" applyAlignment="1">
      <alignment vertical="center"/>
    </xf>
    <xf numFmtId="190" fontId="1" fillId="0" borderId="8" xfId="17" applyNumberFormat="1" applyBorder="1" applyAlignment="1">
      <alignment/>
    </xf>
    <xf numFmtId="190" fontId="1" fillId="0" borderId="0" xfId="24" applyNumberFormat="1" applyBorder="1">
      <alignment vertical="center"/>
      <protection/>
    </xf>
    <xf numFmtId="190" fontId="1" fillId="0" borderId="0" xfId="24" applyNumberFormat="1" applyFont="1" applyBorder="1" applyAlignment="1">
      <alignment horizontal="right"/>
      <protection/>
    </xf>
    <xf numFmtId="190" fontId="1" fillId="0" borderId="34" xfId="17" applyNumberFormat="1" applyBorder="1" applyAlignment="1">
      <alignment/>
    </xf>
    <xf numFmtId="0" fontId="18" fillId="0" borderId="0" xfId="24" applyFont="1" applyBorder="1" applyAlignment="1">
      <alignment/>
      <protection/>
    </xf>
    <xf numFmtId="0" fontId="18" fillId="0" borderId="0" xfId="24" applyFont="1" applyAlignment="1">
      <alignment/>
      <protection/>
    </xf>
    <xf numFmtId="180" fontId="5" fillId="0" borderId="3" xfId="23" applyNumberFormat="1" applyFont="1" applyFill="1" applyBorder="1" applyAlignment="1">
      <alignment/>
      <protection/>
    </xf>
    <xf numFmtId="180" fontId="22" fillId="0" borderId="6" xfId="23" applyNumberFormat="1" applyFont="1" applyFill="1" applyBorder="1" applyAlignment="1">
      <alignment horizontal="center" vertical="center"/>
      <protection/>
    </xf>
    <xf numFmtId="190" fontId="1" fillId="0" borderId="6" xfId="0" applyNumberFormat="1" applyFont="1" applyBorder="1" applyAlignment="1">
      <alignment/>
    </xf>
    <xf numFmtId="190" fontId="1" fillId="0" borderId="5" xfId="0" applyNumberFormat="1" applyFont="1" applyBorder="1" applyAlignment="1">
      <alignment/>
    </xf>
    <xf numFmtId="190" fontId="1" fillId="0" borderId="3" xfId="0" applyNumberFormat="1" applyFont="1" applyBorder="1" applyAlignment="1">
      <alignment/>
    </xf>
    <xf numFmtId="190" fontId="1" fillId="0" borderId="0" xfId="0" applyNumberFormat="1" applyFont="1" applyBorder="1" applyAlignment="1">
      <alignment/>
    </xf>
    <xf numFmtId="190" fontId="1" fillId="0" borderId="0" xfId="17" applyNumberFormat="1" applyFont="1" applyBorder="1" applyAlignment="1">
      <alignment vertical="center"/>
    </xf>
    <xf numFmtId="190" fontId="1" fillId="0" borderId="3" xfId="17" applyNumberFormat="1" applyFont="1" applyBorder="1" applyAlignment="1">
      <alignment vertical="center"/>
    </xf>
    <xf numFmtId="190" fontId="1" fillId="0" borderId="1" xfId="0" applyNumberFormat="1" applyFont="1" applyBorder="1" applyAlignment="1">
      <alignment/>
    </xf>
    <xf numFmtId="190" fontId="1" fillId="0" borderId="2" xfId="0" applyNumberFormat="1" applyFont="1" applyBorder="1" applyAlignment="1">
      <alignment/>
    </xf>
    <xf numFmtId="190" fontId="1" fillId="0" borderId="5" xfId="24" applyNumberFormat="1" applyFont="1" applyBorder="1" applyAlignment="1">
      <alignment horizontal="right" vertical="center"/>
      <protection/>
    </xf>
    <xf numFmtId="190" fontId="1" fillId="0" borderId="0" xfId="24" applyNumberFormat="1" applyFont="1" applyBorder="1" applyAlignment="1">
      <alignment horizontal="right"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3" fillId="4" borderId="8" xfId="17" applyNumberFormat="1" applyFont="1" applyFill="1" applyBorder="1" applyAlignment="1">
      <alignment vertical="center"/>
    </xf>
    <xf numFmtId="190" fontId="1" fillId="0" borderId="0" xfId="0" applyNumberFormat="1" applyFont="1" applyAlignment="1">
      <alignment/>
    </xf>
    <xf numFmtId="0" fontId="9" fillId="0" borderId="5" xfId="0" applyFont="1" applyBorder="1" applyAlignment="1">
      <alignment horizontal="right" vertical="center" shrinkToFit="1"/>
    </xf>
    <xf numFmtId="0" fontId="9" fillId="0" borderId="7" xfId="0" applyFont="1" applyBorder="1" applyAlignment="1">
      <alignment horizontal="right" vertical="center" shrinkToFit="1"/>
    </xf>
    <xf numFmtId="3" fontId="1" fillId="0" borderId="0" xfId="0" applyNumberFormat="1" applyFont="1" applyBorder="1" applyAlignment="1">
      <alignment horizontal="right" vertical="center"/>
    </xf>
    <xf numFmtId="0" fontId="11" fillId="0" borderId="2" xfId="0" applyFont="1" applyBorder="1" applyAlignment="1">
      <alignment horizontal="right" shrinkToFit="1"/>
    </xf>
    <xf numFmtId="0" fontId="5" fillId="2" borderId="9" xfId="0" applyFont="1" applyFill="1" applyBorder="1" applyAlignment="1">
      <alignment horizontal="center" vertical="center" shrinkToFit="1"/>
    </xf>
    <xf numFmtId="38" fontId="1" fillId="0" borderId="0" xfId="17" applyFont="1" applyFill="1" applyBorder="1" applyAlignment="1">
      <alignment horizontal="right"/>
    </xf>
    <xf numFmtId="38" fontId="1" fillId="0" borderId="0" xfId="17" applyFont="1" applyBorder="1" applyAlignment="1">
      <alignment horizontal="right"/>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15" fillId="0" borderId="0" xfId="26" applyFont="1" applyAlignment="1">
      <alignment horizontal="center"/>
      <protection/>
    </xf>
    <xf numFmtId="195" fontId="1" fillId="0" borderId="0" xfId="26" applyNumberFormat="1" applyFont="1" applyAlignment="1">
      <alignment horizontal="center" vertical="center"/>
      <protection/>
    </xf>
    <xf numFmtId="195" fontId="1" fillId="0" borderId="0" xfId="26" applyNumberFormat="1" applyAlignment="1">
      <alignment horizontal="center" vertical="center"/>
      <protection/>
    </xf>
    <xf numFmtId="0" fontId="17" fillId="0" borderId="0" xfId="26" applyFont="1" applyAlignment="1">
      <alignment horizontal="center"/>
      <protection/>
    </xf>
    <xf numFmtId="0" fontId="16" fillId="0" borderId="0" xfId="26" applyFont="1" applyAlignment="1">
      <alignment horizontal="center"/>
      <protection/>
    </xf>
    <xf numFmtId="184" fontId="16" fillId="0" borderId="0" xfId="26" applyNumberFormat="1" applyFont="1" applyAlignment="1">
      <alignment horizontal="center"/>
      <protection/>
    </xf>
    <xf numFmtId="0" fontId="25" fillId="0" borderId="0" xfId="28" applyFont="1" applyAlignment="1">
      <alignment horizontal="center" vertical="center"/>
      <protection/>
    </xf>
    <xf numFmtId="49" fontId="45" fillId="0" borderId="0" xfId="0" applyNumberFormat="1" applyFont="1" applyAlignment="1">
      <alignment vertical="top" wrapText="1"/>
    </xf>
    <xf numFmtId="49" fontId="46" fillId="0" borderId="0" xfId="0" applyNumberFormat="1" applyFont="1" applyAlignment="1">
      <alignment vertical="top" wrapText="1"/>
    </xf>
    <xf numFmtId="0" fontId="45" fillId="0" borderId="0" xfId="0" applyFont="1" applyAlignment="1">
      <alignment vertical="top" wrapText="1"/>
    </xf>
    <xf numFmtId="49" fontId="45" fillId="0" borderId="0" xfId="0" applyNumberFormat="1" applyFont="1" applyAlignment="1">
      <alignment vertical="distributed" wrapText="1"/>
    </xf>
    <xf numFmtId="0" fontId="31" fillId="0" borderId="58" xfId="27" applyFont="1" applyBorder="1" applyAlignment="1">
      <alignment horizontal="center" vertical="center" shrinkToFit="1"/>
      <protection/>
    </xf>
    <xf numFmtId="0" fontId="31" fillId="0" borderId="59" xfId="27" applyFont="1" applyBorder="1" applyAlignment="1">
      <alignment horizontal="center" vertical="center" shrinkToFit="1"/>
      <protection/>
    </xf>
    <xf numFmtId="0" fontId="31" fillId="0" borderId="60" xfId="27" applyFont="1" applyBorder="1" applyAlignment="1">
      <alignment horizontal="center" vertical="center" shrinkToFit="1"/>
      <protection/>
    </xf>
    <xf numFmtId="0" fontId="30" fillId="0" borderId="0" xfId="27" applyFont="1" applyAlignment="1">
      <alignment vertical="distributed" wrapText="1"/>
      <protection/>
    </xf>
    <xf numFmtId="0" fontId="29" fillId="0" borderId="0" xfId="27" applyFont="1" applyAlignment="1">
      <alignment horizontal="center"/>
      <protection/>
    </xf>
    <xf numFmtId="180" fontId="1" fillId="0" borderId="0" xfId="0" applyNumberFormat="1" applyFont="1" applyBorder="1" applyAlignment="1">
      <alignment horizontal="right"/>
    </xf>
    <xf numFmtId="180" fontId="1" fillId="0" borderId="0" xfId="0" applyNumberFormat="1" applyFont="1" applyFill="1" applyBorder="1" applyAlignment="1">
      <alignment horizontal="right"/>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180" fontId="6" fillId="0" borderId="0" xfId="0" applyNumberFormat="1" applyFont="1" applyBorder="1" applyAlignment="1">
      <alignment horizontal="right"/>
    </xf>
    <xf numFmtId="180" fontId="6" fillId="0" borderId="10" xfId="0" applyNumberFormat="1" applyFont="1" applyBorder="1" applyAlignment="1">
      <alignment horizontal="right"/>
    </xf>
    <xf numFmtId="0" fontId="9" fillId="0" borderId="6" xfId="0" applyFont="1" applyBorder="1" applyAlignment="1">
      <alignment horizontal="right" vertical="center" shrinkToFit="1"/>
    </xf>
    <xf numFmtId="0" fontId="4" fillId="2" borderId="3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3" fontId="1" fillId="0" borderId="10" xfId="0" applyNumberFormat="1" applyFont="1" applyBorder="1" applyAlignment="1">
      <alignment horizontal="right"/>
    </xf>
    <xf numFmtId="3" fontId="1" fillId="0" borderId="10" xfId="0" applyNumberFormat="1" applyFont="1" applyFill="1" applyBorder="1" applyAlignment="1">
      <alignment horizontal="right"/>
    </xf>
    <xf numFmtId="38" fontId="1" fillId="0" borderId="3" xfId="17" applyFont="1" applyBorder="1" applyAlignment="1">
      <alignment horizontal="right"/>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xf>
    <xf numFmtId="0" fontId="5" fillId="2" borderId="0" xfId="0" applyFont="1" applyFill="1" applyBorder="1" applyAlignment="1">
      <alignment horizontal="center"/>
    </xf>
    <xf numFmtId="179" fontId="1" fillId="0" borderId="0" xfId="17" applyNumberFormat="1" applyFont="1" applyBorder="1" applyAlignment="1">
      <alignment horizontal="right"/>
    </xf>
    <xf numFmtId="180" fontId="1" fillId="0" borderId="10" xfId="0" applyNumberFormat="1" applyFont="1" applyBorder="1" applyAlignment="1">
      <alignment horizontal="right"/>
    </xf>
    <xf numFmtId="179" fontId="1" fillId="0" borderId="0" xfId="0" applyNumberFormat="1" applyFont="1" applyBorder="1" applyAlignment="1">
      <alignment horizontal="right" vertical="center"/>
    </xf>
    <xf numFmtId="0" fontId="5" fillId="0" borderId="2" xfId="0" applyFont="1" applyBorder="1" applyAlignment="1">
      <alignment horizontal="center" shrinkToFit="1"/>
    </xf>
    <xf numFmtId="179" fontId="1" fillId="0" borderId="0" xfId="17" applyNumberFormat="1" applyFont="1" applyFill="1" applyBorder="1" applyAlignment="1">
      <alignment horizontal="righ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179" fontId="1" fillId="0" borderId="0" xfId="0" applyNumberFormat="1" applyFont="1" applyBorder="1" applyAlignment="1">
      <alignment/>
    </xf>
    <xf numFmtId="181" fontId="1" fillId="0" borderId="0" xfId="0" applyNumberFormat="1" applyFont="1" applyBorder="1" applyAlignment="1">
      <alignment horizontal="right"/>
    </xf>
    <xf numFmtId="181" fontId="1" fillId="0" borderId="10" xfId="0" applyNumberFormat="1" applyFont="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Fill="1" applyBorder="1" applyAlignment="1">
      <alignment/>
    </xf>
    <xf numFmtId="181" fontId="1" fillId="0" borderId="0" xfId="0" applyNumberFormat="1" applyFont="1" applyBorder="1" applyAlignment="1">
      <alignment/>
    </xf>
    <xf numFmtId="181" fontId="1" fillId="0" borderId="10" xfId="0" applyNumberFormat="1" applyFont="1" applyBorder="1" applyAlignment="1">
      <alignment/>
    </xf>
    <xf numFmtId="0" fontId="4" fillId="2" borderId="57" xfId="0" applyFont="1" applyFill="1" applyBorder="1" applyAlignment="1">
      <alignment horizontal="center" vertical="center" shrinkToFit="1"/>
    </xf>
    <xf numFmtId="0" fontId="0" fillId="2" borderId="5"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4" fillId="2" borderId="57" xfId="0" applyFont="1" applyFill="1" applyBorder="1" applyAlignment="1">
      <alignment horizontal="center"/>
    </xf>
    <xf numFmtId="0" fontId="4" fillId="2" borderId="34" xfId="0" applyFont="1" applyFill="1" applyBorder="1" applyAlignment="1">
      <alignment horizontal="center"/>
    </xf>
    <xf numFmtId="180" fontId="1" fillId="0" borderId="10" xfId="0" applyNumberFormat="1" applyFont="1" applyFill="1" applyBorder="1" applyAlignment="1">
      <alignment horizontal="right"/>
    </xf>
    <xf numFmtId="0" fontId="0" fillId="2" borderId="57" xfId="0"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0" xfId="0" applyFill="1" applyAlignment="1">
      <alignment/>
    </xf>
    <xf numFmtId="0" fontId="0" fillId="2" borderId="34" xfId="0" applyFill="1" applyBorder="1" applyAlignment="1">
      <alignment horizontal="center" vertical="center" shrinkToFit="1"/>
    </xf>
    <xf numFmtId="0" fontId="22" fillId="2" borderId="6" xfId="0" applyFont="1" applyFill="1" applyBorder="1" applyAlignment="1">
      <alignment horizontal="center" vertical="center" wrapText="1"/>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0" xfId="0" applyFont="1" applyAlignment="1">
      <alignment vertical="top" wrapText="1"/>
    </xf>
    <xf numFmtId="38" fontId="0" fillId="0" borderId="0" xfId="17" applyFont="1" applyAlignment="1">
      <alignment wrapText="1"/>
    </xf>
    <xf numFmtId="3"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3" fillId="4" borderId="8" xfId="17" applyNumberFormat="1" applyFont="1" applyFill="1" applyBorder="1" applyAlignment="1">
      <alignment horizontal="center" vertical="center"/>
    </xf>
    <xf numFmtId="190" fontId="53" fillId="4" borderId="8" xfId="17" applyNumberFormat="1" applyFont="1" applyFill="1" applyBorder="1" applyAlignment="1">
      <alignment horizontal="center" vertical="center" shrinkToFit="1"/>
    </xf>
    <xf numFmtId="201" fontId="4" fillId="0" borderId="8" xfId="17" applyNumberFormat="1" applyFont="1" applyBorder="1" applyAlignment="1">
      <alignment horizontal="center" vertical="center" wrapText="1"/>
    </xf>
    <xf numFmtId="201" fontId="4" fillId="0" borderId="9" xfId="17" applyNumberFormat="1" applyFont="1" applyBorder="1" applyAlignment="1">
      <alignment horizontal="center" vertical="center" wrapText="1"/>
    </xf>
    <xf numFmtId="190" fontId="25" fillId="0" borderId="2" xfId="24" applyNumberFormat="1" applyFont="1" applyBorder="1" applyAlignment="1">
      <alignment horizontal="center" vertical="center"/>
      <protection/>
    </xf>
    <xf numFmtId="0" fontId="39" fillId="0" borderId="0" xfId="24" applyFont="1" applyAlignment="1">
      <alignment horizontal="distributed" vertical="center" shrinkToFit="1"/>
      <protection/>
    </xf>
    <xf numFmtId="0" fontId="25" fillId="0" borderId="2" xfId="24" applyFont="1" applyBorder="1" applyAlignment="1">
      <alignment horizontal="distributed" vertical="center"/>
      <protection/>
    </xf>
    <xf numFmtId="0" fontId="25" fillId="0" borderId="2" xfId="24" applyFont="1" applyBorder="1" applyAlignment="1">
      <alignment horizontal="center" vertical="center"/>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34"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0" fontId="31" fillId="3" borderId="24" xfId="22" applyFont="1" applyFill="1" applyBorder="1" applyAlignment="1">
      <alignment horizontal="center" vertical="center"/>
      <protection/>
    </xf>
    <xf numFmtId="0" fontId="1" fillId="0" borderId="53" xfId="22" applyBorder="1" applyAlignment="1">
      <alignment horizontal="center" vertical="center"/>
      <protection/>
    </xf>
    <xf numFmtId="0" fontId="31" fillId="3" borderId="34"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0" fontId="31" fillId="3" borderId="35" xfId="22" applyFont="1" applyFill="1" applyBorder="1" applyAlignment="1">
      <alignment horizontal="center" vertical="center"/>
      <protection/>
    </xf>
    <xf numFmtId="0" fontId="1" fillId="0" borderId="50" xfId="22" applyBorder="1" applyAlignment="1">
      <alignment horizontal="center" vertical="center"/>
      <protection/>
    </xf>
    <xf numFmtId="0" fontId="31" fillId="3" borderId="6" xfId="22" applyFont="1" applyFill="1" applyBorder="1" applyAlignment="1">
      <alignment horizontal="center" vertical="center"/>
      <protection/>
    </xf>
    <xf numFmtId="0" fontId="1" fillId="3" borderId="5" xfId="22" applyFill="1" applyBorder="1" applyAlignment="1">
      <alignment horizontal="center" vertical="center"/>
      <protection/>
    </xf>
    <xf numFmtId="0" fontId="31" fillId="3" borderId="8" xfId="22" applyFont="1" applyFill="1" applyBorder="1" applyAlignment="1">
      <alignment horizontal="center" vertical="center"/>
      <protection/>
    </xf>
    <xf numFmtId="0" fontId="31" fillId="3" borderId="9" xfId="22" applyFont="1" applyFill="1" applyBorder="1" applyAlignment="1">
      <alignment horizontal="center" vertical="center"/>
      <protection/>
    </xf>
    <xf numFmtId="0" fontId="31" fillId="3" borderId="50" xfId="22" applyFont="1" applyFill="1" applyBorder="1" applyAlignment="1">
      <alignment horizontal="center" vertical="center"/>
      <protection/>
    </xf>
    <xf numFmtId="0" fontId="31" fillId="3" borderId="5" xfId="22" applyFont="1" applyFill="1" applyBorder="1" applyAlignment="1">
      <alignment horizontal="center" vertical="center"/>
      <protection/>
    </xf>
    <xf numFmtId="0" fontId="4" fillId="3" borderId="24" xfId="25" applyFont="1" applyFill="1" applyBorder="1" applyAlignment="1">
      <alignment horizontal="center" vertical="center"/>
      <protection/>
    </xf>
    <xf numFmtId="0" fontId="4" fillId="3" borderId="20" xfId="25" applyFont="1" applyFill="1" applyBorder="1" applyAlignment="1">
      <alignment horizontal="center" vertical="center"/>
      <protection/>
    </xf>
    <xf numFmtId="0" fontId="4" fillId="3" borderId="8" xfId="25"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5" fillId="0" borderId="0" xfId="23" applyNumberFormat="1" applyFont="1" applyFill="1" applyBorder="1" applyAlignment="1">
      <alignment horizontal="right"/>
      <protection/>
    </xf>
    <xf numFmtId="180" fontId="5" fillId="0" borderId="3" xfId="23" applyNumberFormat="1" applyFont="1" applyFill="1" applyBorder="1" applyAlignment="1">
      <alignment horizontal="right"/>
      <protection/>
    </xf>
    <xf numFmtId="180" fontId="5" fillId="0" borderId="2" xfId="23" applyNumberFormat="1" applyFont="1" applyFill="1" applyBorder="1" applyAlignment="1">
      <alignment horizontal="right"/>
      <protection/>
    </xf>
    <xf numFmtId="180" fontId="5" fillId="0" borderId="0" xfId="23" applyNumberFormat="1" applyFont="1" applyFill="1" applyBorder="1" applyAlignment="1">
      <alignment horizontal="center"/>
      <protection/>
    </xf>
    <xf numFmtId="180" fontId="5" fillId="0" borderId="10" xfId="23" applyNumberFormat="1" applyFont="1" applyFill="1" applyBorder="1" applyAlignment="1">
      <alignment horizontal="center"/>
      <protection/>
    </xf>
    <xf numFmtId="180" fontId="5" fillId="0" borderId="2" xfId="23" applyNumberFormat="1" applyFont="1" applyFill="1" applyBorder="1" applyAlignment="1">
      <alignment/>
      <protection/>
    </xf>
    <xf numFmtId="180" fontId="5" fillId="0" borderId="1" xfId="23" applyNumberFormat="1" applyFont="1" applyFill="1" applyBorder="1" applyAlignment="1">
      <alignment horizontal="right"/>
      <protection/>
    </xf>
    <xf numFmtId="180" fontId="5" fillId="0" borderId="3" xfId="23" applyNumberFormat="1" applyFont="1" applyFill="1" applyBorder="1" applyAlignment="1">
      <alignment horizontal="center"/>
      <protection/>
    </xf>
    <xf numFmtId="0" fontId="5" fillId="2" borderId="6" xfId="23" applyFont="1" applyFill="1" applyBorder="1" applyAlignment="1">
      <alignment horizontal="center" vertical="center"/>
      <protection/>
    </xf>
    <xf numFmtId="0" fontId="5" fillId="2" borderId="5" xfId="23" applyFont="1" applyFill="1" applyBorder="1" applyAlignment="1">
      <alignment horizontal="center" vertical="center"/>
      <protection/>
    </xf>
    <xf numFmtId="0" fontId="5" fillId="2" borderId="7" xfId="23" applyFont="1" applyFill="1" applyBorder="1" applyAlignment="1">
      <alignment horizontal="center" vertical="center"/>
      <protection/>
    </xf>
    <xf numFmtId="0" fontId="5" fillId="2" borderId="1" xfId="23" applyFont="1" applyFill="1" applyBorder="1" applyAlignment="1">
      <alignment horizontal="center" vertical="center"/>
      <protection/>
    </xf>
    <xf numFmtId="0" fontId="5" fillId="2" borderId="2" xfId="23" applyFont="1" applyFill="1" applyBorder="1" applyAlignment="1">
      <alignment horizontal="center" vertical="center"/>
      <protection/>
    </xf>
    <xf numFmtId="0" fontId="5" fillId="2" borderId="4" xfId="23" applyFont="1" applyFill="1" applyBorder="1" applyAlignment="1">
      <alignment horizontal="center" vertical="center"/>
      <protection/>
    </xf>
    <xf numFmtId="193" fontId="5" fillId="0" borderId="2" xfId="23" applyNumberFormat="1" applyFont="1" applyFill="1" applyBorder="1" applyAlignment="1">
      <alignment horizontal="right"/>
      <protection/>
    </xf>
    <xf numFmtId="193" fontId="5" fillId="0" borderId="4" xfId="23" applyNumberFormat="1" applyFont="1" applyFill="1" applyBorder="1" applyAlignment="1">
      <alignment horizontal="right"/>
      <protection/>
    </xf>
    <xf numFmtId="189" fontId="5" fillId="0" borderId="1" xfId="23" applyNumberFormat="1" applyFont="1" applyFill="1" applyBorder="1" applyAlignment="1">
      <alignment horizontal="right"/>
      <protection/>
    </xf>
    <xf numFmtId="189" fontId="5" fillId="0" borderId="2" xfId="23" applyNumberFormat="1" applyFont="1" applyFill="1" applyBorder="1" applyAlignment="1">
      <alignment horizontal="right"/>
      <protection/>
    </xf>
    <xf numFmtId="180" fontId="5" fillId="0" borderId="10" xfId="23" applyNumberFormat="1" applyFont="1" applyFill="1" applyBorder="1" applyAlignment="1">
      <alignment horizontal="right"/>
      <protection/>
    </xf>
    <xf numFmtId="182" fontId="5" fillId="0" borderId="3" xfId="23" applyNumberFormat="1" applyFont="1" applyFill="1" applyBorder="1" applyAlignment="1">
      <alignment horizontal="right"/>
      <protection/>
    </xf>
    <xf numFmtId="182" fontId="5" fillId="0" borderId="0" xfId="23" applyNumberFormat="1" applyFont="1" applyFill="1" applyBorder="1" applyAlignment="1">
      <alignment horizontal="right"/>
      <protection/>
    </xf>
    <xf numFmtId="178" fontId="5" fillId="0" borderId="3" xfId="23" applyNumberFormat="1" applyFont="1" applyFill="1" applyBorder="1" applyAlignment="1">
      <alignment horizontal="right"/>
      <protection/>
    </xf>
    <xf numFmtId="178" fontId="5" fillId="0" borderId="0" xfId="23" applyNumberFormat="1" applyFont="1" applyFill="1" applyBorder="1" applyAlignment="1">
      <alignment horizontal="right"/>
      <protection/>
    </xf>
    <xf numFmtId="0" fontId="5" fillId="2" borderId="34" xfId="23" applyFont="1" applyFill="1" applyBorder="1" applyAlignment="1">
      <alignment horizontal="center" vertical="center"/>
      <protection/>
    </xf>
    <xf numFmtId="0" fontId="5" fillId="2" borderId="8" xfId="23" applyFont="1" applyFill="1" applyBorder="1" applyAlignment="1">
      <alignment horizontal="center" vertical="center"/>
      <protection/>
    </xf>
    <xf numFmtId="0" fontId="5" fillId="2" borderId="9" xfId="23" applyFont="1" applyFill="1" applyBorder="1" applyAlignment="1">
      <alignment horizontal="center" vertical="center"/>
      <protection/>
    </xf>
    <xf numFmtId="0" fontId="5" fillId="2" borderId="57" xfId="23" applyFont="1" applyFill="1" applyBorder="1" applyAlignment="1">
      <alignment horizontal="center" vertical="center"/>
      <protection/>
    </xf>
    <xf numFmtId="0" fontId="5" fillId="0" borderId="3" xfId="23" applyFont="1" applyFill="1" applyBorder="1" applyAlignment="1">
      <alignment horizontal="left" vertical="center"/>
      <protection/>
    </xf>
    <xf numFmtId="0" fontId="1" fillId="0" borderId="0" xfId="23" applyBorder="1">
      <alignment/>
      <protection/>
    </xf>
    <xf numFmtId="0" fontId="1" fillId="0" borderId="10" xfId="23" applyBorder="1">
      <alignment/>
      <protection/>
    </xf>
    <xf numFmtId="194" fontId="5" fillId="0" borderId="0" xfId="23" applyNumberFormat="1" applyFont="1" applyFill="1" applyBorder="1" applyAlignment="1">
      <alignment horizontal="right"/>
      <protection/>
    </xf>
    <xf numFmtId="194" fontId="5" fillId="0" borderId="10" xfId="23" applyNumberFormat="1" applyFont="1" applyFill="1" applyBorder="1" applyAlignment="1">
      <alignment horizontal="right"/>
      <protection/>
    </xf>
    <xf numFmtId="193" fontId="5" fillId="0" borderId="0" xfId="23" applyNumberFormat="1" applyFont="1" applyFill="1" applyBorder="1" applyAlignment="1">
      <alignment horizontal="right"/>
      <protection/>
    </xf>
    <xf numFmtId="193" fontId="5" fillId="0" borderId="10" xfId="23" applyNumberFormat="1" applyFont="1" applyFill="1" applyBorder="1" applyAlignment="1">
      <alignment horizontal="right"/>
      <protection/>
    </xf>
    <xf numFmtId="0" fontId="25" fillId="0" borderId="0" xfId="23" applyFont="1" applyFill="1" applyAlignment="1">
      <alignment horizontal="center"/>
      <protection/>
    </xf>
    <xf numFmtId="0" fontId="5" fillId="0" borderId="0" xfId="23" applyFont="1" applyFill="1" applyAlignment="1">
      <alignment horizontal="right"/>
      <protection/>
    </xf>
    <xf numFmtId="0" fontId="5" fillId="2" borderId="34" xfId="23" applyFont="1" applyFill="1" applyBorder="1" applyAlignment="1">
      <alignment horizontal="center" vertical="center" shrinkToFit="1"/>
      <protection/>
    </xf>
    <xf numFmtId="0" fontId="5" fillId="2" borderId="8" xfId="23" applyFont="1" applyFill="1" applyBorder="1" applyAlignment="1">
      <alignment horizontal="center" vertical="center" shrinkToFit="1"/>
      <protection/>
    </xf>
    <xf numFmtId="0" fontId="5" fillId="2" borderId="9" xfId="23" applyFont="1" applyFill="1" applyBorder="1" applyAlignment="1">
      <alignment horizontal="center" vertical="center" shrinkToFit="1"/>
      <protection/>
    </xf>
    <xf numFmtId="0" fontId="5" fillId="0" borderId="1" xfId="23" applyFont="1" applyFill="1" applyBorder="1" applyAlignment="1">
      <alignment horizontal="left" vertical="center"/>
      <protection/>
    </xf>
    <xf numFmtId="0" fontId="1" fillId="0" borderId="2" xfId="23" applyBorder="1">
      <alignment/>
      <protection/>
    </xf>
    <xf numFmtId="0" fontId="1" fillId="0" borderId="4" xfId="23" applyBorder="1">
      <alignment/>
      <protection/>
    </xf>
    <xf numFmtId="0" fontId="5" fillId="0" borderId="0" xfId="23" applyFont="1" applyFill="1" applyBorder="1" applyAlignment="1">
      <alignment horizontal="left" vertical="center"/>
      <protection/>
    </xf>
    <xf numFmtId="0" fontId="5" fillId="0" borderId="10" xfId="23" applyFont="1" applyFill="1" applyBorder="1" applyAlignment="1">
      <alignment horizontal="left" vertical="center"/>
      <protection/>
    </xf>
    <xf numFmtId="0" fontId="5" fillId="0" borderId="0" xfId="23" applyFont="1" applyFill="1" applyBorder="1" applyAlignment="1">
      <alignment horizontal="center"/>
      <protection/>
    </xf>
    <xf numFmtId="189" fontId="5" fillId="0" borderId="3" xfId="23" applyNumberFormat="1" applyFont="1" applyFill="1" applyBorder="1" applyAlignment="1">
      <alignment horizontal="right"/>
      <protection/>
    </xf>
    <xf numFmtId="189" fontId="5" fillId="0" borderId="0" xfId="23" applyNumberFormat="1" applyFont="1" applyFill="1" applyBorder="1" applyAlignment="1">
      <alignment horizontal="right"/>
      <protection/>
    </xf>
    <xf numFmtId="0" fontId="4" fillId="0" borderId="3" xfId="23" applyFont="1" applyFill="1" applyBorder="1" applyAlignment="1">
      <alignment vertical="center" shrinkToFit="1"/>
      <protection/>
    </xf>
    <xf numFmtId="0" fontId="4" fillId="0" borderId="0" xfId="23" applyFont="1" applyFill="1" applyBorder="1" applyAlignment="1">
      <alignment vertical="center" shrinkToFit="1"/>
      <protection/>
    </xf>
    <xf numFmtId="0" fontId="4" fillId="0" borderId="10" xfId="23" applyFont="1" applyFill="1" applyBorder="1" applyAlignment="1">
      <alignment vertical="center" shrinkToFit="1"/>
      <protection/>
    </xf>
    <xf numFmtId="180" fontId="5" fillId="0" borderId="4" xfId="23" applyNumberFormat="1" applyFont="1" applyFill="1" applyBorder="1" applyAlignment="1">
      <alignment horizontal="right"/>
      <protection/>
    </xf>
    <xf numFmtId="178" fontId="5" fillId="0" borderId="1" xfId="23" applyNumberFormat="1" applyFont="1" applyFill="1" applyBorder="1" applyAlignment="1">
      <alignment horizontal="right"/>
      <protection/>
    </xf>
    <xf numFmtId="178" fontId="5" fillId="0" borderId="2" xfId="23" applyNumberFormat="1" applyFont="1" applyFill="1" applyBorder="1" applyAlignment="1">
      <alignment horizontal="right"/>
      <protection/>
    </xf>
    <xf numFmtId="182" fontId="5" fillId="0" borderId="2" xfId="23" applyNumberFormat="1" applyFont="1" applyFill="1" applyBorder="1" applyAlignment="1">
      <alignment horizontal="right"/>
      <protection/>
    </xf>
    <xf numFmtId="182" fontId="5" fillId="0" borderId="1" xfId="23" applyNumberFormat="1" applyFont="1" applyFill="1" applyBorder="1" applyAlignment="1">
      <alignment horizontal="right"/>
      <protection/>
    </xf>
    <xf numFmtId="194" fontId="5" fillId="0" borderId="2" xfId="23" applyNumberFormat="1" applyFont="1" applyFill="1" applyBorder="1" applyAlignment="1">
      <alignment horizontal="right"/>
      <protection/>
    </xf>
    <xf numFmtId="194" fontId="5" fillId="0" borderId="4" xfId="23" applyNumberFormat="1" applyFont="1" applyFill="1" applyBorder="1" applyAlignment="1">
      <alignment horizontal="right"/>
      <protection/>
    </xf>
    <xf numFmtId="0" fontId="5" fillId="0" borderId="2" xfId="23" applyFont="1" applyFill="1" applyBorder="1" applyAlignment="1">
      <alignment horizontal="left" vertical="center"/>
      <protection/>
    </xf>
    <xf numFmtId="0" fontId="5" fillId="0" borderId="4" xfId="23" applyFont="1" applyFill="1" applyBorder="1" applyAlignment="1">
      <alignment horizontal="left" vertical="center"/>
      <protection/>
    </xf>
  </cellXfs>
  <cellStyles count="17">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全国確報22.8" xfId="23"/>
    <cellStyle name="標準_速報（指数表）" xfId="24"/>
    <cellStyle name="標準_速報5表 （規模別）22.8" xfId="25"/>
    <cellStyle name="標準_速報の表紙21.11" xfId="26"/>
    <cellStyle name="標準_表章産業表" xfId="27"/>
    <cellStyle name="標準_目次" xfId="28"/>
    <cellStyle name="標準_裏表紙（毎and勤ver.)H24.1まで"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666750</xdr:colOff>
      <xdr:row>0</xdr:row>
      <xdr:rowOff>38100</xdr:rowOff>
    </xdr:from>
    <xdr:ext cx="5314950" cy="790575"/>
    <xdr:sp>
      <xdr:nvSpPr>
        <xdr:cNvPr id="1" name="AutoShape 79"/>
        <xdr:cNvSpPr>
          <a:spLocks/>
        </xdr:cNvSpPr>
      </xdr:nvSpPr>
      <xdr:spPr>
        <a:xfrm>
          <a:off x="3019425" y="38100"/>
          <a:ext cx="5314950" cy="790575"/>
        </a:xfrm>
        <a:prstGeom prst="flowChartProcess">
          <a:avLst/>
        </a:prstGeom>
        <a:solidFill>
          <a:srgbClr val="C0C0C0">
            <a:alpha val="20000"/>
          </a:srgbClr>
        </a:solidFill>
        <a:ln w="19050" cmpd="sng">
          <a:solidFill>
            <a:srgbClr val="000000"/>
          </a:solidFill>
          <a:prstDash val="sysDash"/>
          <a:headEnd type="none"/>
          <a:tailEnd type="none"/>
        </a:ln>
      </xdr:spPr>
      <xdr:txBody>
        <a:bodyPr vertOverflow="clip" wrap="square" anchor="ctr"/>
        <a:p>
          <a:pPr algn="l">
            <a:defRPr/>
          </a:pPr>
          <a:r>
            <a:rPr lang="en-US" cap="none" sz="800" b="0" i="0" u="none" baseline="0">
              <a:latin typeface="ＭＳ 明朝"/>
              <a:ea typeface="ＭＳ 明朝"/>
              <a:cs typeface="ＭＳ 明朝"/>
            </a:rPr>
            <a:t>※平成24年1月分調査において、調査対象事業所(第一種事業所調査：事業所規模30人以上)の抽出替えを行いました。これに伴う新旧のギャップ(差異)修正処理等を行い、今回は確定値(新調査対象事業所による集計値)を公表します。(暫定値は３月27日に公表済)また今回から基準年が平成17年から平成22年に変わりました。</a:t>
          </a:r>
        </a:p>
      </xdr:txBody>
    </xdr:sp>
    <xdr:clientData/>
  </xdr:oneCellAnchor>
  <xdr:twoCellAnchor editAs="oneCell">
    <xdr:from>
      <xdr:col>1</xdr:col>
      <xdr:colOff>0</xdr:colOff>
      <xdr:row>10</xdr:row>
      <xdr:rowOff>0</xdr:rowOff>
    </xdr:from>
    <xdr:to>
      <xdr:col>10</xdr:col>
      <xdr:colOff>228600</xdr:colOff>
      <xdr:row>47</xdr:row>
      <xdr:rowOff>133350</xdr:rowOff>
    </xdr:to>
    <xdr:pic>
      <xdr:nvPicPr>
        <xdr:cNvPr id="2" name="Picture 81"/>
        <xdr:cNvPicPr preferRelativeResize="1">
          <a:picLocks noChangeAspect="1"/>
        </xdr:cNvPicPr>
      </xdr:nvPicPr>
      <xdr:blipFill>
        <a:blip r:embed="rId1"/>
        <a:stretch>
          <a:fillRect/>
        </a:stretch>
      </xdr:blipFill>
      <xdr:spPr>
        <a:xfrm>
          <a:off x="247650" y="2238375"/>
          <a:ext cx="7477125" cy="6543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39"/>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56"/>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zoomScaleSheetLayoutView="100" workbookViewId="0" topLeftCell="A1">
      <selection activeCell="A1" sqref="A1"/>
    </sheetView>
  </sheetViews>
  <sheetFormatPr defaultColWidth="8.796875" defaultRowHeight="14.25"/>
  <cols>
    <col min="1" max="1" width="2.59765625" style="48" customWidth="1"/>
    <col min="2" max="2" width="4.09765625" style="48" customWidth="1"/>
    <col min="3" max="12" width="9" style="48" customWidth="1"/>
    <col min="13" max="13" width="2.19921875" style="48" customWidth="1"/>
    <col min="14" max="14" width="19.19921875" style="48" customWidth="1"/>
    <col min="15" max="15" width="10.69921875" style="48" customWidth="1"/>
    <col min="16" max="16384" width="9" style="48" customWidth="1"/>
  </cols>
  <sheetData>
    <row r="1" ht="6.75" customHeight="1"/>
    <row r="2" ht="23.25" customHeight="1"/>
    <row r="3" spans="2:9" ht="24">
      <c r="B3" s="73" t="s">
        <v>90</v>
      </c>
      <c r="H3" s="643"/>
      <c r="I3" s="643"/>
    </row>
    <row r="4" ht="13.5"/>
    <row r="5" spans="3:11" ht="39.75" customHeight="1">
      <c r="C5" s="74" t="s">
        <v>89</v>
      </c>
      <c r="D5" s="49"/>
      <c r="E5" s="49"/>
      <c r="F5" s="49"/>
      <c r="G5" s="49"/>
      <c r="H5" s="49"/>
      <c r="I5" s="49"/>
      <c r="J5" s="49"/>
      <c r="K5" s="49"/>
    </row>
    <row r="6" ht="9.75" customHeight="1"/>
    <row r="7" spans="3:11" ht="15.75" customHeight="1">
      <c r="C7" s="642" t="s">
        <v>86</v>
      </c>
      <c r="D7" s="642"/>
      <c r="E7" s="642"/>
      <c r="F7" s="642"/>
      <c r="G7" s="642"/>
      <c r="H7" s="642"/>
      <c r="I7" s="642"/>
      <c r="J7" s="642"/>
      <c r="K7" s="642"/>
    </row>
    <row r="8" ht="9.75" customHeight="1"/>
    <row r="9" spans="5:9" ht="24">
      <c r="E9" s="644">
        <v>40909</v>
      </c>
      <c r="F9" s="644"/>
      <c r="G9" s="644"/>
      <c r="H9" s="596" t="s">
        <v>707</v>
      </c>
      <c r="I9" s="50"/>
    </row>
    <row r="10" ht="9.75" customHeight="1"/>
    <row r="11" ht="13.5" customHeight="1"/>
    <row r="12" spans="3:11" ht="18.75">
      <c r="C12" s="51"/>
      <c r="D12" s="49"/>
      <c r="E12" s="49"/>
      <c r="F12" s="49"/>
      <c r="G12" s="52"/>
      <c r="H12" s="49"/>
      <c r="I12" s="49"/>
      <c r="J12" s="49"/>
      <c r="K12" s="49"/>
    </row>
    <row r="13" spans="3:11" ht="13.5">
      <c r="C13" s="52"/>
      <c r="D13" s="49"/>
      <c r="E13" s="49"/>
      <c r="F13" s="49"/>
      <c r="G13" s="49"/>
      <c r="H13" s="49"/>
      <c r="I13" s="49"/>
      <c r="J13" s="49"/>
      <c r="K13" s="49"/>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5" customHeight="1"/>
    <row r="50" spans="5:11" ht="13.5">
      <c r="E50" s="49"/>
      <c r="F50" s="49"/>
      <c r="G50" s="49"/>
      <c r="H50" s="49"/>
      <c r="I50" s="49"/>
      <c r="J50" s="49"/>
      <c r="K50" s="49"/>
    </row>
    <row r="51" spans="5:11" ht="20.25" customHeight="1">
      <c r="E51" s="49"/>
      <c r="F51" s="49"/>
      <c r="G51" s="49"/>
      <c r="H51" s="49"/>
      <c r="I51" s="49"/>
      <c r="J51" s="49"/>
      <c r="K51" s="49"/>
    </row>
    <row r="52" ht="13.5">
      <c r="D52" s="49"/>
    </row>
    <row r="53" spans="4:11" ht="16.5" customHeight="1">
      <c r="D53" s="53"/>
      <c r="E53" s="53"/>
      <c r="F53" s="640">
        <v>41039</v>
      </c>
      <c r="G53" s="641"/>
      <c r="H53" s="641"/>
      <c r="I53" s="53"/>
      <c r="J53" s="53"/>
      <c r="K53" s="53"/>
    </row>
    <row r="54" spans="4:11" ht="10.5" customHeight="1">
      <c r="D54" s="53"/>
      <c r="E54" s="53"/>
      <c r="F54" s="489"/>
      <c r="G54" s="489"/>
      <c r="H54" s="489"/>
      <c r="I54" s="53"/>
      <c r="J54" s="53"/>
      <c r="K54" s="53"/>
    </row>
    <row r="55" spans="4:11" ht="18.75" customHeight="1">
      <c r="D55" s="639" t="s">
        <v>81</v>
      </c>
      <c r="E55" s="639"/>
      <c r="F55" s="639"/>
      <c r="G55" s="639"/>
      <c r="H55" s="639"/>
      <c r="I55" s="639"/>
      <c r="J55" s="639"/>
      <c r="K55" s="54"/>
    </row>
  </sheetData>
  <mergeCells count="5">
    <mergeCell ref="D55:J55"/>
    <mergeCell ref="F53:H53"/>
    <mergeCell ref="C7:K7"/>
    <mergeCell ref="H3:I3"/>
    <mergeCell ref="E9:G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AT93"/>
  <sheetViews>
    <sheetView zoomScale="85" zoomScaleNormal="85" workbookViewId="0" topLeftCell="A1">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 r="A1" s="539"/>
      <c r="B1" s="539"/>
      <c r="C1" s="539"/>
      <c r="D1" s="539"/>
      <c r="E1" s="541"/>
      <c r="F1" s="541"/>
      <c r="G1" s="759" t="s">
        <v>645</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2"/>
      <c r="B6" s="622"/>
      <c r="C6" s="622"/>
      <c r="D6" s="754" t="s">
        <v>739</v>
      </c>
      <c r="E6" s="754"/>
      <c r="F6" s="754"/>
      <c r="G6" s="754"/>
      <c r="H6" s="754"/>
      <c r="I6" s="754"/>
      <c r="J6" s="754"/>
      <c r="K6" s="754"/>
      <c r="L6" s="754"/>
      <c r="M6" s="754"/>
      <c r="N6" s="754"/>
      <c r="O6" s="754"/>
      <c r="P6" s="754"/>
      <c r="Q6" s="754"/>
      <c r="R6" s="754"/>
      <c r="S6" s="622"/>
    </row>
    <row r="7" spans="1:19" ht="13.5" customHeight="1">
      <c r="A7" s="550" t="s">
        <v>619</v>
      </c>
      <c r="B7" s="550" t="s">
        <v>620</v>
      </c>
      <c r="C7" s="551" t="s">
        <v>621</v>
      </c>
      <c r="D7" s="610">
        <v>106.2</v>
      </c>
      <c r="E7" s="611">
        <v>98</v>
      </c>
      <c r="F7" s="611">
        <v>102.7</v>
      </c>
      <c r="G7" s="611">
        <v>98.8</v>
      </c>
      <c r="H7" s="611">
        <v>118.9</v>
      </c>
      <c r="I7" s="611">
        <v>106.3</v>
      </c>
      <c r="J7" s="611">
        <v>105.3</v>
      </c>
      <c r="K7" s="611">
        <v>92.9</v>
      </c>
      <c r="L7" s="618" t="s">
        <v>735</v>
      </c>
      <c r="M7" s="618" t="s">
        <v>735</v>
      </c>
      <c r="N7" s="618" t="s">
        <v>735</v>
      </c>
      <c r="O7" s="618" t="s">
        <v>735</v>
      </c>
      <c r="P7" s="611">
        <v>118.7</v>
      </c>
      <c r="Q7" s="611">
        <v>110</v>
      </c>
      <c r="R7" s="611">
        <v>94.5</v>
      </c>
      <c r="S7" s="618" t="s">
        <v>735</v>
      </c>
    </row>
    <row r="8" spans="1:19" ht="13.5" customHeight="1">
      <c r="A8" s="553"/>
      <c r="B8" s="553" t="s">
        <v>622</v>
      </c>
      <c r="C8" s="554"/>
      <c r="D8" s="612">
        <v>104.3</v>
      </c>
      <c r="E8" s="613">
        <v>94.7</v>
      </c>
      <c r="F8" s="613">
        <v>101.3</v>
      </c>
      <c r="G8" s="613">
        <v>97.9</v>
      </c>
      <c r="H8" s="613">
        <v>116.4</v>
      </c>
      <c r="I8" s="613">
        <v>104.1</v>
      </c>
      <c r="J8" s="613">
        <v>101.5</v>
      </c>
      <c r="K8" s="613">
        <v>89.5</v>
      </c>
      <c r="L8" s="619" t="s">
        <v>735</v>
      </c>
      <c r="M8" s="619" t="s">
        <v>735</v>
      </c>
      <c r="N8" s="619" t="s">
        <v>735</v>
      </c>
      <c r="O8" s="619" t="s">
        <v>735</v>
      </c>
      <c r="P8" s="613">
        <v>115.9</v>
      </c>
      <c r="Q8" s="613">
        <v>110.8</v>
      </c>
      <c r="R8" s="613">
        <v>78.9</v>
      </c>
      <c r="S8" s="619" t="s">
        <v>735</v>
      </c>
    </row>
    <row r="9" spans="1:19" ht="13.5">
      <c r="A9" s="553"/>
      <c r="B9" s="553" t="s">
        <v>623</v>
      </c>
      <c r="C9" s="554"/>
      <c r="D9" s="612">
        <v>104</v>
      </c>
      <c r="E9" s="613">
        <v>91.5</v>
      </c>
      <c r="F9" s="613">
        <v>100.5</v>
      </c>
      <c r="G9" s="613">
        <v>93</v>
      </c>
      <c r="H9" s="613">
        <v>106</v>
      </c>
      <c r="I9" s="613">
        <v>101.2</v>
      </c>
      <c r="J9" s="613">
        <v>102.5</v>
      </c>
      <c r="K9" s="613">
        <v>88.3</v>
      </c>
      <c r="L9" s="619" t="s">
        <v>735</v>
      </c>
      <c r="M9" s="619" t="s">
        <v>735</v>
      </c>
      <c r="N9" s="619" t="s">
        <v>735</v>
      </c>
      <c r="O9" s="619" t="s">
        <v>735</v>
      </c>
      <c r="P9" s="613">
        <v>120.3</v>
      </c>
      <c r="Q9" s="613">
        <v>108.5</v>
      </c>
      <c r="R9" s="613">
        <v>86.2</v>
      </c>
      <c r="S9" s="619" t="s">
        <v>735</v>
      </c>
    </row>
    <row r="10" spans="1:19" ht="13.5" customHeight="1">
      <c r="A10" s="553"/>
      <c r="B10" s="553" t="s">
        <v>624</v>
      </c>
      <c r="C10" s="554"/>
      <c r="D10" s="612">
        <v>97.3</v>
      </c>
      <c r="E10" s="613">
        <v>91.2</v>
      </c>
      <c r="F10" s="613">
        <v>93.1</v>
      </c>
      <c r="G10" s="613">
        <v>92.4</v>
      </c>
      <c r="H10" s="613">
        <v>97.4</v>
      </c>
      <c r="I10" s="613">
        <v>99.7</v>
      </c>
      <c r="J10" s="613">
        <v>94.1</v>
      </c>
      <c r="K10" s="613">
        <v>90.3</v>
      </c>
      <c r="L10" s="619" t="s">
        <v>735</v>
      </c>
      <c r="M10" s="619" t="s">
        <v>735</v>
      </c>
      <c r="N10" s="619" t="s">
        <v>735</v>
      </c>
      <c r="O10" s="619" t="s">
        <v>735</v>
      </c>
      <c r="P10" s="613">
        <v>110</v>
      </c>
      <c r="Q10" s="613">
        <v>103.2</v>
      </c>
      <c r="R10" s="613">
        <v>94.4</v>
      </c>
      <c r="S10" s="619" t="s">
        <v>735</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97.9</v>
      </c>
      <c r="E12" s="617">
        <v>95.1</v>
      </c>
      <c r="F12" s="617">
        <v>100.4</v>
      </c>
      <c r="G12" s="617">
        <v>102.4</v>
      </c>
      <c r="H12" s="617">
        <v>92.3</v>
      </c>
      <c r="I12" s="617">
        <v>96.7</v>
      </c>
      <c r="J12" s="617">
        <v>99.6</v>
      </c>
      <c r="K12" s="617">
        <v>96.9</v>
      </c>
      <c r="L12" s="617">
        <v>77.9</v>
      </c>
      <c r="M12" s="617">
        <v>105.4</v>
      </c>
      <c r="N12" s="617">
        <v>85.1</v>
      </c>
      <c r="O12" s="617">
        <v>97.8</v>
      </c>
      <c r="P12" s="617">
        <v>87.1</v>
      </c>
      <c r="Q12" s="617">
        <v>95.9</v>
      </c>
      <c r="R12" s="617">
        <v>100.4</v>
      </c>
      <c r="S12" s="617">
        <v>112</v>
      </c>
    </row>
    <row r="13" spans="1:19" ht="13.5" customHeight="1">
      <c r="A13" s="550" t="s">
        <v>627</v>
      </c>
      <c r="B13" s="550" t="s">
        <v>628</v>
      </c>
      <c r="C13" s="556" t="s">
        <v>629</v>
      </c>
      <c r="D13" s="598">
        <v>86</v>
      </c>
      <c r="E13" s="599">
        <v>78.6</v>
      </c>
      <c r="F13" s="599">
        <v>83.6</v>
      </c>
      <c r="G13" s="599">
        <v>84.7</v>
      </c>
      <c r="H13" s="599">
        <v>81.5</v>
      </c>
      <c r="I13" s="599">
        <v>85.3</v>
      </c>
      <c r="J13" s="599">
        <v>97</v>
      </c>
      <c r="K13" s="599">
        <v>79.2</v>
      </c>
      <c r="L13" s="599">
        <v>65.7</v>
      </c>
      <c r="M13" s="599">
        <v>103.1</v>
      </c>
      <c r="N13" s="599">
        <v>85.4</v>
      </c>
      <c r="O13" s="599">
        <v>92.8</v>
      </c>
      <c r="P13" s="599">
        <v>68.5</v>
      </c>
      <c r="Q13" s="599">
        <v>90</v>
      </c>
      <c r="R13" s="599">
        <v>99.9</v>
      </c>
      <c r="S13" s="599">
        <v>95.5</v>
      </c>
    </row>
    <row r="14" spans="1:19" ht="13.5" customHeight="1">
      <c r="A14" s="553"/>
      <c r="B14" s="553" t="s">
        <v>630</v>
      </c>
      <c r="C14" s="554"/>
      <c r="D14" s="598">
        <v>82.6</v>
      </c>
      <c r="E14" s="599">
        <v>79.3</v>
      </c>
      <c r="F14" s="599">
        <v>83.8</v>
      </c>
      <c r="G14" s="599">
        <v>85.8</v>
      </c>
      <c r="H14" s="599">
        <v>80.5</v>
      </c>
      <c r="I14" s="599">
        <v>84.3</v>
      </c>
      <c r="J14" s="599">
        <v>87.7</v>
      </c>
      <c r="K14" s="599">
        <v>72.6</v>
      </c>
      <c r="L14" s="599">
        <v>65.8</v>
      </c>
      <c r="M14" s="599">
        <v>84.7</v>
      </c>
      <c r="N14" s="599">
        <v>82</v>
      </c>
      <c r="O14" s="599">
        <v>85.9</v>
      </c>
      <c r="P14" s="599">
        <v>67.6</v>
      </c>
      <c r="Q14" s="599">
        <v>82.5</v>
      </c>
      <c r="R14" s="599">
        <v>75.2</v>
      </c>
      <c r="S14" s="599">
        <v>97.2</v>
      </c>
    </row>
    <row r="15" spans="1:19" ht="13.5" customHeight="1">
      <c r="A15" s="553"/>
      <c r="B15" s="553" t="s">
        <v>631</v>
      </c>
      <c r="C15" s="554"/>
      <c r="D15" s="598">
        <v>83.9</v>
      </c>
      <c r="E15" s="599">
        <v>87.1</v>
      </c>
      <c r="F15" s="599">
        <v>83.5</v>
      </c>
      <c r="G15" s="599">
        <v>86.2</v>
      </c>
      <c r="H15" s="599">
        <v>83.8</v>
      </c>
      <c r="I15" s="599">
        <v>85.8</v>
      </c>
      <c r="J15" s="599">
        <v>87</v>
      </c>
      <c r="K15" s="599">
        <v>79.8</v>
      </c>
      <c r="L15" s="599">
        <v>69.8</v>
      </c>
      <c r="M15" s="599">
        <v>87.3</v>
      </c>
      <c r="N15" s="599">
        <v>79.7</v>
      </c>
      <c r="O15" s="599">
        <v>89.9</v>
      </c>
      <c r="P15" s="599">
        <v>70.4</v>
      </c>
      <c r="Q15" s="599">
        <v>84.2</v>
      </c>
      <c r="R15" s="599">
        <v>85.9</v>
      </c>
      <c r="S15" s="599">
        <v>97.1</v>
      </c>
    </row>
    <row r="16" spans="1:19" ht="13.5" customHeight="1">
      <c r="A16" s="553"/>
      <c r="B16" s="553" t="s">
        <v>632</v>
      </c>
      <c r="C16" s="554"/>
      <c r="D16" s="598">
        <v>83.8</v>
      </c>
      <c r="E16" s="599">
        <v>79.9</v>
      </c>
      <c r="F16" s="599">
        <v>83.7</v>
      </c>
      <c r="G16" s="599">
        <v>82.7</v>
      </c>
      <c r="H16" s="599">
        <v>79.5</v>
      </c>
      <c r="I16" s="599">
        <v>84.1</v>
      </c>
      <c r="J16" s="599">
        <v>91.7</v>
      </c>
      <c r="K16" s="599">
        <v>74</v>
      </c>
      <c r="L16" s="599">
        <v>64.9</v>
      </c>
      <c r="M16" s="599">
        <v>84.9</v>
      </c>
      <c r="N16" s="599">
        <v>80.2</v>
      </c>
      <c r="O16" s="599">
        <v>87.7</v>
      </c>
      <c r="P16" s="599">
        <v>69.4</v>
      </c>
      <c r="Q16" s="599">
        <v>83.9</v>
      </c>
      <c r="R16" s="599">
        <v>95.8</v>
      </c>
      <c r="S16" s="599">
        <v>101</v>
      </c>
    </row>
    <row r="17" spans="1:19" ht="13.5" customHeight="1">
      <c r="A17" s="553"/>
      <c r="B17" s="553" t="s">
        <v>633</v>
      </c>
      <c r="C17" s="554"/>
      <c r="D17" s="598">
        <v>82</v>
      </c>
      <c r="E17" s="599">
        <v>79.7</v>
      </c>
      <c r="F17" s="599">
        <v>82.9</v>
      </c>
      <c r="G17" s="599">
        <v>80.2</v>
      </c>
      <c r="H17" s="599">
        <v>78.8</v>
      </c>
      <c r="I17" s="599">
        <v>81.2</v>
      </c>
      <c r="J17" s="599">
        <v>88</v>
      </c>
      <c r="K17" s="599">
        <v>71.2</v>
      </c>
      <c r="L17" s="599">
        <v>71.7</v>
      </c>
      <c r="M17" s="599">
        <v>93.4</v>
      </c>
      <c r="N17" s="599">
        <v>83.2</v>
      </c>
      <c r="O17" s="599">
        <v>92.5</v>
      </c>
      <c r="P17" s="599">
        <v>66.9</v>
      </c>
      <c r="Q17" s="599">
        <v>79.8</v>
      </c>
      <c r="R17" s="599">
        <v>73.2</v>
      </c>
      <c r="S17" s="599">
        <v>96.4</v>
      </c>
    </row>
    <row r="18" spans="1:19" ht="13.5" customHeight="1">
      <c r="A18" s="553"/>
      <c r="B18" s="553" t="s">
        <v>634</v>
      </c>
      <c r="C18" s="554"/>
      <c r="D18" s="598">
        <v>125.6</v>
      </c>
      <c r="E18" s="599">
        <v>114.7</v>
      </c>
      <c r="F18" s="599">
        <v>118.7</v>
      </c>
      <c r="G18" s="599">
        <v>184.8</v>
      </c>
      <c r="H18" s="599">
        <v>150.7</v>
      </c>
      <c r="I18" s="599">
        <v>118.9</v>
      </c>
      <c r="J18" s="599">
        <v>115.7</v>
      </c>
      <c r="K18" s="599">
        <v>191.3</v>
      </c>
      <c r="L18" s="599">
        <v>75.4</v>
      </c>
      <c r="M18" s="599">
        <v>132.9</v>
      </c>
      <c r="N18" s="599">
        <v>81.5</v>
      </c>
      <c r="O18" s="599">
        <v>104.9</v>
      </c>
      <c r="P18" s="599">
        <v>166.6</v>
      </c>
      <c r="Q18" s="599">
        <v>126.8</v>
      </c>
      <c r="R18" s="599">
        <v>133.9</v>
      </c>
      <c r="S18" s="599">
        <v>119.4</v>
      </c>
    </row>
    <row r="19" spans="1:19" ht="13.5" customHeight="1">
      <c r="A19" s="553"/>
      <c r="B19" s="553" t="s">
        <v>635</v>
      </c>
      <c r="C19" s="554"/>
      <c r="D19" s="598">
        <v>123.9</v>
      </c>
      <c r="E19" s="599">
        <v>106.5</v>
      </c>
      <c r="F19" s="599">
        <v>147.4</v>
      </c>
      <c r="G19" s="599">
        <v>88.9</v>
      </c>
      <c r="H19" s="599">
        <v>88</v>
      </c>
      <c r="I19" s="599">
        <v>121.6</v>
      </c>
      <c r="J19" s="599">
        <v>121.2</v>
      </c>
      <c r="K19" s="599">
        <v>97</v>
      </c>
      <c r="L19" s="599">
        <v>122.4</v>
      </c>
      <c r="M19" s="599">
        <v>158.7</v>
      </c>
      <c r="N19" s="599">
        <v>103.6</v>
      </c>
      <c r="O19" s="599">
        <v>117.5</v>
      </c>
      <c r="P19" s="599">
        <v>71.8</v>
      </c>
      <c r="Q19" s="599">
        <v>101.7</v>
      </c>
      <c r="R19" s="599">
        <v>129.2</v>
      </c>
      <c r="S19" s="599">
        <v>136</v>
      </c>
    </row>
    <row r="20" spans="1:19" ht="13.5" customHeight="1">
      <c r="A20" s="553"/>
      <c r="B20" s="553" t="s">
        <v>636</v>
      </c>
      <c r="C20" s="554"/>
      <c r="D20" s="598">
        <v>85.4</v>
      </c>
      <c r="E20" s="599">
        <v>94.9</v>
      </c>
      <c r="F20" s="599">
        <v>83.8</v>
      </c>
      <c r="G20" s="599">
        <v>82.1</v>
      </c>
      <c r="H20" s="599">
        <v>81.4</v>
      </c>
      <c r="I20" s="599">
        <v>88</v>
      </c>
      <c r="J20" s="599">
        <v>95.3</v>
      </c>
      <c r="K20" s="599">
        <v>70.9</v>
      </c>
      <c r="L20" s="599">
        <v>68.9</v>
      </c>
      <c r="M20" s="599">
        <v>86.2</v>
      </c>
      <c r="N20" s="599">
        <v>86.9</v>
      </c>
      <c r="O20" s="599">
        <v>92.9</v>
      </c>
      <c r="P20" s="599">
        <v>67.9</v>
      </c>
      <c r="Q20" s="599">
        <v>82.7</v>
      </c>
      <c r="R20" s="599">
        <v>79.5</v>
      </c>
      <c r="S20" s="599">
        <v>111.8</v>
      </c>
    </row>
    <row r="21" spans="1:19" ht="13.5" customHeight="1">
      <c r="A21" s="553"/>
      <c r="B21" s="553" t="s">
        <v>637</v>
      </c>
      <c r="C21" s="554"/>
      <c r="D21" s="598">
        <v>82.4</v>
      </c>
      <c r="E21" s="599">
        <v>84.5</v>
      </c>
      <c r="F21" s="599">
        <v>83.3</v>
      </c>
      <c r="G21" s="599">
        <v>82.9</v>
      </c>
      <c r="H21" s="599">
        <v>79.3</v>
      </c>
      <c r="I21" s="599">
        <v>83</v>
      </c>
      <c r="J21" s="599">
        <v>84.2</v>
      </c>
      <c r="K21" s="599">
        <v>71.6</v>
      </c>
      <c r="L21" s="599">
        <v>66.6</v>
      </c>
      <c r="M21" s="599">
        <v>85.5</v>
      </c>
      <c r="N21" s="599">
        <v>80.8</v>
      </c>
      <c r="O21" s="599">
        <v>89.8</v>
      </c>
      <c r="P21" s="599">
        <v>68.5</v>
      </c>
      <c r="Q21" s="599">
        <v>82.9</v>
      </c>
      <c r="R21" s="599">
        <v>72.7</v>
      </c>
      <c r="S21" s="599">
        <v>105.2</v>
      </c>
    </row>
    <row r="22" spans="1:19" ht="13.5" customHeight="1">
      <c r="A22" s="553"/>
      <c r="B22" s="553" t="s">
        <v>638</v>
      </c>
      <c r="C22" s="554"/>
      <c r="D22" s="598">
        <v>81.4</v>
      </c>
      <c r="E22" s="599">
        <v>84.5</v>
      </c>
      <c r="F22" s="599">
        <v>82.5</v>
      </c>
      <c r="G22" s="599">
        <v>82.5</v>
      </c>
      <c r="H22" s="599">
        <v>78.3</v>
      </c>
      <c r="I22" s="599">
        <v>83.3</v>
      </c>
      <c r="J22" s="599">
        <v>85.5</v>
      </c>
      <c r="K22" s="599">
        <v>71.1</v>
      </c>
      <c r="L22" s="599">
        <v>65.6</v>
      </c>
      <c r="M22" s="599">
        <v>86.6</v>
      </c>
      <c r="N22" s="599">
        <v>76.1</v>
      </c>
      <c r="O22" s="599">
        <v>88.3</v>
      </c>
      <c r="P22" s="599">
        <v>67.8</v>
      </c>
      <c r="Q22" s="599">
        <v>79.8</v>
      </c>
      <c r="R22" s="599">
        <v>73</v>
      </c>
      <c r="S22" s="599">
        <v>103.5</v>
      </c>
    </row>
    <row r="23" spans="1:19" ht="13.5" customHeight="1">
      <c r="A23" s="553"/>
      <c r="B23" s="553" t="s">
        <v>639</v>
      </c>
      <c r="C23" s="554"/>
      <c r="D23" s="598">
        <v>85.4</v>
      </c>
      <c r="E23" s="599">
        <v>82.7</v>
      </c>
      <c r="F23" s="599">
        <v>87.4</v>
      </c>
      <c r="G23" s="599">
        <v>80.9</v>
      </c>
      <c r="H23" s="599">
        <v>75.9</v>
      </c>
      <c r="I23" s="599">
        <v>93.8</v>
      </c>
      <c r="J23" s="599">
        <v>91.6</v>
      </c>
      <c r="K23" s="599">
        <v>74.1</v>
      </c>
      <c r="L23" s="599">
        <v>65.9</v>
      </c>
      <c r="M23" s="599">
        <v>85.4</v>
      </c>
      <c r="N23" s="599">
        <v>81.2</v>
      </c>
      <c r="O23" s="599">
        <v>95.5</v>
      </c>
      <c r="P23" s="599">
        <v>66.8</v>
      </c>
      <c r="Q23" s="599">
        <v>82.1</v>
      </c>
      <c r="R23" s="599">
        <v>73.8</v>
      </c>
      <c r="S23" s="599">
        <v>111</v>
      </c>
    </row>
    <row r="24" spans="1:46" ht="13.5" customHeight="1">
      <c r="A24" s="553"/>
      <c r="B24" s="553" t="s">
        <v>640</v>
      </c>
      <c r="C24" s="554"/>
      <c r="D24" s="598">
        <v>173.2</v>
      </c>
      <c r="E24" s="599">
        <v>169.2</v>
      </c>
      <c r="F24" s="599">
        <v>184.7</v>
      </c>
      <c r="G24" s="599">
        <v>207.3</v>
      </c>
      <c r="H24" s="599">
        <v>149.9</v>
      </c>
      <c r="I24" s="599">
        <v>151.5</v>
      </c>
      <c r="J24" s="599">
        <v>151.1</v>
      </c>
      <c r="K24" s="599">
        <v>210.9</v>
      </c>
      <c r="L24" s="599">
        <v>132.7</v>
      </c>
      <c r="M24" s="599">
        <v>177</v>
      </c>
      <c r="N24" s="599">
        <v>101.4</v>
      </c>
      <c r="O24" s="599">
        <v>136.3</v>
      </c>
      <c r="P24" s="599">
        <v>194.1</v>
      </c>
      <c r="Q24" s="599">
        <v>174.9</v>
      </c>
      <c r="R24" s="599">
        <v>213.3</v>
      </c>
      <c r="S24" s="599">
        <v>170.4</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84.7</v>
      </c>
      <c r="E25" s="601">
        <v>91.3</v>
      </c>
      <c r="F25" s="601">
        <v>84.5</v>
      </c>
      <c r="G25" s="601">
        <v>84.8</v>
      </c>
      <c r="H25" s="601">
        <v>75</v>
      </c>
      <c r="I25" s="601">
        <v>89.1</v>
      </c>
      <c r="J25" s="601">
        <v>90.5</v>
      </c>
      <c r="K25" s="601">
        <v>74.1</v>
      </c>
      <c r="L25" s="601">
        <v>62.8</v>
      </c>
      <c r="M25" s="601">
        <v>83.4</v>
      </c>
      <c r="N25" s="601">
        <v>90.7</v>
      </c>
      <c r="O25" s="601">
        <v>101.9</v>
      </c>
      <c r="P25" s="601">
        <v>67.5</v>
      </c>
      <c r="Q25" s="601">
        <v>83.1</v>
      </c>
      <c r="R25" s="601">
        <v>78.7</v>
      </c>
      <c r="S25" s="601">
        <v>102.9</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2"/>
      <c r="B26" s="622"/>
      <c r="C26" s="622"/>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-1.5</v>
      </c>
      <c r="E27" s="611">
        <v>-4.4</v>
      </c>
      <c r="F27" s="611">
        <v>-0.5</v>
      </c>
      <c r="G27" s="611">
        <v>-3.1</v>
      </c>
      <c r="H27" s="611">
        <v>4.6</v>
      </c>
      <c r="I27" s="611">
        <v>3.6</v>
      </c>
      <c r="J27" s="611">
        <v>-6.4</v>
      </c>
      <c r="K27" s="611">
        <v>14.8</v>
      </c>
      <c r="L27" s="618" t="s">
        <v>735</v>
      </c>
      <c r="M27" s="618" t="s">
        <v>735</v>
      </c>
      <c r="N27" s="618" t="s">
        <v>735</v>
      </c>
      <c r="O27" s="618" t="s">
        <v>735</v>
      </c>
      <c r="P27" s="611">
        <v>-1.9</v>
      </c>
      <c r="Q27" s="611">
        <v>-3.3</v>
      </c>
      <c r="R27" s="611">
        <v>3.4</v>
      </c>
      <c r="S27" s="618" t="s">
        <v>735</v>
      </c>
    </row>
    <row r="28" spans="1:19" ht="13.5" customHeight="1">
      <c r="A28" s="553"/>
      <c r="B28" s="553" t="s">
        <v>622</v>
      </c>
      <c r="C28" s="554"/>
      <c r="D28" s="612">
        <v>-1.8</v>
      </c>
      <c r="E28" s="613">
        <v>-3.4</v>
      </c>
      <c r="F28" s="613">
        <v>-1.4</v>
      </c>
      <c r="G28" s="613">
        <v>-0.9</v>
      </c>
      <c r="H28" s="613">
        <v>-2.1</v>
      </c>
      <c r="I28" s="613">
        <v>-2.1</v>
      </c>
      <c r="J28" s="613">
        <v>-3.6</v>
      </c>
      <c r="K28" s="613">
        <v>-3.7</v>
      </c>
      <c r="L28" s="619" t="s">
        <v>735</v>
      </c>
      <c r="M28" s="619" t="s">
        <v>735</v>
      </c>
      <c r="N28" s="619" t="s">
        <v>735</v>
      </c>
      <c r="O28" s="619" t="s">
        <v>735</v>
      </c>
      <c r="P28" s="613">
        <v>-2.4</v>
      </c>
      <c r="Q28" s="613">
        <v>0.7</v>
      </c>
      <c r="R28" s="613">
        <v>-16.5</v>
      </c>
      <c r="S28" s="619" t="s">
        <v>735</v>
      </c>
    </row>
    <row r="29" spans="1:19" ht="13.5" customHeight="1">
      <c r="A29" s="553"/>
      <c r="B29" s="553" t="s">
        <v>623</v>
      </c>
      <c r="C29" s="554"/>
      <c r="D29" s="612">
        <v>-0.3</v>
      </c>
      <c r="E29" s="613">
        <v>-3.4</v>
      </c>
      <c r="F29" s="613">
        <v>-0.8</v>
      </c>
      <c r="G29" s="613">
        <v>-5</v>
      </c>
      <c r="H29" s="613">
        <v>-8.9</v>
      </c>
      <c r="I29" s="613">
        <v>-2.8</v>
      </c>
      <c r="J29" s="613">
        <v>1</v>
      </c>
      <c r="K29" s="613">
        <v>-1.3</v>
      </c>
      <c r="L29" s="619" t="s">
        <v>735</v>
      </c>
      <c r="M29" s="619" t="s">
        <v>735</v>
      </c>
      <c r="N29" s="619" t="s">
        <v>735</v>
      </c>
      <c r="O29" s="619" t="s">
        <v>735</v>
      </c>
      <c r="P29" s="613">
        <v>3.8</v>
      </c>
      <c r="Q29" s="613">
        <v>-2.1</v>
      </c>
      <c r="R29" s="613">
        <v>9.3</v>
      </c>
      <c r="S29" s="619" t="s">
        <v>735</v>
      </c>
    </row>
    <row r="30" spans="1:19" ht="13.5" customHeight="1">
      <c r="A30" s="553"/>
      <c r="B30" s="553" t="s">
        <v>624</v>
      </c>
      <c r="C30" s="554"/>
      <c r="D30" s="612">
        <v>-6.4</v>
      </c>
      <c r="E30" s="613">
        <v>-0.3</v>
      </c>
      <c r="F30" s="613">
        <v>-7.4</v>
      </c>
      <c r="G30" s="613">
        <v>-0.6</v>
      </c>
      <c r="H30" s="613">
        <v>-8.1</v>
      </c>
      <c r="I30" s="613">
        <v>-1.5</v>
      </c>
      <c r="J30" s="613">
        <v>-8.2</v>
      </c>
      <c r="K30" s="613">
        <v>2.3</v>
      </c>
      <c r="L30" s="619" t="s">
        <v>735</v>
      </c>
      <c r="M30" s="619" t="s">
        <v>735</v>
      </c>
      <c r="N30" s="619" t="s">
        <v>735</v>
      </c>
      <c r="O30" s="619" t="s">
        <v>735</v>
      </c>
      <c r="P30" s="613">
        <v>-8.6</v>
      </c>
      <c r="Q30" s="613">
        <v>-4.9</v>
      </c>
      <c r="R30" s="613">
        <v>9.5</v>
      </c>
      <c r="S30" s="619" t="s">
        <v>735</v>
      </c>
    </row>
    <row r="31" spans="1:19" ht="13.5" customHeight="1">
      <c r="A31" s="553"/>
      <c r="B31" s="553" t="s">
        <v>625</v>
      </c>
      <c r="C31" s="554"/>
      <c r="D31" s="612">
        <v>2.8</v>
      </c>
      <c r="E31" s="613">
        <v>9.6</v>
      </c>
      <c r="F31" s="613">
        <v>7.4</v>
      </c>
      <c r="G31" s="613">
        <v>8.2</v>
      </c>
      <c r="H31" s="613">
        <v>2.7</v>
      </c>
      <c r="I31" s="613">
        <v>0.3</v>
      </c>
      <c r="J31" s="613">
        <v>6.3</v>
      </c>
      <c r="K31" s="613">
        <v>10.7</v>
      </c>
      <c r="L31" s="619" t="s">
        <v>735</v>
      </c>
      <c r="M31" s="619" t="s">
        <v>735</v>
      </c>
      <c r="N31" s="619" t="s">
        <v>735</v>
      </c>
      <c r="O31" s="619" t="s">
        <v>735</v>
      </c>
      <c r="P31" s="613">
        <v>-9.1</v>
      </c>
      <c r="Q31" s="613">
        <v>-3.1</v>
      </c>
      <c r="R31" s="613">
        <v>5.9</v>
      </c>
      <c r="S31" s="619" t="s">
        <v>735</v>
      </c>
    </row>
    <row r="32" spans="1:19" ht="13.5" customHeight="1">
      <c r="A32" s="553"/>
      <c r="B32" s="553" t="s">
        <v>626</v>
      </c>
      <c r="C32" s="554"/>
      <c r="D32" s="616">
        <v>-2.1</v>
      </c>
      <c r="E32" s="617">
        <v>-4.9</v>
      </c>
      <c r="F32" s="617">
        <v>0.4</v>
      </c>
      <c r="G32" s="617">
        <v>2.4</v>
      </c>
      <c r="H32" s="617">
        <v>-7.7</v>
      </c>
      <c r="I32" s="617">
        <v>-3.3</v>
      </c>
      <c r="J32" s="617">
        <v>-0.4</v>
      </c>
      <c r="K32" s="617">
        <v>-3.1</v>
      </c>
      <c r="L32" s="617">
        <v>-22.1</v>
      </c>
      <c r="M32" s="617">
        <v>5.4</v>
      </c>
      <c r="N32" s="617">
        <v>-14.9</v>
      </c>
      <c r="O32" s="617">
        <v>-2.2</v>
      </c>
      <c r="P32" s="617">
        <v>-12.9</v>
      </c>
      <c r="Q32" s="617">
        <v>-4.1</v>
      </c>
      <c r="R32" s="617">
        <v>0.4</v>
      </c>
      <c r="S32" s="617">
        <v>12</v>
      </c>
    </row>
    <row r="33" spans="1:19" ht="13.5" customHeight="1">
      <c r="A33" s="550" t="s">
        <v>627</v>
      </c>
      <c r="B33" s="550" t="s">
        <v>628</v>
      </c>
      <c r="C33" s="556" t="s">
        <v>629</v>
      </c>
      <c r="D33" s="598">
        <v>-1.3</v>
      </c>
      <c r="E33" s="599">
        <v>-18.9</v>
      </c>
      <c r="F33" s="599">
        <v>1</v>
      </c>
      <c r="G33" s="599">
        <v>-10</v>
      </c>
      <c r="H33" s="599">
        <v>-5.3</v>
      </c>
      <c r="I33" s="599">
        <v>3.4</v>
      </c>
      <c r="J33" s="599">
        <v>7.3</v>
      </c>
      <c r="K33" s="599">
        <v>0.4</v>
      </c>
      <c r="L33" s="599">
        <v>-54.1</v>
      </c>
      <c r="M33" s="599">
        <v>16.5</v>
      </c>
      <c r="N33" s="599">
        <v>-15.9</v>
      </c>
      <c r="O33" s="599">
        <v>-1.6</v>
      </c>
      <c r="P33" s="599">
        <v>-13.6</v>
      </c>
      <c r="Q33" s="599">
        <v>-2.3</v>
      </c>
      <c r="R33" s="599">
        <v>33.9</v>
      </c>
      <c r="S33" s="599">
        <v>5.6</v>
      </c>
    </row>
    <row r="34" spans="1:19" ht="13.5" customHeight="1">
      <c r="A34" s="553"/>
      <c r="B34" s="553" t="s">
        <v>630</v>
      </c>
      <c r="C34" s="554"/>
      <c r="D34" s="598">
        <v>0.4</v>
      </c>
      <c r="E34" s="599">
        <v>-2</v>
      </c>
      <c r="F34" s="599">
        <v>3.2</v>
      </c>
      <c r="G34" s="599">
        <v>15.8</v>
      </c>
      <c r="H34" s="599">
        <v>-7.5</v>
      </c>
      <c r="I34" s="599">
        <v>-0.2</v>
      </c>
      <c r="J34" s="599">
        <v>5.4</v>
      </c>
      <c r="K34" s="599">
        <v>-1.4</v>
      </c>
      <c r="L34" s="599">
        <v>-15.6</v>
      </c>
      <c r="M34" s="599">
        <v>7.8</v>
      </c>
      <c r="N34" s="599">
        <v>-13</v>
      </c>
      <c r="O34" s="599">
        <v>0.2</v>
      </c>
      <c r="P34" s="599">
        <v>-16.5</v>
      </c>
      <c r="Q34" s="599">
        <v>-2.9</v>
      </c>
      <c r="R34" s="599">
        <v>2</v>
      </c>
      <c r="S34" s="599">
        <v>9.6</v>
      </c>
    </row>
    <row r="35" spans="1:19" ht="13.5" customHeight="1">
      <c r="A35" s="553"/>
      <c r="B35" s="553" t="s">
        <v>631</v>
      </c>
      <c r="C35" s="554"/>
      <c r="D35" s="598">
        <v>-2.8</v>
      </c>
      <c r="E35" s="599">
        <v>-7.7</v>
      </c>
      <c r="F35" s="599">
        <v>-1.4</v>
      </c>
      <c r="G35" s="599">
        <v>15.7</v>
      </c>
      <c r="H35" s="599">
        <v>-8.6</v>
      </c>
      <c r="I35" s="599">
        <v>-2.2</v>
      </c>
      <c r="J35" s="599">
        <v>1.5</v>
      </c>
      <c r="K35" s="599">
        <v>-0.6</v>
      </c>
      <c r="L35" s="599">
        <v>-14.8</v>
      </c>
      <c r="M35" s="599">
        <v>6.2</v>
      </c>
      <c r="N35" s="599">
        <v>-17.2</v>
      </c>
      <c r="O35" s="599">
        <v>4.9</v>
      </c>
      <c r="P35" s="599">
        <v>-13.3</v>
      </c>
      <c r="Q35" s="599">
        <v>-6.5</v>
      </c>
      <c r="R35" s="599">
        <v>-3.2</v>
      </c>
      <c r="S35" s="599">
        <v>6.6</v>
      </c>
    </row>
    <row r="36" spans="1:19" ht="13.5" customHeight="1">
      <c r="A36" s="553"/>
      <c r="B36" s="553" t="s">
        <v>632</v>
      </c>
      <c r="C36" s="554"/>
      <c r="D36" s="598">
        <v>-2.1</v>
      </c>
      <c r="E36" s="599">
        <v>-9.4</v>
      </c>
      <c r="F36" s="599">
        <v>1</v>
      </c>
      <c r="G36" s="599">
        <v>10.7</v>
      </c>
      <c r="H36" s="599">
        <v>-10.8</v>
      </c>
      <c r="I36" s="599">
        <v>-4.8</v>
      </c>
      <c r="J36" s="599">
        <v>5.9</v>
      </c>
      <c r="K36" s="599">
        <v>-4.3</v>
      </c>
      <c r="L36" s="599">
        <v>-20.2</v>
      </c>
      <c r="M36" s="599">
        <v>5.5</v>
      </c>
      <c r="N36" s="599">
        <v>-20.2</v>
      </c>
      <c r="O36" s="599">
        <v>-2.6</v>
      </c>
      <c r="P36" s="599">
        <v>-11.3</v>
      </c>
      <c r="Q36" s="599">
        <v>-9</v>
      </c>
      <c r="R36" s="599">
        <v>6.7</v>
      </c>
      <c r="S36" s="599">
        <v>7.9</v>
      </c>
    </row>
    <row r="37" spans="1:19" ht="13.5" customHeight="1">
      <c r="A37" s="553"/>
      <c r="B37" s="553" t="s">
        <v>633</v>
      </c>
      <c r="C37" s="554"/>
      <c r="D37" s="598">
        <v>-1.7</v>
      </c>
      <c r="E37" s="599">
        <v>-6</v>
      </c>
      <c r="F37" s="599">
        <v>-0.4</v>
      </c>
      <c r="G37" s="599">
        <v>14.4</v>
      </c>
      <c r="H37" s="599">
        <v>-8.4</v>
      </c>
      <c r="I37" s="599">
        <v>-1.8</v>
      </c>
      <c r="J37" s="599">
        <v>3.2</v>
      </c>
      <c r="K37" s="599">
        <v>-4.2</v>
      </c>
      <c r="L37" s="599">
        <v>-16.6</v>
      </c>
      <c r="M37" s="599">
        <v>23.5</v>
      </c>
      <c r="N37" s="599">
        <v>-14.8</v>
      </c>
      <c r="O37" s="599">
        <v>2.4</v>
      </c>
      <c r="P37" s="599">
        <v>-12.4</v>
      </c>
      <c r="Q37" s="599">
        <v>-6.6</v>
      </c>
      <c r="R37" s="599">
        <v>0.4</v>
      </c>
      <c r="S37" s="599">
        <v>6.5</v>
      </c>
    </row>
    <row r="38" spans="1:19" ht="13.5" customHeight="1">
      <c r="A38" s="553"/>
      <c r="B38" s="553" t="s">
        <v>634</v>
      </c>
      <c r="C38" s="554"/>
      <c r="D38" s="598">
        <v>-5.6</v>
      </c>
      <c r="E38" s="599">
        <v>-9.8</v>
      </c>
      <c r="F38" s="599">
        <v>-3.3</v>
      </c>
      <c r="G38" s="599">
        <v>7</v>
      </c>
      <c r="H38" s="599">
        <v>-8.4</v>
      </c>
      <c r="I38" s="599">
        <v>-5.6</v>
      </c>
      <c r="J38" s="599">
        <v>2.9</v>
      </c>
      <c r="K38" s="599">
        <v>-6.7</v>
      </c>
      <c r="L38" s="599">
        <v>-38.7</v>
      </c>
      <c r="M38" s="599">
        <v>2.5</v>
      </c>
      <c r="N38" s="599">
        <v>-17.3</v>
      </c>
      <c r="O38" s="599">
        <v>5.7</v>
      </c>
      <c r="P38" s="599">
        <v>-16.6</v>
      </c>
      <c r="Q38" s="599">
        <v>-10.5</v>
      </c>
      <c r="R38" s="599">
        <v>-11</v>
      </c>
      <c r="S38" s="599">
        <v>-0.3</v>
      </c>
    </row>
    <row r="39" spans="1:19" ht="13.5" customHeight="1">
      <c r="A39" s="553"/>
      <c r="B39" s="553" t="s">
        <v>635</v>
      </c>
      <c r="C39" s="554"/>
      <c r="D39" s="598">
        <v>-0.4</v>
      </c>
      <c r="E39" s="599">
        <v>-17.2</v>
      </c>
      <c r="F39" s="599">
        <v>6.9</v>
      </c>
      <c r="G39" s="599">
        <v>-0.6</v>
      </c>
      <c r="H39" s="599">
        <v>-3.5</v>
      </c>
      <c r="I39" s="599">
        <v>0.3</v>
      </c>
      <c r="J39" s="599">
        <v>-7.6</v>
      </c>
      <c r="K39" s="599">
        <v>5.2</v>
      </c>
      <c r="L39" s="599">
        <v>-21</v>
      </c>
      <c r="M39" s="599">
        <v>8.7</v>
      </c>
      <c r="N39" s="599">
        <v>-10.5</v>
      </c>
      <c r="O39" s="599">
        <v>-12.6</v>
      </c>
      <c r="P39" s="599">
        <v>-17</v>
      </c>
      <c r="Q39" s="599">
        <v>-8</v>
      </c>
      <c r="R39" s="599">
        <v>5</v>
      </c>
      <c r="S39" s="599">
        <v>20.6</v>
      </c>
    </row>
    <row r="40" spans="1:19" ht="13.5" customHeight="1">
      <c r="A40" s="553"/>
      <c r="B40" s="553" t="s">
        <v>636</v>
      </c>
      <c r="C40" s="554"/>
      <c r="D40" s="598">
        <v>-2.1</v>
      </c>
      <c r="E40" s="599">
        <v>13.7</v>
      </c>
      <c r="F40" s="599">
        <v>-4.1</v>
      </c>
      <c r="G40" s="599">
        <v>5</v>
      </c>
      <c r="H40" s="599">
        <v>-4.9</v>
      </c>
      <c r="I40" s="599">
        <v>-5</v>
      </c>
      <c r="J40" s="599">
        <v>-1</v>
      </c>
      <c r="K40" s="599">
        <v>-4.4</v>
      </c>
      <c r="L40" s="599">
        <v>-16.2</v>
      </c>
      <c r="M40" s="599">
        <v>4.4</v>
      </c>
      <c r="N40" s="599">
        <v>-15.5</v>
      </c>
      <c r="O40" s="599">
        <v>1.1</v>
      </c>
      <c r="P40" s="599">
        <v>-12.9</v>
      </c>
      <c r="Q40" s="599">
        <v>1.8</v>
      </c>
      <c r="R40" s="599">
        <v>-6.5</v>
      </c>
      <c r="S40" s="599">
        <v>18.8</v>
      </c>
    </row>
    <row r="41" spans="1:19" ht="13.5" customHeight="1">
      <c r="A41" s="553"/>
      <c r="B41" s="553" t="s">
        <v>637</v>
      </c>
      <c r="C41" s="554"/>
      <c r="D41" s="598">
        <v>-1.8</v>
      </c>
      <c r="E41" s="599">
        <v>0.5</v>
      </c>
      <c r="F41" s="599">
        <v>-0.4</v>
      </c>
      <c r="G41" s="599">
        <v>2.6</v>
      </c>
      <c r="H41" s="599">
        <v>-9.3</v>
      </c>
      <c r="I41" s="599">
        <v>-3.2</v>
      </c>
      <c r="J41" s="599">
        <v>-5.5</v>
      </c>
      <c r="K41" s="599">
        <v>-3.4</v>
      </c>
      <c r="L41" s="599">
        <v>-17.2</v>
      </c>
      <c r="M41" s="599">
        <v>4</v>
      </c>
      <c r="N41" s="599">
        <v>-12.6</v>
      </c>
      <c r="O41" s="599">
        <v>-0.1</v>
      </c>
      <c r="P41" s="599">
        <v>-12.3</v>
      </c>
      <c r="Q41" s="599">
        <v>3.4</v>
      </c>
      <c r="R41" s="599">
        <v>-3.5</v>
      </c>
      <c r="S41" s="599">
        <v>13</v>
      </c>
    </row>
    <row r="42" spans="1:19" ht="13.5" customHeight="1">
      <c r="A42" s="553"/>
      <c r="B42" s="553" t="s">
        <v>638</v>
      </c>
      <c r="C42" s="554"/>
      <c r="D42" s="598">
        <v>-2.3</v>
      </c>
      <c r="E42" s="599">
        <v>5.6</v>
      </c>
      <c r="F42" s="599">
        <v>-0.2</v>
      </c>
      <c r="G42" s="599">
        <v>0.2</v>
      </c>
      <c r="H42" s="599">
        <v>-7</v>
      </c>
      <c r="I42" s="599">
        <v>-4.3</v>
      </c>
      <c r="J42" s="599">
        <v>-4.6</v>
      </c>
      <c r="K42" s="599">
        <v>-4.3</v>
      </c>
      <c r="L42" s="599">
        <v>-19.7</v>
      </c>
      <c r="M42" s="599">
        <v>3</v>
      </c>
      <c r="N42" s="599">
        <v>-15.1</v>
      </c>
      <c r="O42" s="599">
        <v>-2.6</v>
      </c>
      <c r="P42" s="599">
        <v>-12.4</v>
      </c>
      <c r="Q42" s="599">
        <v>-0.6</v>
      </c>
      <c r="R42" s="599">
        <v>-2.9</v>
      </c>
      <c r="S42" s="599">
        <v>13.5</v>
      </c>
    </row>
    <row r="43" spans="1:19" ht="13.5" customHeight="1">
      <c r="A43" s="553"/>
      <c r="B43" s="553" t="s">
        <v>639</v>
      </c>
      <c r="C43" s="554"/>
      <c r="D43" s="598">
        <v>-2.8</v>
      </c>
      <c r="E43" s="599">
        <v>-4.8</v>
      </c>
      <c r="F43" s="599">
        <v>-2.9</v>
      </c>
      <c r="G43" s="599">
        <v>0</v>
      </c>
      <c r="H43" s="599">
        <v>-12.4</v>
      </c>
      <c r="I43" s="599">
        <v>4.1</v>
      </c>
      <c r="J43" s="599">
        <v>-1.5</v>
      </c>
      <c r="K43" s="599">
        <v>1.8</v>
      </c>
      <c r="L43" s="599">
        <v>-23.3</v>
      </c>
      <c r="M43" s="599">
        <v>2.4</v>
      </c>
      <c r="N43" s="599">
        <v>-10.4</v>
      </c>
      <c r="O43" s="599">
        <v>-4.2</v>
      </c>
      <c r="P43" s="599">
        <v>-13</v>
      </c>
      <c r="Q43" s="599">
        <v>-1.9</v>
      </c>
      <c r="R43" s="599">
        <v>-2.5</v>
      </c>
      <c r="S43" s="599">
        <v>8.6</v>
      </c>
    </row>
    <row r="44" spans="1:19" ht="13.5" customHeight="1">
      <c r="A44" s="553"/>
      <c r="B44" s="553" t="s">
        <v>640</v>
      </c>
      <c r="C44" s="554"/>
      <c r="D44" s="598">
        <v>-1.7</v>
      </c>
      <c r="E44" s="599">
        <v>2.5</v>
      </c>
      <c r="F44" s="599">
        <v>1.6</v>
      </c>
      <c r="G44" s="599">
        <v>-9.5</v>
      </c>
      <c r="H44" s="599">
        <v>-6.8</v>
      </c>
      <c r="I44" s="599">
        <v>-12.2</v>
      </c>
      <c r="J44" s="599">
        <v>-4.4</v>
      </c>
      <c r="K44" s="599">
        <v>-5.8</v>
      </c>
      <c r="L44" s="599">
        <v>8.7</v>
      </c>
      <c r="M44" s="599">
        <v>-5.7</v>
      </c>
      <c r="N44" s="599">
        <v>-15.5</v>
      </c>
      <c r="O44" s="599">
        <v>-8.4</v>
      </c>
      <c r="P44" s="599">
        <v>-6.7</v>
      </c>
      <c r="Q44" s="599">
        <v>-1.9</v>
      </c>
      <c r="R44" s="599">
        <v>-1.4</v>
      </c>
      <c r="S44" s="599">
        <v>28.4</v>
      </c>
    </row>
    <row r="45" spans="1:19" ht="13.5" customHeight="1">
      <c r="A45" s="558" t="s">
        <v>641</v>
      </c>
      <c r="B45" s="558" t="s">
        <v>628</v>
      </c>
      <c r="C45" s="559" t="s">
        <v>642</v>
      </c>
      <c r="D45" s="600">
        <v>-1.5</v>
      </c>
      <c r="E45" s="601">
        <v>16.2</v>
      </c>
      <c r="F45" s="601">
        <v>1.1</v>
      </c>
      <c r="G45" s="601">
        <v>0.1</v>
      </c>
      <c r="H45" s="601">
        <v>-8</v>
      </c>
      <c r="I45" s="601">
        <v>4.5</v>
      </c>
      <c r="J45" s="601">
        <v>-6.7</v>
      </c>
      <c r="K45" s="601">
        <v>-6.4</v>
      </c>
      <c r="L45" s="601">
        <v>-4.4</v>
      </c>
      <c r="M45" s="601">
        <v>-19.1</v>
      </c>
      <c r="N45" s="601">
        <v>6.2</v>
      </c>
      <c r="O45" s="601">
        <v>9.8</v>
      </c>
      <c r="P45" s="601">
        <v>-1.5</v>
      </c>
      <c r="Q45" s="601">
        <v>-7.7</v>
      </c>
      <c r="R45" s="601">
        <v>-21.2</v>
      </c>
      <c r="S45" s="601">
        <v>7.7</v>
      </c>
    </row>
    <row r="46" spans="1:35" ht="27" customHeight="1">
      <c r="A46" s="756" t="s">
        <v>344</v>
      </c>
      <c r="B46" s="756"/>
      <c r="C46" s="757"/>
      <c r="D46" s="602">
        <v>-51.1</v>
      </c>
      <c r="E46" s="602">
        <v>-46</v>
      </c>
      <c r="F46" s="602">
        <v>-54.3</v>
      </c>
      <c r="G46" s="602">
        <v>-59.1</v>
      </c>
      <c r="H46" s="602">
        <v>-50</v>
      </c>
      <c r="I46" s="602">
        <v>-41.2</v>
      </c>
      <c r="J46" s="602">
        <v>-40.1</v>
      </c>
      <c r="K46" s="602">
        <v>-64.9</v>
      </c>
      <c r="L46" s="602">
        <v>-52.7</v>
      </c>
      <c r="M46" s="602">
        <v>-52.9</v>
      </c>
      <c r="N46" s="602">
        <v>-10.6</v>
      </c>
      <c r="O46" s="602">
        <v>-25.2</v>
      </c>
      <c r="P46" s="602">
        <v>-65.2</v>
      </c>
      <c r="Q46" s="602">
        <v>-52.5</v>
      </c>
      <c r="R46" s="602">
        <v>-63.1</v>
      </c>
      <c r="S46" s="602">
        <v>-39.6</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52"/>
      <c r="E47" s="552"/>
      <c r="F47" s="552"/>
      <c r="G47" s="552"/>
      <c r="H47" s="552"/>
      <c r="I47" s="552"/>
      <c r="J47" s="552"/>
      <c r="K47" s="552"/>
      <c r="L47" s="552"/>
      <c r="M47" s="552"/>
      <c r="N47" s="552"/>
      <c r="O47" s="552"/>
      <c r="P47" s="552"/>
      <c r="Q47" s="552"/>
      <c r="R47" s="552"/>
      <c r="S47" s="552"/>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557"/>
      <c r="E48" s="557"/>
      <c r="F48" s="557"/>
      <c r="G48" s="557"/>
      <c r="H48" s="761"/>
      <c r="I48" s="761"/>
      <c r="J48" s="761"/>
      <c r="K48" s="761"/>
      <c r="L48" s="761"/>
      <c r="M48" s="761"/>
      <c r="N48" s="761"/>
      <c r="O48" s="761"/>
      <c r="P48" s="557"/>
      <c r="Q48" s="557"/>
      <c r="R48" s="557"/>
      <c r="S48" s="56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2"/>
      <c r="B52" s="622"/>
      <c r="C52" s="622"/>
      <c r="D52" s="754" t="s">
        <v>739</v>
      </c>
      <c r="E52" s="754"/>
      <c r="F52" s="754"/>
      <c r="G52" s="754"/>
      <c r="H52" s="754"/>
      <c r="I52" s="754"/>
      <c r="J52" s="754"/>
      <c r="K52" s="754"/>
      <c r="L52" s="754"/>
      <c r="M52" s="754"/>
      <c r="N52" s="754"/>
      <c r="O52" s="754"/>
      <c r="P52" s="754"/>
      <c r="Q52" s="754"/>
      <c r="R52" s="754"/>
      <c r="S52" s="622"/>
    </row>
    <row r="53" spans="1:19" ht="13.5" customHeight="1">
      <c r="A53" s="550" t="s">
        <v>619</v>
      </c>
      <c r="B53" s="550" t="s">
        <v>620</v>
      </c>
      <c r="C53" s="551" t="s">
        <v>621</v>
      </c>
      <c r="D53" s="610">
        <v>109.1</v>
      </c>
      <c r="E53" s="611">
        <v>103.1</v>
      </c>
      <c r="F53" s="611">
        <v>104.5</v>
      </c>
      <c r="G53" s="611">
        <v>107.4</v>
      </c>
      <c r="H53" s="611">
        <v>128.6</v>
      </c>
      <c r="I53" s="611">
        <v>104.4</v>
      </c>
      <c r="J53" s="611">
        <v>110</v>
      </c>
      <c r="K53" s="611">
        <v>89.3</v>
      </c>
      <c r="L53" s="618" t="s">
        <v>735</v>
      </c>
      <c r="M53" s="618" t="s">
        <v>735</v>
      </c>
      <c r="N53" s="618" t="s">
        <v>735</v>
      </c>
      <c r="O53" s="618" t="s">
        <v>735</v>
      </c>
      <c r="P53" s="611">
        <v>130.5</v>
      </c>
      <c r="Q53" s="611">
        <v>105</v>
      </c>
      <c r="R53" s="611">
        <v>94.7</v>
      </c>
      <c r="S53" s="618" t="s">
        <v>735</v>
      </c>
    </row>
    <row r="54" spans="1:19" ht="13.5" customHeight="1">
      <c r="A54" s="553"/>
      <c r="B54" s="553" t="s">
        <v>622</v>
      </c>
      <c r="C54" s="554"/>
      <c r="D54" s="612">
        <v>106.7</v>
      </c>
      <c r="E54" s="613">
        <v>88.7</v>
      </c>
      <c r="F54" s="613">
        <v>102.8</v>
      </c>
      <c r="G54" s="613">
        <v>104.8</v>
      </c>
      <c r="H54" s="613">
        <v>119.2</v>
      </c>
      <c r="I54" s="613">
        <v>103.7</v>
      </c>
      <c r="J54" s="613">
        <v>107.3</v>
      </c>
      <c r="K54" s="613">
        <v>85.6</v>
      </c>
      <c r="L54" s="619" t="s">
        <v>735</v>
      </c>
      <c r="M54" s="619" t="s">
        <v>735</v>
      </c>
      <c r="N54" s="619" t="s">
        <v>735</v>
      </c>
      <c r="O54" s="619" t="s">
        <v>735</v>
      </c>
      <c r="P54" s="613">
        <v>122.5</v>
      </c>
      <c r="Q54" s="613">
        <v>103.8</v>
      </c>
      <c r="R54" s="613">
        <v>75.3</v>
      </c>
      <c r="S54" s="619" t="s">
        <v>735</v>
      </c>
    </row>
    <row r="55" spans="1:19" ht="13.5" customHeight="1">
      <c r="A55" s="553"/>
      <c r="B55" s="553" t="s">
        <v>623</v>
      </c>
      <c r="C55" s="554"/>
      <c r="D55" s="612">
        <v>105</v>
      </c>
      <c r="E55" s="613">
        <v>82.9</v>
      </c>
      <c r="F55" s="613">
        <v>101.5</v>
      </c>
      <c r="G55" s="613">
        <v>98</v>
      </c>
      <c r="H55" s="613">
        <v>106.7</v>
      </c>
      <c r="I55" s="613">
        <v>104.8</v>
      </c>
      <c r="J55" s="613">
        <v>97.3</v>
      </c>
      <c r="K55" s="613">
        <v>91</v>
      </c>
      <c r="L55" s="619" t="s">
        <v>735</v>
      </c>
      <c r="M55" s="619" t="s">
        <v>735</v>
      </c>
      <c r="N55" s="619" t="s">
        <v>735</v>
      </c>
      <c r="O55" s="619" t="s">
        <v>735</v>
      </c>
      <c r="P55" s="613">
        <v>115</v>
      </c>
      <c r="Q55" s="613">
        <v>105.8</v>
      </c>
      <c r="R55" s="613">
        <v>80</v>
      </c>
      <c r="S55" s="619" t="s">
        <v>735</v>
      </c>
    </row>
    <row r="56" spans="1:19" ht="13.5" customHeight="1">
      <c r="A56" s="553"/>
      <c r="B56" s="553" t="s">
        <v>624</v>
      </c>
      <c r="C56" s="554"/>
      <c r="D56" s="612">
        <v>98.2</v>
      </c>
      <c r="E56" s="613">
        <v>82.2</v>
      </c>
      <c r="F56" s="613">
        <v>93.1</v>
      </c>
      <c r="G56" s="613">
        <v>97.1</v>
      </c>
      <c r="H56" s="613">
        <v>97.1</v>
      </c>
      <c r="I56" s="613">
        <v>103.5</v>
      </c>
      <c r="J56" s="613">
        <v>94.7</v>
      </c>
      <c r="K56" s="613">
        <v>94.6</v>
      </c>
      <c r="L56" s="619" t="s">
        <v>735</v>
      </c>
      <c r="M56" s="619" t="s">
        <v>735</v>
      </c>
      <c r="N56" s="619" t="s">
        <v>735</v>
      </c>
      <c r="O56" s="619" t="s">
        <v>735</v>
      </c>
      <c r="P56" s="613">
        <v>113.6</v>
      </c>
      <c r="Q56" s="613">
        <v>104.4</v>
      </c>
      <c r="R56" s="613">
        <v>93.4</v>
      </c>
      <c r="S56" s="619" t="s">
        <v>735</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99</v>
      </c>
      <c r="E58" s="617">
        <v>105.3</v>
      </c>
      <c r="F58" s="617">
        <v>101.3</v>
      </c>
      <c r="G58" s="617">
        <v>95.9</v>
      </c>
      <c r="H58" s="617">
        <v>94</v>
      </c>
      <c r="I58" s="617">
        <v>97.4</v>
      </c>
      <c r="J58" s="617">
        <v>101.8</v>
      </c>
      <c r="K58" s="617">
        <v>95.2</v>
      </c>
      <c r="L58" s="617">
        <v>106.5</v>
      </c>
      <c r="M58" s="617">
        <v>103.4</v>
      </c>
      <c r="N58" s="617">
        <v>86</v>
      </c>
      <c r="O58" s="617">
        <v>104.2</v>
      </c>
      <c r="P58" s="617">
        <v>96</v>
      </c>
      <c r="Q58" s="617">
        <v>92.9</v>
      </c>
      <c r="R58" s="617">
        <v>99.2</v>
      </c>
      <c r="S58" s="617">
        <v>100.9</v>
      </c>
    </row>
    <row r="59" spans="1:19" ht="13.5" customHeight="1">
      <c r="A59" s="550" t="s">
        <v>627</v>
      </c>
      <c r="B59" s="550" t="s">
        <v>628</v>
      </c>
      <c r="C59" s="556" t="s">
        <v>629</v>
      </c>
      <c r="D59" s="598">
        <v>83.7</v>
      </c>
      <c r="E59" s="599">
        <v>75.3</v>
      </c>
      <c r="F59" s="599">
        <v>81.8</v>
      </c>
      <c r="G59" s="599">
        <v>79.8</v>
      </c>
      <c r="H59" s="599">
        <v>80.7</v>
      </c>
      <c r="I59" s="599">
        <v>81.4</v>
      </c>
      <c r="J59" s="599">
        <v>87.7</v>
      </c>
      <c r="K59" s="599">
        <v>84.4</v>
      </c>
      <c r="L59" s="599">
        <v>82.8</v>
      </c>
      <c r="M59" s="599">
        <v>103.4</v>
      </c>
      <c r="N59" s="599">
        <v>86.4</v>
      </c>
      <c r="O59" s="599">
        <v>92.8</v>
      </c>
      <c r="P59" s="599">
        <v>75.6</v>
      </c>
      <c r="Q59" s="599">
        <v>89.5</v>
      </c>
      <c r="R59" s="599">
        <v>74.9</v>
      </c>
      <c r="S59" s="599">
        <v>93.2</v>
      </c>
    </row>
    <row r="60" spans="1:19" ht="13.5" customHeight="1">
      <c r="A60" s="553"/>
      <c r="B60" s="553" t="s">
        <v>630</v>
      </c>
      <c r="C60" s="554"/>
      <c r="D60" s="598">
        <v>81.7</v>
      </c>
      <c r="E60" s="599">
        <v>85.5</v>
      </c>
      <c r="F60" s="599">
        <v>82.3</v>
      </c>
      <c r="G60" s="599">
        <v>78.9</v>
      </c>
      <c r="H60" s="599">
        <v>80.9</v>
      </c>
      <c r="I60" s="599">
        <v>80.5</v>
      </c>
      <c r="J60" s="599">
        <v>84.4</v>
      </c>
      <c r="K60" s="599">
        <v>73.5</v>
      </c>
      <c r="L60" s="599">
        <v>82.7</v>
      </c>
      <c r="M60" s="599">
        <v>79.6</v>
      </c>
      <c r="N60" s="599">
        <v>81.6</v>
      </c>
      <c r="O60" s="599">
        <v>83.3</v>
      </c>
      <c r="P60" s="599">
        <v>75.4</v>
      </c>
      <c r="Q60" s="599">
        <v>81.8</v>
      </c>
      <c r="R60" s="599">
        <v>74.9</v>
      </c>
      <c r="S60" s="599">
        <v>94.7</v>
      </c>
    </row>
    <row r="61" spans="1:19" ht="13.5" customHeight="1">
      <c r="A61" s="553"/>
      <c r="B61" s="553" t="s">
        <v>631</v>
      </c>
      <c r="C61" s="554"/>
      <c r="D61" s="598">
        <v>82.6</v>
      </c>
      <c r="E61" s="599">
        <v>84</v>
      </c>
      <c r="F61" s="599">
        <v>82</v>
      </c>
      <c r="G61" s="599">
        <v>84.2</v>
      </c>
      <c r="H61" s="599">
        <v>85.3</v>
      </c>
      <c r="I61" s="599">
        <v>84.1</v>
      </c>
      <c r="J61" s="599">
        <v>85</v>
      </c>
      <c r="K61" s="599">
        <v>79.3</v>
      </c>
      <c r="L61" s="599">
        <v>97.1</v>
      </c>
      <c r="M61" s="599">
        <v>82.2</v>
      </c>
      <c r="N61" s="599">
        <v>79.1</v>
      </c>
      <c r="O61" s="599">
        <v>89</v>
      </c>
      <c r="P61" s="599">
        <v>76.7</v>
      </c>
      <c r="Q61" s="599">
        <v>81.5</v>
      </c>
      <c r="R61" s="599">
        <v>88.6</v>
      </c>
      <c r="S61" s="599">
        <v>93.9</v>
      </c>
    </row>
    <row r="62" spans="1:19" ht="13.5" customHeight="1">
      <c r="A62" s="553"/>
      <c r="B62" s="553" t="s">
        <v>632</v>
      </c>
      <c r="C62" s="554"/>
      <c r="D62" s="598">
        <v>82.7</v>
      </c>
      <c r="E62" s="599">
        <v>85</v>
      </c>
      <c r="F62" s="599">
        <v>81.8</v>
      </c>
      <c r="G62" s="599">
        <v>78.8</v>
      </c>
      <c r="H62" s="599">
        <v>79.7</v>
      </c>
      <c r="I62" s="599">
        <v>81.9</v>
      </c>
      <c r="J62" s="599">
        <v>92.7</v>
      </c>
      <c r="K62" s="599">
        <v>71.9</v>
      </c>
      <c r="L62" s="599">
        <v>85.2</v>
      </c>
      <c r="M62" s="599">
        <v>81.6</v>
      </c>
      <c r="N62" s="599">
        <v>77.6</v>
      </c>
      <c r="O62" s="599">
        <v>88.2</v>
      </c>
      <c r="P62" s="599">
        <v>76.3</v>
      </c>
      <c r="Q62" s="599">
        <v>81.8</v>
      </c>
      <c r="R62" s="599">
        <v>97.4</v>
      </c>
      <c r="S62" s="599">
        <v>98.2</v>
      </c>
    </row>
    <row r="63" spans="1:19" ht="13.5" customHeight="1">
      <c r="A63" s="553"/>
      <c r="B63" s="553" t="s">
        <v>633</v>
      </c>
      <c r="C63" s="554"/>
      <c r="D63" s="598">
        <v>81.1</v>
      </c>
      <c r="E63" s="599">
        <v>79.3</v>
      </c>
      <c r="F63" s="599">
        <v>81.6</v>
      </c>
      <c r="G63" s="599">
        <v>77.2</v>
      </c>
      <c r="H63" s="599">
        <v>80.5</v>
      </c>
      <c r="I63" s="599">
        <v>78.3</v>
      </c>
      <c r="J63" s="599">
        <v>87.3</v>
      </c>
      <c r="K63" s="599">
        <v>70.2</v>
      </c>
      <c r="L63" s="599">
        <v>84.3</v>
      </c>
      <c r="M63" s="599">
        <v>92.3</v>
      </c>
      <c r="N63" s="599">
        <v>81</v>
      </c>
      <c r="O63" s="599">
        <v>96.9</v>
      </c>
      <c r="P63" s="599">
        <v>74.1</v>
      </c>
      <c r="Q63" s="599">
        <v>76.8</v>
      </c>
      <c r="R63" s="599">
        <v>71</v>
      </c>
      <c r="S63" s="599">
        <v>92.2</v>
      </c>
    </row>
    <row r="64" spans="1:19" ht="13.5" customHeight="1">
      <c r="A64" s="553"/>
      <c r="B64" s="553" t="s">
        <v>634</v>
      </c>
      <c r="C64" s="554"/>
      <c r="D64" s="598">
        <v>133.5</v>
      </c>
      <c r="E64" s="599">
        <v>159.2</v>
      </c>
      <c r="F64" s="599">
        <v>121.2</v>
      </c>
      <c r="G64" s="599">
        <v>165.5</v>
      </c>
      <c r="H64" s="599">
        <v>165.5</v>
      </c>
      <c r="I64" s="599">
        <v>132.5</v>
      </c>
      <c r="J64" s="599">
        <v>141.6</v>
      </c>
      <c r="K64" s="599">
        <v>207.5</v>
      </c>
      <c r="L64" s="599">
        <v>102.5</v>
      </c>
      <c r="M64" s="599">
        <v>131.5</v>
      </c>
      <c r="N64" s="599">
        <v>80.2</v>
      </c>
      <c r="O64" s="599">
        <v>117.5</v>
      </c>
      <c r="P64" s="599">
        <v>197.9</v>
      </c>
      <c r="Q64" s="599">
        <v>124.1</v>
      </c>
      <c r="R64" s="599">
        <v>155.8</v>
      </c>
      <c r="S64" s="599">
        <v>107.9</v>
      </c>
    </row>
    <row r="65" spans="1:19" ht="13.5" customHeight="1">
      <c r="A65" s="553"/>
      <c r="B65" s="553" t="s">
        <v>635</v>
      </c>
      <c r="C65" s="554"/>
      <c r="D65" s="598">
        <v>127.4</v>
      </c>
      <c r="E65" s="599">
        <v>95.2</v>
      </c>
      <c r="F65" s="599">
        <v>153.5</v>
      </c>
      <c r="G65" s="599">
        <v>86.2</v>
      </c>
      <c r="H65" s="599">
        <v>88.3</v>
      </c>
      <c r="I65" s="599">
        <v>123.6</v>
      </c>
      <c r="J65" s="599">
        <v>122.8</v>
      </c>
      <c r="K65" s="599">
        <v>73.5</v>
      </c>
      <c r="L65" s="599">
        <v>213.4</v>
      </c>
      <c r="M65" s="599">
        <v>170.7</v>
      </c>
      <c r="N65" s="599">
        <v>112.5</v>
      </c>
      <c r="O65" s="599">
        <v>130.4</v>
      </c>
      <c r="P65" s="599">
        <v>73.2</v>
      </c>
      <c r="Q65" s="599">
        <v>96.3</v>
      </c>
      <c r="R65" s="599">
        <v>119.1</v>
      </c>
      <c r="S65" s="599">
        <v>110.3</v>
      </c>
    </row>
    <row r="66" spans="1:19" ht="13.5" customHeight="1">
      <c r="A66" s="553"/>
      <c r="B66" s="553" t="s">
        <v>636</v>
      </c>
      <c r="C66" s="554"/>
      <c r="D66" s="598">
        <v>82.3</v>
      </c>
      <c r="E66" s="599">
        <v>106.5</v>
      </c>
      <c r="F66" s="599">
        <v>83.1</v>
      </c>
      <c r="G66" s="599">
        <v>75</v>
      </c>
      <c r="H66" s="599">
        <v>77</v>
      </c>
      <c r="I66" s="599">
        <v>79.5</v>
      </c>
      <c r="J66" s="599">
        <v>86.3</v>
      </c>
      <c r="K66" s="599">
        <v>68.7</v>
      </c>
      <c r="L66" s="599">
        <v>97.7</v>
      </c>
      <c r="M66" s="599">
        <v>79.5</v>
      </c>
      <c r="N66" s="599">
        <v>84.9</v>
      </c>
      <c r="O66" s="599">
        <v>98</v>
      </c>
      <c r="P66" s="599">
        <v>73.5</v>
      </c>
      <c r="Q66" s="599">
        <v>77.4</v>
      </c>
      <c r="R66" s="599">
        <v>74.1</v>
      </c>
      <c r="S66" s="599">
        <v>98.8</v>
      </c>
    </row>
    <row r="67" spans="1:19" ht="13.5" customHeight="1">
      <c r="A67" s="553"/>
      <c r="B67" s="553" t="s">
        <v>637</v>
      </c>
      <c r="C67" s="554"/>
      <c r="D67" s="598">
        <v>82</v>
      </c>
      <c r="E67" s="599">
        <v>87.9</v>
      </c>
      <c r="F67" s="599">
        <v>83.1</v>
      </c>
      <c r="G67" s="599">
        <v>79.2</v>
      </c>
      <c r="H67" s="599">
        <v>79.6</v>
      </c>
      <c r="I67" s="599">
        <v>82.3</v>
      </c>
      <c r="J67" s="599">
        <v>84.5</v>
      </c>
      <c r="K67" s="599">
        <v>71.4</v>
      </c>
      <c r="L67" s="599">
        <v>90.3</v>
      </c>
      <c r="M67" s="599">
        <v>78.9</v>
      </c>
      <c r="N67" s="599">
        <v>79.7</v>
      </c>
      <c r="O67" s="599">
        <v>99.4</v>
      </c>
      <c r="P67" s="599">
        <v>74.2</v>
      </c>
      <c r="Q67" s="599">
        <v>79.9</v>
      </c>
      <c r="R67" s="599">
        <v>73.3</v>
      </c>
      <c r="S67" s="599">
        <v>94.2</v>
      </c>
    </row>
    <row r="68" spans="1:19" ht="13.5" customHeight="1">
      <c r="A68" s="553"/>
      <c r="B68" s="553" t="s">
        <v>638</v>
      </c>
      <c r="C68" s="554"/>
      <c r="D68" s="598">
        <v>81.1</v>
      </c>
      <c r="E68" s="599">
        <v>90.2</v>
      </c>
      <c r="F68" s="599">
        <v>82.3</v>
      </c>
      <c r="G68" s="599">
        <v>77.5</v>
      </c>
      <c r="H68" s="599">
        <v>78.4</v>
      </c>
      <c r="I68" s="599">
        <v>82.5</v>
      </c>
      <c r="J68" s="599">
        <v>87.6</v>
      </c>
      <c r="K68" s="599">
        <v>69.2</v>
      </c>
      <c r="L68" s="599">
        <v>79.9</v>
      </c>
      <c r="M68" s="599">
        <v>81.1</v>
      </c>
      <c r="N68" s="599">
        <v>76.7</v>
      </c>
      <c r="O68" s="599">
        <v>95.8</v>
      </c>
      <c r="P68" s="599">
        <v>72.8</v>
      </c>
      <c r="Q68" s="599">
        <v>75.6</v>
      </c>
      <c r="R68" s="599">
        <v>73</v>
      </c>
      <c r="S68" s="599">
        <v>93.4</v>
      </c>
    </row>
    <row r="69" spans="1:19" ht="13.5" customHeight="1">
      <c r="A69" s="553"/>
      <c r="B69" s="553" t="s">
        <v>639</v>
      </c>
      <c r="C69" s="554"/>
      <c r="D69" s="598">
        <v>85.6</v>
      </c>
      <c r="E69" s="599">
        <v>83.6</v>
      </c>
      <c r="F69" s="599">
        <v>87.8</v>
      </c>
      <c r="G69" s="599">
        <v>77.1</v>
      </c>
      <c r="H69" s="599">
        <v>75.2</v>
      </c>
      <c r="I69" s="599">
        <v>98</v>
      </c>
      <c r="J69" s="599">
        <v>96.6</v>
      </c>
      <c r="K69" s="599">
        <v>69.8</v>
      </c>
      <c r="L69" s="599">
        <v>81.6</v>
      </c>
      <c r="M69" s="599">
        <v>79.6</v>
      </c>
      <c r="N69" s="599">
        <v>79</v>
      </c>
      <c r="O69" s="599">
        <v>104.2</v>
      </c>
      <c r="P69" s="599">
        <v>71.4</v>
      </c>
      <c r="Q69" s="599">
        <v>78</v>
      </c>
      <c r="R69" s="599">
        <v>73.8</v>
      </c>
      <c r="S69" s="599">
        <v>102</v>
      </c>
    </row>
    <row r="70" spans="1:46" ht="13.5" customHeight="1">
      <c r="A70" s="553"/>
      <c r="B70" s="553" t="s">
        <v>640</v>
      </c>
      <c r="C70" s="554"/>
      <c r="D70" s="598">
        <v>184.9</v>
      </c>
      <c r="E70" s="599">
        <v>232.3</v>
      </c>
      <c r="F70" s="599">
        <v>196</v>
      </c>
      <c r="G70" s="599">
        <v>191.2</v>
      </c>
      <c r="H70" s="599">
        <v>157.2</v>
      </c>
      <c r="I70" s="599">
        <v>164.8</v>
      </c>
      <c r="J70" s="599">
        <v>165</v>
      </c>
      <c r="K70" s="599">
        <v>202.9</v>
      </c>
      <c r="L70" s="599">
        <v>181.3</v>
      </c>
      <c r="M70" s="599">
        <v>181.8</v>
      </c>
      <c r="N70" s="599">
        <v>113.7</v>
      </c>
      <c r="O70" s="599">
        <v>156</v>
      </c>
      <c r="P70" s="599">
        <v>211.3</v>
      </c>
      <c r="Q70" s="599">
        <v>172.6</v>
      </c>
      <c r="R70" s="599">
        <v>215.4</v>
      </c>
      <c r="S70" s="599">
        <v>132</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82.7</v>
      </c>
      <c r="E71" s="601">
        <v>89.1</v>
      </c>
      <c r="F71" s="601">
        <v>85.3</v>
      </c>
      <c r="G71" s="601">
        <v>78.5</v>
      </c>
      <c r="H71" s="601">
        <v>74.1</v>
      </c>
      <c r="I71" s="601">
        <v>88.4</v>
      </c>
      <c r="J71" s="601">
        <v>86.8</v>
      </c>
      <c r="K71" s="601">
        <v>69.3</v>
      </c>
      <c r="L71" s="601">
        <v>78.5</v>
      </c>
      <c r="M71" s="601">
        <v>80.4</v>
      </c>
      <c r="N71" s="601">
        <v>77</v>
      </c>
      <c r="O71" s="601">
        <v>105.8</v>
      </c>
      <c r="P71" s="601">
        <v>70.7</v>
      </c>
      <c r="Q71" s="601">
        <v>76.9</v>
      </c>
      <c r="R71" s="601">
        <v>73.4</v>
      </c>
      <c r="S71" s="601">
        <v>92.6</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2"/>
      <c r="B72" s="622"/>
      <c r="C72" s="622"/>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-0.6</v>
      </c>
      <c r="E73" s="611">
        <v>4.8</v>
      </c>
      <c r="F73" s="611">
        <v>-0.8</v>
      </c>
      <c r="G73" s="611">
        <v>-2.3</v>
      </c>
      <c r="H73" s="611">
        <v>-4.8</v>
      </c>
      <c r="I73" s="611">
        <v>-3.2</v>
      </c>
      <c r="J73" s="611">
        <v>-4.8</v>
      </c>
      <c r="K73" s="611">
        <v>9.4</v>
      </c>
      <c r="L73" s="618" t="s">
        <v>735</v>
      </c>
      <c r="M73" s="618" t="s">
        <v>735</v>
      </c>
      <c r="N73" s="618" t="s">
        <v>735</v>
      </c>
      <c r="O73" s="618" t="s">
        <v>735</v>
      </c>
      <c r="P73" s="611">
        <v>1.2</v>
      </c>
      <c r="Q73" s="611">
        <v>-1.7</v>
      </c>
      <c r="R73" s="611">
        <v>2.9</v>
      </c>
      <c r="S73" s="618" t="s">
        <v>735</v>
      </c>
    </row>
    <row r="74" spans="1:19" ht="13.5" customHeight="1">
      <c r="A74" s="553"/>
      <c r="B74" s="553" t="s">
        <v>622</v>
      </c>
      <c r="C74" s="554"/>
      <c r="D74" s="612">
        <v>-2.2</v>
      </c>
      <c r="E74" s="613">
        <v>-14</v>
      </c>
      <c r="F74" s="613">
        <v>-1.6</v>
      </c>
      <c r="G74" s="613">
        <v>-2.4</v>
      </c>
      <c r="H74" s="613">
        <v>-7.3</v>
      </c>
      <c r="I74" s="613">
        <v>-0.7</v>
      </c>
      <c r="J74" s="613">
        <v>-2.5</v>
      </c>
      <c r="K74" s="613">
        <v>-4.1</v>
      </c>
      <c r="L74" s="619" t="s">
        <v>735</v>
      </c>
      <c r="M74" s="619" t="s">
        <v>735</v>
      </c>
      <c r="N74" s="619" t="s">
        <v>735</v>
      </c>
      <c r="O74" s="619" t="s">
        <v>735</v>
      </c>
      <c r="P74" s="613">
        <v>-6.1</v>
      </c>
      <c r="Q74" s="613">
        <v>-1.1</v>
      </c>
      <c r="R74" s="613">
        <v>-20.5</v>
      </c>
      <c r="S74" s="619" t="s">
        <v>735</v>
      </c>
    </row>
    <row r="75" spans="1:19" ht="13.5" customHeight="1">
      <c r="A75" s="553"/>
      <c r="B75" s="553" t="s">
        <v>623</v>
      </c>
      <c r="C75" s="554"/>
      <c r="D75" s="612">
        <v>-1.6</v>
      </c>
      <c r="E75" s="613">
        <v>-6.5</v>
      </c>
      <c r="F75" s="613">
        <v>-1.3</v>
      </c>
      <c r="G75" s="613">
        <v>-6.5</v>
      </c>
      <c r="H75" s="613">
        <v>-10.5</v>
      </c>
      <c r="I75" s="613">
        <v>1.1</v>
      </c>
      <c r="J75" s="613">
        <v>-9.3</v>
      </c>
      <c r="K75" s="613">
        <v>6.3</v>
      </c>
      <c r="L75" s="619" t="s">
        <v>735</v>
      </c>
      <c r="M75" s="619" t="s">
        <v>735</v>
      </c>
      <c r="N75" s="619" t="s">
        <v>735</v>
      </c>
      <c r="O75" s="619" t="s">
        <v>735</v>
      </c>
      <c r="P75" s="613">
        <v>-6.1</v>
      </c>
      <c r="Q75" s="613">
        <v>1.9</v>
      </c>
      <c r="R75" s="613">
        <v>6.2</v>
      </c>
      <c r="S75" s="619" t="s">
        <v>735</v>
      </c>
    </row>
    <row r="76" spans="1:19" ht="13.5" customHeight="1">
      <c r="A76" s="553"/>
      <c r="B76" s="553" t="s">
        <v>624</v>
      </c>
      <c r="C76" s="554"/>
      <c r="D76" s="612">
        <v>-6.5</v>
      </c>
      <c r="E76" s="613">
        <v>-0.8</v>
      </c>
      <c r="F76" s="613">
        <v>-8.3</v>
      </c>
      <c r="G76" s="613">
        <v>-0.9</v>
      </c>
      <c r="H76" s="613">
        <v>-9</v>
      </c>
      <c r="I76" s="613">
        <v>-1.2</v>
      </c>
      <c r="J76" s="613">
        <v>-2.7</v>
      </c>
      <c r="K76" s="613">
        <v>4</v>
      </c>
      <c r="L76" s="619" t="s">
        <v>735</v>
      </c>
      <c r="M76" s="619" t="s">
        <v>735</v>
      </c>
      <c r="N76" s="619" t="s">
        <v>735</v>
      </c>
      <c r="O76" s="619" t="s">
        <v>735</v>
      </c>
      <c r="P76" s="613">
        <v>-1.2</v>
      </c>
      <c r="Q76" s="613">
        <v>-1.3</v>
      </c>
      <c r="R76" s="613">
        <v>16.8</v>
      </c>
      <c r="S76" s="619" t="s">
        <v>735</v>
      </c>
    </row>
    <row r="77" spans="1:19" ht="13.5" customHeight="1">
      <c r="A77" s="553"/>
      <c r="B77" s="553" t="s">
        <v>625</v>
      </c>
      <c r="C77" s="554"/>
      <c r="D77" s="612">
        <v>1.8</v>
      </c>
      <c r="E77" s="613">
        <v>21.7</v>
      </c>
      <c r="F77" s="613">
        <v>7.4</v>
      </c>
      <c r="G77" s="613">
        <v>3</v>
      </c>
      <c r="H77" s="613">
        <v>3</v>
      </c>
      <c r="I77" s="613">
        <v>-3.4</v>
      </c>
      <c r="J77" s="613">
        <v>5.6</v>
      </c>
      <c r="K77" s="613">
        <v>5.7</v>
      </c>
      <c r="L77" s="619" t="s">
        <v>735</v>
      </c>
      <c r="M77" s="619" t="s">
        <v>735</v>
      </c>
      <c r="N77" s="619" t="s">
        <v>735</v>
      </c>
      <c r="O77" s="619" t="s">
        <v>735</v>
      </c>
      <c r="P77" s="613">
        <v>-12</v>
      </c>
      <c r="Q77" s="613">
        <v>-4.2</v>
      </c>
      <c r="R77" s="613">
        <v>7.1</v>
      </c>
      <c r="S77" s="619" t="s">
        <v>735</v>
      </c>
    </row>
    <row r="78" spans="1:19" ht="13.5" customHeight="1">
      <c r="A78" s="553"/>
      <c r="B78" s="553" t="s">
        <v>626</v>
      </c>
      <c r="C78" s="554"/>
      <c r="D78" s="616">
        <v>-1</v>
      </c>
      <c r="E78" s="617">
        <v>5.3</v>
      </c>
      <c r="F78" s="617">
        <v>1.3</v>
      </c>
      <c r="G78" s="617">
        <v>-4.1</v>
      </c>
      <c r="H78" s="617">
        <v>-6</v>
      </c>
      <c r="I78" s="617">
        <v>-2.6</v>
      </c>
      <c r="J78" s="617">
        <v>1.8</v>
      </c>
      <c r="K78" s="617">
        <v>-4.8</v>
      </c>
      <c r="L78" s="617">
        <v>6.5</v>
      </c>
      <c r="M78" s="617">
        <v>3.4</v>
      </c>
      <c r="N78" s="617">
        <v>-14</v>
      </c>
      <c r="O78" s="617">
        <v>4.2</v>
      </c>
      <c r="P78" s="617">
        <v>-4</v>
      </c>
      <c r="Q78" s="617">
        <v>-7.1</v>
      </c>
      <c r="R78" s="617">
        <v>-0.8</v>
      </c>
      <c r="S78" s="617">
        <v>0.9</v>
      </c>
    </row>
    <row r="79" spans="1:19" ht="13.5" customHeight="1">
      <c r="A79" s="550" t="s">
        <v>627</v>
      </c>
      <c r="B79" s="550" t="s">
        <v>628</v>
      </c>
      <c r="C79" s="556" t="s">
        <v>629</v>
      </c>
      <c r="D79" s="598">
        <v>1</v>
      </c>
      <c r="E79" s="599">
        <v>5.3</v>
      </c>
      <c r="F79" s="599">
        <v>0.6</v>
      </c>
      <c r="G79" s="599">
        <v>3.4</v>
      </c>
      <c r="H79" s="599">
        <v>-4.9</v>
      </c>
      <c r="I79" s="599">
        <v>-0.9</v>
      </c>
      <c r="J79" s="599">
        <v>0</v>
      </c>
      <c r="K79" s="599">
        <v>10.2</v>
      </c>
      <c r="L79" s="599">
        <v>-5.5</v>
      </c>
      <c r="M79" s="599">
        <v>13.3</v>
      </c>
      <c r="N79" s="599">
        <v>-14.7</v>
      </c>
      <c r="O79" s="599">
        <v>3.9</v>
      </c>
      <c r="P79" s="599">
        <v>-4.3</v>
      </c>
      <c r="Q79" s="599">
        <v>3.8</v>
      </c>
      <c r="R79" s="599">
        <v>2.9</v>
      </c>
      <c r="S79" s="599">
        <v>1.4</v>
      </c>
    </row>
    <row r="80" spans="1:19" ht="13.5" customHeight="1">
      <c r="A80" s="553"/>
      <c r="B80" s="553" t="s">
        <v>630</v>
      </c>
      <c r="C80" s="554"/>
      <c r="D80" s="598">
        <v>1.2</v>
      </c>
      <c r="E80" s="599">
        <v>17.1</v>
      </c>
      <c r="F80" s="599">
        <v>3.7</v>
      </c>
      <c r="G80" s="599">
        <v>2.3</v>
      </c>
      <c r="H80" s="599">
        <v>-5.9</v>
      </c>
      <c r="I80" s="599">
        <v>-3.5</v>
      </c>
      <c r="J80" s="599">
        <v>3.7</v>
      </c>
      <c r="K80" s="599">
        <v>-0.7</v>
      </c>
      <c r="L80" s="599">
        <v>-3.9</v>
      </c>
      <c r="M80" s="599">
        <v>5.4</v>
      </c>
      <c r="N80" s="599">
        <v>-12.4</v>
      </c>
      <c r="O80" s="599">
        <v>0.6</v>
      </c>
      <c r="P80" s="599">
        <v>-7.1</v>
      </c>
      <c r="Q80" s="599">
        <v>-1.7</v>
      </c>
      <c r="R80" s="599">
        <v>3.6</v>
      </c>
      <c r="S80" s="599">
        <v>6.3</v>
      </c>
    </row>
    <row r="81" spans="1:19" ht="13.5" customHeight="1">
      <c r="A81" s="553"/>
      <c r="B81" s="553" t="s">
        <v>631</v>
      </c>
      <c r="C81" s="554"/>
      <c r="D81" s="598">
        <v>-2.5</v>
      </c>
      <c r="E81" s="599">
        <v>-7.6</v>
      </c>
      <c r="F81" s="599">
        <v>-1.7</v>
      </c>
      <c r="G81" s="599">
        <v>8.5</v>
      </c>
      <c r="H81" s="599">
        <v>-6.4</v>
      </c>
      <c r="I81" s="599">
        <v>-3.4</v>
      </c>
      <c r="J81" s="599">
        <v>2.7</v>
      </c>
      <c r="K81" s="599">
        <v>4.1</v>
      </c>
      <c r="L81" s="599">
        <v>9.5</v>
      </c>
      <c r="M81" s="599">
        <v>5.1</v>
      </c>
      <c r="N81" s="599">
        <v>-16.6</v>
      </c>
      <c r="O81" s="599">
        <v>8.3</v>
      </c>
      <c r="P81" s="599">
        <v>-5.3</v>
      </c>
      <c r="Q81" s="599">
        <v>-9.4</v>
      </c>
      <c r="R81" s="599">
        <v>2.8</v>
      </c>
      <c r="S81" s="599">
        <v>2.7</v>
      </c>
    </row>
    <row r="82" spans="1:19" ht="13.5" customHeight="1">
      <c r="A82" s="553"/>
      <c r="B82" s="553" t="s">
        <v>632</v>
      </c>
      <c r="C82" s="554"/>
      <c r="D82" s="598">
        <v>-1</v>
      </c>
      <c r="E82" s="599">
        <v>8</v>
      </c>
      <c r="F82" s="599">
        <v>0.4</v>
      </c>
      <c r="G82" s="599">
        <v>2.2</v>
      </c>
      <c r="H82" s="599">
        <v>-10.2</v>
      </c>
      <c r="I82" s="599">
        <v>-8</v>
      </c>
      <c r="J82" s="599">
        <v>10</v>
      </c>
      <c r="K82" s="599">
        <v>-3.7</v>
      </c>
      <c r="L82" s="599">
        <v>-7.5</v>
      </c>
      <c r="M82" s="599">
        <v>2.1</v>
      </c>
      <c r="N82" s="599">
        <v>-21</v>
      </c>
      <c r="O82" s="599">
        <v>-0.7</v>
      </c>
      <c r="P82" s="599">
        <v>-3.2</v>
      </c>
      <c r="Q82" s="599">
        <v>-5.7</v>
      </c>
      <c r="R82" s="599">
        <v>5.4</v>
      </c>
      <c r="S82" s="599">
        <v>3.3</v>
      </c>
    </row>
    <row r="83" spans="1:19" ht="13.5" customHeight="1">
      <c r="A83" s="553"/>
      <c r="B83" s="553" t="s">
        <v>633</v>
      </c>
      <c r="C83" s="554"/>
      <c r="D83" s="598">
        <v>-1.3</v>
      </c>
      <c r="E83" s="599">
        <v>-8.9</v>
      </c>
      <c r="F83" s="599">
        <v>-1.4</v>
      </c>
      <c r="G83" s="599">
        <v>3.5</v>
      </c>
      <c r="H83" s="599">
        <v>-5</v>
      </c>
      <c r="I83" s="599">
        <v>-3.2</v>
      </c>
      <c r="J83" s="599">
        <v>5.1</v>
      </c>
      <c r="K83" s="599">
        <v>-4.9</v>
      </c>
      <c r="L83" s="599">
        <v>-4.1</v>
      </c>
      <c r="M83" s="599">
        <v>24.9</v>
      </c>
      <c r="N83" s="599">
        <v>-12.3</v>
      </c>
      <c r="O83" s="599">
        <v>7.7</v>
      </c>
      <c r="P83" s="599">
        <v>-3.8</v>
      </c>
      <c r="Q83" s="599">
        <v>-6.6</v>
      </c>
      <c r="R83" s="599">
        <v>0.4</v>
      </c>
      <c r="S83" s="599">
        <v>1.3</v>
      </c>
    </row>
    <row r="84" spans="1:19" ht="13.5" customHeight="1">
      <c r="A84" s="553"/>
      <c r="B84" s="553" t="s">
        <v>634</v>
      </c>
      <c r="C84" s="554"/>
      <c r="D84" s="598">
        <v>-6</v>
      </c>
      <c r="E84" s="599">
        <v>-0.1</v>
      </c>
      <c r="F84" s="599">
        <v>-4.3</v>
      </c>
      <c r="G84" s="599">
        <v>-9.4</v>
      </c>
      <c r="H84" s="599">
        <v>-4.8</v>
      </c>
      <c r="I84" s="599">
        <v>-4</v>
      </c>
      <c r="J84" s="599">
        <v>2.6</v>
      </c>
      <c r="K84" s="599">
        <v>-9.9</v>
      </c>
      <c r="L84" s="599">
        <v>-12.9</v>
      </c>
      <c r="M84" s="599">
        <v>-8.3</v>
      </c>
      <c r="N84" s="599">
        <v>-15.7</v>
      </c>
      <c r="O84" s="599">
        <v>11</v>
      </c>
      <c r="P84" s="599">
        <v>-3.3</v>
      </c>
      <c r="Q84" s="599">
        <v>-18.9</v>
      </c>
      <c r="R84" s="599">
        <v>-6.7</v>
      </c>
      <c r="S84" s="599">
        <v>-4.5</v>
      </c>
    </row>
    <row r="85" spans="1:19" ht="13.5" customHeight="1">
      <c r="A85" s="553"/>
      <c r="B85" s="553" t="s">
        <v>635</v>
      </c>
      <c r="C85" s="554"/>
      <c r="D85" s="598">
        <v>3.7</v>
      </c>
      <c r="E85" s="599">
        <v>-26.4</v>
      </c>
      <c r="F85" s="599">
        <v>9.6</v>
      </c>
      <c r="G85" s="599">
        <v>-2.6</v>
      </c>
      <c r="H85" s="599">
        <v>1.8</v>
      </c>
      <c r="I85" s="599">
        <v>7.4</v>
      </c>
      <c r="J85" s="599">
        <v>2.5</v>
      </c>
      <c r="K85" s="599">
        <v>-1.6</v>
      </c>
      <c r="L85" s="599">
        <v>89.4</v>
      </c>
      <c r="M85" s="599">
        <v>16</v>
      </c>
      <c r="N85" s="599">
        <v>-10.6</v>
      </c>
      <c r="O85" s="599">
        <v>2.8</v>
      </c>
      <c r="P85" s="599">
        <v>-4.3</v>
      </c>
      <c r="Q85" s="599">
        <v>-7.8</v>
      </c>
      <c r="R85" s="599">
        <v>1.4</v>
      </c>
      <c r="S85" s="599">
        <v>-4.9</v>
      </c>
    </row>
    <row r="86" spans="1:19" ht="13.5" customHeight="1">
      <c r="A86" s="553"/>
      <c r="B86" s="553" t="s">
        <v>636</v>
      </c>
      <c r="C86" s="554"/>
      <c r="D86" s="598">
        <v>-2.6</v>
      </c>
      <c r="E86" s="599">
        <v>48.7</v>
      </c>
      <c r="F86" s="599">
        <v>-2.8</v>
      </c>
      <c r="G86" s="599">
        <v>-3.1</v>
      </c>
      <c r="H86" s="599">
        <v>-7.1</v>
      </c>
      <c r="I86" s="599">
        <v>-11.3</v>
      </c>
      <c r="J86" s="599">
        <v>0.5</v>
      </c>
      <c r="K86" s="599">
        <v>-6.4</v>
      </c>
      <c r="L86" s="599">
        <v>-0.8</v>
      </c>
      <c r="M86" s="599">
        <v>0.5</v>
      </c>
      <c r="N86" s="599">
        <v>-18.7</v>
      </c>
      <c r="O86" s="599">
        <v>5.4</v>
      </c>
      <c r="P86" s="599">
        <v>-6.5</v>
      </c>
      <c r="Q86" s="599">
        <v>-6.4</v>
      </c>
      <c r="R86" s="599">
        <v>0.1</v>
      </c>
      <c r="S86" s="599">
        <v>6.8</v>
      </c>
    </row>
    <row r="87" spans="1:19" ht="13.5" customHeight="1">
      <c r="A87" s="553"/>
      <c r="B87" s="553" t="s">
        <v>637</v>
      </c>
      <c r="C87" s="554"/>
      <c r="D87" s="598">
        <v>-0.7</v>
      </c>
      <c r="E87" s="599">
        <v>9.9</v>
      </c>
      <c r="F87" s="599">
        <v>1.1</v>
      </c>
      <c r="G87" s="599">
        <v>-0.9</v>
      </c>
      <c r="H87" s="599">
        <v>-8.5</v>
      </c>
      <c r="I87" s="599">
        <v>-1.9</v>
      </c>
      <c r="J87" s="599">
        <v>-0.4</v>
      </c>
      <c r="K87" s="599">
        <v>-6.7</v>
      </c>
      <c r="L87" s="599">
        <v>5.2</v>
      </c>
      <c r="M87" s="599">
        <v>1</v>
      </c>
      <c r="N87" s="599">
        <v>-11.6</v>
      </c>
      <c r="O87" s="599">
        <v>8.6</v>
      </c>
      <c r="P87" s="599">
        <v>-5.6</v>
      </c>
      <c r="Q87" s="599">
        <v>-2.2</v>
      </c>
      <c r="R87" s="599">
        <v>0</v>
      </c>
      <c r="S87" s="599">
        <v>-0.9</v>
      </c>
    </row>
    <row r="88" spans="1:19" ht="13.5" customHeight="1">
      <c r="A88" s="553"/>
      <c r="B88" s="553" t="s">
        <v>638</v>
      </c>
      <c r="C88" s="554"/>
      <c r="D88" s="598">
        <v>-0.9</v>
      </c>
      <c r="E88" s="599">
        <v>20.1</v>
      </c>
      <c r="F88" s="599">
        <v>1.6</v>
      </c>
      <c r="G88" s="599">
        <v>-4.9</v>
      </c>
      <c r="H88" s="599">
        <v>-6.1</v>
      </c>
      <c r="I88" s="599">
        <v>-3.6</v>
      </c>
      <c r="J88" s="599">
        <v>2.9</v>
      </c>
      <c r="K88" s="599">
        <v>-5.7</v>
      </c>
      <c r="L88" s="599">
        <v>-16.4</v>
      </c>
      <c r="M88" s="599">
        <v>0.2</v>
      </c>
      <c r="N88" s="599">
        <v>-12.4</v>
      </c>
      <c r="O88" s="599">
        <v>1.9</v>
      </c>
      <c r="P88" s="599">
        <v>-6.1</v>
      </c>
      <c r="Q88" s="599">
        <v>-7.2</v>
      </c>
      <c r="R88" s="599">
        <v>0.6</v>
      </c>
      <c r="S88" s="599">
        <v>1</v>
      </c>
    </row>
    <row r="89" spans="1:19" ht="13.5" customHeight="1">
      <c r="A89" s="553"/>
      <c r="B89" s="553" t="s">
        <v>639</v>
      </c>
      <c r="C89" s="554"/>
      <c r="D89" s="598">
        <v>-2.4</v>
      </c>
      <c r="E89" s="599">
        <v>0.7</v>
      </c>
      <c r="F89" s="599">
        <v>-1.2</v>
      </c>
      <c r="G89" s="599">
        <v>-3.7</v>
      </c>
      <c r="H89" s="599">
        <v>-8.8</v>
      </c>
      <c r="I89" s="599">
        <v>7.2</v>
      </c>
      <c r="J89" s="599">
        <v>3.1</v>
      </c>
      <c r="K89" s="599">
        <v>-1.4</v>
      </c>
      <c r="L89" s="599">
        <v>-16.5</v>
      </c>
      <c r="M89" s="599">
        <v>-0.1</v>
      </c>
      <c r="N89" s="599">
        <v>-10.9</v>
      </c>
      <c r="O89" s="599">
        <v>-4.6</v>
      </c>
      <c r="P89" s="599">
        <v>-6.4</v>
      </c>
      <c r="Q89" s="599">
        <v>-7.5</v>
      </c>
      <c r="R89" s="599">
        <v>-0.4</v>
      </c>
      <c r="S89" s="599">
        <v>-7.4</v>
      </c>
    </row>
    <row r="90" spans="1:19" ht="13.5" customHeight="1">
      <c r="A90" s="553"/>
      <c r="B90" s="553" t="s">
        <v>640</v>
      </c>
      <c r="C90" s="554"/>
      <c r="D90" s="598">
        <v>-0.2</v>
      </c>
      <c r="E90" s="599">
        <v>15.4</v>
      </c>
      <c r="F90" s="599">
        <v>4.2</v>
      </c>
      <c r="G90" s="599">
        <v>-15.7</v>
      </c>
      <c r="H90" s="599">
        <v>-6.4</v>
      </c>
      <c r="I90" s="599">
        <v>-5.6</v>
      </c>
      <c r="J90" s="599">
        <v>-5.1</v>
      </c>
      <c r="K90" s="599">
        <v>-10.5</v>
      </c>
      <c r="L90" s="599">
        <v>20.7</v>
      </c>
      <c r="M90" s="599">
        <v>-6</v>
      </c>
      <c r="N90" s="599">
        <v>-11.7</v>
      </c>
      <c r="O90" s="599">
        <v>6.2</v>
      </c>
      <c r="P90" s="599">
        <v>-0.1</v>
      </c>
      <c r="Q90" s="599">
        <v>-6.5</v>
      </c>
      <c r="R90" s="599">
        <v>-5.6</v>
      </c>
      <c r="S90" s="599">
        <v>7.7</v>
      </c>
    </row>
    <row r="91" spans="1:19" ht="13.5" customHeight="1">
      <c r="A91" s="558" t="s">
        <v>641</v>
      </c>
      <c r="B91" s="558" t="s">
        <v>628</v>
      </c>
      <c r="C91" s="559" t="s">
        <v>642</v>
      </c>
      <c r="D91" s="600">
        <v>-1.2</v>
      </c>
      <c r="E91" s="601">
        <v>18.3</v>
      </c>
      <c r="F91" s="601">
        <v>4.3</v>
      </c>
      <c r="G91" s="601">
        <v>-1.6</v>
      </c>
      <c r="H91" s="601">
        <v>-8.2</v>
      </c>
      <c r="I91" s="601">
        <v>8.6</v>
      </c>
      <c r="J91" s="601">
        <v>-1</v>
      </c>
      <c r="K91" s="601">
        <v>-17.9</v>
      </c>
      <c r="L91" s="601">
        <v>-5.2</v>
      </c>
      <c r="M91" s="601">
        <v>-22.2</v>
      </c>
      <c r="N91" s="601">
        <v>-10.9</v>
      </c>
      <c r="O91" s="601">
        <v>14</v>
      </c>
      <c r="P91" s="601">
        <v>-6.5</v>
      </c>
      <c r="Q91" s="601">
        <v>-14.1</v>
      </c>
      <c r="R91" s="601">
        <v>-2</v>
      </c>
      <c r="S91" s="601">
        <v>-0.6</v>
      </c>
    </row>
    <row r="92" spans="1:35" ht="27" customHeight="1">
      <c r="A92" s="756" t="s">
        <v>344</v>
      </c>
      <c r="B92" s="756"/>
      <c r="C92" s="757"/>
      <c r="D92" s="605">
        <v>-55.3</v>
      </c>
      <c r="E92" s="602">
        <v>-61.6</v>
      </c>
      <c r="F92" s="602">
        <v>-56.5</v>
      </c>
      <c r="G92" s="602">
        <v>-58.9</v>
      </c>
      <c r="H92" s="602">
        <v>-52.9</v>
      </c>
      <c r="I92" s="602">
        <v>-46.4</v>
      </c>
      <c r="J92" s="602">
        <v>-47.4</v>
      </c>
      <c r="K92" s="602">
        <v>-65.8</v>
      </c>
      <c r="L92" s="602">
        <v>-56.7</v>
      </c>
      <c r="M92" s="602">
        <v>-55.8</v>
      </c>
      <c r="N92" s="602">
        <v>-32.3</v>
      </c>
      <c r="O92" s="602">
        <v>-32.2</v>
      </c>
      <c r="P92" s="602">
        <v>-66.5</v>
      </c>
      <c r="Q92" s="602">
        <v>-55.4</v>
      </c>
      <c r="R92" s="602">
        <v>-65.9</v>
      </c>
      <c r="S92" s="602">
        <v>-29.8</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AT93"/>
  <sheetViews>
    <sheetView zoomScale="85" zoomScaleNormal="85" workbookViewId="0" topLeftCell="A1">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 r="A1" s="539"/>
      <c r="B1" s="539"/>
      <c r="C1" s="539"/>
      <c r="D1" s="539"/>
      <c r="E1" s="541"/>
      <c r="F1" s="541"/>
      <c r="G1" s="759" t="s">
        <v>647</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2"/>
      <c r="B6" s="622"/>
      <c r="C6" s="622"/>
      <c r="D6" s="754" t="s">
        <v>739</v>
      </c>
      <c r="E6" s="754"/>
      <c r="F6" s="754"/>
      <c r="G6" s="754"/>
      <c r="H6" s="754"/>
      <c r="I6" s="754"/>
      <c r="J6" s="754"/>
      <c r="K6" s="754"/>
      <c r="L6" s="754"/>
      <c r="M6" s="754"/>
      <c r="N6" s="754"/>
      <c r="O6" s="754"/>
      <c r="P6" s="754"/>
      <c r="Q6" s="754"/>
      <c r="R6" s="754"/>
      <c r="S6" s="622"/>
    </row>
    <row r="7" spans="1:19" ht="13.5" customHeight="1">
      <c r="A7" s="550" t="s">
        <v>619</v>
      </c>
      <c r="B7" s="550" t="s">
        <v>620</v>
      </c>
      <c r="C7" s="551" t="s">
        <v>621</v>
      </c>
      <c r="D7" s="610">
        <v>103.6</v>
      </c>
      <c r="E7" s="611">
        <v>101.7</v>
      </c>
      <c r="F7" s="611">
        <v>99.1</v>
      </c>
      <c r="G7" s="611">
        <v>99.9</v>
      </c>
      <c r="H7" s="611">
        <v>112.2</v>
      </c>
      <c r="I7" s="611">
        <v>110.6</v>
      </c>
      <c r="J7" s="611">
        <v>101</v>
      </c>
      <c r="K7" s="611">
        <v>91.7</v>
      </c>
      <c r="L7" s="618" t="s">
        <v>735</v>
      </c>
      <c r="M7" s="618" t="s">
        <v>735</v>
      </c>
      <c r="N7" s="618" t="s">
        <v>735</v>
      </c>
      <c r="O7" s="618" t="s">
        <v>735</v>
      </c>
      <c r="P7" s="611">
        <v>113.8</v>
      </c>
      <c r="Q7" s="611">
        <v>107.5</v>
      </c>
      <c r="R7" s="611">
        <v>92.3</v>
      </c>
      <c r="S7" s="618" t="s">
        <v>735</v>
      </c>
    </row>
    <row r="8" spans="1:19" ht="13.5" customHeight="1">
      <c r="A8" s="553"/>
      <c r="B8" s="553" t="s">
        <v>622</v>
      </c>
      <c r="C8" s="554"/>
      <c r="D8" s="612">
        <v>104.4</v>
      </c>
      <c r="E8" s="613">
        <v>99.9</v>
      </c>
      <c r="F8" s="613">
        <v>99.9</v>
      </c>
      <c r="G8" s="613">
        <v>101.4</v>
      </c>
      <c r="H8" s="613">
        <v>109.5</v>
      </c>
      <c r="I8" s="613">
        <v>107.9</v>
      </c>
      <c r="J8" s="613">
        <v>101.2</v>
      </c>
      <c r="K8" s="613">
        <v>93.7</v>
      </c>
      <c r="L8" s="619" t="s">
        <v>735</v>
      </c>
      <c r="M8" s="619" t="s">
        <v>735</v>
      </c>
      <c r="N8" s="619" t="s">
        <v>735</v>
      </c>
      <c r="O8" s="619" t="s">
        <v>735</v>
      </c>
      <c r="P8" s="613">
        <v>113.5</v>
      </c>
      <c r="Q8" s="613">
        <v>111</v>
      </c>
      <c r="R8" s="613">
        <v>85.6</v>
      </c>
      <c r="S8" s="619" t="s">
        <v>735</v>
      </c>
    </row>
    <row r="9" spans="1:19" ht="13.5">
      <c r="A9" s="553"/>
      <c r="B9" s="553" t="s">
        <v>623</v>
      </c>
      <c r="C9" s="554"/>
      <c r="D9" s="612">
        <v>105.7</v>
      </c>
      <c r="E9" s="613">
        <v>96.5</v>
      </c>
      <c r="F9" s="613">
        <v>100.9</v>
      </c>
      <c r="G9" s="613">
        <v>97.9</v>
      </c>
      <c r="H9" s="613">
        <v>101.1</v>
      </c>
      <c r="I9" s="613">
        <v>103.4</v>
      </c>
      <c r="J9" s="613">
        <v>103.9</v>
      </c>
      <c r="K9" s="613">
        <v>93.4</v>
      </c>
      <c r="L9" s="619" t="s">
        <v>735</v>
      </c>
      <c r="M9" s="619" t="s">
        <v>735</v>
      </c>
      <c r="N9" s="619" t="s">
        <v>735</v>
      </c>
      <c r="O9" s="619" t="s">
        <v>735</v>
      </c>
      <c r="P9" s="613">
        <v>118.5</v>
      </c>
      <c r="Q9" s="613">
        <v>114.2</v>
      </c>
      <c r="R9" s="613">
        <v>89.8</v>
      </c>
      <c r="S9" s="619" t="s">
        <v>735</v>
      </c>
    </row>
    <row r="10" spans="1:19" ht="13.5" customHeight="1">
      <c r="A10" s="553"/>
      <c r="B10" s="553" t="s">
        <v>624</v>
      </c>
      <c r="C10" s="554"/>
      <c r="D10" s="612">
        <v>98.8</v>
      </c>
      <c r="E10" s="613">
        <v>96.4</v>
      </c>
      <c r="F10" s="613">
        <v>94.5</v>
      </c>
      <c r="G10" s="613">
        <v>97.1</v>
      </c>
      <c r="H10" s="613">
        <v>95.7</v>
      </c>
      <c r="I10" s="613">
        <v>100.9</v>
      </c>
      <c r="J10" s="613">
        <v>96.1</v>
      </c>
      <c r="K10" s="613">
        <v>96.2</v>
      </c>
      <c r="L10" s="619" t="s">
        <v>735</v>
      </c>
      <c r="M10" s="619" t="s">
        <v>735</v>
      </c>
      <c r="N10" s="619" t="s">
        <v>735</v>
      </c>
      <c r="O10" s="619" t="s">
        <v>735</v>
      </c>
      <c r="P10" s="613">
        <v>106.6</v>
      </c>
      <c r="Q10" s="613">
        <v>104.2</v>
      </c>
      <c r="R10" s="613">
        <v>96.2</v>
      </c>
      <c r="S10" s="619" t="s">
        <v>735</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97.6</v>
      </c>
      <c r="E12" s="617">
        <v>96.3</v>
      </c>
      <c r="F12" s="617">
        <v>99.7</v>
      </c>
      <c r="G12" s="617">
        <v>106</v>
      </c>
      <c r="H12" s="617">
        <v>91</v>
      </c>
      <c r="I12" s="617">
        <v>97.2</v>
      </c>
      <c r="J12" s="617">
        <v>98.8</v>
      </c>
      <c r="K12" s="617">
        <v>96.2</v>
      </c>
      <c r="L12" s="617">
        <v>80.7</v>
      </c>
      <c r="M12" s="617">
        <v>105.2</v>
      </c>
      <c r="N12" s="617">
        <v>85.1</v>
      </c>
      <c r="O12" s="617">
        <v>99.7</v>
      </c>
      <c r="P12" s="617">
        <v>86.3</v>
      </c>
      <c r="Q12" s="617">
        <v>97</v>
      </c>
      <c r="R12" s="617">
        <v>98.5</v>
      </c>
      <c r="S12" s="617">
        <v>109.5</v>
      </c>
    </row>
    <row r="13" spans="1:19" ht="13.5" customHeight="1">
      <c r="A13" s="550" t="s">
        <v>627</v>
      </c>
      <c r="B13" s="550" t="s">
        <v>628</v>
      </c>
      <c r="C13" s="556" t="s">
        <v>629</v>
      </c>
      <c r="D13" s="598">
        <v>97</v>
      </c>
      <c r="E13" s="599">
        <v>87.6</v>
      </c>
      <c r="F13" s="599">
        <v>97.4</v>
      </c>
      <c r="G13" s="599">
        <v>108.2</v>
      </c>
      <c r="H13" s="599">
        <v>93.4</v>
      </c>
      <c r="I13" s="599">
        <v>97.6</v>
      </c>
      <c r="J13" s="599">
        <v>100.5</v>
      </c>
      <c r="K13" s="599">
        <v>99.2</v>
      </c>
      <c r="L13" s="599">
        <v>80.5</v>
      </c>
      <c r="M13" s="599">
        <v>103.2</v>
      </c>
      <c r="N13" s="599">
        <v>88.9</v>
      </c>
      <c r="O13" s="599">
        <v>98.9</v>
      </c>
      <c r="P13" s="599">
        <v>86.1</v>
      </c>
      <c r="Q13" s="599">
        <v>100.8</v>
      </c>
      <c r="R13" s="599">
        <v>100.2</v>
      </c>
      <c r="S13" s="599">
        <v>102.3</v>
      </c>
    </row>
    <row r="14" spans="1:19" ht="13.5" customHeight="1">
      <c r="A14" s="553"/>
      <c r="B14" s="553" t="s">
        <v>630</v>
      </c>
      <c r="C14" s="554"/>
      <c r="D14" s="598">
        <v>98.3</v>
      </c>
      <c r="E14" s="599">
        <v>94.6</v>
      </c>
      <c r="F14" s="599">
        <v>100.8</v>
      </c>
      <c r="G14" s="599">
        <v>108</v>
      </c>
      <c r="H14" s="599">
        <v>93.8</v>
      </c>
      <c r="I14" s="599">
        <v>99</v>
      </c>
      <c r="J14" s="599">
        <v>99.9</v>
      </c>
      <c r="K14" s="599">
        <v>97.1</v>
      </c>
      <c r="L14" s="599">
        <v>80.5</v>
      </c>
      <c r="M14" s="599">
        <v>104.4</v>
      </c>
      <c r="N14" s="599">
        <v>85.3</v>
      </c>
      <c r="O14" s="599">
        <v>95.2</v>
      </c>
      <c r="P14" s="599">
        <v>86.4</v>
      </c>
      <c r="Q14" s="599">
        <v>98.7</v>
      </c>
      <c r="R14" s="599">
        <v>99.8</v>
      </c>
      <c r="S14" s="599">
        <v>105.2</v>
      </c>
    </row>
    <row r="15" spans="1:19" ht="13.5" customHeight="1">
      <c r="A15" s="553"/>
      <c r="B15" s="553" t="s">
        <v>631</v>
      </c>
      <c r="C15" s="554"/>
      <c r="D15" s="598">
        <v>97.4</v>
      </c>
      <c r="E15" s="599">
        <v>96.9</v>
      </c>
      <c r="F15" s="599">
        <v>98.8</v>
      </c>
      <c r="G15" s="599">
        <v>111.6</v>
      </c>
      <c r="H15" s="599">
        <v>92.9</v>
      </c>
      <c r="I15" s="599">
        <v>97.4</v>
      </c>
      <c r="J15" s="599">
        <v>98.7</v>
      </c>
      <c r="K15" s="599">
        <v>97.7</v>
      </c>
      <c r="L15" s="599">
        <v>85.4</v>
      </c>
      <c r="M15" s="599">
        <v>106.4</v>
      </c>
      <c r="N15" s="599">
        <v>83.2</v>
      </c>
      <c r="O15" s="599">
        <v>97.8</v>
      </c>
      <c r="P15" s="599">
        <v>86.2</v>
      </c>
      <c r="Q15" s="599">
        <v>97.2</v>
      </c>
      <c r="R15" s="599">
        <v>99.8</v>
      </c>
      <c r="S15" s="599">
        <v>102.1</v>
      </c>
    </row>
    <row r="16" spans="1:19" ht="13.5" customHeight="1">
      <c r="A16" s="553"/>
      <c r="B16" s="553" t="s">
        <v>632</v>
      </c>
      <c r="C16" s="554"/>
      <c r="D16" s="598">
        <v>98.7</v>
      </c>
      <c r="E16" s="599">
        <v>93</v>
      </c>
      <c r="F16" s="599">
        <v>100.4</v>
      </c>
      <c r="G16" s="599">
        <v>106.7</v>
      </c>
      <c r="H16" s="599">
        <v>91.6</v>
      </c>
      <c r="I16" s="599">
        <v>99.1</v>
      </c>
      <c r="J16" s="599">
        <v>102.7</v>
      </c>
      <c r="K16" s="599">
        <v>98</v>
      </c>
      <c r="L16" s="599">
        <v>79.3</v>
      </c>
      <c r="M16" s="599">
        <v>104.1</v>
      </c>
      <c r="N16" s="599">
        <v>84.3</v>
      </c>
      <c r="O16" s="599">
        <v>97.6</v>
      </c>
      <c r="P16" s="599">
        <v>87.1</v>
      </c>
      <c r="Q16" s="599">
        <v>98.8</v>
      </c>
      <c r="R16" s="599">
        <v>101.6</v>
      </c>
      <c r="S16" s="599">
        <v>109.2</v>
      </c>
    </row>
    <row r="17" spans="1:19" ht="13.5" customHeight="1">
      <c r="A17" s="553"/>
      <c r="B17" s="553" t="s">
        <v>633</v>
      </c>
      <c r="C17" s="554"/>
      <c r="D17" s="598">
        <v>96.8</v>
      </c>
      <c r="E17" s="599">
        <v>92.6</v>
      </c>
      <c r="F17" s="599">
        <v>98.8</v>
      </c>
      <c r="G17" s="599">
        <v>103.9</v>
      </c>
      <c r="H17" s="599">
        <v>91.7</v>
      </c>
      <c r="I17" s="599">
        <v>94.7</v>
      </c>
      <c r="J17" s="599">
        <v>100</v>
      </c>
      <c r="K17" s="599">
        <v>95.3</v>
      </c>
      <c r="L17" s="599">
        <v>77</v>
      </c>
      <c r="M17" s="599">
        <v>105</v>
      </c>
      <c r="N17" s="599">
        <v>86.7</v>
      </c>
      <c r="O17" s="599">
        <v>101.9</v>
      </c>
      <c r="P17" s="599">
        <v>85.7</v>
      </c>
      <c r="Q17" s="599">
        <v>95.7</v>
      </c>
      <c r="R17" s="599">
        <v>97.1</v>
      </c>
      <c r="S17" s="599">
        <v>104.4</v>
      </c>
    </row>
    <row r="18" spans="1:19" ht="13.5" customHeight="1">
      <c r="A18" s="553"/>
      <c r="B18" s="553" t="s">
        <v>634</v>
      </c>
      <c r="C18" s="554"/>
      <c r="D18" s="598">
        <v>98.3</v>
      </c>
      <c r="E18" s="599">
        <v>95.7</v>
      </c>
      <c r="F18" s="599">
        <v>100.8</v>
      </c>
      <c r="G18" s="599">
        <v>104.4</v>
      </c>
      <c r="H18" s="599">
        <v>90.1</v>
      </c>
      <c r="I18" s="599">
        <v>96.8</v>
      </c>
      <c r="J18" s="599">
        <v>100.4</v>
      </c>
      <c r="K18" s="599">
        <v>96.6</v>
      </c>
      <c r="L18" s="599">
        <v>81.9</v>
      </c>
      <c r="M18" s="599">
        <v>104.8</v>
      </c>
      <c r="N18" s="599">
        <v>84.8</v>
      </c>
      <c r="O18" s="599">
        <v>103</v>
      </c>
      <c r="P18" s="599">
        <v>84.9</v>
      </c>
      <c r="Q18" s="599">
        <v>97.4</v>
      </c>
      <c r="R18" s="599">
        <v>99.3</v>
      </c>
      <c r="S18" s="599">
        <v>105.1</v>
      </c>
    </row>
    <row r="19" spans="1:19" ht="13.5" customHeight="1">
      <c r="A19" s="553"/>
      <c r="B19" s="553" t="s">
        <v>635</v>
      </c>
      <c r="C19" s="554"/>
      <c r="D19" s="598">
        <v>98</v>
      </c>
      <c r="E19" s="599">
        <v>97</v>
      </c>
      <c r="F19" s="599">
        <v>100</v>
      </c>
      <c r="G19" s="599">
        <v>100.9</v>
      </c>
      <c r="H19" s="599">
        <v>95.4</v>
      </c>
      <c r="I19" s="599">
        <v>96.8</v>
      </c>
      <c r="J19" s="599">
        <v>97.1</v>
      </c>
      <c r="K19" s="599">
        <v>95.6</v>
      </c>
      <c r="L19" s="599">
        <v>81.9</v>
      </c>
      <c r="M19" s="599">
        <v>106.9</v>
      </c>
      <c r="N19" s="599">
        <v>87.3</v>
      </c>
      <c r="O19" s="599">
        <v>102.9</v>
      </c>
      <c r="P19" s="599">
        <v>86.2</v>
      </c>
      <c r="Q19" s="599">
        <v>96.6</v>
      </c>
      <c r="R19" s="599">
        <v>97.6</v>
      </c>
      <c r="S19" s="599">
        <v>113.2</v>
      </c>
    </row>
    <row r="20" spans="1:19" ht="13.5" customHeight="1">
      <c r="A20" s="553"/>
      <c r="B20" s="553" t="s">
        <v>636</v>
      </c>
      <c r="C20" s="554"/>
      <c r="D20" s="598">
        <v>97</v>
      </c>
      <c r="E20" s="599">
        <v>95</v>
      </c>
      <c r="F20" s="599">
        <v>98.1</v>
      </c>
      <c r="G20" s="599">
        <v>103</v>
      </c>
      <c r="H20" s="599">
        <v>90</v>
      </c>
      <c r="I20" s="599">
        <v>95.5</v>
      </c>
      <c r="J20" s="599">
        <v>96.9</v>
      </c>
      <c r="K20" s="599">
        <v>94.7</v>
      </c>
      <c r="L20" s="599">
        <v>83.5</v>
      </c>
      <c r="M20" s="599">
        <v>105.8</v>
      </c>
      <c r="N20" s="599">
        <v>89.3</v>
      </c>
      <c r="O20" s="599">
        <v>100.4</v>
      </c>
      <c r="P20" s="599">
        <v>86.8</v>
      </c>
      <c r="Q20" s="599">
        <v>97</v>
      </c>
      <c r="R20" s="599">
        <v>97.2</v>
      </c>
      <c r="S20" s="599">
        <v>116.1</v>
      </c>
    </row>
    <row r="21" spans="1:19" ht="13.5" customHeight="1">
      <c r="A21" s="553"/>
      <c r="B21" s="553" t="s">
        <v>637</v>
      </c>
      <c r="C21" s="554"/>
      <c r="D21" s="598">
        <v>97.5</v>
      </c>
      <c r="E21" s="599">
        <v>99.9</v>
      </c>
      <c r="F21" s="599">
        <v>100.5</v>
      </c>
      <c r="G21" s="599">
        <v>107.5</v>
      </c>
      <c r="H21" s="599">
        <v>88.8</v>
      </c>
      <c r="I21" s="599">
        <v>97.6</v>
      </c>
      <c r="J21" s="599">
        <v>96.1</v>
      </c>
      <c r="K21" s="599">
        <v>94.7</v>
      </c>
      <c r="L21" s="599">
        <v>80.3</v>
      </c>
      <c r="M21" s="599">
        <v>105.3</v>
      </c>
      <c r="N21" s="599">
        <v>84.8</v>
      </c>
      <c r="O21" s="599">
        <v>96.8</v>
      </c>
      <c r="P21" s="599">
        <v>87.7</v>
      </c>
      <c r="Q21" s="599">
        <v>95.3</v>
      </c>
      <c r="R21" s="599">
        <v>96.9</v>
      </c>
      <c r="S21" s="599">
        <v>113.6</v>
      </c>
    </row>
    <row r="22" spans="1:19" ht="13.5" customHeight="1">
      <c r="A22" s="553"/>
      <c r="B22" s="553" t="s">
        <v>638</v>
      </c>
      <c r="C22" s="554"/>
      <c r="D22" s="598">
        <v>97.3</v>
      </c>
      <c r="E22" s="599">
        <v>101.3</v>
      </c>
      <c r="F22" s="599">
        <v>99.9</v>
      </c>
      <c r="G22" s="599">
        <v>106.6</v>
      </c>
      <c r="H22" s="599">
        <v>90.6</v>
      </c>
      <c r="I22" s="599">
        <v>97.5</v>
      </c>
      <c r="J22" s="599">
        <v>96.9</v>
      </c>
      <c r="K22" s="599">
        <v>95.6</v>
      </c>
      <c r="L22" s="599">
        <v>79.9</v>
      </c>
      <c r="M22" s="599">
        <v>106.3</v>
      </c>
      <c r="N22" s="599">
        <v>80.1</v>
      </c>
      <c r="O22" s="599">
        <v>98</v>
      </c>
      <c r="P22" s="599">
        <v>86.7</v>
      </c>
      <c r="Q22" s="599">
        <v>95.7</v>
      </c>
      <c r="R22" s="599">
        <v>96.9</v>
      </c>
      <c r="S22" s="599">
        <v>112.7</v>
      </c>
    </row>
    <row r="23" spans="1:19" ht="13.5" customHeight="1">
      <c r="A23" s="553"/>
      <c r="B23" s="553" t="s">
        <v>639</v>
      </c>
      <c r="C23" s="554"/>
      <c r="D23" s="598">
        <v>97.7</v>
      </c>
      <c r="E23" s="599">
        <v>98.4</v>
      </c>
      <c r="F23" s="599">
        <v>100.4</v>
      </c>
      <c r="G23" s="599">
        <v>104.7</v>
      </c>
      <c r="H23" s="599">
        <v>86.6</v>
      </c>
      <c r="I23" s="599">
        <v>96.3</v>
      </c>
      <c r="J23" s="599">
        <v>98.6</v>
      </c>
      <c r="K23" s="599">
        <v>95.9</v>
      </c>
      <c r="L23" s="599">
        <v>79.3</v>
      </c>
      <c r="M23" s="599">
        <v>105</v>
      </c>
      <c r="N23" s="599">
        <v>83</v>
      </c>
      <c r="O23" s="599">
        <v>101.4</v>
      </c>
      <c r="P23" s="599">
        <v>85.3</v>
      </c>
      <c r="Q23" s="599">
        <v>96</v>
      </c>
      <c r="R23" s="599">
        <v>97.7</v>
      </c>
      <c r="S23" s="599">
        <v>116.6</v>
      </c>
    </row>
    <row r="24" spans="1:46" ht="13.5" customHeight="1">
      <c r="A24" s="553"/>
      <c r="B24" s="553" t="s">
        <v>640</v>
      </c>
      <c r="C24" s="554"/>
      <c r="D24" s="598">
        <v>97.5</v>
      </c>
      <c r="E24" s="599">
        <v>103.4</v>
      </c>
      <c r="F24" s="599">
        <v>100.3</v>
      </c>
      <c r="G24" s="599">
        <v>107</v>
      </c>
      <c r="H24" s="599">
        <v>86.7</v>
      </c>
      <c r="I24" s="599">
        <v>97.9</v>
      </c>
      <c r="J24" s="599">
        <v>97.2</v>
      </c>
      <c r="K24" s="599">
        <v>93.6</v>
      </c>
      <c r="L24" s="599">
        <v>79.3</v>
      </c>
      <c r="M24" s="599">
        <v>104.9</v>
      </c>
      <c r="N24" s="599">
        <v>83.2</v>
      </c>
      <c r="O24" s="599">
        <v>102.1</v>
      </c>
      <c r="P24" s="599">
        <v>86.7</v>
      </c>
      <c r="Q24" s="599">
        <v>94.4</v>
      </c>
      <c r="R24" s="599">
        <v>97.6</v>
      </c>
      <c r="S24" s="599">
        <v>114</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97.1</v>
      </c>
      <c r="E25" s="601">
        <v>98.8</v>
      </c>
      <c r="F25" s="601">
        <v>97.1</v>
      </c>
      <c r="G25" s="601">
        <v>106.5</v>
      </c>
      <c r="H25" s="601">
        <v>87.2</v>
      </c>
      <c r="I25" s="601">
        <v>98.8</v>
      </c>
      <c r="J25" s="601">
        <v>97.6</v>
      </c>
      <c r="K25" s="601">
        <v>99.1</v>
      </c>
      <c r="L25" s="601">
        <v>77.4</v>
      </c>
      <c r="M25" s="601">
        <v>101.2</v>
      </c>
      <c r="N25" s="601">
        <v>91.3</v>
      </c>
      <c r="O25" s="601">
        <v>106.7</v>
      </c>
      <c r="P25" s="601">
        <v>86.5</v>
      </c>
      <c r="Q25" s="601">
        <v>97.6</v>
      </c>
      <c r="R25" s="601">
        <v>99.1</v>
      </c>
      <c r="S25" s="601">
        <v>111</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2"/>
      <c r="B26" s="622"/>
      <c r="C26" s="622"/>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-0.7</v>
      </c>
      <c r="E27" s="611">
        <v>-2.6</v>
      </c>
      <c r="F27" s="611">
        <v>-0.1</v>
      </c>
      <c r="G27" s="611">
        <v>-1.9</v>
      </c>
      <c r="H27" s="611">
        <v>7.3</v>
      </c>
      <c r="I27" s="611">
        <v>5.8</v>
      </c>
      <c r="J27" s="611">
        <v>-4</v>
      </c>
      <c r="K27" s="611">
        <v>9.6</v>
      </c>
      <c r="L27" s="618" t="s">
        <v>735</v>
      </c>
      <c r="M27" s="618" t="s">
        <v>735</v>
      </c>
      <c r="N27" s="618" t="s">
        <v>735</v>
      </c>
      <c r="O27" s="618" t="s">
        <v>735</v>
      </c>
      <c r="P27" s="611">
        <v>-1.7</v>
      </c>
      <c r="Q27" s="611">
        <v>-2.6</v>
      </c>
      <c r="R27" s="611">
        <v>1.1</v>
      </c>
      <c r="S27" s="618" t="s">
        <v>735</v>
      </c>
    </row>
    <row r="28" spans="1:19" ht="13.5" customHeight="1">
      <c r="A28" s="553"/>
      <c r="B28" s="553" t="s">
        <v>622</v>
      </c>
      <c r="C28" s="554"/>
      <c r="D28" s="612">
        <v>0.7</v>
      </c>
      <c r="E28" s="613">
        <v>-1.6</v>
      </c>
      <c r="F28" s="613">
        <v>0.8</v>
      </c>
      <c r="G28" s="613">
        <v>1.5</v>
      </c>
      <c r="H28" s="613">
        <v>-2.4</v>
      </c>
      <c r="I28" s="613">
        <v>-2.4</v>
      </c>
      <c r="J28" s="613">
        <v>0.2</v>
      </c>
      <c r="K28" s="613">
        <v>2.2</v>
      </c>
      <c r="L28" s="619" t="s">
        <v>735</v>
      </c>
      <c r="M28" s="619" t="s">
        <v>735</v>
      </c>
      <c r="N28" s="619" t="s">
        <v>735</v>
      </c>
      <c r="O28" s="619" t="s">
        <v>735</v>
      </c>
      <c r="P28" s="613">
        <v>-0.4</v>
      </c>
      <c r="Q28" s="613">
        <v>3.3</v>
      </c>
      <c r="R28" s="613">
        <v>-7.2</v>
      </c>
      <c r="S28" s="619" t="s">
        <v>735</v>
      </c>
    </row>
    <row r="29" spans="1:19" ht="13.5" customHeight="1">
      <c r="A29" s="553"/>
      <c r="B29" s="553" t="s">
        <v>623</v>
      </c>
      <c r="C29" s="554"/>
      <c r="D29" s="612">
        <v>1.3</v>
      </c>
      <c r="E29" s="613">
        <v>-3.4</v>
      </c>
      <c r="F29" s="613">
        <v>1</v>
      </c>
      <c r="G29" s="613">
        <v>-3.5</v>
      </c>
      <c r="H29" s="613">
        <v>-7.7</v>
      </c>
      <c r="I29" s="613">
        <v>-4.2</v>
      </c>
      <c r="J29" s="613">
        <v>2.6</v>
      </c>
      <c r="K29" s="613">
        <v>-0.4</v>
      </c>
      <c r="L29" s="619" t="s">
        <v>735</v>
      </c>
      <c r="M29" s="619" t="s">
        <v>735</v>
      </c>
      <c r="N29" s="619" t="s">
        <v>735</v>
      </c>
      <c r="O29" s="619" t="s">
        <v>735</v>
      </c>
      <c r="P29" s="613">
        <v>4.5</v>
      </c>
      <c r="Q29" s="613">
        <v>2.9</v>
      </c>
      <c r="R29" s="613">
        <v>4.9</v>
      </c>
      <c r="S29" s="619" t="s">
        <v>735</v>
      </c>
    </row>
    <row r="30" spans="1:19" ht="13.5" customHeight="1">
      <c r="A30" s="553"/>
      <c r="B30" s="553" t="s">
        <v>624</v>
      </c>
      <c r="C30" s="554"/>
      <c r="D30" s="612">
        <v>-6.5</v>
      </c>
      <c r="E30" s="613">
        <v>-0.1</v>
      </c>
      <c r="F30" s="613">
        <v>-6.3</v>
      </c>
      <c r="G30" s="613">
        <v>-0.8</v>
      </c>
      <c r="H30" s="613">
        <v>-5.3</v>
      </c>
      <c r="I30" s="613">
        <v>-2.5</v>
      </c>
      <c r="J30" s="613">
        <v>-7.5</v>
      </c>
      <c r="K30" s="613">
        <v>3</v>
      </c>
      <c r="L30" s="619" t="s">
        <v>735</v>
      </c>
      <c r="M30" s="619" t="s">
        <v>735</v>
      </c>
      <c r="N30" s="619" t="s">
        <v>735</v>
      </c>
      <c r="O30" s="619" t="s">
        <v>735</v>
      </c>
      <c r="P30" s="613">
        <v>-10.1</v>
      </c>
      <c r="Q30" s="613">
        <v>-8.8</v>
      </c>
      <c r="R30" s="613">
        <v>7.1</v>
      </c>
      <c r="S30" s="619" t="s">
        <v>735</v>
      </c>
    </row>
    <row r="31" spans="1:19" ht="13.5" customHeight="1">
      <c r="A31" s="553"/>
      <c r="B31" s="553" t="s">
        <v>625</v>
      </c>
      <c r="C31" s="554"/>
      <c r="D31" s="612">
        <v>1.3</v>
      </c>
      <c r="E31" s="613">
        <v>3.7</v>
      </c>
      <c r="F31" s="613">
        <v>5.8</v>
      </c>
      <c r="G31" s="613">
        <v>3</v>
      </c>
      <c r="H31" s="613">
        <v>4.5</v>
      </c>
      <c r="I31" s="613">
        <v>-0.8</v>
      </c>
      <c r="J31" s="613">
        <v>4.1</v>
      </c>
      <c r="K31" s="613">
        <v>3.9</v>
      </c>
      <c r="L31" s="619" t="s">
        <v>735</v>
      </c>
      <c r="M31" s="619" t="s">
        <v>735</v>
      </c>
      <c r="N31" s="619" t="s">
        <v>735</v>
      </c>
      <c r="O31" s="619" t="s">
        <v>735</v>
      </c>
      <c r="P31" s="613">
        <v>-6.2</v>
      </c>
      <c r="Q31" s="613">
        <v>-4</v>
      </c>
      <c r="R31" s="613">
        <v>4</v>
      </c>
      <c r="S31" s="619" t="s">
        <v>735</v>
      </c>
    </row>
    <row r="32" spans="1:19" ht="13.5" customHeight="1">
      <c r="A32" s="553"/>
      <c r="B32" s="553" t="s">
        <v>626</v>
      </c>
      <c r="C32" s="554"/>
      <c r="D32" s="616">
        <v>-2.4</v>
      </c>
      <c r="E32" s="617">
        <v>-3.7</v>
      </c>
      <c r="F32" s="617">
        <v>-0.3</v>
      </c>
      <c r="G32" s="617">
        <v>6</v>
      </c>
      <c r="H32" s="617">
        <v>-9</v>
      </c>
      <c r="I32" s="617">
        <v>-2.8</v>
      </c>
      <c r="J32" s="617">
        <v>-1.3</v>
      </c>
      <c r="K32" s="617">
        <v>-3.8</v>
      </c>
      <c r="L32" s="617">
        <v>-19.3</v>
      </c>
      <c r="M32" s="617">
        <v>5.2</v>
      </c>
      <c r="N32" s="617">
        <v>-14.9</v>
      </c>
      <c r="O32" s="617">
        <v>-0.3</v>
      </c>
      <c r="P32" s="617">
        <v>-13.7</v>
      </c>
      <c r="Q32" s="617">
        <v>-3</v>
      </c>
      <c r="R32" s="617">
        <v>-1.6</v>
      </c>
      <c r="S32" s="617">
        <v>9.5</v>
      </c>
    </row>
    <row r="33" spans="1:19" ht="13.5" customHeight="1">
      <c r="A33" s="550" t="s">
        <v>627</v>
      </c>
      <c r="B33" s="550" t="s">
        <v>628</v>
      </c>
      <c r="C33" s="556" t="s">
        <v>629</v>
      </c>
      <c r="D33" s="598">
        <v>-1.4</v>
      </c>
      <c r="E33" s="599">
        <v>-9.2</v>
      </c>
      <c r="F33" s="599">
        <v>1.6</v>
      </c>
      <c r="G33" s="599">
        <v>11.3</v>
      </c>
      <c r="H33" s="599">
        <v>-7.5</v>
      </c>
      <c r="I33" s="599">
        <v>0</v>
      </c>
      <c r="J33" s="599">
        <v>2.9</v>
      </c>
      <c r="K33" s="599">
        <v>-2</v>
      </c>
      <c r="L33" s="599">
        <v>-17.5</v>
      </c>
      <c r="M33" s="599">
        <v>7.5</v>
      </c>
      <c r="N33" s="599">
        <v>-14.1</v>
      </c>
      <c r="O33" s="599">
        <v>-1.8</v>
      </c>
      <c r="P33" s="599">
        <v>-15.7</v>
      </c>
      <c r="Q33" s="599">
        <v>-3.9</v>
      </c>
      <c r="R33" s="599">
        <v>0.5</v>
      </c>
      <c r="S33" s="599">
        <v>4.2</v>
      </c>
    </row>
    <row r="34" spans="1:19" ht="13.5" customHeight="1">
      <c r="A34" s="553"/>
      <c r="B34" s="553" t="s">
        <v>630</v>
      </c>
      <c r="C34" s="554"/>
      <c r="D34" s="598">
        <v>-0.6</v>
      </c>
      <c r="E34" s="599">
        <v>-3</v>
      </c>
      <c r="F34" s="599">
        <v>2.3</v>
      </c>
      <c r="G34" s="599">
        <v>11.3</v>
      </c>
      <c r="H34" s="599">
        <v>-8.3</v>
      </c>
      <c r="I34" s="599">
        <v>-1.3</v>
      </c>
      <c r="J34" s="599">
        <v>4.4</v>
      </c>
      <c r="K34" s="599">
        <v>-2.3</v>
      </c>
      <c r="L34" s="599">
        <v>-16.5</v>
      </c>
      <c r="M34" s="599">
        <v>6.8</v>
      </c>
      <c r="N34" s="599">
        <v>-14.3</v>
      </c>
      <c r="O34" s="599">
        <v>-0.8</v>
      </c>
      <c r="P34" s="599">
        <v>-16.9</v>
      </c>
      <c r="Q34" s="599">
        <v>-3.5</v>
      </c>
      <c r="R34" s="599">
        <v>1.3</v>
      </c>
      <c r="S34" s="599">
        <v>8.2</v>
      </c>
    </row>
    <row r="35" spans="1:19" ht="13.5" customHeight="1">
      <c r="A35" s="553"/>
      <c r="B35" s="553" t="s">
        <v>631</v>
      </c>
      <c r="C35" s="554"/>
      <c r="D35" s="598">
        <v>-2.7</v>
      </c>
      <c r="E35" s="599">
        <v>-9.1</v>
      </c>
      <c r="F35" s="599">
        <v>-0.2</v>
      </c>
      <c r="G35" s="599">
        <v>14</v>
      </c>
      <c r="H35" s="599">
        <v>-9.6</v>
      </c>
      <c r="I35" s="599">
        <v>-4.4</v>
      </c>
      <c r="J35" s="599">
        <v>1.5</v>
      </c>
      <c r="K35" s="599">
        <v>-5</v>
      </c>
      <c r="L35" s="599">
        <v>-15.8</v>
      </c>
      <c r="M35" s="599">
        <v>3.9</v>
      </c>
      <c r="N35" s="599">
        <v>-18.3</v>
      </c>
      <c r="O35" s="599">
        <v>1.7</v>
      </c>
      <c r="P35" s="599">
        <v>-14.9</v>
      </c>
      <c r="Q35" s="599">
        <v>-4</v>
      </c>
      <c r="R35" s="599">
        <v>1.6</v>
      </c>
      <c r="S35" s="599">
        <v>3.3</v>
      </c>
    </row>
    <row r="36" spans="1:19" ht="13.5" customHeight="1">
      <c r="A36" s="553"/>
      <c r="B36" s="553" t="s">
        <v>632</v>
      </c>
      <c r="C36" s="554"/>
      <c r="D36" s="598">
        <v>-2.4</v>
      </c>
      <c r="E36" s="599">
        <v>-6</v>
      </c>
      <c r="F36" s="599">
        <v>-0.1</v>
      </c>
      <c r="G36" s="599">
        <v>9.7</v>
      </c>
      <c r="H36" s="599">
        <v>-11</v>
      </c>
      <c r="I36" s="599">
        <v>-2.8</v>
      </c>
      <c r="J36" s="599">
        <v>3.9</v>
      </c>
      <c r="K36" s="599">
        <v>-5.7</v>
      </c>
      <c r="L36" s="599">
        <v>-20.1</v>
      </c>
      <c r="M36" s="599">
        <v>5.3</v>
      </c>
      <c r="N36" s="599">
        <v>-19.9</v>
      </c>
      <c r="O36" s="599">
        <v>-3.3</v>
      </c>
      <c r="P36" s="599">
        <v>-13</v>
      </c>
      <c r="Q36" s="599">
        <v>-6.1</v>
      </c>
      <c r="R36" s="599">
        <v>0.6</v>
      </c>
      <c r="S36" s="599">
        <v>6.8</v>
      </c>
    </row>
    <row r="37" spans="1:19" ht="13.5" customHeight="1">
      <c r="A37" s="553"/>
      <c r="B37" s="553" t="s">
        <v>633</v>
      </c>
      <c r="C37" s="554"/>
      <c r="D37" s="598">
        <v>-2.9</v>
      </c>
      <c r="E37" s="599">
        <v>-9.5</v>
      </c>
      <c r="F37" s="599">
        <v>-0.6</v>
      </c>
      <c r="G37" s="599">
        <v>13.1</v>
      </c>
      <c r="H37" s="599">
        <v>-9.4</v>
      </c>
      <c r="I37" s="599">
        <v>-3.2</v>
      </c>
      <c r="J37" s="599">
        <v>2.2</v>
      </c>
      <c r="K37" s="599">
        <v>-4.9</v>
      </c>
      <c r="L37" s="599">
        <v>-25.9</v>
      </c>
      <c r="M37" s="599">
        <v>11.6</v>
      </c>
      <c r="N37" s="599">
        <v>-16.1</v>
      </c>
      <c r="O37" s="599">
        <v>0.6</v>
      </c>
      <c r="P37" s="599">
        <v>-13.1</v>
      </c>
      <c r="Q37" s="599">
        <v>-7</v>
      </c>
      <c r="R37" s="599">
        <v>-0.4</v>
      </c>
      <c r="S37" s="599">
        <v>5.3</v>
      </c>
    </row>
    <row r="38" spans="1:19" ht="13.5" customHeight="1">
      <c r="A38" s="553"/>
      <c r="B38" s="553" t="s">
        <v>634</v>
      </c>
      <c r="C38" s="554"/>
      <c r="D38" s="598">
        <v>-2.4</v>
      </c>
      <c r="E38" s="599">
        <v>-2</v>
      </c>
      <c r="F38" s="599">
        <v>-0.6</v>
      </c>
      <c r="G38" s="599">
        <v>11.3</v>
      </c>
      <c r="H38" s="599">
        <v>-11.9</v>
      </c>
      <c r="I38" s="599">
        <v>-3.1</v>
      </c>
      <c r="J38" s="599">
        <v>1</v>
      </c>
      <c r="K38" s="599">
        <v>-2.5</v>
      </c>
      <c r="L38" s="599">
        <v>-22.2</v>
      </c>
      <c r="M38" s="599">
        <v>8</v>
      </c>
      <c r="N38" s="599">
        <v>-17</v>
      </c>
      <c r="O38" s="599">
        <v>3.4</v>
      </c>
      <c r="P38" s="599">
        <v>-15.3</v>
      </c>
      <c r="Q38" s="599">
        <v>-5.3</v>
      </c>
      <c r="R38" s="599">
        <v>0.1</v>
      </c>
      <c r="S38" s="599">
        <v>4</v>
      </c>
    </row>
    <row r="39" spans="1:19" ht="13.5" customHeight="1">
      <c r="A39" s="553"/>
      <c r="B39" s="553" t="s">
        <v>635</v>
      </c>
      <c r="C39" s="554"/>
      <c r="D39" s="598">
        <v>-2.4</v>
      </c>
      <c r="E39" s="599">
        <v>-4.5</v>
      </c>
      <c r="F39" s="599">
        <v>-1.9</v>
      </c>
      <c r="G39" s="599">
        <v>0.1</v>
      </c>
      <c r="H39" s="599">
        <v>-2</v>
      </c>
      <c r="I39" s="599">
        <v>-2.9</v>
      </c>
      <c r="J39" s="599">
        <v>-4.6</v>
      </c>
      <c r="K39" s="599">
        <v>-1.8</v>
      </c>
      <c r="L39" s="599">
        <v>-15</v>
      </c>
      <c r="M39" s="599">
        <v>4.7</v>
      </c>
      <c r="N39" s="599">
        <v>-9.9</v>
      </c>
      <c r="O39" s="599">
        <v>2.9</v>
      </c>
      <c r="P39" s="599">
        <v>-12.9</v>
      </c>
      <c r="Q39" s="599">
        <v>0.1</v>
      </c>
      <c r="R39" s="599">
        <v>-3.8</v>
      </c>
      <c r="S39" s="599">
        <v>12.6</v>
      </c>
    </row>
    <row r="40" spans="1:19" ht="13.5" customHeight="1">
      <c r="A40" s="553"/>
      <c r="B40" s="553" t="s">
        <v>636</v>
      </c>
      <c r="C40" s="554"/>
      <c r="D40" s="598">
        <v>-2.7</v>
      </c>
      <c r="E40" s="599">
        <v>-2</v>
      </c>
      <c r="F40" s="599">
        <v>-2.4</v>
      </c>
      <c r="G40" s="599">
        <v>1.4</v>
      </c>
      <c r="H40" s="599">
        <v>-8.3</v>
      </c>
      <c r="I40" s="599">
        <v>-3.7</v>
      </c>
      <c r="J40" s="599">
        <v>-4.7</v>
      </c>
      <c r="K40" s="599">
        <v>-4.2</v>
      </c>
      <c r="L40" s="599">
        <v>-16.9</v>
      </c>
      <c r="M40" s="599">
        <v>4.3</v>
      </c>
      <c r="N40" s="599">
        <v>-11.8</v>
      </c>
      <c r="O40" s="599">
        <v>0.7</v>
      </c>
      <c r="P40" s="599">
        <v>-13.1</v>
      </c>
      <c r="Q40" s="599">
        <v>0</v>
      </c>
      <c r="R40" s="599">
        <v>-4</v>
      </c>
      <c r="S40" s="599">
        <v>18.2</v>
      </c>
    </row>
    <row r="41" spans="1:19" ht="13.5" customHeight="1">
      <c r="A41" s="553"/>
      <c r="B41" s="553" t="s">
        <v>637</v>
      </c>
      <c r="C41" s="554"/>
      <c r="D41" s="598">
        <v>-2.8</v>
      </c>
      <c r="E41" s="599">
        <v>-0.2</v>
      </c>
      <c r="F41" s="599">
        <v>-0.7</v>
      </c>
      <c r="G41" s="599">
        <v>2.7</v>
      </c>
      <c r="H41" s="599">
        <v>-11.4</v>
      </c>
      <c r="I41" s="599">
        <v>-3.3</v>
      </c>
      <c r="J41" s="599">
        <v>-6.1</v>
      </c>
      <c r="K41" s="599">
        <v>-4.3</v>
      </c>
      <c r="L41" s="599">
        <v>-19.1</v>
      </c>
      <c r="M41" s="599">
        <v>3.2</v>
      </c>
      <c r="N41" s="599">
        <v>-12.6</v>
      </c>
      <c r="O41" s="599">
        <v>-1.6</v>
      </c>
      <c r="P41" s="599">
        <v>-11.9</v>
      </c>
      <c r="Q41" s="599">
        <v>-1.4</v>
      </c>
      <c r="R41" s="599">
        <v>-3.5</v>
      </c>
      <c r="S41" s="599">
        <v>12.8</v>
      </c>
    </row>
    <row r="42" spans="1:19" ht="13.5" customHeight="1">
      <c r="A42" s="553"/>
      <c r="B42" s="553" t="s">
        <v>638</v>
      </c>
      <c r="C42" s="554"/>
      <c r="D42" s="598">
        <v>-2.6</v>
      </c>
      <c r="E42" s="599">
        <v>5.1</v>
      </c>
      <c r="F42" s="599">
        <v>-0.5</v>
      </c>
      <c r="G42" s="599">
        <v>-0.6</v>
      </c>
      <c r="H42" s="599">
        <v>-8.2</v>
      </c>
      <c r="I42" s="599">
        <v>-4.5</v>
      </c>
      <c r="J42" s="599">
        <v>-5.7</v>
      </c>
      <c r="K42" s="599">
        <v>-4</v>
      </c>
      <c r="L42" s="599">
        <v>-20.8</v>
      </c>
      <c r="M42" s="599">
        <v>2.7</v>
      </c>
      <c r="N42" s="599">
        <v>-15.4</v>
      </c>
      <c r="O42" s="599">
        <v>-3.4</v>
      </c>
      <c r="P42" s="599">
        <v>-12.7</v>
      </c>
      <c r="Q42" s="599">
        <v>-1</v>
      </c>
      <c r="R42" s="599">
        <v>-3.1</v>
      </c>
      <c r="S42" s="599">
        <v>13.8</v>
      </c>
    </row>
    <row r="43" spans="1:19" ht="13.5" customHeight="1">
      <c r="A43" s="553"/>
      <c r="B43" s="553" t="s">
        <v>639</v>
      </c>
      <c r="C43" s="554"/>
      <c r="D43" s="598">
        <v>-2.6</v>
      </c>
      <c r="E43" s="599">
        <v>-5</v>
      </c>
      <c r="F43" s="599">
        <v>0</v>
      </c>
      <c r="G43" s="599">
        <v>-0.6</v>
      </c>
      <c r="H43" s="599">
        <v>-10.9</v>
      </c>
      <c r="I43" s="599">
        <v>-3.2</v>
      </c>
      <c r="J43" s="599">
        <v>-3.3</v>
      </c>
      <c r="K43" s="599">
        <v>-1.8</v>
      </c>
      <c r="L43" s="599">
        <v>-21.6</v>
      </c>
      <c r="M43" s="599">
        <v>2</v>
      </c>
      <c r="N43" s="599">
        <v>-12.9</v>
      </c>
      <c r="O43" s="599">
        <v>-2.1</v>
      </c>
      <c r="P43" s="599">
        <v>-13.4</v>
      </c>
      <c r="Q43" s="599">
        <v>-1.1</v>
      </c>
      <c r="R43" s="599">
        <v>-3</v>
      </c>
      <c r="S43" s="599">
        <v>10.8</v>
      </c>
    </row>
    <row r="44" spans="1:19" ht="13.5" customHeight="1">
      <c r="A44" s="553"/>
      <c r="B44" s="553" t="s">
        <v>640</v>
      </c>
      <c r="C44" s="554"/>
      <c r="D44" s="598">
        <v>-2.8</v>
      </c>
      <c r="E44" s="599">
        <v>1.7</v>
      </c>
      <c r="F44" s="599">
        <v>-0.4</v>
      </c>
      <c r="G44" s="599">
        <v>1.4</v>
      </c>
      <c r="H44" s="599">
        <v>-9.8</v>
      </c>
      <c r="I44" s="599">
        <v>-1.4</v>
      </c>
      <c r="J44" s="599">
        <v>-5.4</v>
      </c>
      <c r="K44" s="599">
        <v>-7.2</v>
      </c>
      <c r="L44" s="599">
        <v>-19</v>
      </c>
      <c r="M44" s="599">
        <v>2.9</v>
      </c>
      <c r="N44" s="599">
        <v>-16.4</v>
      </c>
      <c r="O44" s="599">
        <v>0</v>
      </c>
      <c r="P44" s="599">
        <v>-11.1</v>
      </c>
      <c r="Q44" s="599">
        <v>-2.6</v>
      </c>
      <c r="R44" s="599">
        <v>-4.5</v>
      </c>
      <c r="S44" s="599">
        <v>14.7</v>
      </c>
    </row>
    <row r="45" spans="1:19" ht="13.5" customHeight="1">
      <c r="A45" s="558" t="s">
        <v>641</v>
      </c>
      <c r="B45" s="558" t="s">
        <v>628</v>
      </c>
      <c r="C45" s="559" t="s">
        <v>642</v>
      </c>
      <c r="D45" s="600">
        <v>0.1</v>
      </c>
      <c r="E45" s="601">
        <v>12.8</v>
      </c>
      <c r="F45" s="601">
        <v>-0.3</v>
      </c>
      <c r="G45" s="601">
        <v>-1.6</v>
      </c>
      <c r="H45" s="601">
        <v>-6.6</v>
      </c>
      <c r="I45" s="601">
        <v>1.2</v>
      </c>
      <c r="J45" s="601">
        <v>-2.9</v>
      </c>
      <c r="K45" s="601">
        <v>-0.1</v>
      </c>
      <c r="L45" s="601">
        <v>-3.9</v>
      </c>
      <c r="M45" s="601">
        <v>-1.9</v>
      </c>
      <c r="N45" s="601">
        <v>2.7</v>
      </c>
      <c r="O45" s="601">
        <v>7.9</v>
      </c>
      <c r="P45" s="601">
        <v>0.5</v>
      </c>
      <c r="Q45" s="601">
        <v>-3.2</v>
      </c>
      <c r="R45" s="601">
        <v>-1.1</v>
      </c>
      <c r="S45" s="601">
        <v>8.5</v>
      </c>
    </row>
    <row r="46" spans="1:35" ht="27" customHeight="1">
      <c r="A46" s="756" t="s">
        <v>344</v>
      </c>
      <c r="B46" s="756"/>
      <c r="C46" s="757"/>
      <c r="D46" s="602">
        <v>-0.4</v>
      </c>
      <c r="E46" s="602">
        <v>-4.4</v>
      </c>
      <c r="F46" s="602">
        <v>-3.2</v>
      </c>
      <c r="G46" s="602">
        <v>-0.5</v>
      </c>
      <c r="H46" s="602">
        <v>0.6</v>
      </c>
      <c r="I46" s="602">
        <v>0.9</v>
      </c>
      <c r="J46" s="602">
        <v>0.4</v>
      </c>
      <c r="K46" s="602">
        <v>5.9</v>
      </c>
      <c r="L46" s="602">
        <v>-2.4</v>
      </c>
      <c r="M46" s="602">
        <v>-3.5</v>
      </c>
      <c r="N46" s="602">
        <v>9.7</v>
      </c>
      <c r="O46" s="602">
        <v>4.5</v>
      </c>
      <c r="P46" s="602">
        <v>-0.2</v>
      </c>
      <c r="Q46" s="602">
        <v>3.4</v>
      </c>
      <c r="R46" s="602">
        <v>1.5</v>
      </c>
      <c r="S46" s="602">
        <v>-2.6</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52"/>
      <c r="E47" s="552"/>
      <c r="F47" s="552"/>
      <c r="G47" s="552"/>
      <c r="H47" s="552"/>
      <c r="I47" s="552"/>
      <c r="J47" s="552"/>
      <c r="K47" s="552"/>
      <c r="L47" s="552"/>
      <c r="M47" s="552"/>
      <c r="N47" s="552"/>
      <c r="O47" s="552"/>
      <c r="P47" s="552"/>
      <c r="Q47" s="552"/>
      <c r="R47" s="552"/>
      <c r="S47" s="552"/>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557"/>
      <c r="E48" s="557"/>
      <c r="F48" s="557"/>
      <c r="G48" s="557"/>
      <c r="H48" s="761"/>
      <c r="I48" s="761"/>
      <c r="J48" s="761"/>
      <c r="K48" s="761"/>
      <c r="L48" s="761"/>
      <c r="M48" s="761"/>
      <c r="N48" s="761"/>
      <c r="O48" s="761"/>
      <c r="P48" s="557"/>
      <c r="Q48" s="557"/>
      <c r="R48" s="557"/>
      <c r="S48" s="56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2"/>
      <c r="B52" s="622"/>
      <c r="C52" s="622"/>
      <c r="D52" s="754" t="s">
        <v>739</v>
      </c>
      <c r="E52" s="754"/>
      <c r="F52" s="754"/>
      <c r="G52" s="754"/>
      <c r="H52" s="754"/>
      <c r="I52" s="754"/>
      <c r="J52" s="754"/>
      <c r="K52" s="754"/>
      <c r="L52" s="754"/>
      <c r="M52" s="754"/>
      <c r="N52" s="754"/>
      <c r="O52" s="754"/>
      <c r="P52" s="754"/>
      <c r="Q52" s="754"/>
      <c r="R52" s="754"/>
      <c r="S52" s="622"/>
    </row>
    <row r="53" spans="1:19" ht="13.5" customHeight="1">
      <c r="A53" s="550" t="s">
        <v>619</v>
      </c>
      <c r="B53" s="550" t="s">
        <v>620</v>
      </c>
      <c r="C53" s="551" t="s">
        <v>621</v>
      </c>
      <c r="D53" s="610">
        <v>106.1</v>
      </c>
      <c r="E53" s="611">
        <v>106.5</v>
      </c>
      <c r="F53" s="611">
        <v>100.6</v>
      </c>
      <c r="G53" s="611">
        <v>105</v>
      </c>
      <c r="H53" s="611">
        <v>122.8</v>
      </c>
      <c r="I53" s="611">
        <v>108</v>
      </c>
      <c r="J53" s="611">
        <v>110.4</v>
      </c>
      <c r="K53" s="611">
        <v>87.8</v>
      </c>
      <c r="L53" s="618" t="s">
        <v>735</v>
      </c>
      <c r="M53" s="618" t="s">
        <v>735</v>
      </c>
      <c r="N53" s="618" t="s">
        <v>735</v>
      </c>
      <c r="O53" s="618" t="s">
        <v>735</v>
      </c>
      <c r="P53" s="611">
        <v>125.3</v>
      </c>
      <c r="Q53" s="611">
        <v>103.2</v>
      </c>
      <c r="R53" s="611">
        <v>94.3</v>
      </c>
      <c r="S53" s="618" t="s">
        <v>735</v>
      </c>
    </row>
    <row r="54" spans="1:19" ht="13.5" customHeight="1">
      <c r="A54" s="553"/>
      <c r="B54" s="553" t="s">
        <v>622</v>
      </c>
      <c r="C54" s="554"/>
      <c r="D54" s="612">
        <v>106.5</v>
      </c>
      <c r="E54" s="613">
        <v>96.7</v>
      </c>
      <c r="F54" s="613">
        <v>100.9</v>
      </c>
      <c r="G54" s="613">
        <v>106.8</v>
      </c>
      <c r="H54" s="613">
        <v>113.1</v>
      </c>
      <c r="I54" s="613">
        <v>108.2</v>
      </c>
      <c r="J54" s="613">
        <v>113</v>
      </c>
      <c r="K54" s="613">
        <v>89.3</v>
      </c>
      <c r="L54" s="619" t="s">
        <v>735</v>
      </c>
      <c r="M54" s="619" t="s">
        <v>735</v>
      </c>
      <c r="N54" s="619" t="s">
        <v>735</v>
      </c>
      <c r="O54" s="619" t="s">
        <v>735</v>
      </c>
      <c r="P54" s="613">
        <v>119.2</v>
      </c>
      <c r="Q54" s="613">
        <v>104.9</v>
      </c>
      <c r="R54" s="613">
        <v>85</v>
      </c>
      <c r="S54" s="619" t="s">
        <v>735</v>
      </c>
    </row>
    <row r="55" spans="1:19" ht="13.5" customHeight="1">
      <c r="A55" s="553"/>
      <c r="B55" s="553" t="s">
        <v>623</v>
      </c>
      <c r="C55" s="554"/>
      <c r="D55" s="612">
        <v>106.6</v>
      </c>
      <c r="E55" s="613">
        <v>88.4</v>
      </c>
      <c r="F55" s="613">
        <v>100.9</v>
      </c>
      <c r="G55" s="613">
        <v>100.8</v>
      </c>
      <c r="H55" s="613">
        <v>102.1</v>
      </c>
      <c r="I55" s="613">
        <v>110.7</v>
      </c>
      <c r="J55" s="613">
        <v>102</v>
      </c>
      <c r="K55" s="613">
        <v>94.2</v>
      </c>
      <c r="L55" s="619" t="s">
        <v>735</v>
      </c>
      <c r="M55" s="619" t="s">
        <v>735</v>
      </c>
      <c r="N55" s="619" t="s">
        <v>735</v>
      </c>
      <c r="O55" s="619" t="s">
        <v>735</v>
      </c>
      <c r="P55" s="613">
        <v>112.8</v>
      </c>
      <c r="Q55" s="613">
        <v>112.6</v>
      </c>
      <c r="R55" s="613">
        <v>86.5</v>
      </c>
      <c r="S55" s="619" t="s">
        <v>735</v>
      </c>
    </row>
    <row r="56" spans="1:19" ht="13.5" customHeight="1">
      <c r="A56" s="553"/>
      <c r="B56" s="553" t="s">
        <v>624</v>
      </c>
      <c r="C56" s="554"/>
      <c r="D56" s="612">
        <v>99.2</v>
      </c>
      <c r="E56" s="613">
        <v>87.8</v>
      </c>
      <c r="F56" s="613">
        <v>94.2</v>
      </c>
      <c r="G56" s="613">
        <v>98.6</v>
      </c>
      <c r="H56" s="613">
        <v>94.5</v>
      </c>
      <c r="I56" s="613">
        <v>105.6</v>
      </c>
      <c r="J56" s="613">
        <v>95.9</v>
      </c>
      <c r="K56" s="613">
        <v>100.5</v>
      </c>
      <c r="L56" s="619" t="s">
        <v>735</v>
      </c>
      <c r="M56" s="619" t="s">
        <v>735</v>
      </c>
      <c r="N56" s="619" t="s">
        <v>735</v>
      </c>
      <c r="O56" s="619" t="s">
        <v>735</v>
      </c>
      <c r="P56" s="613">
        <v>108.1</v>
      </c>
      <c r="Q56" s="613">
        <v>105</v>
      </c>
      <c r="R56" s="613">
        <v>98.6</v>
      </c>
      <c r="S56" s="619" t="s">
        <v>735</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98.5</v>
      </c>
      <c r="E58" s="617">
        <v>105.9</v>
      </c>
      <c r="F58" s="617">
        <v>100.2</v>
      </c>
      <c r="G58" s="617">
        <v>99.4</v>
      </c>
      <c r="H58" s="617">
        <v>92.4</v>
      </c>
      <c r="I58" s="617">
        <v>96.5</v>
      </c>
      <c r="J58" s="617">
        <v>102.1</v>
      </c>
      <c r="K58" s="617">
        <v>95.9</v>
      </c>
      <c r="L58" s="617">
        <v>97</v>
      </c>
      <c r="M58" s="617">
        <v>102.1</v>
      </c>
      <c r="N58" s="617">
        <v>86.2</v>
      </c>
      <c r="O58" s="617">
        <v>104</v>
      </c>
      <c r="P58" s="617">
        <v>94.5</v>
      </c>
      <c r="Q58" s="617">
        <v>93.9</v>
      </c>
      <c r="R58" s="617">
        <v>100.4</v>
      </c>
      <c r="S58" s="617">
        <v>100.4</v>
      </c>
    </row>
    <row r="59" spans="1:19" ht="13.5" customHeight="1">
      <c r="A59" s="550" t="s">
        <v>627</v>
      </c>
      <c r="B59" s="550" t="s">
        <v>628</v>
      </c>
      <c r="C59" s="556" t="s">
        <v>629</v>
      </c>
      <c r="D59" s="598">
        <v>97.6</v>
      </c>
      <c r="E59" s="599">
        <v>95.1</v>
      </c>
      <c r="F59" s="599">
        <v>97</v>
      </c>
      <c r="G59" s="599">
        <v>101.8</v>
      </c>
      <c r="H59" s="599">
        <v>95.4</v>
      </c>
      <c r="I59" s="599">
        <v>95.7</v>
      </c>
      <c r="J59" s="599">
        <v>101.7</v>
      </c>
      <c r="K59" s="599">
        <v>99.9</v>
      </c>
      <c r="L59" s="599">
        <v>92.6</v>
      </c>
      <c r="M59" s="599">
        <v>100.3</v>
      </c>
      <c r="N59" s="599">
        <v>91.8</v>
      </c>
      <c r="O59" s="599">
        <v>99.5</v>
      </c>
      <c r="P59" s="599">
        <v>96.9</v>
      </c>
      <c r="Q59" s="599">
        <v>101.4</v>
      </c>
      <c r="R59" s="599">
        <v>101.6</v>
      </c>
      <c r="S59" s="599">
        <v>97.3</v>
      </c>
    </row>
    <row r="60" spans="1:19" ht="13.5" customHeight="1">
      <c r="A60" s="553"/>
      <c r="B60" s="553" t="s">
        <v>630</v>
      </c>
      <c r="C60" s="554"/>
      <c r="D60" s="598">
        <v>99.1</v>
      </c>
      <c r="E60" s="599">
        <v>108.3</v>
      </c>
      <c r="F60" s="599">
        <v>100.5</v>
      </c>
      <c r="G60" s="599">
        <v>100.8</v>
      </c>
      <c r="H60" s="599">
        <v>95.5</v>
      </c>
      <c r="I60" s="599">
        <v>96.4</v>
      </c>
      <c r="J60" s="599">
        <v>100</v>
      </c>
      <c r="K60" s="599">
        <v>99.1</v>
      </c>
      <c r="L60" s="599">
        <v>92.3</v>
      </c>
      <c r="M60" s="599">
        <v>101.5</v>
      </c>
      <c r="N60" s="599">
        <v>87.2</v>
      </c>
      <c r="O60" s="599">
        <v>92.7</v>
      </c>
      <c r="P60" s="599">
        <v>96.1</v>
      </c>
      <c r="Q60" s="599">
        <v>98.1</v>
      </c>
      <c r="R60" s="599">
        <v>101.8</v>
      </c>
      <c r="S60" s="599">
        <v>100.5</v>
      </c>
    </row>
    <row r="61" spans="1:19" ht="13.5" customHeight="1">
      <c r="A61" s="553"/>
      <c r="B61" s="553" t="s">
        <v>631</v>
      </c>
      <c r="C61" s="554"/>
      <c r="D61" s="598">
        <v>97.8</v>
      </c>
      <c r="E61" s="599">
        <v>106.6</v>
      </c>
      <c r="F61" s="599">
        <v>98.4</v>
      </c>
      <c r="G61" s="599">
        <v>106.9</v>
      </c>
      <c r="H61" s="599">
        <v>94.8</v>
      </c>
      <c r="I61" s="599">
        <v>95.6</v>
      </c>
      <c r="J61" s="599">
        <v>99.9</v>
      </c>
      <c r="K61" s="599">
        <v>97.7</v>
      </c>
      <c r="L61" s="599">
        <v>108.7</v>
      </c>
      <c r="M61" s="599">
        <v>104.2</v>
      </c>
      <c r="N61" s="599">
        <v>84.2</v>
      </c>
      <c r="O61" s="599">
        <v>99.1</v>
      </c>
      <c r="P61" s="599">
        <v>95.9</v>
      </c>
      <c r="Q61" s="599">
        <v>95.6</v>
      </c>
      <c r="R61" s="599">
        <v>100.8</v>
      </c>
      <c r="S61" s="599">
        <v>96.5</v>
      </c>
    </row>
    <row r="62" spans="1:19" ht="13.5" customHeight="1">
      <c r="A62" s="553"/>
      <c r="B62" s="553" t="s">
        <v>632</v>
      </c>
      <c r="C62" s="554"/>
      <c r="D62" s="598">
        <v>99.4</v>
      </c>
      <c r="E62" s="599">
        <v>101.7</v>
      </c>
      <c r="F62" s="599">
        <v>99.9</v>
      </c>
      <c r="G62" s="599">
        <v>99.7</v>
      </c>
      <c r="H62" s="599">
        <v>93.3</v>
      </c>
      <c r="I62" s="599">
        <v>98.3</v>
      </c>
      <c r="J62" s="599">
        <v>104.7</v>
      </c>
      <c r="K62" s="599">
        <v>97.3</v>
      </c>
      <c r="L62" s="599">
        <v>93.3</v>
      </c>
      <c r="M62" s="599">
        <v>103.4</v>
      </c>
      <c r="N62" s="599">
        <v>83.6</v>
      </c>
      <c r="O62" s="599">
        <v>98.4</v>
      </c>
      <c r="P62" s="599">
        <v>97.1</v>
      </c>
      <c r="Q62" s="599">
        <v>97</v>
      </c>
      <c r="R62" s="599">
        <v>103.7</v>
      </c>
      <c r="S62" s="599">
        <v>104</v>
      </c>
    </row>
    <row r="63" spans="1:19" ht="13.5" customHeight="1">
      <c r="A63" s="553"/>
      <c r="B63" s="553" t="s">
        <v>633</v>
      </c>
      <c r="C63" s="554"/>
      <c r="D63" s="598">
        <v>97.3</v>
      </c>
      <c r="E63" s="599">
        <v>100.5</v>
      </c>
      <c r="F63" s="599">
        <v>98.6</v>
      </c>
      <c r="G63" s="599">
        <v>98.3</v>
      </c>
      <c r="H63" s="599">
        <v>95</v>
      </c>
      <c r="I63" s="599">
        <v>92.8</v>
      </c>
      <c r="J63" s="599">
        <v>102.3</v>
      </c>
      <c r="K63" s="599">
        <v>94.8</v>
      </c>
      <c r="L63" s="599">
        <v>94.2</v>
      </c>
      <c r="M63" s="599">
        <v>103.3</v>
      </c>
      <c r="N63" s="599">
        <v>86.3</v>
      </c>
      <c r="O63" s="599">
        <v>106.6</v>
      </c>
      <c r="P63" s="599">
        <v>95.2</v>
      </c>
      <c r="Q63" s="599">
        <v>92.5</v>
      </c>
      <c r="R63" s="599">
        <v>96.4</v>
      </c>
      <c r="S63" s="599">
        <v>97.8</v>
      </c>
    </row>
    <row r="64" spans="1:19" ht="13.5" customHeight="1">
      <c r="A64" s="553"/>
      <c r="B64" s="553" t="s">
        <v>634</v>
      </c>
      <c r="C64" s="554"/>
      <c r="D64" s="598">
        <v>98.9</v>
      </c>
      <c r="E64" s="599">
        <v>110.2</v>
      </c>
      <c r="F64" s="599">
        <v>100.7</v>
      </c>
      <c r="G64" s="599">
        <v>97.8</v>
      </c>
      <c r="H64" s="599">
        <v>91.5</v>
      </c>
      <c r="I64" s="599">
        <v>95.9</v>
      </c>
      <c r="J64" s="599">
        <v>102.9</v>
      </c>
      <c r="K64" s="599">
        <v>95.8</v>
      </c>
      <c r="L64" s="599">
        <v>107</v>
      </c>
      <c r="M64" s="599">
        <v>102.1</v>
      </c>
      <c r="N64" s="599">
        <v>85.2</v>
      </c>
      <c r="O64" s="599">
        <v>108</v>
      </c>
      <c r="P64" s="599">
        <v>95</v>
      </c>
      <c r="Q64" s="599">
        <v>94.1</v>
      </c>
      <c r="R64" s="599">
        <v>100</v>
      </c>
      <c r="S64" s="599">
        <v>97.5</v>
      </c>
    </row>
    <row r="65" spans="1:19" ht="13.5" customHeight="1">
      <c r="A65" s="553"/>
      <c r="B65" s="553" t="s">
        <v>635</v>
      </c>
      <c r="C65" s="554"/>
      <c r="D65" s="598">
        <v>98.8</v>
      </c>
      <c r="E65" s="599">
        <v>100.8</v>
      </c>
      <c r="F65" s="599">
        <v>101.6</v>
      </c>
      <c r="G65" s="599">
        <v>93.7</v>
      </c>
      <c r="H65" s="599">
        <v>97.7</v>
      </c>
      <c r="I65" s="599">
        <v>95.1</v>
      </c>
      <c r="J65" s="599">
        <v>101.4</v>
      </c>
      <c r="K65" s="599">
        <v>94.8</v>
      </c>
      <c r="L65" s="599">
        <v>103</v>
      </c>
      <c r="M65" s="599">
        <v>102.1</v>
      </c>
      <c r="N65" s="599">
        <v>86.9</v>
      </c>
      <c r="O65" s="599">
        <v>108.5</v>
      </c>
      <c r="P65" s="599">
        <v>93.8</v>
      </c>
      <c r="Q65" s="599">
        <v>92</v>
      </c>
      <c r="R65" s="599">
        <v>101.2</v>
      </c>
      <c r="S65" s="599">
        <v>99.8</v>
      </c>
    </row>
    <row r="66" spans="1:19" ht="13.5" customHeight="1">
      <c r="A66" s="553"/>
      <c r="B66" s="553" t="s">
        <v>636</v>
      </c>
      <c r="C66" s="554"/>
      <c r="D66" s="598">
        <v>98</v>
      </c>
      <c r="E66" s="599">
        <v>99</v>
      </c>
      <c r="F66" s="599">
        <v>99.5</v>
      </c>
      <c r="G66" s="599">
        <v>95.7</v>
      </c>
      <c r="H66" s="599">
        <v>90.9</v>
      </c>
      <c r="I66" s="599">
        <v>95.2</v>
      </c>
      <c r="J66" s="599">
        <v>102.9</v>
      </c>
      <c r="K66" s="599">
        <v>93</v>
      </c>
      <c r="L66" s="599">
        <v>104.6</v>
      </c>
      <c r="M66" s="599">
        <v>101.7</v>
      </c>
      <c r="N66" s="599">
        <v>90.2</v>
      </c>
      <c r="O66" s="599">
        <v>104.5</v>
      </c>
      <c r="P66" s="599">
        <v>94.4</v>
      </c>
      <c r="Q66" s="599">
        <v>93.1</v>
      </c>
      <c r="R66" s="599">
        <v>100.7</v>
      </c>
      <c r="S66" s="599">
        <v>104.3</v>
      </c>
    </row>
    <row r="67" spans="1:19" ht="13.5" customHeight="1">
      <c r="A67" s="553"/>
      <c r="B67" s="553" t="s">
        <v>637</v>
      </c>
      <c r="C67" s="554"/>
      <c r="D67" s="598">
        <v>99.1</v>
      </c>
      <c r="E67" s="599">
        <v>111.8</v>
      </c>
      <c r="F67" s="599">
        <v>101.9</v>
      </c>
      <c r="G67" s="599">
        <v>100.8</v>
      </c>
      <c r="H67" s="599">
        <v>89.5</v>
      </c>
      <c r="I67" s="599">
        <v>98.6</v>
      </c>
      <c r="J67" s="599">
        <v>100.6</v>
      </c>
      <c r="K67" s="599">
        <v>94.8</v>
      </c>
      <c r="L67" s="599">
        <v>93.9</v>
      </c>
      <c r="M67" s="599">
        <v>101.1</v>
      </c>
      <c r="N67" s="599">
        <v>85.5</v>
      </c>
      <c r="O67" s="599">
        <v>105.1</v>
      </c>
      <c r="P67" s="599">
        <v>94.9</v>
      </c>
      <c r="Q67" s="599">
        <v>91.2</v>
      </c>
      <c r="R67" s="599">
        <v>99.9</v>
      </c>
      <c r="S67" s="599">
        <v>100.5</v>
      </c>
    </row>
    <row r="68" spans="1:19" ht="13.5" customHeight="1">
      <c r="A68" s="553"/>
      <c r="B68" s="553" t="s">
        <v>638</v>
      </c>
      <c r="C68" s="554"/>
      <c r="D68" s="598">
        <v>98.6</v>
      </c>
      <c r="E68" s="599">
        <v>114.6</v>
      </c>
      <c r="F68" s="599">
        <v>101.4</v>
      </c>
      <c r="G68" s="599">
        <v>98.4</v>
      </c>
      <c r="H68" s="599">
        <v>91.7</v>
      </c>
      <c r="I68" s="599">
        <v>98.1</v>
      </c>
      <c r="J68" s="599">
        <v>102.8</v>
      </c>
      <c r="K68" s="599">
        <v>93.6</v>
      </c>
      <c r="L68" s="599">
        <v>89.9</v>
      </c>
      <c r="M68" s="599">
        <v>102.9</v>
      </c>
      <c r="N68" s="599">
        <v>82.9</v>
      </c>
      <c r="O68" s="599">
        <v>107.1</v>
      </c>
      <c r="P68" s="599">
        <v>92.8</v>
      </c>
      <c r="Q68" s="599">
        <v>91.4</v>
      </c>
      <c r="R68" s="599">
        <v>99.3</v>
      </c>
      <c r="S68" s="599">
        <v>99.7</v>
      </c>
    </row>
    <row r="69" spans="1:19" ht="13.5" customHeight="1">
      <c r="A69" s="553"/>
      <c r="B69" s="553" t="s">
        <v>639</v>
      </c>
      <c r="C69" s="554"/>
      <c r="D69" s="598">
        <v>98.8</v>
      </c>
      <c r="E69" s="599">
        <v>105.7</v>
      </c>
      <c r="F69" s="599">
        <v>101.8</v>
      </c>
      <c r="G69" s="599">
        <v>98</v>
      </c>
      <c r="H69" s="599">
        <v>86.4</v>
      </c>
      <c r="I69" s="599">
        <v>97.3</v>
      </c>
      <c r="J69" s="599">
        <v>103.7</v>
      </c>
      <c r="K69" s="599">
        <v>94.1</v>
      </c>
      <c r="L69" s="599">
        <v>91.1</v>
      </c>
      <c r="M69" s="599">
        <v>101.3</v>
      </c>
      <c r="N69" s="599">
        <v>84.8</v>
      </c>
      <c r="O69" s="599">
        <v>108.6</v>
      </c>
      <c r="P69" s="599">
        <v>91.3</v>
      </c>
      <c r="Q69" s="599">
        <v>91.2</v>
      </c>
      <c r="R69" s="599">
        <v>100.1</v>
      </c>
      <c r="S69" s="599">
        <v>104.5</v>
      </c>
    </row>
    <row r="70" spans="1:46" ht="13.5" customHeight="1">
      <c r="A70" s="553"/>
      <c r="B70" s="553" t="s">
        <v>640</v>
      </c>
      <c r="C70" s="554"/>
      <c r="D70" s="598">
        <v>98.6</v>
      </c>
      <c r="E70" s="599">
        <v>116.3</v>
      </c>
      <c r="F70" s="599">
        <v>101.5</v>
      </c>
      <c r="G70" s="599">
        <v>100.6</v>
      </c>
      <c r="H70" s="599">
        <v>86.5</v>
      </c>
      <c r="I70" s="599">
        <v>98.9</v>
      </c>
      <c r="J70" s="599">
        <v>102.5</v>
      </c>
      <c r="K70" s="599">
        <v>95.7</v>
      </c>
      <c r="L70" s="599">
        <v>93.8</v>
      </c>
      <c r="M70" s="599">
        <v>100.8</v>
      </c>
      <c r="N70" s="599">
        <v>86.3</v>
      </c>
      <c r="O70" s="599">
        <v>109.5</v>
      </c>
      <c r="P70" s="599">
        <v>90.4</v>
      </c>
      <c r="Q70" s="599">
        <v>89.7</v>
      </c>
      <c r="R70" s="599">
        <v>99.6</v>
      </c>
      <c r="S70" s="599">
        <v>101.9</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97.9</v>
      </c>
      <c r="E71" s="601">
        <v>113</v>
      </c>
      <c r="F71" s="601">
        <v>99</v>
      </c>
      <c r="G71" s="601">
        <v>98.9</v>
      </c>
      <c r="H71" s="601">
        <v>87.4</v>
      </c>
      <c r="I71" s="601">
        <v>103.2</v>
      </c>
      <c r="J71" s="601">
        <v>103.5</v>
      </c>
      <c r="K71" s="601">
        <v>92.6</v>
      </c>
      <c r="L71" s="601">
        <v>88.4</v>
      </c>
      <c r="M71" s="601">
        <v>100.4</v>
      </c>
      <c r="N71" s="601">
        <v>82</v>
      </c>
      <c r="O71" s="601">
        <v>104.4</v>
      </c>
      <c r="P71" s="601">
        <v>90.9</v>
      </c>
      <c r="Q71" s="601">
        <v>92.6</v>
      </c>
      <c r="R71" s="601">
        <v>99.8</v>
      </c>
      <c r="S71" s="601">
        <v>98.9</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2"/>
      <c r="B72" s="622"/>
      <c r="C72" s="622"/>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-0.2</v>
      </c>
      <c r="E73" s="611">
        <v>-0.3</v>
      </c>
      <c r="F73" s="611">
        <v>0.1</v>
      </c>
      <c r="G73" s="611">
        <v>-0.8</v>
      </c>
      <c r="H73" s="611">
        <v>-1.6</v>
      </c>
      <c r="I73" s="611">
        <v>-1.4</v>
      </c>
      <c r="J73" s="611">
        <v>-3.9</v>
      </c>
      <c r="K73" s="611">
        <v>3.1</v>
      </c>
      <c r="L73" s="618" t="s">
        <v>735</v>
      </c>
      <c r="M73" s="618" t="s">
        <v>735</v>
      </c>
      <c r="N73" s="618" t="s">
        <v>735</v>
      </c>
      <c r="O73" s="618" t="s">
        <v>735</v>
      </c>
      <c r="P73" s="611">
        <v>2.4</v>
      </c>
      <c r="Q73" s="611">
        <v>-0.4</v>
      </c>
      <c r="R73" s="611">
        <v>1.1</v>
      </c>
      <c r="S73" s="618" t="s">
        <v>735</v>
      </c>
    </row>
    <row r="74" spans="1:19" ht="13.5" customHeight="1">
      <c r="A74" s="553"/>
      <c r="B74" s="553" t="s">
        <v>622</v>
      </c>
      <c r="C74" s="554"/>
      <c r="D74" s="612">
        <v>0.4</v>
      </c>
      <c r="E74" s="613">
        <v>-9.2</v>
      </c>
      <c r="F74" s="613">
        <v>0.3</v>
      </c>
      <c r="G74" s="613">
        <v>1.7</v>
      </c>
      <c r="H74" s="613">
        <v>-7.9</v>
      </c>
      <c r="I74" s="613">
        <v>0.1</v>
      </c>
      <c r="J74" s="613">
        <v>2.4</v>
      </c>
      <c r="K74" s="613">
        <v>1.7</v>
      </c>
      <c r="L74" s="619" t="s">
        <v>735</v>
      </c>
      <c r="M74" s="619" t="s">
        <v>735</v>
      </c>
      <c r="N74" s="619" t="s">
        <v>735</v>
      </c>
      <c r="O74" s="619" t="s">
        <v>735</v>
      </c>
      <c r="P74" s="613">
        <v>-4.8</v>
      </c>
      <c r="Q74" s="613">
        <v>1.6</v>
      </c>
      <c r="R74" s="613">
        <v>-9.8</v>
      </c>
      <c r="S74" s="619" t="s">
        <v>735</v>
      </c>
    </row>
    <row r="75" spans="1:19" ht="13.5" customHeight="1">
      <c r="A75" s="553"/>
      <c r="B75" s="553" t="s">
        <v>623</v>
      </c>
      <c r="C75" s="554"/>
      <c r="D75" s="612">
        <v>0.1</v>
      </c>
      <c r="E75" s="613">
        <v>-8.6</v>
      </c>
      <c r="F75" s="613">
        <v>0</v>
      </c>
      <c r="G75" s="613">
        <v>-5.6</v>
      </c>
      <c r="H75" s="613">
        <v>-9.7</v>
      </c>
      <c r="I75" s="613">
        <v>2.3</v>
      </c>
      <c r="J75" s="613">
        <v>-9.8</v>
      </c>
      <c r="K75" s="613">
        <v>5.5</v>
      </c>
      <c r="L75" s="619" t="s">
        <v>735</v>
      </c>
      <c r="M75" s="619" t="s">
        <v>735</v>
      </c>
      <c r="N75" s="619" t="s">
        <v>735</v>
      </c>
      <c r="O75" s="619" t="s">
        <v>735</v>
      </c>
      <c r="P75" s="613">
        <v>-5.3</v>
      </c>
      <c r="Q75" s="613">
        <v>7.4</v>
      </c>
      <c r="R75" s="613">
        <v>1.6</v>
      </c>
      <c r="S75" s="619" t="s">
        <v>735</v>
      </c>
    </row>
    <row r="76" spans="1:19" ht="13.5" customHeight="1">
      <c r="A76" s="553"/>
      <c r="B76" s="553" t="s">
        <v>624</v>
      </c>
      <c r="C76" s="554"/>
      <c r="D76" s="612">
        <v>-7</v>
      </c>
      <c r="E76" s="613">
        <v>-0.6</v>
      </c>
      <c r="F76" s="613">
        <v>-6.6</v>
      </c>
      <c r="G76" s="613">
        <v>-2.1</v>
      </c>
      <c r="H76" s="613">
        <v>-7.5</v>
      </c>
      <c r="I76" s="613">
        <v>-4.6</v>
      </c>
      <c r="J76" s="613">
        <v>-6</v>
      </c>
      <c r="K76" s="613">
        <v>6.6</v>
      </c>
      <c r="L76" s="619" t="s">
        <v>735</v>
      </c>
      <c r="M76" s="619" t="s">
        <v>735</v>
      </c>
      <c r="N76" s="619" t="s">
        <v>735</v>
      </c>
      <c r="O76" s="619" t="s">
        <v>735</v>
      </c>
      <c r="P76" s="613">
        <v>-4.2</v>
      </c>
      <c r="Q76" s="613">
        <v>-6.8</v>
      </c>
      <c r="R76" s="613">
        <v>14</v>
      </c>
      <c r="S76" s="619" t="s">
        <v>735</v>
      </c>
    </row>
    <row r="77" spans="1:19" ht="13.5" customHeight="1">
      <c r="A77" s="553"/>
      <c r="B77" s="553" t="s">
        <v>625</v>
      </c>
      <c r="C77" s="554"/>
      <c r="D77" s="612">
        <v>0.9</v>
      </c>
      <c r="E77" s="613">
        <v>13.9</v>
      </c>
      <c r="F77" s="613">
        <v>6.1</v>
      </c>
      <c r="G77" s="613">
        <v>1.4</v>
      </c>
      <c r="H77" s="613">
        <v>5.8</v>
      </c>
      <c r="I77" s="613">
        <v>-5.3</v>
      </c>
      <c r="J77" s="613">
        <v>4.3</v>
      </c>
      <c r="K77" s="613">
        <v>-0.4</v>
      </c>
      <c r="L77" s="619" t="s">
        <v>735</v>
      </c>
      <c r="M77" s="619" t="s">
        <v>735</v>
      </c>
      <c r="N77" s="619" t="s">
        <v>735</v>
      </c>
      <c r="O77" s="619" t="s">
        <v>735</v>
      </c>
      <c r="P77" s="613">
        <v>-7.5</v>
      </c>
      <c r="Q77" s="613">
        <v>-4.7</v>
      </c>
      <c r="R77" s="613">
        <v>1.4</v>
      </c>
      <c r="S77" s="619" t="s">
        <v>735</v>
      </c>
    </row>
    <row r="78" spans="1:19" ht="13.5" customHeight="1">
      <c r="A78" s="553"/>
      <c r="B78" s="553" t="s">
        <v>626</v>
      </c>
      <c r="C78" s="554"/>
      <c r="D78" s="616">
        <v>-1.5</v>
      </c>
      <c r="E78" s="617">
        <v>5.9</v>
      </c>
      <c r="F78" s="617">
        <v>0.2</v>
      </c>
      <c r="G78" s="617">
        <v>-0.6</v>
      </c>
      <c r="H78" s="617">
        <v>-7.6</v>
      </c>
      <c r="I78" s="617">
        <v>-3.5</v>
      </c>
      <c r="J78" s="617">
        <v>2.1</v>
      </c>
      <c r="K78" s="617">
        <v>-4.2</v>
      </c>
      <c r="L78" s="617">
        <v>-3</v>
      </c>
      <c r="M78" s="617">
        <v>2.1</v>
      </c>
      <c r="N78" s="617">
        <v>-13.8</v>
      </c>
      <c r="O78" s="617">
        <v>4</v>
      </c>
      <c r="P78" s="617">
        <v>-5.5</v>
      </c>
      <c r="Q78" s="617">
        <v>-6</v>
      </c>
      <c r="R78" s="617">
        <v>0.5</v>
      </c>
      <c r="S78" s="617">
        <v>0.4</v>
      </c>
    </row>
    <row r="79" spans="1:19" ht="13.5" customHeight="1">
      <c r="A79" s="550" t="s">
        <v>627</v>
      </c>
      <c r="B79" s="550" t="s">
        <v>628</v>
      </c>
      <c r="C79" s="556" t="s">
        <v>629</v>
      </c>
      <c r="D79" s="598">
        <v>-0.5</v>
      </c>
      <c r="E79" s="599">
        <v>4.3</v>
      </c>
      <c r="F79" s="599">
        <v>1.3</v>
      </c>
      <c r="G79" s="599">
        <v>2.4</v>
      </c>
      <c r="H79" s="599">
        <v>-5.3</v>
      </c>
      <c r="I79" s="599">
        <v>-3.4</v>
      </c>
      <c r="J79" s="599">
        <v>2.5</v>
      </c>
      <c r="K79" s="599">
        <v>-0.8</v>
      </c>
      <c r="L79" s="599">
        <v>-6.2</v>
      </c>
      <c r="M79" s="599">
        <v>2.4</v>
      </c>
      <c r="N79" s="599">
        <v>-11.1</v>
      </c>
      <c r="O79" s="599">
        <v>-0.5</v>
      </c>
      <c r="P79" s="599">
        <v>-5</v>
      </c>
      <c r="Q79" s="599">
        <v>-1.7</v>
      </c>
      <c r="R79" s="599">
        <v>2</v>
      </c>
      <c r="S79" s="599">
        <v>-0.6</v>
      </c>
    </row>
    <row r="80" spans="1:19" ht="13.5" customHeight="1">
      <c r="A80" s="553"/>
      <c r="B80" s="553" t="s">
        <v>630</v>
      </c>
      <c r="C80" s="554"/>
      <c r="D80" s="598">
        <v>0.2</v>
      </c>
      <c r="E80" s="599">
        <v>16.3</v>
      </c>
      <c r="F80" s="599">
        <v>2.5</v>
      </c>
      <c r="G80" s="599">
        <v>1.5</v>
      </c>
      <c r="H80" s="599">
        <v>-6.8</v>
      </c>
      <c r="I80" s="599">
        <v>-4.2</v>
      </c>
      <c r="J80" s="599">
        <v>3</v>
      </c>
      <c r="K80" s="599">
        <v>-1.4</v>
      </c>
      <c r="L80" s="599">
        <v>-4.6</v>
      </c>
      <c r="M80" s="599">
        <v>4.4</v>
      </c>
      <c r="N80" s="599">
        <v>-13.6</v>
      </c>
      <c r="O80" s="599">
        <v>-0.2</v>
      </c>
      <c r="P80" s="599">
        <v>-8.2</v>
      </c>
      <c r="Q80" s="599">
        <v>-2.7</v>
      </c>
      <c r="R80" s="599">
        <v>2.9</v>
      </c>
      <c r="S80" s="599">
        <v>4.8</v>
      </c>
    </row>
    <row r="81" spans="1:19" ht="13.5" customHeight="1">
      <c r="A81" s="553"/>
      <c r="B81" s="553" t="s">
        <v>631</v>
      </c>
      <c r="C81" s="554"/>
      <c r="D81" s="598">
        <v>-2.1</v>
      </c>
      <c r="E81" s="599">
        <v>-8.4</v>
      </c>
      <c r="F81" s="599">
        <v>-0.7</v>
      </c>
      <c r="G81" s="599">
        <v>6.8</v>
      </c>
      <c r="H81" s="599">
        <v>-7.7</v>
      </c>
      <c r="I81" s="599">
        <v>-6.2</v>
      </c>
      <c r="J81" s="599">
        <v>3.4</v>
      </c>
      <c r="K81" s="599">
        <v>-5.9</v>
      </c>
      <c r="L81" s="599">
        <v>8.8</v>
      </c>
      <c r="M81" s="599">
        <v>3.3</v>
      </c>
      <c r="N81" s="599">
        <v>-17.9</v>
      </c>
      <c r="O81" s="599">
        <v>7.3</v>
      </c>
      <c r="P81" s="599">
        <v>-4.6</v>
      </c>
      <c r="Q81" s="599">
        <v>-4.3</v>
      </c>
      <c r="R81" s="599">
        <v>2.2</v>
      </c>
      <c r="S81" s="599">
        <v>-1.5</v>
      </c>
    </row>
    <row r="82" spans="1:19" ht="13.5" customHeight="1">
      <c r="A82" s="553"/>
      <c r="B82" s="553" t="s">
        <v>632</v>
      </c>
      <c r="C82" s="554"/>
      <c r="D82" s="598">
        <v>-1.8</v>
      </c>
      <c r="E82" s="599">
        <v>6.7</v>
      </c>
      <c r="F82" s="599">
        <v>-1</v>
      </c>
      <c r="G82" s="599">
        <v>1.1</v>
      </c>
      <c r="H82" s="599">
        <v>-9.8</v>
      </c>
      <c r="I82" s="599">
        <v>-4.7</v>
      </c>
      <c r="J82" s="599">
        <v>4.8</v>
      </c>
      <c r="K82" s="599">
        <v>-4.4</v>
      </c>
      <c r="L82" s="599">
        <v>-7.2</v>
      </c>
      <c r="M82" s="599">
        <v>2.5</v>
      </c>
      <c r="N82" s="599">
        <v>-19.8</v>
      </c>
      <c r="O82" s="599">
        <v>-1.2</v>
      </c>
      <c r="P82" s="599">
        <v>-3.5</v>
      </c>
      <c r="Q82" s="599">
        <v>-6</v>
      </c>
      <c r="R82" s="599">
        <v>0.5</v>
      </c>
      <c r="S82" s="599">
        <v>2</v>
      </c>
    </row>
    <row r="83" spans="1:19" ht="13.5" customHeight="1">
      <c r="A83" s="553"/>
      <c r="B83" s="553" t="s">
        <v>633</v>
      </c>
      <c r="C83" s="554"/>
      <c r="D83" s="598">
        <v>-2.7</v>
      </c>
      <c r="E83" s="599">
        <v>-9.5</v>
      </c>
      <c r="F83" s="599">
        <v>-1.7</v>
      </c>
      <c r="G83" s="599">
        <v>2.3</v>
      </c>
      <c r="H83" s="599">
        <v>-5.9</v>
      </c>
      <c r="I83" s="599">
        <v>-4.9</v>
      </c>
      <c r="J83" s="599">
        <v>2.8</v>
      </c>
      <c r="K83" s="599">
        <v>-5.8</v>
      </c>
      <c r="L83" s="599">
        <v>-4.7</v>
      </c>
      <c r="M83" s="599">
        <v>8.5</v>
      </c>
      <c r="N83" s="599">
        <v>-14</v>
      </c>
      <c r="O83" s="599">
        <v>5.4</v>
      </c>
      <c r="P83" s="599">
        <v>-4.3</v>
      </c>
      <c r="Q83" s="599">
        <v>-7.2</v>
      </c>
      <c r="R83" s="599">
        <v>-0.7</v>
      </c>
      <c r="S83" s="599">
        <v>0</v>
      </c>
    </row>
    <row r="84" spans="1:19" ht="13.5" customHeight="1">
      <c r="A84" s="553"/>
      <c r="B84" s="553" t="s">
        <v>634</v>
      </c>
      <c r="C84" s="554"/>
      <c r="D84" s="598">
        <v>-1.7</v>
      </c>
      <c r="E84" s="599">
        <v>20.6</v>
      </c>
      <c r="F84" s="599">
        <v>-1.2</v>
      </c>
      <c r="G84" s="599">
        <v>0.1</v>
      </c>
      <c r="H84" s="599">
        <v>-10.8</v>
      </c>
      <c r="I84" s="599">
        <v>-3</v>
      </c>
      <c r="J84" s="599">
        <v>1.9</v>
      </c>
      <c r="K84" s="599">
        <v>-2.6</v>
      </c>
      <c r="L84" s="599">
        <v>10.9</v>
      </c>
      <c r="M84" s="599">
        <v>2.5</v>
      </c>
      <c r="N84" s="599">
        <v>-14.6</v>
      </c>
      <c r="O84" s="599">
        <v>8.9</v>
      </c>
      <c r="P84" s="599">
        <v>-4.3</v>
      </c>
      <c r="Q84" s="599">
        <v>-6.2</v>
      </c>
      <c r="R84" s="599">
        <v>0.1</v>
      </c>
      <c r="S84" s="599">
        <v>-2.8</v>
      </c>
    </row>
    <row r="85" spans="1:19" ht="13.5" customHeight="1">
      <c r="A85" s="553"/>
      <c r="B85" s="553" t="s">
        <v>635</v>
      </c>
      <c r="C85" s="554"/>
      <c r="D85" s="598">
        <v>-1.8</v>
      </c>
      <c r="E85" s="599">
        <v>0.2</v>
      </c>
      <c r="F85" s="599">
        <v>-0.4</v>
      </c>
      <c r="G85" s="599">
        <v>-4.6</v>
      </c>
      <c r="H85" s="599">
        <v>0.4</v>
      </c>
      <c r="I85" s="599">
        <v>-2.7</v>
      </c>
      <c r="J85" s="599">
        <v>0.1</v>
      </c>
      <c r="K85" s="599">
        <v>-3</v>
      </c>
      <c r="L85" s="599">
        <v>9.4</v>
      </c>
      <c r="M85" s="599">
        <v>0.2</v>
      </c>
      <c r="N85" s="599">
        <v>-12.2</v>
      </c>
      <c r="O85" s="599">
        <v>8.7</v>
      </c>
      <c r="P85" s="599">
        <v>-4.4</v>
      </c>
      <c r="Q85" s="599">
        <v>-6.7</v>
      </c>
      <c r="R85" s="599">
        <v>1.6</v>
      </c>
      <c r="S85" s="599">
        <v>-1.7</v>
      </c>
    </row>
    <row r="86" spans="1:19" ht="13.5" customHeight="1">
      <c r="A86" s="553"/>
      <c r="B86" s="553" t="s">
        <v>636</v>
      </c>
      <c r="C86" s="554"/>
      <c r="D86" s="598">
        <v>-1.9</v>
      </c>
      <c r="E86" s="599">
        <v>9.3</v>
      </c>
      <c r="F86" s="599">
        <v>-1.1</v>
      </c>
      <c r="G86" s="599">
        <v>-3.2</v>
      </c>
      <c r="H86" s="599">
        <v>-7.3</v>
      </c>
      <c r="I86" s="599">
        <v>-3.7</v>
      </c>
      <c r="J86" s="599">
        <v>1.8</v>
      </c>
      <c r="K86" s="599">
        <v>-6.1</v>
      </c>
      <c r="L86" s="599">
        <v>-3.1</v>
      </c>
      <c r="M86" s="599">
        <v>0.6</v>
      </c>
      <c r="N86" s="599">
        <v>-11.1</v>
      </c>
      <c r="O86" s="599">
        <v>5.3</v>
      </c>
      <c r="P86" s="599">
        <v>-6.3</v>
      </c>
      <c r="Q86" s="599">
        <v>-6.4</v>
      </c>
      <c r="R86" s="599">
        <v>0.2</v>
      </c>
      <c r="S86" s="599">
        <v>7</v>
      </c>
    </row>
    <row r="87" spans="1:19" ht="13.5" customHeight="1">
      <c r="A87" s="553"/>
      <c r="B87" s="553" t="s">
        <v>637</v>
      </c>
      <c r="C87" s="554"/>
      <c r="D87" s="598">
        <v>-1.5</v>
      </c>
      <c r="E87" s="599">
        <v>9.8</v>
      </c>
      <c r="F87" s="599">
        <v>0.5</v>
      </c>
      <c r="G87" s="599">
        <v>-1.1</v>
      </c>
      <c r="H87" s="599">
        <v>-11</v>
      </c>
      <c r="I87" s="599">
        <v>-2.2</v>
      </c>
      <c r="J87" s="599">
        <v>-0.6</v>
      </c>
      <c r="K87" s="599">
        <v>-7</v>
      </c>
      <c r="L87" s="599">
        <v>-2.6</v>
      </c>
      <c r="M87" s="599">
        <v>0.7</v>
      </c>
      <c r="N87" s="599">
        <v>-11.4</v>
      </c>
      <c r="O87" s="599">
        <v>6.9</v>
      </c>
      <c r="P87" s="599">
        <v>-5</v>
      </c>
      <c r="Q87" s="599">
        <v>-7.8</v>
      </c>
      <c r="R87" s="599">
        <v>-0.5</v>
      </c>
      <c r="S87" s="599">
        <v>0</v>
      </c>
    </row>
    <row r="88" spans="1:19" ht="13.5" customHeight="1">
      <c r="A88" s="553"/>
      <c r="B88" s="553" t="s">
        <v>638</v>
      </c>
      <c r="C88" s="554"/>
      <c r="D88" s="598">
        <v>-1.3</v>
      </c>
      <c r="E88" s="599">
        <v>19.5</v>
      </c>
      <c r="F88" s="599">
        <v>1.3</v>
      </c>
      <c r="G88" s="599">
        <v>-5.7</v>
      </c>
      <c r="H88" s="599">
        <v>-7.4</v>
      </c>
      <c r="I88" s="599">
        <v>-3.8</v>
      </c>
      <c r="J88" s="599">
        <v>2.1</v>
      </c>
      <c r="K88" s="599">
        <v>-6</v>
      </c>
      <c r="L88" s="599">
        <v>-16.4</v>
      </c>
      <c r="M88" s="599">
        <v>0.1</v>
      </c>
      <c r="N88" s="599">
        <v>-12.7</v>
      </c>
      <c r="O88" s="599">
        <v>1.6</v>
      </c>
      <c r="P88" s="599">
        <v>-6.4</v>
      </c>
      <c r="Q88" s="599">
        <v>-7.4</v>
      </c>
      <c r="R88" s="599">
        <v>0.2</v>
      </c>
      <c r="S88" s="599">
        <v>1.4</v>
      </c>
    </row>
    <row r="89" spans="1:19" ht="13.5" customHeight="1">
      <c r="A89" s="553"/>
      <c r="B89" s="553" t="s">
        <v>639</v>
      </c>
      <c r="C89" s="554"/>
      <c r="D89" s="598">
        <v>-1.6</v>
      </c>
      <c r="E89" s="599">
        <v>0.4</v>
      </c>
      <c r="F89" s="599">
        <v>1.8</v>
      </c>
      <c r="G89" s="599">
        <v>-4.5</v>
      </c>
      <c r="H89" s="599">
        <v>-10.6</v>
      </c>
      <c r="I89" s="599">
        <v>-2.5</v>
      </c>
      <c r="J89" s="599">
        <v>2.1</v>
      </c>
      <c r="K89" s="599">
        <v>-1.8</v>
      </c>
      <c r="L89" s="599">
        <v>-16.6</v>
      </c>
      <c r="M89" s="599">
        <v>-0.8</v>
      </c>
      <c r="N89" s="599">
        <v>-11.3</v>
      </c>
      <c r="O89" s="599">
        <v>0.3</v>
      </c>
      <c r="P89" s="599">
        <v>-7</v>
      </c>
      <c r="Q89" s="599">
        <v>-7.8</v>
      </c>
      <c r="R89" s="599">
        <v>-0.8</v>
      </c>
      <c r="S89" s="599">
        <v>-4</v>
      </c>
    </row>
    <row r="90" spans="1:19" ht="13.5" customHeight="1">
      <c r="A90" s="553"/>
      <c r="B90" s="553" t="s">
        <v>640</v>
      </c>
      <c r="C90" s="554"/>
      <c r="D90" s="598">
        <v>-1.5</v>
      </c>
      <c r="E90" s="599">
        <v>8.3</v>
      </c>
      <c r="F90" s="599">
        <v>1.3</v>
      </c>
      <c r="G90" s="599">
        <v>-2.1</v>
      </c>
      <c r="H90" s="599">
        <v>-9.2</v>
      </c>
      <c r="I90" s="599">
        <v>-0.7</v>
      </c>
      <c r="J90" s="599">
        <v>1.6</v>
      </c>
      <c r="K90" s="599">
        <v>-4.3</v>
      </c>
      <c r="L90" s="599">
        <v>0.3</v>
      </c>
      <c r="M90" s="599">
        <v>0.9</v>
      </c>
      <c r="N90" s="599">
        <v>-15.1</v>
      </c>
      <c r="O90" s="599">
        <v>5.5</v>
      </c>
      <c r="P90" s="599">
        <v>-6.9</v>
      </c>
      <c r="Q90" s="599">
        <v>-9.2</v>
      </c>
      <c r="R90" s="599">
        <v>-2.5</v>
      </c>
      <c r="S90" s="599">
        <v>0.3</v>
      </c>
    </row>
    <row r="91" spans="1:19" ht="13.5" customHeight="1">
      <c r="A91" s="558" t="s">
        <v>641</v>
      </c>
      <c r="B91" s="558" t="s">
        <v>628</v>
      </c>
      <c r="C91" s="559" t="s">
        <v>642</v>
      </c>
      <c r="D91" s="600">
        <v>0.3</v>
      </c>
      <c r="E91" s="601">
        <v>18.8</v>
      </c>
      <c r="F91" s="601">
        <v>2.1</v>
      </c>
      <c r="G91" s="601">
        <v>-2.8</v>
      </c>
      <c r="H91" s="601">
        <v>-8.4</v>
      </c>
      <c r="I91" s="601">
        <v>7.8</v>
      </c>
      <c r="J91" s="601">
        <v>1.8</v>
      </c>
      <c r="K91" s="601">
        <v>-7.3</v>
      </c>
      <c r="L91" s="601">
        <v>-4.5</v>
      </c>
      <c r="M91" s="601">
        <v>0.1</v>
      </c>
      <c r="N91" s="601">
        <v>-10.7</v>
      </c>
      <c r="O91" s="601">
        <v>4.9</v>
      </c>
      <c r="P91" s="601">
        <v>-6.2</v>
      </c>
      <c r="Q91" s="601">
        <v>-8.7</v>
      </c>
      <c r="R91" s="601">
        <v>-1.8</v>
      </c>
      <c r="S91" s="601">
        <v>1.6</v>
      </c>
    </row>
    <row r="92" spans="1:35" ht="27" customHeight="1">
      <c r="A92" s="756" t="s">
        <v>344</v>
      </c>
      <c r="B92" s="756"/>
      <c r="C92" s="757"/>
      <c r="D92" s="605">
        <v>-0.7</v>
      </c>
      <c r="E92" s="602">
        <v>-2.8</v>
      </c>
      <c r="F92" s="602">
        <v>-2.5</v>
      </c>
      <c r="G92" s="602">
        <v>-1.7</v>
      </c>
      <c r="H92" s="602">
        <v>1</v>
      </c>
      <c r="I92" s="602">
        <v>4.3</v>
      </c>
      <c r="J92" s="602">
        <v>1</v>
      </c>
      <c r="K92" s="602">
        <v>-3.2</v>
      </c>
      <c r="L92" s="602">
        <v>-5.8</v>
      </c>
      <c r="M92" s="602">
        <v>-0.4</v>
      </c>
      <c r="N92" s="602">
        <v>-5</v>
      </c>
      <c r="O92" s="602">
        <v>-4.7</v>
      </c>
      <c r="P92" s="602">
        <v>0.6</v>
      </c>
      <c r="Q92" s="602">
        <v>3.2</v>
      </c>
      <c r="R92" s="602">
        <v>0.2</v>
      </c>
      <c r="S92" s="602">
        <v>-2.9</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rowBreaks count="1" manualBreakCount="1">
    <brk id="92" max="255" man="1"/>
  </rowBreaks>
</worksheet>
</file>

<file path=xl/worksheets/sheet12.xml><?xml version="1.0" encoding="utf-8"?>
<worksheet xmlns="http://schemas.openxmlformats.org/spreadsheetml/2006/main" xmlns:r="http://schemas.openxmlformats.org/officeDocument/2006/relationships">
  <sheetPr codeName="Sheet24">
    <tabColor indexed="17"/>
  </sheetPr>
  <dimension ref="A1:AT93"/>
  <sheetViews>
    <sheetView zoomScale="85" zoomScaleNormal="85" workbookViewId="0" topLeftCell="A1">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 r="A1" s="539"/>
      <c r="B1" s="539"/>
      <c r="C1" s="539"/>
      <c r="D1" s="539"/>
      <c r="E1" s="541"/>
      <c r="F1" s="541"/>
      <c r="G1" s="759" t="s">
        <v>646</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2"/>
      <c r="B6" s="622"/>
      <c r="C6" s="622"/>
      <c r="D6" s="754" t="s">
        <v>739</v>
      </c>
      <c r="E6" s="754"/>
      <c r="F6" s="754"/>
      <c r="G6" s="754"/>
      <c r="H6" s="754"/>
      <c r="I6" s="754"/>
      <c r="J6" s="754"/>
      <c r="K6" s="754"/>
      <c r="L6" s="754"/>
      <c r="M6" s="754"/>
      <c r="N6" s="754"/>
      <c r="O6" s="754"/>
      <c r="P6" s="754"/>
      <c r="Q6" s="754"/>
      <c r="R6" s="754"/>
      <c r="S6" s="622"/>
    </row>
    <row r="7" spans="1:19" ht="13.5" customHeight="1">
      <c r="A7" s="550" t="s">
        <v>619</v>
      </c>
      <c r="B7" s="550" t="s">
        <v>620</v>
      </c>
      <c r="C7" s="551" t="s">
        <v>621</v>
      </c>
      <c r="D7" s="610">
        <v>104</v>
      </c>
      <c r="E7" s="611">
        <v>102.1</v>
      </c>
      <c r="F7" s="611">
        <v>99.5</v>
      </c>
      <c r="G7" s="611">
        <v>100.3</v>
      </c>
      <c r="H7" s="611">
        <v>112.7</v>
      </c>
      <c r="I7" s="611">
        <v>111</v>
      </c>
      <c r="J7" s="611">
        <v>101.4</v>
      </c>
      <c r="K7" s="611">
        <v>92.1</v>
      </c>
      <c r="L7" s="618" t="s">
        <v>735</v>
      </c>
      <c r="M7" s="618" t="s">
        <v>735</v>
      </c>
      <c r="N7" s="618" t="s">
        <v>735</v>
      </c>
      <c r="O7" s="618" t="s">
        <v>735</v>
      </c>
      <c r="P7" s="611">
        <v>114.3</v>
      </c>
      <c r="Q7" s="611">
        <v>107.9</v>
      </c>
      <c r="R7" s="611">
        <v>92.7</v>
      </c>
      <c r="S7" s="618" t="s">
        <v>735</v>
      </c>
    </row>
    <row r="8" spans="1:19" ht="13.5" customHeight="1">
      <c r="A8" s="553"/>
      <c r="B8" s="553" t="s">
        <v>622</v>
      </c>
      <c r="C8" s="554"/>
      <c r="D8" s="612">
        <v>102.4</v>
      </c>
      <c r="E8" s="613">
        <v>97.9</v>
      </c>
      <c r="F8" s="613">
        <v>97.9</v>
      </c>
      <c r="G8" s="613">
        <v>99.4</v>
      </c>
      <c r="H8" s="613">
        <v>107.4</v>
      </c>
      <c r="I8" s="613">
        <v>105.8</v>
      </c>
      <c r="J8" s="613">
        <v>99.2</v>
      </c>
      <c r="K8" s="613">
        <v>91.9</v>
      </c>
      <c r="L8" s="619" t="s">
        <v>735</v>
      </c>
      <c r="M8" s="619" t="s">
        <v>735</v>
      </c>
      <c r="N8" s="619" t="s">
        <v>735</v>
      </c>
      <c r="O8" s="619" t="s">
        <v>735</v>
      </c>
      <c r="P8" s="613">
        <v>111.3</v>
      </c>
      <c r="Q8" s="613">
        <v>108.8</v>
      </c>
      <c r="R8" s="613">
        <v>83.9</v>
      </c>
      <c r="S8" s="619" t="s">
        <v>735</v>
      </c>
    </row>
    <row r="9" spans="1:19" ht="13.5">
      <c r="A9" s="553"/>
      <c r="B9" s="553" t="s">
        <v>623</v>
      </c>
      <c r="C9" s="554"/>
      <c r="D9" s="612">
        <v>102.1</v>
      </c>
      <c r="E9" s="613">
        <v>93.2</v>
      </c>
      <c r="F9" s="613">
        <v>97.5</v>
      </c>
      <c r="G9" s="613">
        <v>94.6</v>
      </c>
      <c r="H9" s="613">
        <v>97.7</v>
      </c>
      <c r="I9" s="613">
        <v>99.9</v>
      </c>
      <c r="J9" s="613">
        <v>100.4</v>
      </c>
      <c r="K9" s="613">
        <v>90.2</v>
      </c>
      <c r="L9" s="619" t="s">
        <v>735</v>
      </c>
      <c r="M9" s="619" t="s">
        <v>735</v>
      </c>
      <c r="N9" s="619" t="s">
        <v>735</v>
      </c>
      <c r="O9" s="619" t="s">
        <v>735</v>
      </c>
      <c r="P9" s="613">
        <v>114.5</v>
      </c>
      <c r="Q9" s="613">
        <v>110.3</v>
      </c>
      <c r="R9" s="613">
        <v>86.8</v>
      </c>
      <c r="S9" s="619" t="s">
        <v>735</v>
      </c>
    </row>
    <row r="10" spans="1:19" ht="13.5" customHeight="1">
      <c r="A10" s="553"/>
      <c r="B10" s="553" t="s">
        <v>624</v>
      </c>
      <c r="C10" s="554"/>
      <c r="D10" s="612">
        <v>97.4</v>
      </c>
      <c r="E10" s="613">
        <v>95.1</v>
      </c>
      <c r="F10" s="613">
        <v>93.2</v>
      </c>
      <c r="G10" s="613">
        <v>95.8</v>
      </c>
      <c r="H10" s="613">
        <v>94.4</v>
      </c>
      <c r="I10" s="613">
        <v>99.5</v>
      </c>
      <c r="J10" s="613">
        <v>94.8</v>
      </c>
      <c r="K10" s="613">
        <v>94.9</v>
      </c>
      <c r="L10" s="619" t="s">
        <v>735</v>
      </c>
      <c r="M10" s="619" t="s">
        <v>735</v>
      </c>
      <c r="N10" s="619" t="s">
        <v>735</v>
      </c>
      <c r="O10" s="619" t="s">
        <v>735</v>
      </c>
      <c r="P10" s="613">
        <v>105.1</v>
      </c>
      <c r="Q10" s="613">
        <v>102.8</v>
      </c>
      <c r="R10" s="613">
        <v>94.9</v>
      </c>
      <c r="S10" s="619" t="s">
        <v>735</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98</v>
      </c>
      <c r="E12" s="617">
        <v>96.7</v>
      </c>
      <c r="F12" s="617">
        <v>100.1</v>
      </c>
      <c r="G12" s="617">
        <v>106.4</v>
      </c>
      <c r="H12" s="617">
        <v>91.4</v>
      </c>
      <c r="I12" s="617">
        <v>97.6</v>
      </c>
      <c r="J12" s="617">
        <v>99.2</v>
      </c>
      <c r="K12" s="617">
        <v>96.6</v>
      </c>
      <c r="L12" s="617">
        <v>81</v>
      </c>
      <c r="M12" s="617">
        <v>105.6</v>
      </c>
      <c r="N12" s="617">
        <v>85.4</v>
      </c>
      <c r="O12" s="617">
        <v>100.1</v>
      </c>
      <c r="P12" s="617">
        <v>86.6</v>
      </c>
      <c r="Q12" s="617">
        <v>97.4</v>
      </c>
      <c r="R12" s="617">
        <v>98.9</v>
      </c>
      <c r="S12" s="617">
        <v>109.9</v>
      </c>
    </row>
    <row r="13" spans="1:19" ht="13.5" customHeight="1">
      <c r="A13" s="550" t="s">
        <v>627</v>
      </c>
      <c r="B13" s="550" t="s">
        <v>628</v>
      </c>
      <c r="C13" s="556" t="s">
        <v>629</v>
      </c>
      <c r="D13" s="598">
        <v>97.6</v>
      </c>
      <c r="E13" s="599">
        <v>88.1</v>
      </c>
      <c r="F13" s="599">
        <v>98</v>
      </c>
      <c r="G13" s="599">
        <v>108.9</v>
      </c>
      <c r="H13" s="599">
        <v>94</v>
      </c>
      <c r="I13" s="599">
        <v>98.2</v>
      </c>
      <c r="J13" s="599">
        <v>101.1</v>
      </c>
      <c r="K13" s="599">
        <v>99.8</v>
      </c>
      <c r="L13" s="599">
        <v>81</v>
      </c>
      <c r="M13" s="599">
        <v>103.8</v>
      </c>
      <c r="N13" s="599">
        <v>89.4</v>
      </c>
      <c r="O13" s="599">
        <v>99.5</v>
      </c>
      <c r="P13" s="599">
        <v>86.6</v>
      </c>
      <c r="Q13" s="599">
        <v>101.4</v>
      </c>
      <c r="R13" s="599">
        <v>100.8</v>
      </c>
      <c r="S13" s="599">
        <v>102.9</v>
      </c>
    </row>
    <row r="14" spans="1:19" ht="13.5" customHeight="1">
      <c r="A14" s="553"/>
      <c r="B14" s="553" t="s">
        <v>630</v>
      </c>
      <c r="C14" s="554"/>
      <c r="D14" s="598">
        <v>98.9</v>
      </c>
      <c r="E14" s="599">
        <v>95.2</v>
      </c>
      <c r="F14" s="599">
        <v>101.4</v>
      </c>
      <c r="G14" s="599">
        <v>108.7</v>
      </c>
      <c r="H14" s="599">
        <v>94.4</v>
      </c>
      <c r="I14" s="599">
        <v>99.6</v>
      </c>
      <c r="J14" s="599">
        <v>100.5</v>
      </c>
      <c r="K14" s="599">
        <v>97.7</v>
      </c>
      <c r="L14" s="599">
        <v>81</v>
      </c>
      <c r="M14" s="599">
        <v>105</v>
      </c>
      <c r="N14" s="599">
        <v>85.8</v>
      </c>
      <c r="O14" s="599">
        <v>95.8</v>
      </c>
      <c r="P14" s="599">
        <v>86.9</v>
      </c>
      <c r="Q14" s="599">
        <v>99.3</v>
      </c>
      <c r="R14" s="599">
        <v>100.4</v>
      </c>
      <c r="S14" s="599">
        <v>105.8</v>
      </c>
    </row>
    <row r="15" spans="1:19" ht="13.5" customHeight="1">
      <c r="A15" s="553"/>
      <c r="B15" s="553" t="s">
        <v>631</v>
      </c>
      <c r="C15" s="554"/>
      <c r="D15" s="598">
        <v>97.8</v>
      </c>
      <c r="E15" s="599">
        <v>97.3</v>
      </c>
      <c r="F15" s="599">
        <v>99.2</v>
      </c>
      <c r="G15" s="599">
        <v>112</v>
      </c>
      <c r="H15" s="599">
        <v>93.3</v>
      </c>
      <c r="I15" s="599">
        <v>97.8</v>
      </c>
      <c r="J15" s="599">
        <v>99.1</v>
      </c>
      <c r="K15" s="599">
        <v>98.1</v>
      </c>
      <c r="L15" s="599">
        <v>85.7</v>
      </c>
      <c r="M15" s="599">
        <v>106.8</v>
      </c>
      <c r="N15" s="599">
        <v>83.5</v>
      </c>
      <c r="O15" s="599">
        <v>98.2</v>
      </c>
      <c r="P15" s="599">
        <v>86.5</v>
      </c>
      <c r="Q15" s="599">
        <v>97.6</v>
      </c>
      <c r="R15" s="599">
        <v>100.2</v>
      </c>
      <c r="S15" s="599">
        <v>102.5</v>
      </c>
    </row>
    <row r="16" spans="1:19" ht="13.5" customHeight="1">
      <c r="A16" s="553"/>
      <c r="B16" s="553" t="s">
        <v>632</v>
      </c>
      <c r="C16" s="554"/>
      <c r="D16" s="598">
        <v>98.9</v>
      </c>
      <c r="E16" s="599">
        <v>93.2</v>
      </c>
      <c r="F16" s="599">
        <v>100.6</v>
      </c>
      <c r="G16" s="599">
        <v>106.9</v>
      </c>
      <c r="H16" s="599">
        <v>91.8</v>
      </c>
      <c r="I16" s="599">
        <v>99.3</v>
      </c>
      <c r="J16" s="599">
        <v>102.9</v>
      </c>
      <c r="K16" s="599">
        <v>98.2</v>
      </c>
      <c r="L16" s="599">
        <v>79.5</v>
      </c>
      <c r="M16" s="599">
        <v>104.3</v>
      </c>
      <c r="N16" s="599">
        <v>84.5</v>
      </c>
      <c r="O16" s="599">
        <v>97.8</v>
      </c>
      <c r="P16" s="599">
        <v>87.3</v>
      </c>
      <c r="Q16" s="599">
        <v>99</v>
      </c>
      <c r="R16" s="599">
        <v>101.8</v>
      </c>
      <c r="S16" s="599">
        <v>109.4</v>
      </c>
    </row>
    <row r="17" spans="1:19" ht="13.5" customHeight="1">
      <c r="A17" s="553"/>
      <c r="B17" s="553" t="s">
        <v>633</v>
      </c>
      <c r="C17" s="554"/>
      <c r="D17" s="598">
        <v>97.2</v>
      </c>
      <c r="E17" s="599">
        <v>93</v>
      </c>
      <c r="F17" s="599">
        <v>99.2</v>
      </c>
      <c r="G17" s="599">
        <v>104.3</v>
      </c>
      <c r="H17" s="599">
        <v>92.1</v>
      </c>
      <c r="I17" s="599">
        <v>95.1</v>
      </c>
      <c r="J17" s="599">
        <v>100.4</v>
      </c>
      <c r="K17" s="599">
        <v>95.7</v>
      </c>
      <c r="L17" s="599">
        <v>77.3</v>
      </c>
      <c r="M17" s="599">
        <v>105.4</v>
      </c>
      <c r="N17" s="599">
        <v>87</v>
      </c>
      <c r="O17" s="599">
        <v>102.3</v>
      </c>
      <c r="P17" s="599">
        <v>86</v>
      </c>
      <c r="Q17" s="599">
        <v>96.1</v>
      </c>
      <c r="R17" s="599">
        <v>97.5</v>
      </c>
      <c r="S17" s="599">
        <v>104.8</v>
      </c>
    </row>
    <row r="18" spans="1:19" ht="13.5" customHeight="1">
      <c r="A18" s="553"/>
      <c r="B18" s="553" t="s">
        <v>634</v>
      </c>
      <c r="C18" s="554"/>
      <c r="D18" s="598">
        <v>98.6</v>
      </c>
      <c r="E18" s="599">
        <v>96</v>
      </c>
      <c r="F18" s="599">
        <v>101.1</v>
      </c>
      <c r="G18" s="599">
        <v>104.7</v>
      </c>
      <c r="H18" s="599">
        <v>90.4</v>
      </c>
      <c r="I18" s="599">
        <v>97.1</v>
      </c>
      <c r="J18" s="599">
        <v>100.7</v>
      </c>
      <c r="K18" s="599">
        <v>96.9</v>
      </c>
      <c r="L18" s="599">
        <v>82.1</v>
      </c>
      <c r="M18" s="599">
        <v>105.1</v>
      </c>
      <c r="N18" s="599">
        <v>85.1</v>
      </c>
      <c r="O18" s="599">
        <v>103.3</v>
      </c>
      <c r="P18" s="599">
        <v>85.2</v>
      </c>
      <c r="Q18" s="599">
        <v>97.7</v>
      </c>
      <c r="R18" s="599">
        <v>99.6</v>
      </c>
      <c r="S18" s="599">
        <v>105.4</v>
      </c>
    </row>
    <row r="19" spans="1:19" ht="13.5" customHeight="1">
      <c r="A19" s="553"/>
      <c r="B19" s="553" t="s">
        <v>635</v>
      </c>
      <c r="C19" s="554"/>
      <c r="D19" s="598">
        <v>98.5</v>
      </c>
      <c r="E19" s="599">
        <v>97.5</v>
      </c>
      <c r="F19" s="599">
        <v>100.5</v>
      </c>
      <c r="G19" s="599">
        <v>101.4</v>
      </c>
      <c r="H19" s="599">
        <v>95.9</v>
      </c>
      <c r="I19" s="599">
        <v>97.3</v>
      </c>
      <c r="J19" s="599">
        <v>97.6</v>
      </c>
      <c r="K19" s="599">
        <v>96.1</v>
      </c>
      <c r="L19" s="599">
        <v>82.3</v>
      </c>
      <c r="M19" s="599">
        <v>107.4</v>
      </c>
      <c r="N19" s="599">
        <v>87.7</v>
      </c>
      <c r="O19" s="599">
        <v>103.4</v>
      </c>
      <c r="P19" s="599">
        <v>86.6</v>
      </c>
      <c r="Q19" s="599">
        <v>97.1</v>
      </c>
      <c r="R19" s="599">
        <v>98.1</v>
      </c>
      <c r="S19" s="599">
        <v>113.8</v>
      </c>
    </row>
    <row r="20" spans="1:19" ht="13.5" customHeight="1">
      <c r="A20" s="553"/>
      <c r="B20" s="553" t="s">
        <v>636</v>
      </c>
      <c r="C20" s="554"/>
      <c r="D20" s="598">
        <v>97.4</v>
      </c>
      <c r="E20" s="599">
        <v>95.4</v>
      </c>
      <c r="F20" s="599">
        <v>98.5</v>
      </c>
      <c r="G20" s="599">
        <v>103.4</v>
      </c>
      <c r="H20" s="599">
        <v>90.4</v>
      </c>
      <c r="I20" s="599">
        <v>95.9</v>
      </c>
      <c r="J20" s="599">
        <v>97.3</v>
      </c>
      <c r="K20" s="599">
        <v>95.1</v>
      </c>
      <c r="L20" s="599">
        <v>83.8</v>
      </c>
      <c r="M20" s="599">
        <v>106.2</v>
      </c>
      <c r="N20" s="599">
        <v>89.7</v>
      </c>
      <c r="O20" s="599">
        <v>100.8</v>
      </c>
      <c r="P20" s="599">
        <v>87.1</v>
      </c>
      <c r="Q20" s="599">
        <v>97.4</v>
      </c>
      <c r="R20" s="599">
        <v>97.6</v>
      </c>
      <c r="S20" s="599">
        <v>116.6</v>
      </c>
    </row>
    <row r="21" spans="1:19" ht="13.5" customHeight="1">
      <c r="A21" s="553"/>
      <c r="B21" s="553" t="s">
        <v>637</v>
      </c>
      <c r="C21" s="554"/>
      <c r="D21" s="598">
        <v>97.6</v>
      </c>
      <c r="E21" s="599">
        <v>100</v>
      </c>
      <c r="F21" s="599">
        <v>100.6</v>
      </c>
      <c r="G21" s="599">
        <v>107.6</v>
      </c>
      <c r="H21" s="599">
        <v>88.9</v>
      </c>
      <c r="I21" s="599">
        <v>97.7</v>
      </c>
      <c r="J21" s="599">
        <v>96.2</v>
      </c>
      <c r="K21" s="599">
        <v>94.8</v>
      </c>
      <c r="L21" s="599">
        <v>80.4</v>
      </c>
      <c r="M21" s="599">
        <v>105.4</v>
      </c>
      <c r="N21" s="599">
        <v>84.9</v>
      </c>
      <c r="O21" s="599">
        <v>96.9</v>
      </c>
      <c r="P21" s="599">
        <v>87.8</v>
      </c>
      <c r="Q21" s="599">
        <v>95.4</v>
      </c>
      <c r="R21" s="599">
        <v>97</v>
      </c>
      <c r="S21" s="599">
        <v>113.7</v>
      </c>
    </row>
    <row r="22" spans="1:19" ht="13.5" customHeight="1">
      <c r="A22" s="553"/>
      <c r="B22" s="553" t="s">
        <v>638</v>
      </c>
      <c r="C22" s="554"/>
      <c r="D22" s="598">
        <v>97.4</v>
      </c>
      <c r="E22" s="599">
        <v>101.4</v>
      </c>
      <c r="F22" s="599">
        <v>100</v>
      </c>
      <c r="G22" s="599">
        <v>106.7</v>
      </c>
      <c r="H22" s="599">
        <v>90.7</v>
      </c>
      <c r="I22" s="599">
        <v>97.6</v>
      </c>
      <c r="J22" s="599">
        <v>97</v>
      </c>
      <c r="K22" s="599">
        <v>95.7</v>
      </c>
      <c r="L22" s="599">
        <v>80</v>
      </c>
      <c r="M22" s="599">
        <v>106.4</v>
      </c>
      <c r="N22" s="599">
        <v>80.2</v>
      </c>
      <c r="O22" s="599">
        <v>98.1</v>
      </c>
      <c r="P22" s="599">
        <v>86.8</v>
      </c>
      <c r="Q22" s="599">
        <v>95.8</v>
      </c>
      <c r="R22" s="599">
        <v>97</v>
      </c>
      <c r="S22" s="599">
        <v>112.8</v>
      </c>
    </row>
    <row r="23" spans="1:19" ht="13.5" customHeight="1">
      <c r="A23" s="553"/>
      <c r="B23" s="553" t="s">
        <v>639</v>
      </c>
      <c r="C23" s="554"/>
      <c r="D23" s="598">
        <v>98.4</v>
      </c>
      <c r="E23" s="599">
        <v>99.1</v>
      </c>
      <c r="F23" s="599">
        <v>101.1</v>
      </c>
      <c r="G23" s="599">
        <v>105.4</v>
      </c>
      <c r="H23" s="599">
        <v>87.2</v>
      </c>
      <c r="I23" s="599">
        <v>97</v>
      </c>
      <c r="J23" s="599">
        <v>99.3</v>
      </c>
      <c r="K23" s="599">
        <v>96.6</v>
      </c>
      <c r="L23" s="599">
        <v>79.9</v>
      </c>
      <c r="M23" s="599">
        <v>105.7</v>
      </c>
      <c r="N23" s="599">
        <v>83.6</v>
      </c>
      <c r="O23" s="599">
        <v>102.1</v>
      </c>
      <c r="P23" s="599">
        <v>85.9</v>
      </c>
      <c r="Q23" s="599">
        <v>96.7</v>
      </c>
      <c r="R23" s="599">
        <v>98.4</v>
      </c>
      <c r="S23" s="599">
        <v>117.4</v>
      </c>
    </row>
    <row r="24" spans="1:46" ht="13.5" customHeight="1">
      <c r="A24" s="553"/>
      <c r="B24" s="553" t="s">
        <v>640</v>
      </c>
      <c r="C24" s="554"/>
      <c r="D24" s="598">
        <v>98.2</v>
      </c>
      <c r="E24" s="599">
        <v>104.1</v>
      </c>
      <c r="F24" s="599">
        <v>101</v>
      </c>
      <c r="G24" s="599">
        <v>107.8</v>
      </c>
      <c r="H24" s="599">
        <v>87.3</v>
      </c>
      <c r="I24" s="599">
        <v>98.6</v>
      </c>
      <c r="J24" s="599">
        <v>97.9</v>
      </c>
      <c r="K24" s="599">
        <v>94.3</v>
      </c>
      <c r="L24" s="599">
        <v>79.9</v>
      </c>
      <c r="M24" s="599">
        <v>105.6</v>
      </c>
      <c r="N24" s="599">
        <v>83.8</v>
      </c>
      <c r="O24" s="599">
        <v>102.8</v>
      </c>
      <c r="P24" s="599">
        <v>87.3</v>
      </c>
      <c r="Q24" s="599">
        <v>95.1</v>
      </c>
      <c r="R24" s="599">
        <v>98.3</v>
      </c>
      <c r="S24" s="599">
        <v>114.8</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97.4</v>
      </c>
      <c r="E25" s="601">
        <v>99.1</v>
      </c>
      <c r="F25" s="601">
        <v>97.4</v>
      </c>
      <c r="G25" s="601">
        <v>106.8</v>
      </c>
      <c r="H25" s="601">
        <v>87.5</v>
      </c>
      <c r="I25" s="601">
        <v>99.1</v>
      </c>
      <c r="J25" s="601">
        <v>97.9</v>
      </c>
      <c r="K25" s="601">
        <v>99.4</v>
      </c>
      <c r="L25" s="601">
        <v>77.6</v>
      </c>
      <c r="M25" s="601">
        <v>101.5</v>
      </c>
      <c r="N25" s="601">
        <v>91.6</v>
      </c>
      <c r="O25" s="601">
        <v>107</v>
      </c>
      <c r="P25" s="601">
        <v>86.8</v>
      </c>
      <c r="Q25" s="601">
        <v>97.9</v>
      </c>
      <c r="R25" s="601">
        <v>99.4</v>
      </c>
      <c r="S25" s="601">
        <v>111.3</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2"/>
      <c r="B26" s="622"/>
      <c r="C26" s="622"/>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-1.1</v>
      </c>
      <c r="E27" s="611">
        <v>-3.1</v>
      </c>
      <c r="F27" s="611">
        <v>-0.6</v>
      </c>
      <c r="G27" s="611">
        <v>-2.3</v>
      </c>
      <c r="H27" s="611">
        <v>6.8</v>
      </c>
      <c r="I27" s="611">
        <v>5.3</v>
      </c>
      <c r="J27" s="611">
        <v>-4.6</v>
      </c>
      <c r="K27" s="611">
        <v>9</v>
      </c>
      <c r="L27" s="618" t="s">
        <v>735</v>
      </c>
      <c r="M27" s="618" t="s">
        <v>735</v>
      </c>
      <c r="N27" s="618" t="s">
        <v>735</v>
      </c>
      <c r="O27" s="618" t="s">
        <v>735</v>
      </c>
      <c r="P27" s="611">
        <v>-2.3</v>
      </c>
      <c r="Q27" s="611">
        <v>-3.1</v>
      </c>
      <c r="R27" s="611">
        <v>0.7</v>
      </c>
      <c r="S27" s="618" t="s">
        <v>735</v>
      </c>
    </row>
    <row r="28" spans="1:19" ht="13.5" customHeight="1">
      <c r="A28" s="553"/>
      <c r="B28" s="553" t="s">
        <v>622</v>
      </c>
      <c r="C28" s="554"/>
      <c r="D28" s="612">
        <v>-1.5</v>
      </c>
      <c r="E28" s="613">
        <v>-4.1</v>
      </c>
      <c r="F28" s="613">
        <v>-1.6</v>
      </c>
      <c r="G28" s="613">
        <v>-0.9</v>
      </c>
      <c r="H28" s="613">
        <v>-4.7</v>
      </c>
      <c r="I28" s="613">
        <v>-4.7</v>
      </c>
      <c r="J28" s="613">
        <v>-2.2</v>
      </c>
      <c r="K28" s="613">
        <v>-0.2</v>
      </c>
      <c r="L28" s="619" t="s">
        <v>735</v>
      </c>
      <c r="M28" s="619" t="s">
        <v>735</v>
      </c>
      <c r="N28" s="619" t="s">
        <v>735</v>
      </c>
      <c r="O28" s="619" t="s">
        <v>735</v>
      </c>
      <c r="P28" s="613">
        <v>-2.6</v>
      </c>
      <c r="Q28" s="613">
        <v>0.8</v>
      </c>
      <c r="R28" s="613">
        <v>-9.5</v>
      </c>
      <c r="S28" s="619" t="s">
        <v>735</v>
      </c>
    </row>
    <row r="29" spans="1:19" ht="13.5" customHeight="1">
      <c r="A29" s="553"/>
      <c r="B29" s="553" t="s">
        <v>623</v>
      </c>
      <c r="C29" s="554"/>
      <c r="D29" s="612">
        <v>-0.3</v>
      </c>
      <c r="E29" s="613">
        <v>-4.8</v>
      </c>
      <c r="F29" s="613">
        <v>-0.4</v>
      </c>
      <c r="G29" s="613">
        <v>-4.8</v>
      </c>
      <c r="H29" s="613">
        <v>-9</v>
      </c>
      <c r="I29" s="613">
        <v>-5.6</v>
      </c>
      <c r="J29" s="613">
        <v>1.2</v>
      </c>
      <c r="K29" s="613">
        <v>-1.8</v>
      </c>
      <c r="L29" s="619" t="s">
        <v>735</v>
      </c>
      <c r="M29" s="619" t="s">
        <v>735</v>
      </c>
      <c r="N29" s="619" t="s">
        <v>735</v>
      </c>
      <c r="O29" s="619" t="s">
        <v>735</v>
      </c>
      <c r="P29" s="613">
        <v>2.9</v>
      </c>
      <c r="Q29" s="613">
        <v>1.4</v>
      </c>
      <c r="R29" s="613">
        <v>3.5</v>
      </c>
      <c r="S29" s="619" t="s">
        <v>735</v>
      </c>
    </row>
    <row r="30" spans="1:19" ht="13.5" customHeight="1">
      <c r="A30" s="553"/>
      <c r="B30" s="553" t="s">
        <v>624</v>
      </c>
      <c r="C30" s="554"/>
      <c r="D30" s="612">
        <v>-4.6</v>
      </c>
      <c r="E30" s="613">
        <v>2</v>
      </c>
      <c r="F30" s="613">
        <v>-4.4</v>
      </c>
      <c r="G30" s="613">
        <v>1.3</v>
      </c>
      <c r="H30" s="613">
        <v>-3.4</v>
      </c>
      <c r="I30" s="613">
        <v>-0.4</v>
      </c>
      <c r="J30" s="613">
        <v>-5.6</v>
      </c>
      <c r="K30" s="613">
        <v>5.2</v>
      </c>
      <c r="L30" s="619" t="s">
        <v>735</v>
      </c>
      <c r="M30" s="619" t="s">
        <v>735</v>
      </c>
      <c r="N30" s="619" t="s">
        <v>735</v>
      </c>
      <c r="O30" s="619" t="s">
        <v>735</v>
      </c>
      <c r="P30" s="613">
        <v>-8.2</v>
      </c>
      <c r="Q30" s="613">
        <v>-6.8</v>
      </c>
      <c r="R30" s="613">
        <v>9.3</v>
      </c>
      <c r="S30" s="619" t="s">
        <v>735</v>
      </c>
    </row>
    <row r="31" spans="1:19" ht="13.5" customHeight="1">
      <c r="A31" s="553"/>
      <c r="B31" s="553" t="s">
        <v>625</v>
      </c>
      <c r="C31" s="554"/>
      <c r="D31" s="612">
        <v>2.7</v>
      </c>
      <c r="E31" s="613">
        <v>5.2</v>
      </c>
      <c r="F31" s="613">
        <v>7.3</v>
      </c>
      <c r="G31" s="613">
        <v>4.4</v>
      </c>
      <c r="H31" s="613">
        <v>5.9</v>
      </c>
      <c r="I31" s="613">
        <v>0.5</v>
      </c>
      <c r="J31" s="613">
        <v>5.5</v>
      </c>
      <c r="K31" s="613">
        <v>5.4</v>
      </c>
      <c r="L31" s="619" t="s">
        <v>735</v>
      </c>
      <c r="M31" s="619" t="s">
        <v>735</v>
      </c>
      <c r="N31" s="619" t="s">
        <v>735</v>
      </c>
      <c r="O31" s="619" t="s">
        <v>735</v>
      </c>
      <c r="P31" s="613">
        <v>-4.9</v>
      </c>
      <c r="Q31" s="613">
        <v>-2.7</v>
      </c>
      <c r="R31" s="613">
        <v>5.4</v>
      </c>
      <c r="S31" s="619" t="s">
        <v>735</v>
      </c>
    </row>
    <row r="32" spans="1:19" ht="13.5" customHeight="1">
      <c r="A32" s="553"/>
      <c r="B32" s="553" t="s">
        <v>626</v>
      </c>
      <c r="C32" s="554"/>
      <c r="D32" s="616">
        <v>-2</v>
      </c>
      <c r="E32" s="617">
        <v>-3.3</v>
      </c>
      <c r="F32" s="617">
        <v>0.1</v>
      </c>
      <c r="G32" s="617">
        <v>6.4</v>
      </c>
      <c r="H32" s="617">
        <v>-8.6</v>
      </c>
      <c r="I32" s="617">
        <v>-2.4</v>
      </c>
      <c r="J32" s="617">
        <v>-0.8</v>
      </c>
      <c r="K32" s="617">
        <v>-3.4</v>
      </c>
      <c r="L32" s="617">
        <v>-19</v>
      </c>
      <c r="M32" s="617">
        <v>5.6</v>
      </c>
      <c r="N32" s="617">
        <v>-14.6</v>
      </c>
      <c r="O32" s="617">
        <v>0.1</v>
      </c>
      <c r="P32" s="617">
        <v>-13.4</v>
      </c>
      <c r="Q32" s="617">
        <v>-2.6</v>
      </c>
      <c r="R32" s="617">
        <v>-1.1</v>
      </c>
      <c r="S32" s="617">
        <v>9.9</v>
      </c>
    </row>
    <row r="33" spans="1:19" ht="13.5" customHeight="1">
      <c r="A33" s="550" t="s">
        <v>627</v>
      </c>
      <c r="B33" s="550" t="s">
        <v>628</v>
      </c>
      <c r="C33" s="556" t="s">
        <v>629</v>
      </c>
      <c r="D33" s="598">
        <v>-0.7</v>
      </c>
      <c r="E33" s="599">
        <v>-8.6</v>
      </c>
      <c r="F33" s="599">
        <v>2.3</v>
      </c>
      <c r="G33" s="599">
        <v>12.2</v>
      </c>
      <c r="H33" s="599">
        <v>-6.7</v>
      </c>
      <c r="I33" s="599">
        <v>0.7</v>
      </c>
      <c r="J33" s="599">
        <v>3.6</v>
      </c>
      <c r="K33" s="599">
        <v>-1.3</v>
      </c>
      <c r="L33" s="599">
        <v>-16.9</v>
      </c>
      <c r="M33" s="599">
        <v>8.2</v>
      </c>
      <c r="N33" s="599">
        <v>-13.5</v>
      </c>
      <c r="O33" s="599">
        <v>-1.2</v>
      </c>
      <c r="P33" s="599">
        <v>-15.1</v>
      </c>
      <c r="Q33" s="599">
        <v>-3.2</v>
      </c>
      <c r="R33" s="599">
        <v>1.2</v>
      </c>
      <c r="S33" s="599">
        <v>4.9</v>
      </c>
    </row>
    <row r="34" spans="1:19" ht="13.5" customHeight="1">
      <c r="A34" s="553"/>
      <c r="B34" s="553" t="s">
        <v>630</v>
      </c>
      <c r="C34" s="554"/>
      <c r="D34" s="598">
        <v>0.2</v>
      </c>
      <c r="E34" s="599">
        <v>-2.3</v>
      </c>
      <c r="F34" s="599">
        <v>3.2</v>
      </c>
      <c r="G34" s="599">
        <v>12.3</v>
      </c>
      <c r="H34" s="599">
        <v>-7.5</v>
      </c>
      <c r="I34" s="599">
        <v>-0.4</v>
      </c>
      <c r="J34" s="599">
        <v>5.2</v>
      </c>
      <c r="K34" s="599">
        <v>-1.4</v>
      </c>
      <c r="L34" s="599">
        <v>-15.8</v>
      </c>
      <c r="M34" s="599">
        <v>7.7</v>
      </c>
      <c r="N34" s="599">
        <v>-13.6</v>
      </c>
      <c r="O34" s="599">
        <v>0.1</v>
      </c>
      <c r="P34" s="599">
        <v>-16.3</v>
      </c>
      <c r="Q34" s="599">
        <v>-2.6</v>
      </c>
      <c r="R34" s="599">
        <v>2.1</v>
      </c>
      <c r="S34" s="599">
        <v>9.1</v>
      </c>
    </row>
    <row r="35" spans="1:19" ht="13.5" customHeight="1">
      <c r="A35" s="553"/>
      <c r="B35" s="553" t="s">
        <v>631</v>
      </c>
      <c r="C35" s="554"/>
      <c r="D35" s="598">
        <v>-1.8</v>
      </c>
      <c r="E35" s="599">
        <v>-8.4</v>
      </c>
      <c r="F35" s="599">
        <v>0.7</v>
      </c>
      <c r="G35" s="599">
        <v>15</v>
      </c>
      <c r="H35" s="599">
        <v>-8.7</v>
      </c>
      <c r="I35" s="599">
        <v>-3.6</v>
      </c>
      <c r="J35" s="599">
        <v>2.4</v>
      </c>
      <c r="K35" s="599">
        <v>-4.1</v>
      </c>
      <c r="L35" s="599">
        <v>-15.1</v>
      </c>
      <c r="M35" s="599">
        <v>4.9</v>
      </c>
      <c r="N35" s="599">
        <v>-17.5</v>
      </c>
      <c r="O35" s="599">
        <v>2.6</v>
      </c>
      <c r="P35" s="599">
        <v>-14.2</v>
      </c>
      <c r="Q35" s="599">
        <v>-3.2</v>
      </c>
      <c r="R35" s="599">
        <v>2.6</v>
      </c>
      <c r="S35" s="599">
        <v>4.3</v>
      </c>
    </row>
    <row r="36" spans="1:19" ht="13.5" customHeight="1">
      <c r="A36" s="553"/>
      <c r="B36" s="553" t="s">
        <v>632</v>
      </c>
      <c r="C36" s="554"/>
      <c r="D36" s="598">
        <v>-1.9</v>
      </c>
      <c r="E36" s="599">
        <v>-5.5</v>
      </c>
      <c r="F36" s="599">
        <v>0.4</v>
      </c>
      <c r="G36" s="599">
        <v>10.2</v>
      </c>
      <c r="H36" s="599">
        <v>-10.5</v>
      </c>
      <c r="I36" s="599">
        <v>-2.3</v>
      </c>
      <c r="J36" s="599">
        <v>4.4</v>
      </c>
      <c r="K36" s="599">
        <v>-5.2</v>
      </c>
      <c r="L36" s="599">
        <v>-19.7</v>
      </c>
      <c r="M36" s="599">
        <v>5.9</v>
      </c>
      <c r="N36" s="599">
        <v>-19.4</v>
      </c>
      <c r="O36" s="599">
        <v>-2.8</v>
      </c>
      <c r="P36" s="599">
        <v>-12.5</v>
      </c>
      <c r="Q36" s="599">
        <v>-5.6</v>
      </c>
      <c r="R36" s="599">
        <v>1.1</v>
      </c>
      <c r="S36" s="599">
        <v>7.3</v>
      </c>
    </row>
    <row r="37" spans="1:19" ht="13.5" customHeight="1">
      <c r="A37" s="553"/>
      <c r="B37" s="553" t="s">
        <v>633</v>
      </c>
      <c r="C37" s="554"/>
      <c r="D37" s="598">
        <v>-2.1</v>
      </c>
      <c r="E37" s="599">
        <v>-8.7</v>
      </c>
      <c r="F37" s="599">
        <v>0.2</v>
      </c>
      <c r="G37" s="599">
        <v>14</v>
      </c>
      <c r="H37" s="599">
        <v>-8.7</v>
      </c>
      <c r="I37" s="599">
        <v>-2.4</v>
      </c>
      <c r="J37" s="599">
        <v>3</v>
      </c>
      <c r="K37" s="599">
        <v>-4.1</v>
      </c>
      <c r="L37" s="599">
        <v>-25.3</v>
      </c>
      <c r="M37" s="599">
        <v>12.5</v>
      </c>
      <c r="N37" s="599">
        <v>-15.5</v>
      </c>
      <c r="O37" s="599">
        <v>1.4</v>
      </c>
      <c r="P37" s="599">
        <v>-12.5</v>
      </c>
      <c r="Q37" s="599">
        <v>-6.2</v>
      </c>
      <c r="R37" s="599">
        <v>0.4</v>
      </c>
      <c r="S37" s="599">
        <v>6.1</v>
      </c>
    </row>
    <row r="38" spans="1:19" ht="13.5" customHeight="1">
      <c r="A38" s="553"/>
      <c r="B38" s="553" t="s">
        <v>634</v>
      </c>
      <c r="C38" s="554"/>
      <c r="D38" s="598">
        <v>-2</v>
      </c>
      <c r="E38" s="599">
        <v>-1.6</v>
      </c>
      <c r="F38" s="599">
        <v>-0.2</v>
      </c>
      <c r="G38" s="599">
        <v>11.7</v>
      </c>
      <c r="H38" s="599">
        <v>-11.5</v>
      </c>
      <c r="I38" s="599">
        <v>-2.7</v>
      </c>
      <c r="J38" s="599">
        <v>1.3</v>
      </c>
      <c r="K38" s="599">
        <v>-2.1</v>
      </c>
      <c r="L38" s="599">
        <v>-22</v>
      </c>
      <c r="M38" s="599">
        <v>8.5</v>
      </c>
      <c r="N38" s="599">
        <v>-16.6</v>
      </c>
      <c r="O38" s="599">
        <v>3.8</v>
      </c>
      <c r="P38" s="599">
        <v>-14.9</v>
      </c>
      <c r="Q38" s="599">
        <v>-5</v>
      </c>
      <c r="R38" s="599">
        <v>0.5</v>
      </c>
      <c r="S38" s="599">
        <v>4.4</v>
      </c>
    </row>
    <row r="39" spans="1:19" ht="13.5" customHeight="1">
      <c r="A39" s="553"/>
      <c r="B39" s="553" t="s">
        <v>635</v>
      </c>
      <c r="C39" s="554"/>
      <c r="D39" s="598">
        <v>-2.4</v>
      </c>
      <c r="E39" s="599">
        <v>-4.5</v>
      </c>
      <c r="F39" s="599">
        <v>-1.9</v>
      </c>
      <c r="G39" s="599">
        <v>0.1</v>
      </c>
      <c r="H39" s="599">
        <v>-2</v>
      </c>
      <c r="I39" s="599">
        <v>-2.9</v>
      </c>
      <c r="J39" s="599">
        <v>-4.5</v>
      </c>
      <c r="K39" s="599">
        <v>-1.8</v>
      </c>
      <c r="L39" s="599">
        <v>-15.1</v>
      </c>
      <c r="M39" s="599">
        <v>4.7</v>
      </c>
      <c r="N39" s="599">
        <v>-9.9</v>
      </c>
      <c r="O39" s="599">
        <v>2.9</v>
      </c>
      <c r="P39" s="599">
        <v>-12.9</v>
      </c>
      <c r="Q39" s="599">
        <v>0.1</v>
      </c>
      <c r="R39" s="599">
        <v>-3.7</v>
      </c>
      <c r="S39" s="599">
        <v>12.6</v>
      </c>
    </row>
    <row r="40" spans="1:19" ht="13.5" customHeight="1">
      <c r="A40" s="553"/>
      <c r="B40" s="553" t="s">
        <v>636</v>
      </c>
      <c r="C40" s="554"/>
      <c r="D40" s="598">
        <v>-2.8</v>
      </c>
      <c r="E40" s="599">
        <v>-2.1</v>
      </c>
      <c r="F40" s="599">
        <v>-2.5</v>
      </c>
      <c r="G40" s="599">
        <v>1.4</v>
      </c>
      <c r="H40" s="599">
        <v>-8.3</v>
      </c>
      <c r="I40" s="599">
        <v>-3.8</v>
      </c>
      <c r="J40" s="599">
        <v>-4.7</v>
      </c>
      <c r="K40" s="599">
        <v>-4.3</v>
      </c>
      <c r="L40" s="599">
        <v>-16.9</v>
      </c>
      <c r="M40" s="599">
        <v>4.1</v>
      </c>
      <c r="N40" s="599">
        <v>-11.8</v>
      </c>
      <c r="O40" s="599">
        <v>0.6</v>
      </c>
      <c r="P40" s="599">
        <v>-13.2</v>
      </c>
      <c r="Q40" s="599">
        <v>-0.1</v>
      </c>
      <c r="R40" s="599">
        <v>-4</v>
      </c>
      <c r="S40" s="599">
        <v>18</v>
      </c>
    </row>
    <row r="41" spans="1:19" ht="13.5" customHeight="1">
      <c r="A41" s="553"/>
      <c r="B41" s="553" t="s">
        <v>637</v>
      </c>
      <c r="C41" s="554"/>
      <c r="D41" s="598">
        <v>-2.7</v>
      </c>
      <c r="E41" s="599">
        <v>0</v>
      </c>
      <c r="F41" s="599">
        <v>-0.5</v>
      </c>
      <c r="G41" s="599">
        <v>2.9</v>
      </c>
      <c r="H41" s="599">
        <v>-11.2</v>
      </c>
      <c r="I41" s="599">
        <v>-3.2</v>
      </c>
      <c r="J41" s="599">
        <v>-5.9</v>
      </c>
      <c r="K41" s="599">
        <v>-4.1</v>
      </c>
      <c r="L41" s="599">
        <v>-18.9</v>
      </c>
      <c r="M41" s="599">
        <v>3.4</v>
      </c>
      <c r="N41" s="599">
        <v>-12.4</v>
      </c>
      <c r="O41" s="599">
        <v>-1.4</v>
      </c>
      <c r="P41" s="599">
        <v>-11.7</v>
      </c>
      <c r="Q41" s="599">
        <v>-1.2</v>
      </c>
      <c r="R41" s="599">
        <v>-3.4</v>
      </c>
      <c r="S41" s="599">
        <v>13</v>
      </c>
    </row>
    <row r="42" spans="1:19" ht="13.5" customHeight="1">
      <c r="A42" s="553"/>
      <c r="B42" s="553" t="s">
        <v>638</v>
      </c>
      <c r="C42" s="554"/>
      <c r="D42" s="598">
        <v>-2.3</v>
      </c>
      <c r="E42" s="599">
        <v>5.4</v>
      </c>
      <c r="F42" s="599">
        <v>-0.2</v>
      </c>
      <c r="G42" s="599">
        <v>-0.3</v>
      </c>
      <c r="H42" s="599">
        <v>-7.8</v>
      </c>
      <c r="I42" s="599">
        <v>-4.2</v>
      </c>
      <c r="J42" s="599">
        <v>-5.4</v>
      </c>
      <c r="K42" s="599">
        <v>-3.8</v>
      </c>
      <c r="L42" s="599">
        <v>-20.6</v>
      </c>
      <c r="M42" s="599">
        <v>3</v>
      </c>
      <c r="N42" s="599">
        <v>-15.1</v>
      </c>
      <c r="O42" s="599">
        <v>-3.2</v>
      </c>
      <c r="P42" s="599">
        <v>-12.4</v>
      </c>
      <c r="Q42" s="599">
        <v>-0.7</v>
      </c>
      <c r="R42" s="599">
        <v>-2.8</v>
      </c>
      <c r="S42" s="599">
        <v>14.1</v>
      </c>
    </row>
    <row r="43" spans="1:19" ht="13.5" customHeight="1">
      <c r="A43" s="553"/>
      <c r="B43" s="553" t="s">
        <v>639</v>
      </c>
      <c r="C43" s="554"/>
      <c r="D43" s="598">
        <v>-2.3</v>
      </c>
      <c r="E43" s="599">
        <v>-4.6</v>
      </c>
      <c r="F43" s="599">
        <v>0.4</v>
      </c>
      <c r="G43" s="599">
        <v>-0.2</v>
      </c>
      <c r="H43" s="599">
        <v>-10.6</v>
      </c>
      <c r="I43" s="599">
        <v>-2.7</v>
      </c>
      <c r="J43" s="599">
        <v>-2.9</v>
      </c>
      <c r="K43" s="599">
        <v>-1.4</v>
      </c>
      <c r="L43" s="599">
        <v>-21.2</v>
      </c>
      <c r="M43" s="599">
        <v>2.3</v>
      </c>
      <c r="N43" s="599">
        <v>-12.6</v>
      </c>
      <c r="O43" s="599">
        <v>-1.7</v>
      </c>
      <c r="P43" s="599">
        <v>-13.1</v>
      </c>
      <c r="Q43" s="599">
        <v>-0.7</v>
      </c>
      <c r="R43" s="599">
        <v>-2.6</v>
      </c>
      <c r="S43" s="599">
        <v>11.3</v>
      </c>
    </row>
    <row r="44" spans="1:19" ht="13.5" customHeight="1">
      <c r="A44" s="553"/>
      <c r="B44" s="553" t="s">
        <v>640</v>
      </c>
      <c r="C44" s="554"/>
      <c r="D44" s="598">
        <v>-2.8</v>
      </c>
      <c r="E44" s="599">
        <v>1.9</v>
      </c>
      <c r="F44" s="599">
        <v>-0.3</v>
      </c>
      <c r="G44" s="599">
        <v>1.6</v>
      </c>
      <c r="H44" s="599">
        <v>-9.7</v>
      </c>
      <c r="I44" s="599">
        <v>-1.3</v>
      </c>
      <c r="J44" s="599">
        <v>-5.2</v>
      </c>
      <c r="K44" s="599">
        <v>-7.1</v>
      </c>
      <c r="L44" s="599">
        <v>-18.9</v>
      </c>
      <c r="M44" s="599">
        <v>3</v>
      </c>
      <c r="N44" s="599">
        <v>-16.4</v>
      </c>
      <c r="O44" s="599">
        <v>0.1</v>
      </c>
      <c r="P44" s="599">
        <v>-10.9</v>
      </c>
      <c r="Q44" s="599">
        <v>-2.5</v>
      </c>
      <c r="R44" s="599">
        <v>-4.3</v>
      </c>
      <c r="S44" s="599">
        <v>14.8</v>
      </c>
    </row>
    <row r="45" spans="1:19" ht="13.5" customHeight="1">
      <c r="A45" s="558" t="s">
        <v>641</v>
      </c>
      <c r="B45" s="558" t="s">
        <v>628</v>
      </c>
      <c r="C45" s="559" t="s">
        <v>642</v>
      </c>
      <c r="D45" s="600">
        <v>-0.2</v>
      </c>
      <c r="E45" s="601">
        <v>12.5</v>
      </c>
      <c r="F45" s="601">
        <v>-0.6</v>
      </c>
      <c r="G45" s="601">
        <v>-1.9</v>
      </c>
      <c r="H45" s="601">
        <v>-6.9</v>
      </c>
      <c r="I45" s="601">
        <v>0.9</v>
      </c>
      <c r="J45" s="601">
        <v>-3.2</v>
      </c>
      <c r="K45" s="601">
        <v>-0.4</v>
      </c>
      <c r="L45" s="601">
        <v>-4.2</v>
      </c>
      <c r="M45" s="601">
        <v>-2.2</v>
      </c>
      <c r="N45" s="601">
        <v>2.5</v>
      </c>
      <c r="O45" s="601">
        <v>7.5</v>
      </c>
      <c r="P45" s="601">
        <v>0.2</v>
      </c>
      <c r="Q45" s="601">
        <v>-3.5</v>
      </c>
      <c r="R45" s="601">
        <v>-1.4</v>
      </c>
      <c r="S45" s="601">
        <v>8.2</v>
      </c>
    </row>
    <row r="46" spans="1:35" ht="27" customHeight="1">
      <c r="A46" s="756" t="s">
        <v>344</v>
      </c>
      <c r="B46" s="756"/>
      <c r="C46" s="757"/>
      <c r="D46" s="602">
        <v>-0.8</v>
      </c>
      <c r="E46" s="602">
        <v>-4.8</v>
      </c>
      <c r="F46" s="602">
        <v>-3.6</v>
      </c>
      <c r="G46" s="602">
        <v>-0.9</v>
      </c>
      <c r="H46" s="602">
        <v>0.2</v>
      </c>
      <c r="I46" s="602">
        <v>0.5</v>
      </c>
      <c r="J46" s="602">
        <v>0</v>
      </c>
      <c r="K46" s="602">
        <v>5.4</v>
      </c>
      <c r="L46" s="602">
        <v>-2.9</v>
      </c>
      <c r="M46" s="602">
        <v>-3.9</v>
      </c>
      <c r="N46" s="602">
        <v>9.3</v>
      </c>
      <c r="O46" s="602">
        <v>4.1</v>
      </c>
      <c r="P46" s="602">
        <v>-0.6</v>
      </c>
      <c r="Q46" s="602">
        <v>2.9</v>
      </c>
      <c r="R46" s="602">
        <v>1.1</v>
      </c>
      <c r="S46" s="602">
        <v>-3</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52"/>
      <c r="E47" s="552"/>
      <c r="F47" s="552"/>
      <c r="G47" s="552"/>
      <c r="H47" s="552"/>
      <c r="I47" s="552"/>
      <c r="J47" s="552"/>
      <c r="K47" s="552"/>
      <c r="L47" s="552"/>
      <c r="M47" s="552"/>
      <c r="N47" s="552"/>
      <c r="O47" s="552"/>
      <c r="P47" s="552"/>
      <c r="Q47" s="552"/>
      <c r="R47" s="552"/>
      <c r="S47" s="552"/>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557"/>
      <c r="E48" s="557"/>
      <c r="F48" s="557"/>
      <c r="G48" s="557"/>
      <c r="H48" s="761"/>
      <c r="I48" s="761"/>
      <c r="J48" s="761"/>
      <c r="K48" s="761"/>
      <c r="L48" s="761"/>
      <c r="M48" s="761"/>
      <c r="N48" s="761"/>
      <c r="O48" s="761"/>
      <c r="P48" s="557"/>
      <c r="Q48" s="557"/>
      <c r="R48" s="557"/>
      <c r="S48" s="56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2"/>
      <c r="B52" s="622"/>
      <c r="C52" s="622"/>
      <c r="D52" s="754" t="s">
        <v>739</v>
      </c>
      <c r="E52" s="754"/>
      <c r="F52" s="754"/>
      <c r="G52" s="754"/>
      <c r="H52" s="754"/>
      <c r="I52" s="754"/>
      <c r="J52" s="754"/>
      <c r="K52" s="754"/>
      <c r="L52" s="754"/>
      <c r="M52" s="754"/>
      <c r="N52" s="754"/>
      <c r="O52" s="754"/>
      <c r="P52" s="754"/>
      <c r="Q52" s="754"/>
      <c r="R52" s="754"/>
      <c r="S52" s="622"/>
    </row>
    <row r="53" spans="1:19" ht="13.5" customHeight="1">
      <c r="A53" s="550" t="s">
        <v>619</v>
      </c>
      <c r="B53" s="550" t="s">
        <v>620</v>
      </c>
      <c r="C53" s="551" t="s">
        <v>621</v>
      </c>
      <c r="D53" s="610">
        <v>106.5</v>
      </c>
      <c r="E53" s="611">
        <v>106.9</v>
      </c>
      <c r="F53" s="611">
        <v>101</v>
      </c>
      <c r="G53" s="611">
        <v>105.4</v>
      </c>
      <c r="H53" s="611">
        <v>123.3</v>
      </c>
      <c r="I53" s="611">
        <v>108.4</v>
      </c>
      <c r="J53" s="611">
        <v>110.8</v>
      </c>
      <c r="K53" s="611">
        <v>88.2</v>
      </c>
      <c r="L53" s="618" t="s">
        <v>735</v>
      </c>
      <c r="M53" s="618" t="s">
        <v>735</v>
      </c>
      <c r="N53" s="618" t="s">
        <v>735</v>
      </c>
      <c r="O53" s="618" t="s">
        <v>735</v>
      </c>
      <c r="P53" s="611">
        <v>125.8</v>
      </c>
      <c r="Q53" s="611">
        <v>103.6</v>
      </c>
      <c r="R53" s="611">
        <v>94.7</v>
      </c>
      <c r="S53" s="618" t="s">
        <v>735</v>
      </c>
    </row>
    <row r="54" spans="1:19" ht="13.5" customHeight="1">
      <c r="A54" s="553"/>
      <c r="B54" s="553" t="s">
        <v>622</v>
      </c>
      <c r="C54" s="554"/>
      <c r="D54" s="612">
        <v>104.4</v>
      </c>
      <c r="E54" s="613">
        <v>94.8</v>
      </c>
      <c r="F54" s="613">
        <v>98.9</v>
      </c>
      <c r="G54" s="613">
        <v>104.7</v>
      </c>
      <c r="H54" s="613">
        <v>110.9</v>
      </c>
      <c r="I54" s="613">
        <v>106.1</v>
      </c>
      <c r="J54" s="613">
        <v>110.8</v>
      </c>
      <c r="K54" s="613">
        <v>87.5</v>
      </c>
      <c r="L54" s="619" t="s">
        <v>735</v>
      </c>
      <c r="M54" s="619" t="s">
        <v>735</v>
      </c>
      <c r="N54" s="619" t="s">
        <v>735</v>
      </c>
      <c r="O54" s="619" t="s">
        <v>735</v>
      </c>
      <c r="P54" s="613">
        <v>116.9</v>
      </c>
      <c r="Q54" s="613">
        <v>102.8</v>
      </c>
      <c r="R54" s="613">
        <v>83.3</v>
      </c>
      <c r="S54" s="619" t="s">
        <v>735</v>
      </c>
    </row>
    <row r="55" spans="1:19" ht="13.5" customHeight="1">
      <c r="A55" s="553"/>
      <c r="B55" s="553" t="s">
        <v>623</v>
      </c>
      <c r="C55" s="554"/>
      <c r="D55" s="612">
        <v>103</v>
      </c>
      <c r="E55" s="613">
        <v>85.4</v>
      </c>
      <c r="F55" s="613">
        <v>97.5</v>
      </c>
      <c r="G55" s="613">
        <v>97.4</v>
      </c>
      <c r="H55" s="613">
        <v>98.6</v>
      </c>
      <c r="I55" s="613">
        <v>107</v>
      </c>
      <c r="J55" s="613">
        <v>98.6</v>
      </c>
      <c r="K55" s="613">
        <v>91</v>
      </c>
      <c r="L55" s="619" t="s">
        <v>735</v>
      </c>
      <c r="M55" s="619" t="s">
        <v>735</v>
      </c>
      <c r="N55" s="619" t="s">
        <v>735</v>
      </c>
      <c r="O55" s="619" t="s">
        <v>735</v>
      </c>
      <c r="P55" s="613">
        <v>109</v>
      </c>
      <c r="Q55" s="613">
        <v>108.8</v>
      </c>
      <c r="R55" s="613">
        <v>83.6</v>
      </c>
      <c r="S55" s="619" t="s">
        <v>735</v>
      </c>
    </row>
    <row r="56" spans="1:19" ht="13.5" customHeight="1">
      <c r="A56" s="553"/>
      <c r="B56" s="553" t="s">
        <v>624</v>
      </c>
      <c r="C56" s="554"/>
      <c r="D56" s="612">
        <v>97.8</v>
      </c>
      <c r="E56" s="613">
        <v>86.6</v>
      </c>
      <c r="F56" s="613">
        <v>92.9</v>
      </c>
      <c r="G56" s="613">
        <v>97.2</v>
      </c>
      <c r="H56" s="613">
        <v>93.2</v>
      </c>
      <c r="I56" s="613">
        <v>104.1</v>
      </c>
      <c r="J56" s="613">
        <v>94.6</v>
      </c>
      <c r="K56" s="613">
        <v>99.1</v>
      </c>
      <c r="L56" s="619" t="s">
        <v>735</v>
      </c>
      <c r="M56" s="619" t="s">
        <v>735</v>
      </c>
      <c r="N56" s="619" t="s">
        <v>735</v>
      </c>
      <c r="O56" s="619" t="s">
        <v>735</v>
      </c>
      <c r="P56" s="613">
        <v>106.6</v>
      </c>
      <c r="Q56" s="613">
        <v>103.6</v>
      </c>
      <c r="R56" s="613">
        <v>97.2</v>
      </c>
      <c r="S56" s="619" t="s">
        <v>735</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98.9</v>
      </c>
      <c r="E58" s="617">
        <v>106.3</v>
      </c>
      <c r="F58" s="617">
        <v>100.6</v>
      </c>
      <c r="G58" s="617">
        <v>99.8</v>
      </c>
      <c r="H58" s="617">
        <v>92.8</v>
      </c>
      <c r="I58" s="617">
        <v>96.9</v>
      </c>
      <c r="J58" s="617">
        <v>102.5</v>
      </c>
      <c r="K58" s="617">
        <v>96.3</v>
      </c>
      <c r="L58" s="617">
        <v>97.4</v>
      </c>
      <c r="M58" s="617">
        <v>102.5</v>
      </c>
      <c r="N58" s="617">
        <v>86.5</v>
      </c>
      <c r="O58" s="617">
        <v>104.4</v>
      </c>
      <c r="P58" s="617">
        <v>94.9</v>
      </c>
      <c r="Q58" s="617">
        <v>94.3</v>
      </c>
      <c r="R58" s="617">
        <v>100.8</v>
      </c>
      <c r="S58" s="617">
        <v>100.8</v>
      </c>
    </row>
    <row r="59" spans="1:19" ht="13.5" customHeight="1">
      <c r="A59" s="550" t="s">
        <v>627</v>
      </c>
      <c r="B59" s="550" t="s">
        <v>628</v>
      </c>
      <c r="C59" s="556" t="s">
        <v>629</v>
      </c>
      <c r="D59" s="598">
        <v>98.2</v>
      </c>
      <c r="E59" s="599">
        <v>95.7</v>
      </c>
      <c r="F59" s="599">
        <v>97.6</v>
      </c>
      <c r="G59" s="599">
        <v>102.4</v>
      </c>
      <c r="H59" s="599">
        <v>96</v>
      </c>
      <c r="I59" s="599">
        <v>96.3</v>
      </c>
      <c r="J59" s="599">
        <v>102.3</v>
      </c>
      <c r="K59" s="599">
        <v>100.5</v>
      </c>
      <c r="L59" s="599">
        <v>93.2</v>
      </c>
      <c r="M59" s="599">
        <v>100.9</v>
      </c>
      <c r="N59" s="599">
        <v>92.4</v>
      </c>
      <c r="O59" s="599">
        <v>100.1</v>
      </c>
      <c r="P59" s="599">
        <v>97.5</v>
      </c>
      <c r="Q59" s="599">
        <v>102</v>
      </c>
      <c r="R59" s="599">
        <v>102.2</v>
      </c>
      <c r="S59" s="599">
        <v>97.9</v>
      </c>
    </row>
    <row r="60" spans="1:19" ht="13.5" customHeight="1">
      <c r="A60" s="553"/>
      <c r="B60" s="553" t="s">
        <v>630</v>
      </c>
      <c r="C60" s="554"/>
      <c r="D60" s="598">
        <v>99.7</v>
      </c>
      <c r="E60" s="599">
        <v>109</v>
      </c>
      <c r="F60" s="599">
        <v>101.1</v>
      </c>
      <c r="G60" s="599">
        <v>101.4</v>
      </c>
      <c r="H60" s="599">
        <v>96.1</v>
      </c>
      <c r="I60" s="599">
        <v>97</v>
      </c>
      <c r="J60" s="599">
        <v>100.6</v>
      </c>
      <c r="K60" s="599">
        <v>99.7</v>
      </c>
      <c r="L60" s="599">
        <v>92.9</v>
      </c>
      <c r="M60" s="599">
        <v>102.1</v>
      </c>
      <c r="N60" s="599">
        <v>87.7</v>
      </c>
      <c r="O60" s="599">
        <v>93.3</v>
      </c>
      <c r="P60" s="599">
        <v>96.7</v>
      </c>
      <c r="Q60" s="599">
        <v>98.7</v>
      </c>
      <c r="R60" s="599">
        <v>102.4</v>
      </c>
      <c r="S60" s="599">
        <v>101.1</v>
      </c>
    </row>
    <row r="61" spans="1:19" ht="13.5" customHeight="1">
      <c r="A61" s="553"/>
      <c r="B61" s="553" t="s">
        <v>631</v>
      </c>
      <c r="C61" s="554"/>
      <c r="D61" s="598">
        <v>98.2</v>
      </c>
      <c r="E61" s="599">
        <v>107</v>
      </c>
      <c r="F61" s="599">
        <v>98.8</v>
      </c>
      <c r="G61" s="599">
        <v>107.3</v>
      </c>
      <c r="H61" s="599">
        <v>95.2</v>
      </c>
      <c r="I61" s="599">
        <v>96</v>
      </c>
      <c r="J61" s="599">
        <v>100.3</v>
      </c>
      <c r="K61" s="599">
        <v>98.1</v>
      </c>
      <c r="L61" s="599">
        <v>109.1</v>
      </c>
      <c r="M61" s="599">
        <v>104.6</v>
      </c>
      <c r="N61" s="599">
        <v>84.5</v>
      </c>
      <c r="O61" s="599">
        <v>99.5</v>
      </c>
      <c r="P61" s="599">
        <v>96.3</v>
      </c>
      <c r="Q61" s="599">
        <v>96</v>
      </c>
      <c r="R61" s="599">
        <v>101.2</v>
      </c>
      <c r="S61" s="599">
        <v>96.9</v>
      </c>
    </row>
    <row r="62" spans="1:19" ht="13.5" customHeight="1">
      <c r="A62" s="553"/>
      <c r="B62" s="553" t="s">
        <v>632</v>
      </c>
      <c r="C62" s="554"/>
      <c r="D62" s="598">
        <v>99.6</v>
      </c>
      <c r="E62" s="599">
        <v>101.9</v>
      </c>
      <c r="F62" s="599">
        <v>100.1</v>
      </c>
      <c r="G62" s="599">
        <v>99.9</v>
      </c>
      <c r="H62" s="599">
        <v>93.5</v>
      </c>
      <c r="I62" s="599">
        <v>98.5</v>
      </c>
      <c r="J62" s="599">
        <v>104.9</v>
      </c>
      <c r="K62" s="599">
        <v>97.5</v>
      </c>
      <c r="L62" s="599">
        <v>93.5</v>
      </c>
      <c r="M62" s="599">
        <v>103.6</v>
      </c>
      <c r="N62" s="599">
        <v>83.8</v>
      </c>
      <c r="O62" s="599">
        <v>98.6</v>
      </c>
      <c r="P62" s="599">
        <v>97.3</v>
      </c>
      <c r="Q62" s="599">
        <v>97.2</v>
      </c>
      <c r="R62" s="599">
        <v>103.9</v>
      </c>
      <c r="S62" s="599">
        <v>104.2</v>
      </c>
    </row>
    <row r="63" spans="1:19" ht="13.5" customHeight="1">
      <c r="A63" s="553"/>
      <c r="B63" s="553" t="s">
        <v>633</v>
      </c>
      <c r="C63" s="554"/>
      <c r="D63" s="598">
        <v>97.7</v>
      </c>
      <c r="E63" s="599">
        <v>100.9</v>
      </c>
      <c r="F63" s="599">
        <v>99</v>
      </c>
      <c r="G63" s="599">
        <v>98.7</v>
      </c>
      <c r="H63" s="599">
        <v>95.4</v>
      </c>
      <c r="I63" s="599">
        <v>93.2</v>
      </c>
      <c r="J63" s="599">
        <v>102.7</v>
      </c>
      <c r="K63" s="599">
        <v>95.2</v>
      </c>
      <c r="L63" s="599">
        <v>94.6</v>
      </c>
      <c r="M63" s="599">
        <v>103.7</v>
      </c>
      <c r="N63" s="599">
        <v>86.6</v>
      </c>
      <c r="O63" s="599">
        <v>107</v>
      </c>
      <c r="P63" s="599">
        <v>95.6</v>
      </c>
      <c r="Q63" s="599">
        <v>92.9</v>
      </c>
      <c r="R63" s="599">
        <v>96.8</v>
      </c>
      <c r="S63" s="599">
        <v>98.2</v>
      </c>
    </row>
    <row r="64" spans="1:19" ht="13.5" customHeight="1">
      <c r="A64" s="553"/>
      <c r="B64" s="553" t="s">
        <v>634</v>
      </c>
      <c r="C64" s="554"/>
      <c r="D64" s="598">
        <v>99.2</v>
      </c>
      <c r="E64" s="599">
        <v>110.5</v>
      </c>
      <c r="F64" s="599">
        <v>101</v>
      </c>
      <c r="G64" s="599">
        <v>98.1</v>
      </c>
      <c r="H64" s="599">
        <v>91.8</v>
      </c>
      <c r="I64" s="599">
        <v>96.2</v>
      </c>
      <c r="J64" s="599">
        <v>103.2</v>
      </c>
      <c r="K64" s="599">
        <v>96.1</v>
      </c>
      <c r="L64" s="599">
        <v>107.3</v>
      </c>
      <c r="M64" s="599">
        <v>102.4</v>
      </c>
      <c r="N64" s="599">
        <v>85.5</v>
      </c>
      <c r="O64" s="599">
        <v>108.3</v>
      </c>
      <c r="P64" s="599">
        <v>95.3</v>
      </c>
      <c r="Q64" s="599">
        <v>94.4</v>
      </c>
      <c r="R64" s="599">
        <v>100.3</v>
      </c>
      <c r="S64" s="599">
        <v>97.8</v>
      </c>
    </row>
    <row r="65" spans="1:19" ht="13.5" customHeight="1">
      <c r="A65" s="553"/>
      <c r="B65" s="553" t="s">
        <v>635</v>
      </c>
      <c r="C65" s="554"/>
      <c r="D65" s="598">
        <v>99.3</v>
      </c>
      <c r="E65" s="599">
        <v>101.3</v>
      </c>
      <c r="F65" s="599">
        <v>102.1</v>
      </c>
      <c r="G65" s="599">
        <v>94.2</v>
      </c>
      <c r="H65" s="599">
        <v>98.2</v>
      </c>
      <c r="I65" s="599">
        <v>95.6</v>
      </c>
      <c r="J65" s="599">
        <v>101.9</v>
      </c>
      <c r="K65" s="599">
        <v>95.3</v>
      </c>
      <c r="L65" s="599">
        <v>103.5</v>
      </c>
      <c r="M65" s="599">
        <v>102.6</v>
      </c>
      <c r="N65" s="599">
        <v>87.3</v>
      </c>
      <c r="O65" s="599">
        <v>109</v>
      </c>
      <c r="P65" s="599">
        <v>94.3</v>
      </c>
      <c r="Q65" s="599">
        <v>92.5</v>
      </c>
      <c r="R65" s="599">
        <v>101.7</v>
      </c>
      <c r="S65" s="599">
        <v>100.3</v>
      </c>
    </row>
    <row r="66" spans="1:19" ht="13.5" customHeight="1">
      <c r="A66" s="553"/>
      <c r="B66" s="553" t="s">
        <v>636</v>
      </c>
      <c r="C66" s="554"/>
      <c r="D66" s="598">
        <v>98.4</v>
      </c>
      <c r="E66" s="599">
        <v>99.4</v>
      </c>
      <c r="F66" s="599">
        <v>99.9</v>
      </c>
      <c r="G66" s="599">
        <v>96.1</v>
      </c>
      <c r="H66" s="599">
        <v>91.3</v>
      </c>
      <c r="I66" s="599">
        <v>95.6</v>
      </c>
      <c r="J66" s="599">
        <v>103.3</v>
      </c>
      <c r="K66" s="599">
        <v>93.4</v>
      </c>
      <c r="L66" s="599">
        <v>105</v>
      </c>
      <c r="M66" s="599">
        <v>102.1</v>
      </c>
      <c r="N66" s="599">
        <v>90.6</v>
      </c>
      <c r="O66" s="599">
        <v>104.9</v>
      </c>
      <c r="P66" s="599">
        <v>94.8</v>
      </c>
      <c r="Q66" s="599">
        <v>93.5</v>
      </c>
      <c r="R66" s="599">
        <v>101.1</v>
      </c>
      <c r="S66" s="599">
        <v>104.7</v>
      </c>
    </row>
    <row r="67" spans="1:19" ht="13.5" customHeight="1">
      <c r="A67" s="553"/>
      <c r="B67" s="553" t="s">
        <v>637</v>
      </c>
      <c r="C67" s="554"/>
      <c r="D67" s="598">
        <v>99.2</v>
      </c>
      <c r="E67" s="599">
        <v>111.9</v>
      </c>
      <c r="F67" s="599">
        <v>102</v>
      </c>
      <c r="G67" s="599">
        <v>100.9</v>
      </c>
      <c r="H67" s="599">
        <v>89.6</v>
      </c>
      <c r="I67" s="599">
        <v>98.7</v>
      </c>
      <c r="J67" s="599">
        <v>100.7</v>
      </c>
      <c r="K67" s="599">
        <v>94.9</v>
      </c>
      <c r="L67" s="599">
        <v>94</v>
      </c>
      <c r="M67" s="599">
        <v>101.2</v>
      </c>
      <c r="N67" s="599">
        <v>85.6</v>
      </c>
      <c r="O67" s="599">
        <v>105.2</v>
      </c>
      <c r="P67" s="599">
        <v>95</v>
      </c>
      <c r="Q67" s="599">
        <v>91.3</v>
      </c>
      <c r="R67" s="599">
        <v>100</v>
      </c>
      <c r="S67" s="599">
        <v>100.6</v>
      </c>
    </row>
    <row r="68" spans="1:19" ht="13.5" customHeight="1">
      <c r="A68" s="553"/>
      <c r="B68" s="553" t="s">
        <v>638</v>
      </c>
      <c r="C68" s="554"/>
      <c r="D68" s="598">
        <v>98.7</v>
      </c>
      <c r="E68" s="599">
        <v>114.7</v>
      </c>
      <c r="F68" s="599">
        <v>101.5</v>
      </c>
      <c r="G68" s="599">
        <v>98.5</v>
      </c>
      <c r="H68" s="599">
        <v>91.8</v>
      </c>
      <c r="I68" s="599">
        <v>98.2</v>
      </c>
      <c r="J68" s="599">
        <v>102.9</v>
      </c>
      <c r="K68" s="599">
        <v>93.7</v>
      </c>
      <c r="L68" s="599">
        <v>90</v>
      </c>
      <c r="M68" s="599">
        <v>103</v>
      </c>
      <c r="N68" s="599">
        <v>83</v>
      </c>
      <c r="O68" s="599">
        <v>107.2</v>
      </c>
      <c r="P68" s="599">
        <v>92.9</v>
      </c>
      <c r="Q68" s="599">
        <v>91.5</v>
      </c>
      <c r="R68" s="599">
        <v>99.4</v>
      </c>
      <c r="S68" s="599">
        <v>99.8</v>
      </c>
    </row>
    <row r="69" spans="1:19" ht="13.5" customHeight="1">
      <c r="A69" s="553"/>
      <c r="B69" s="553" t="s">
        <v>639</v>
      </c>
      <c r="C69" s="554"/>
      <c r="D69" s="598">
        <v>99.5</v>
      </c>
      <c r="E69" s="599">
        <v>106.4</v>
      </c>
      <c r="F69" s="599">
        <v>102.5</v>
      </c>
      <c r="G69" s="599">
        <v>98.7</v>
      </c>
      <c r="H69" s="599">
        <v>87</v>
      </c>
      <c r="I69" s="599">
        <v>98</v>
      </c>
      <c r="J69" s="599">
        <v>104.4</v>
      </c>
      <c r="K69" s="599">
        <v>94.8</v>
      </c>
      <c r="L69" s="599">
        <v>91.7</v>
      </c>
      <c r="M69" s="599">
        <v>102</v>
      </c>
      <c r="N69" s="599">
        <v>85.4</v>
      </c>
      <c r="O69" s="599">
        <v>109.4</v>
      </c>
      <c r="P69" s="599">
        <v>91.9</v>
      </c>
      <c r="Q69" s="599">
        <v>91.8</v>
      </c>
      <c r="R69" s="599">
        <v>100.8</v>
      </c>
      <c r="S69" s="599">
        <v>105.2</v>
      </c>
    </row>
    <row r="70" spans="1:46" ht="13.5" customHeight="1">
      <c r="A70" s="553"/>
      <c r="B70" s="553" t="s">
        <v>640</v>
      </c>
      <c r="C70" s="554"/>
      <c r="D70" s="598">
        <v>99.3</v>
      </c>
      <c r="E70" s="599">
        <v>117.1</v>
      </c>
      <c r="F70" s="599">
        <v>102.2</v>
      </c>
      <c r="G70" s="599">
        <v>101.3</v>
      </c>
      <c r="H70" s="599">
        <v>87.1</v>
      </c>
      <c r="I70" s="599">
        <v>99.6</v>
      </c>
      <c r="J70" s="599">
        <v>103.2</v>
      </c>
      <c r="K70" s="599">
        <v>96.4</v>
      </c>
      <c r="L70" s="599">
        <v>94.5</v>
      </c>
      <c r="M70" s="599">
        <v>101.5</v>
      </c>
      <c r="N70" s="599">
        <v>86.9</v>
      </c>
      <c r="O70" s="599">
        <v>110.3</v>
      </c>
      <c r="P70" s="599">
        <v>91</v>
      </c>
      <c r="Q70" s="599">
        <v>90.3</v>
      </c>
      <c r="R70" s="599">
        <v>100.3</v>
      </c>
      <c r="S70" s="599">
        <v>102.6</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98.2</v>
      </c>
      <c r="E71" s="601">
        <v>113.3</v>
      </c>
      <c r="F71" s="601">
        <v>99.3</v>
      </c>
      <c r="G71" s="601">
        <v>99.2</v>
      </c>
      <c r="H71" s="601">
        <v>87.7</v>
      </c>
      <c r="I71" s="601">
        <v>103.5</v>
      </c>
      <c r="J71" s="601">
        <v>103.8</v>
      </c>
      <c r="K71" s="601">
        <v>92.9</v>
      </c>
      <c r="L71" s="601">
        <v>88.7</v>
      </c>
      <c r="M71" s="601">
        <v>100.7</v>
      </c>
      <c r="N71" s="601">
        <v>82.2</v>
      </c>
      <c r="O71" s="601">
        <v>104.7</v>
      </c>
      <c r="P71" s="601">
        <v>91.2</v>
      </c>
      <c r="Q71" s="601">
        <v>92.9</v>
      </c>
      <c r="R71" s="601">
        <v>100.1</v>
      </c>
      <c r="S71" s="601">
        <v>99.2</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2"/>
      <c r="B72" s="622"/>
      <c r="C72" s="622"/>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-0.7</v>
      </c>
      <c r="E73" s="611">
        <v>-0.9</v>
      </c>
      <c r="F73" s="611">
        <v>-0.4</v>
      </c>
      <c r="G73" s="611">
        <v>-1.3</v>
      </c>
      <c r="H73" s="611">
        <v>-2.1</v>
      </c>
      <c r="I73" s="611">
        <v>-2</v>
      </c>
      <c r="J73" s="611">
        <v>-4.4</v>
      </c>
      <c r="K73" s="611">
        <v>2.7</v>
      </c>
      <c r="L73" s="618" t="s">
        <v>735</v>
      </c>
      <c r="M73" s="618" t="s">
        <v>735</v>
      </c>
      <c r="N73" s="618" t="s">
        <v>735</v>
      </c>
      <c r="O73" s="618" t="s">
        <v>735</v>
      </c>
      <c r="P73" s="611">
        <v>1.9</v>
      </c>
      <c r="Q73" s="611">
        <v>-0.9</v>
      </c>
      <c r="R73" s="611">
        <v>0.6</v>
      </c>
      <c r="S73" s="618" t="s">
        <v>735</v>
      </c>
    </row>
    <row r="74" spans="1:19" ht="13.5" customHeight="1">
      <c r="A74" s="553"/>
      <c r="B74" s="553" t="s">
        <v>622</v>
      </c>
      <c r="C74" s="554"/>
      <c r="D74" s="612">
        <v>-2</v>
      </c>
      <c r="E74" s="613">
        <v>-11.3</v>
      </c>
      <c r="F74" s="613">
        <v>-2.1</v>
      </c>
      <c r="G74" s="613">
        <v>-0.7</v>
      </c>
      <c r="H74" s="613">
        <v>-10.1</v>
      </c>
      <c r="I74" s="613">
        <v>-2.1</v>
      </c>
      <c r="J74" s="613">
        <v>0</v>
      </c>
      <c r="K74" s="613">
        <v>-0.8</v>
      </c>
      <c r="L74" s="619" t="s">
        <v>735</v>
      </c>
      <c r="M74" s="619" t="s">
        <v>735</v>
      </c>
      <c r="N74" s="619" t="s">
        <v>735</v>
      </c>
      <c r="O74" s="619" t="s">
        <v>735</v>
      </c>
      <c r="P74" s="613">
        <v>-7.1</v>
      </c>
      <c r="Q74" s="613">
        <v>-0.8</v>
      </c>
      <c r="R74" s="613">
        <v>-12</v>
      </c>
      <c r="S74" s="619" t="s">
        <v>735</v>
      </c>
    </row>
    <row r="75" spans="1:19" ht="13.5" customHeight="1">
      <c r="A75" s="553"/>
      <c r="B75" s="553" t="s">
        <v>623</v>
      </c>
      <c r="C75" s="554"/>
      <c r="D75" s="612">
        <v>-1.3</v>
      </c>
      <c r="E75" s="613">
        <v>-9.9</v>
      </c>
      <c r="F75" s="613">
        <v>-1.4</v>
      </c>
      <c r="G75" s="613">
        <v>-7</v>
      </c>
      <c r="H75" s="613">
        <v>-11.1</v>
      </c>
      <c r="I75" s="613">
        <v>0.8</v>
      </c>
      <c r="J75" s="613">
        <v>-11</v>
      </c>
      <c r="K75" s="613">
        <v>4</v>
      </c>
      <c r="L75" s="619" t="s">
        <v>735</v>
      </c>
      <c r="M75" s="619" t="s">
        <v>735</v>
      </c>
      <c r="N75" s="619" t="s">
        <v>735</v>
      </c>
      <c r="O75" s="619" t="s">
        <v>735</v>
      </c>
      <c r="P75" s="613">
        <v>-6.8</v>
      </c>
      <c r="Q75" s="613">
        <v>5.8</v>
      </c>
      <c r="R75" s="613">
        <v>0.4</v>
      </c>
      <c r="S75" s="619" t="s">
        <v>735</v>
      </c>
    </row>
    <row r="76" spans="1:19" ht="13.5" customHeight="1">
      <c r="A76" s="553"/>
      <c r="B76" s="553" t="s">
        <v>624</v>
      </c>
      <c r="C76" s="554"/>
      <c r="D76" s="612">
        <v>-5</v>
      </c>
      <c r="E76" s="613">
        <v>1.4</v>
      </c>
      <c r="F76" s="613">
        <v>-4.7</v>
      </c>
      <c r="G76" s="613">
        <v>-0.2</v>
      </c>
      <c r="H76" s="613">
        <v>-5.5</v>
      </c>
      <c r="I76" s="613">
        <v>-2.7</v>
      </c>
      <c r="J76" s="613">
        <v>-4.1</v>
      </c>
      <c r="K76" s="613">
        <v>8.9</v>
      </c>
      <c r="L76" s="619" t="s">
        <v>735</v>
      </c>
      <c r="M76" s="619" t="s">
        <v>735</v>
      </c>
      <c r="N76" s="619" t="s">
        <v>735</v>
      </c>
      <c r="O76" s="619" t="s">
        <v>735</v>
      </c>
      <c r="P76" s="613">
        <v>-2.2</v>
      </c>
      <c r="Q76" s="613">
        <v>-4.8</v>
      </c>
      <c r="R76" s="613">
        <v>16.3</v>
      </c>
      <c r="S76" s="619" t="s">
        <v>735</v>
      </c>
    </row>
    <row r="77" spans="1:19" ht="13.5" customHeight="1">
      <c r="A77" s="553"/>
      <c r="B77" s="553" t="s">
        <v>625</v>
      </c>
      <c r="C77" s="554"/>
      <c r="D77" s="612">
        <v>2.2</v>
      </c>
      <c r="E77" s="613">
        <v>15.5</v>
      </c>
      <c r="F77" s="613">
        <v>7.6</v>
      </c>
      <c r="G77" s="613">
        <v>2.9</v>
      </c>
      <c r="H77" s="613">
        <v>7.3</v>
      </c>
      <c r="I77" s="613">
        <v>-3.9</v>
      </c>
      <c r="J77" s="613">
        <v>5.7</v>
      </c>
      <c r="K77" s="613">
        <v>0.9</v>
      </c>
      <c r="L77" s="619" t="s">
        <v>735</v>
      </c>
      <c r="M77" s="619" t="s">
        <v>735</v>
      </c>
      <c r="N77" s="619" t="s">
        <v>735</v>
      </c>
      <c r="O77" s="619" t="s">
        <v>735</v>
      </c>
      <c r="P77" s="613">
        <v>-6.2</v>
      </c>
      <c r="Q77" s="613">
        <v>-3.5</v>
      </c>
      <c r="R77" s="613">
        <v>2.9</v>
      </c>
      <c r="S77" s="619" t="s">
        <v>735</v>
      </c>
    </row>
    <row r="78" spans="1:19" ht="13.5" customHeight="1">
      <c r="A78" s="553"/>
      <c r="B78" s="553" t="s">
        <v>626</v>
      </c>
      <c r="C78" s="554"/>
      <c r="D78" s="616">
        <v>-1.1</v>
      </c>
      <c r="E78" s="617">
        <v>6.3</v>
      </c>
      <c r="F78" s="617">
        <v>0.6</v>
      </c>
      <c r="G78" s="617">
        <v>-0.2</v>
      </c>
      <c r="H78" s="617">
        <v>-7.2</v>
      </c>
      <c r="I78" s="617">
        <v>-3.1</v>
      </c>
      <c r="J78" s="617">
        <v>2.5</v>
      </c>
      <c r="K78" s="617">
        <v>-3.7</v>
      </c>
      <c r="L78" s="617">
        <v>-2.6</v>
      </c>
      <c r="M78" s="617">
        <v>2.5</v>
      </c>
      <c r="N78" s="617">
        <v>-13.5</v>
      </c>
      <c r="O78" s="617">
        <v>4.4</v>
      </c>
      <c r="P78" s="617">
        <v>-5.1</v>
      </c>
      <c r="Q78" s="617">
        <v>-5.7</v>
      </c>
      <c r="R78" s="617">
        <v>0.8</v>
      </c>
      <c r="S78" s="617">
        <v>0.8</v>
      </c>
    </row>
    <row r="79" spans="1:19" ht="13.5" customHeight="1">
      <c r="A79" s="550" t="s">
        <v>627</v>
      </c>
      <c r="B79" s="550" t="s">
        <v>628</v>
      </c>
      <c r="C79" s="556" t="s">
        <v>629</v>
      </c>
      <c r="D79" s="598">
        <v>0.2</v>
      </c>
      <c r="E79" s="599">
        <v>5</v>
      </c>
      <c r="F79" s="599">
        <v>2.1</v>
      </c>
      <c r="G79" s="599">
        <v>3.1</v>
      </c>
      <c r="H79" s="599">
        <v>-4.7</v>
      </c>
      <c r="I79" s="599">
        <v>-2.7</v>
      </c>
      <c r="J79" s="599">
        <v>3.2</v>
      </c>
      <c r="K79" s="599">
        <v>0</v>
      </c>
      <c r="L79" s="599">
        <v>-5.5</v>
      </c>
      <c r="M79" s="599">
        <v>3.2</v>
      </c>
      <c r="N79" s="599">
        <v>-10.4</v>
      </c>
      <c r="O79" s="599">
        <v>0.2</v>
      </c>
      <c r="P79" s="599">
        <v>-4.3</v>
      </c>
      <c r="Q79" s="599">
        <v>-1.1</v>
      </c>
      <c r="R79" s="599">
        <v>2.7</v>
      </c>
      <c r="S79" s="599">
        <v>0.1</v>
      </c>
    </row>
    <row r="80" spans="1:19" ht="13.5" customHeight="1">
      <c r="A80" s="553"/>
      <c r="B80" s="553" t="s">
        <v>630</v>
      </c>
      <c r="C80" s="554"/>
      <c r="D80" s="598">
        <v>1</v>
      </c>
      <c r="E80" s="599">
        <v>17.3</v>
      </c>
      <c r="F80" s="599">
        <v>3.3</v>
      </c>
      <c r="G80" s="599">
        <v>2.3</v>
      </c>
      <c r="H80" s="599">
        <v>-6.1</v>
      </c>
      <c r="I80" s="599">
        <v>-3.5</v>
      </c>
      <c r="J80" s="599">
        <v>3.8</v>
      </c>
      <c r="K80" s="599">
        <v>-0.6</v>
      </c>
      <c r="L80" s="599">
        <v>-3.7</v>
      </c>
      <c r="M80" s="599">
        <v>5.3</v>
      </c>
      <c r="N80" s="599">
        <v>-12.9</v>
      </c>
      <c r="O80" s="599">
        <v>0.8</v>
      </c>
      <c r="P80" s="599">
        <v>-7.5</v>
      </c>
      <c r="Q80" s="599">
        <v>-1.9</v>
      </c>
      <c r="R80" s="599">
        <v>3.7</v>
      </c>
      <c r="S80" s="599">
        <v>5.6</v>
      </c>
    </row>
    <row r="81" spans="1:19" ht="13.5" customHeight="1">
      <c r="A81" s="553"/>
      <c r="B81" s="553" t="s">
        <v>631</v>
      </c>
      <c r="C81" s="554"/>
      <c r="D81" s="598">
        <v>-1.2</v>
      </c>
      <c r="E81" s="599">
        <v>-7.6</v>
      </c>
      <c r="F81" s="599">
        <v>0.2</v>
      </c>
      <c r="G81" s="599">
        <v>7.7</v>
      </c>
      <c r="H81" s="599">
        <v>-6.8</v>
      </c>
      <c r="I81" s="599">
        <v>-5.3</v>
      </c>
      <c r="J81" s="599">
        <v>4.4</v>
      </c>
      <c r="K81" s="599">
        <v>-5.1</v>
      </c>
      <c r="L81" s="599">
        <v>9.8</v>
      </c>
      <c r="M81" s="599">
        <v>4.3</v>
      </c>
      <c r="N81" s="599">
        <v>-17.2</v>
      </c>
      <c r="O81" s="599">
        <v>8.3</v>
      </c>
      <c r="P81" s="599">
        <v>-3.8</v>
      </c>
      <c r="Q81" s="599">
        <v>-3.4</v>
      </c>
      <c r="R81" s="599">
        <v>3.1</v>
      </c>
      <c r="S81" s="599">
        <v>-0.6</v>
      </c>
    </row>
    <row r="82" spans="1:19" ht="13.5" customHeight="1">
      <c r="A82" s="553"/>
      <c r="B82" s="553" t="s">
        <v>632</v>
      </c>
      <c r="C82" s="554"/>
      <c r="D82" s="598">
        <v>-1.3</v>
      </c>
      <c r="E82" s="599">
        <v>7.4</v>
      </c>
      <c r="F82" s="599">
        <v>-0.5</v>
      </c>
      <c r="G82" s="599">
        <v>1.5</v>
      </c>
      <c r="H82" s="599">
        <v>-9.3</v>
      </c>
      <c r="I82" s="599">
        <v>-4.2</v>
      </c>
      <c r="J82" s="599">
        <v>5.3</v>
      </c>
      <c r="K82" s="599">
        <v>-3.8</v>
      </c>
      <c r="L82" s="599">
        <v>-6.8</v>
      </c>
      <c r="M82" s="599">
        <v>3</v>
      </c>
      <c r="N82" s="599">
        <v>-19.4</v>
      </c>
      <c r="O82" s="599">
        <v>-0.7</v>
      </c>
      <c r="P82" s="599">
        <v>-3.1</v>
      </c>
      <c r="Q82" s="599">
        <v>-5.5</v>
      </c>
      <c r="R82" s="599">
        <v>1</v>
      </c>
      <c r="S82" s="599">
        <v>2.5</v>
      </c>
    </row>
    <row r="83" spans="1:19" ht="13.5" customHeight="1">
      <c r="A83" s="553"/>
      <c r="B83" s="553" t="s">
        <v>633</v>
      </c>
      <c r="C83" s="554"/>
      <c r="D83" s="598">
        <v>-1.8</v>
      </c>
      <c r="E83" s="599">
        <v>-8.9</v>
      </c>
      <c r="F83" s="599">
        <v>-0.9</v>
      </c>
      <c r="G83" s="599">
        <v>3.1</v>
      </c>
      <c r="H83" s="599">
        <v>-5.2</v>
      </c>
      <c r="I83" s="599">
        <v>-4.1</v>
      </c>
      <c r="J83" s="599">
        <v>3.5</v>
      </c>
      <c r="K83" s="599">
        <v>-5.1</v>
      </c>
      <c r="L83" s="599">
        <v>-3.9</v>
      </c>
      <c r="M83" s="599">
        <v>9.4</v>
      </c>
      <c r="N83" s="599">
        <v>-13.4</v>
      </c>
      <c r="O83" s="599">
        <v>6.3</v>
      </c>
      <c r="P83" s="599">
        <v>-3.4</v>
      </c>
      <c r="Q83" s="599">
        <v>-6.4</v>
      </c>
      <c r="R83" s="599">
        <v>0.2</v>
      </c>
      <c r="S83" s="599">
        <v>0.8</v>
      </c>
    </row>
    <row r="84" spans="1:19" ht="13.5" customHeight="1">
      <c r="A84" s="553"/>
      <c r="B84" s="553" t="s">
        <v>634</v>
      </c>
      <c r="C84" s="554"/>
      <c r="D84" s="598">
        <v>-1.3</v>
      </c>
      <c r="E84" s="599">
        <v>21</v>
      </c>
      <c r="F84" s="599">
        <v>-0.8</v>
      </c>
      <c r="G84" s="599">
        <v>0.5</v>
      </c>
      <c r="H84" s="599">
        <v>-10.5</v>
      </c>
      <c r="I84" s="599">
        <v>-2.5</v>
      </c>
      <c r="J84" s="599">
        <v>2.4</v>
      </c>
      <c r="K84" s="599">
        <v>-2.1</v>
      </c>
      <c r="L84" s="599">
        <v>11.3</v>
      </c>
      <c r="M84" s="599">
        <v>2.9</v>
      </c>
      <c r="N84" s="599">
        <v>-14.2</v>
      </c>
      <c r="O84" s="599">
        <v>9.3</v>
      </c>
      <c r="P84" s="599">
        <v>-3.9</v>
      </c>
      <c r="Q84" s="599">
        <v>-5.8</v>
      </c>
      <c r="R84" s="599">
        <v>0.5</v>
      </c>
      <c r="S84" s="599">
        <v>-2.3</v>
      </c>
    </row>
    <row r="85" spans="1:19" ht="13.5" customHeight="1">
      <c r="A85" s="553"/>
      <c r="B85" s="553" t="s">
        <v>635</v>
      </c>
      <c r="C85" s="554"/>
      <c r="D85" s="598">
        <v>-1.8</v>
      </c>
      <c r="E85" s="599">
        <v>0.2</v>
      </c>
      <c r="F85" s="599">
        <v>-0.4</v>
      </c>
      <c r="G85" s="599">
        <v>-4.6</v>
      </c>
      <c r="H85" s="599">
        <v>0.4</v>
      </c>
      <c r="I85" s="599">
        <v>-2.6</v>
      </c>
      <c r="J85" s="599">
        <v>0.1</v>
      </c>
      <c r="K85" s="599">
        <v>-3.1</v>
      </c>
      <c r="L85" s="599">
        <v>9.3</v>
      </c>
      <c r="M85" s="599">
        <v>0.2</v>
      </c>
      <c r="N85" s="599">
        <v>-12.2</v>
      </c>
      <c r="O85" s="599">
        <v>8.7</v>
      </c>
      <c r="P85" s="599">
        <v>-4.4</v>
      </c>
      <c r="Q85" s="599">
        <v>-6.7</v>
      </c>
      <c r="R85" s="599">
        <v>1.6</v>
      </c>
      <c r="S85" s="599">
        <v>-1.7</v>
      </c>
    </row>
    <row r="86" spans="1:19" ht="13.5" customHeight="1">
      <c r="A86" s="553"/>
      <c r="B86" s="553" t="s">
        <v>636</v>
      </c>
      <c r="C86" s="554"/>
      <c r="D86" s="598">
        <v>-2</v>
      </c>
      <c r="E86" s="599">
        <v>9.2</v>
      </c>
      <c r="F86" s="599">
        <v>-1.2</v>
      </c>
      <c r="G86" s="599">
        <v>-3.3</v>
      </c>
      <c r="H86" s="599">
        <v>-7.3</v>
      </c>
      <c r="I86" s="599">
        <v>-3.7</v>
      </c>
      <c r="J86" s="599">
        <v>1.7</v>
      </c>
      <c r="K86" s="599">
        <v>-6.2</v>
      </c>
      <c r="L86" s="599">
        <v>-3.1</v>
      </c>
      <c r="M86" s="599">
        <v>0.5</v>
      </c>
      <c r="N86" s="599">
        <v>-11.1</v>
      </c>
      <c r="O86" s="599">
        <v>5.1</v>
      </c>
      <c r="P86" s="599">
        <v>-6.4</v>
      </c>
      <c r="Q86" s="599">
        <v>-6.4</v>
      </c>
      <c r="R86" s="599">
        <v>0.1</v>
      </c>
      <c r="S86" s="599">
        <v>6.9</v>
      </c>
    </row>
    <row r="87" spans="1:19" ht="13.5" customHeight="1">
      <c r="A87" s="553"/>
      <c r="B87" s="553" t="s">
        <v>637</v>
      </c>
      <c r="C87" s="554"/>
      <c r="D87" s="598">
        <v>-1.3</v>
      </c>
      <c r="E87" s="599">
        <v>9.9</v>
      </c>
      <c r="F87" s="599">
        <v>0.7</v>
      </c>
      <c r="G87" s="599">
        <v>-0.9</v>
      </c>
      <c r="H87" s="599">
        <v>-10.9</v>
      </c>
      <c r="I87" s="599">
        <v>-2</v>
      </c>
      <c r="J87" s="599">
        <v>-0.4</v>
      </c>
      <c r="K87" s="599">
        <v>-6.9</v>
      </c>
      <c r="L87" s="599">
        <v>-2.4</v>
      </c>
      <c r="M87" s="599">
        <v>0.9</v>
      </c>
      <c r="N87" s="599">
        <v>-11.2</v>
      </c>
      <c r="O87" s="599">
        <v>7.1</v>
      </c>
      <c r="P87" s="599">
        <v>-4.8</v>
      </c>
      <c r="Q87" s="599">
        <v>-7.5</v>
      </c>
      <c r="R87" s="599">
        <v>-0.3</v>
      </c>
      <c r="S87" s="599">
        <v>0.2</v>
      </c>
    </row>
    <row r="88" spans="1:19" ht="13.5" customHeight="1">
      <c r="A88" s="553"/>
      <c r="B88" s="553" t="s">
        <v>638</v>
      </c>
      <c r="C88" s="554"/>
      <c r="D88" s="598">
        <v>-1</v>
      </c>
      <c r="E88" s="599">
        <v>19.9</v>
      </c>
      <c r="F88" s="599">
        <v>1.6</v>
      </c>
      <c r="G88" s="599">
        <v>-5.5</v>
      </c>
      <c r="H88" s="599">
        <v>-7.1</v>
      </c>
      <c r="I88" s="599">
        <v>-3.4</v>
      </c>
      <c r="J88" s="599">
        <v>2.4</v>
      </c>
      <c r="K88" s="599">
        <v>-5.7</v>
      </c>
      <c r="L88" s="599">
        <v>-16.1</v>
      </c>
      <c r="M88" s="599">
        <v>0.4</v>
      </c>
      <c r="N88" s="599">
        <v>-12.4</v>
      </c>
      <c r="O88" s="599">
        <v>1.9</v>
      </c>
      <c r="P88" s="599">
        <v>-6.2</v>
      </c>
      <c r="Q88" s="599">
        <v>-7</v>
      </c>
      <c r="R88" s="599">
        <v>0.5</v>
      </c>
      <c r="S88" s="599">
        <v>1.7</v>
      </c>
    </row>
    <row r="89" spans="1:19" ht="13.5" customHeight="1">
      <c r="A89" s="553"/>
      <c r="B89" s="553" t="s">
        <v>639</v>
      </c>
      <c r="C89" s="554"/>
      <c r="D89" s="598">
        <v>-1.1</v>
      </c>
      <c r="E89" s="599">
        <v>0.8</v>
      </c>
      <c r="F89" s="599">
        <v>2.2</v>
      </c>
      <c r="G89" s="599">
        <v>-4.2</v>
      </c>
      <c r="H89" s="599">
        <v>-10.3</v>
      </c>
      <c r="I89" s="599">
        <v>-2.1</v>
      </c>
      <c r="J89" s="599">
        <v>2.6</v>
      </c>
      <c r="K89" s="599">
        <v>-1.4</v>
      </c>
      <c r="L89" s="599">
        <v>-16.3</v>
      </c>
      <c r="M89" s="599">
        <v>-0.4</v>
      </c>
      <c r="N89" s="599">
        <v>-11</v>
      </c>
      <c r="O89" s="599">
        <v>0.7</v>
      </c>
      <c r="P89" s="599">
        <v>-6.6</v>
      </c>
      <c r="Q89" s="599">
        <v>-7.4</v>
      </c>
      <c r="R89" s="599">
        <v>-0.4</v>
      </c>
      <c r="S89" s="599">
        <v>-3.7</v>
      </c>
    </row>
    <row r="90" spans="1:19" ht="13.5" customHeight="1">
      <c r="A90" s="553"/>
      <c r="B90" s="553" t="s">
        <v>640</v>
      </c>
      <c r="C90" s="554"/>
      <c r="D90" s="598">
        <v>-1.4</v>
      </c>
      <c r="E90" s="599">
        <v>8.4</v>
      </c>
      <c r="F90" s="599">
        <v>1.4</v>
      </c>
      <c r="G90" s="599">
        <v>-1.9</v>
      </c>
      <c r="H90" s="599">
        <v>-9.2</v>
      </c>
      <c r="I90" s="599">
        <v>-0.6</v>
      </c>
      <c r="J90" s="599">
        <v>1.7</v>
      </c>
      <c r="K90" s="599">
        <v>-4.2</v>
      </c>
      <c r="L90" s="599">
        <v>0.4</v>
      </c>
      <c r="M90" s="599">
        <v>1</v>
      </c>
      <c r="N90" s="599">
        <v>-15</v>
      </c>
      <c r="O90" s="599">
        <v>5.7</v>
      </c>
      <c r="P90" s="599">
        <v>-6.9</v>
      </c>
      <c r="Q90" s="599">
        <v>-9.2</v>
      </c>
      <c r="R90" s="599">
        <v>-2.4</v>
      </c>
      <c r="S90" s="599">
        <v>0.3</v>
      </c>
    </row>
    <row r="91" spans="1:19" ht="13.5" customHeight="1">
      <c r="A91" s="558" t="s">
        <v>641</v>
      </c>
      <c r="B91" s="558" t="s">
        <v>628</v>
      </c>
      <c r="C91" s="559" t="s">
        <v>642</v>
      </c>
      <c r="D91" s="600">
        <v>0</v>
      </c>
      <c r="E91" s="601">
        <v>18.4</v>
      </c>
      <c r="F91" s="601">
        <v>1.7</v>
      </c>
      <c r="G91" s="601">
        <v>-3.1</v>
      </c>
      <c r="H91" s="601">
        <v>-8.6</v>
      </c>
      <c r="I91" s="601">
        <v>7.5</v>
      </c>
      <c r="J91" s="601">
        <v>1.5</v>
      </c>
      <c r="K91" s="601">
        <v>-7.6</v>
      </c>
      <c r="L91" s="601">
        <v>-4.8</v>
      </c>
      <c r="M91" s="601">
        <v>-0.2</v>
      </c>
      <c r="N91" s="601">
        <v>-11</v>
      </c>
      <c r="O91" s="601">
        <v>4.6</v>
      </c>
      <c r="P91" s="601">
        <v>-6.5</v>
      </c>
      <c r="Q91" s="601">
        <v>-8.9</v>
      </c>
      <c r="R91" s="601">
        <v>-2.1</v>
      </c>
      <c r="S91" s="601">
        <v>1.3</v>
      </c>
    </row>
    <row r="92" spans="1:35" ht="27" customHeight="1">
      <c r="A92" s="756" t="s">
        <v>344</v>
      </c>
      <c r="B92" s="756"/>
      <c r="C92" s="757"/>
      <c r="D92" s="605">
        <v>-1.1</v>
      </c>
      <c r="E92" s="602">
        <v>-3.2</v>
      </c>
      <c r="F92" s="602">
        <v>-2.8</v>
      </c>
      <c r="G92" s="602">
        <v>-2.1</v>
      </c>
      <c r="H92" s="602">
        <v>0.7</v>
      </c>
      <c r="I92" s="602">
        <v>3.9</v>
      </c>
      <c r="J92" s="602">
        <v>0.6</v>
      </c>
      <c r="K92" s="602">
        <v>-3.6</v>
      </c>
      <c r="L92" s="602">
        <v>-6.1</v>
      </c>
      <c r="M92" s="602">
        <v>-0.8</v>
      </c>
      <c r="N92" s="602">
        <v>-5.4</v>
      </c>
      <c r="O92" s="602">
        <v>-5.1</v>
      </c>
      <c r="P92" s="602">
        <v>0.2</v>
      </c>
      <c r="Q92" s="602">
        <v>2.9</v>
      </c>
      <c r="R92" s="602">
        <v>-0.2</v>
      </c>
      <c r="S92" s="602">
        <v>-3.3</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2" max="255" man="1"/>
  </rowBreaks>
</worksheet>
</file>

<file path=xl/worksheets/sheet13.xml><?xml version="1.0" encoding="utf-8"?>
<worksheet xmlns="http://schemas.openxmlformats.org/spreadsheetml/2006/main" xmlns:r="http://schemas.openxmlformats.org/officeDocument/2006/relationships">
  <sheetPr codeName="Sheet14">
    <tabColor indexed="17"/>
  </sheetPr>
  <dimension ref="A1:AT93"/>
  <sheetViews>
    <sheetView zoomScale="85" zoomScaleNormal="85" workbookViewId="0" topLeftCell="A1">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ustomHeight="1">
      <c r="A1" s="539"/>
      <c r="B1" s="539"/>
      <c r="C1" s="539"/>
      <c r="D1" s="539"/>
      <c r="E1" s="541"/>
      <c r="F1" s="541"/>
      <c r="G1" s="759" t="s">
        <v>648</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2"/>
      <c r="B6" s="622"/>
      <c r="C6" s="622"/>
      <c r="D6" s="754" t="s">
        <v>739</v>
      </c>
      <c r="E6" s="754"/>
      <c r="F6" s="754"/>
      <c r="G6" s="754"/>
      <c r="H6" s="754"/>
      <c r="I6" s="754"/>
      <c r="J6" s="754"/>
      <c r="K6" s="754"/>
      <c r="L6" s="754"/>
      <c r="M6" s="754"/>
      <c r="N6" s="754"/>
      <c r="O6" s="754"/>
      <c r="P6" s="754"/>
      <c r="Q6" s="754"/>
      <c r="R6" s="754"/>
      <c r="S6" s="622"/>
    </row>
    <row r="7" spans="1:19" ht="13.5" customHeight="1">
      <c r="A7" s="550" t="s">
        <v>619</v>
      </c>
      <c r="B7" s="550" t="s">
        <v>620</v>
      </c>
      <c r="C7" s="551" t="s">
        <v>621</v>
      </c>
      <c r="D7" s="610">
        <v>102.8</v>
      </c>
      <c r="E7" s="611">
        <v>101.2</v>
      </c>
      <c r="F7" s="611">
        <v>97.3</v>
      </c>
      <c r="G7" s="611">
        <v>99.7</v>
      </c>
      <c r="H7" s="611">
        <v>110.9</v>
      </c>
      <c r="I7" s="611">
        <v>113.4</v>
      </c>
      <c r="J7" s="611">
        <v>100.7</v>
      </c>
      <c r="K7" s="611">
        <v>92.5</v>
      </c>
      <c r="L7" s="618" t="s">
        <v>735</v>
      </c>
      <c r="M7" s="618" t="s">
        <v>735</v>
      </c>
      <c r="N7" s="618" t="s">
        <v>735</v>
      </c>
      <c r="O7" s="618" t="s">
        <v>735</v>
      </c>
      <c r="P7" s="611">
        <v>113.2</v>
      </c>
      <c r="Q7" s="611">
        <v>107.8</v>
      </c>
      <c r="R7" s="611">
        <v>92.2</v>
      </c>
      <c r="S7" s="618" t="s">
        <v>735</v>
      </c>
    </row>
    <row r="8" spans="1:19" ht="13.5" customHeight="1">
      <c r="A8" s="553"/>
      <c r="B8" s="553" t="s">
        <v>622</v>
      </c>
      <c r="C8" s="554"/>
      <c r="D8" s="612">
        <v>102.9</v>
      </c>
      <c r="E8" s="613">
        <v>98.9</v>
      </c>
      <c r="F8" s="613">
        <v>98</v>
      </c>
      <c r="G8" s="613">
        <v>98.1</v>
      </c>
      <c r="H8" s="613">
        <v>107.8</v>
      </c>
      <c r="I8" s="613">
        <v>104.5</v>
      </c>
      <c r="J8" s="613">
        <v>101</v>
      </c>
      <c r="K8" s="613">
        <v>93.8</v>
      </c>
      <c r="L8" s="619" t="s">
        <v>735</v>
      </c>
      <c r="M8" s="619" t="s">
        <v>735</v>
      </c>
      <c r="N8" s="619" t="s">
        <v>735</v>
      </c>
      <c r="O8" s="619" t="s">
        <v>735</v>
      </c>
      <c r="P8" s="613">
        <v>113.3</v>
      </c>
      <c r="Q8" s="613">
        <v>110</v>
      </c>
      <c r="R8" s="613">
        <v>79.6</v>
      </c>
      <c r="S8" s="619" t="s">
        <v>735</v>
      </c>
    </row>
    <row r="9" spans="1:19" ht="13.5">
      <c r="A9" s="553"/>
      <c r="B9" s="553" t="s">
        <v>623</v>
      </c>
      <c r="C9" s="554"/>
      <c r="D9" s="612">
        <v>104.6</v>
      </c>
      <c r="E9" s="613">
        <v>94.2</v>
      </c>
      <c r="F9" s="613">
        <v>100.2</v>
      </c>
      <c r="G9" s="613">
        <v>94.9</v>
      </c>
      <c r="H9" s="613">
        <v>98.9</v>
      </c>
      <c r="I9" s="613">
        <v>101.3</v>
      </c>
      <c r="J9" s="613">
        <v>102.8</v>
      </c>
      <c r="K9" s="613">
        <v>94.5</v>
      </c>
      <c r="L9" s="619" t="s">
        <v>735</v>
      </c>
      <c r="M9" s="619" t="s">
        <v>735</v>
      </c>
      <c r="N9" s="619" t="s">
        <v>735</v>
      </c>
      <c r="O9" s="619" t="s">
        <v>735</v>
      </c>
      <c r="P9" s="613">
        <v>118.7</v>
      </c>
      <c r="Q9" s="613">
        <v>112.3</v>
      </c>
      <c r="R9" s="613">
        <v>82.6</v>
      </c>
      <c r="S9" s="619" t="s">
        <v>735</v>
      </c>
    </row>
    <row r="10" spans="1:19" ht="13.5" customHeight="1">
      <c r="A10" s="553"/>
      <c r="B10" s="553" t="s">
        <v>624</v>
      </c>
      <c r="C10" s="554"/>
      <c r="D10" s="612">
        <v>99.9</v>
      </c>
      <c r="E10" s="613">
        <v>96.2</v>
      </c>
      <c r="F10" s="613">
        <v>97.6</v>
      </c>
      <c r="G10" s="613">
        <v>97.1</v>
      </c>
      <c r="H10" s="613">
        <v>94.5</v>
      </c>
      <c r="I10" s="613">
        <v>101.9</v>
      </c>
      <c r="J10" s="613">
        <v>95.7</v>
      </c>
      <c r="K10" s="613">
        <v>97.1</v>
      </c>
      <c r="L10" s="619" t="s">
        <v>735</v>
      </c>
      <c r="M10" s="619" t="s">
        <v>735</v>
      </c>
      <c r="N10" s="619" t="s">
        <v>735</v>
      </c>
      <c r="O10" s="619" t="s">
        <v>735</v>
      </c>
      <c r="P10" s="613">
        <v>106.3</v>
      </c>
      <c r="Q10" s="613">
        <v>102.9</v>
      </c>
      <c r="R10" s="613">
        <v>96.6</v>
      </c>
      <c r="S10" s="619" t="s">
        <v>735</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97.3</v>
      </c>
      <c r="E12" s="617">
        <v>93.8</v>
      </c>
      <c r="F12" s="617">
        <v>99.3</v>
      </c>
      <c r="G12" s="617">
        <v>103.8</v>
      </c>
      <c r="H12" s="617">
        <v>90.9</v>
      </c>
      <c r="I12" s="617">
        <v>98.4</v>
      </c>
      <c r="J12" s="617">
        <v>98</v>
      </c>
      <c r="K12" s="617">
        <v>96.2</v>
      </c>
      <c r="L12" s="617">
        <v>83.3</v>
      </c>
      <c r="M12" s="617">
        <v>105.7</v>
      </c>
      <c r="N12" s="617">
        <v>85.4</v>
      </c>
      <c r="O12" s="617">
        <v>101.9</v>
      </c>
      <c r="P12" s="617">
        <v>86</v>
      </c>
      <c r="Q12" s="617">
        <v>96.9</v>
      </c>
      <c r="R12" s="617">
        <v>98.8</v>
      </c>
      <c r="S12" s="617">
        <v>109.7</v>
      </c>
    </row>
    <row r="13" spans="1:19" ht="13.5" customHeight="1">
      <c r="A13" s="550" t="s">
        <v>627</v>
      </c>
      <c r="B13" s="550" t="s">
        <v>628</v>
      </c>
      <c r="C13" s="556" t="s">
        <v>629</v>
      </c>
      <c r="D13" s="598">
        <v>97</v>
      </c>
      <c r="E13" s="599">
        <v>86.3</v>
      </c>
      <c r="F13" s="599">
        <v>98</v>
      </c>
      <c r="G13" s="599">
        <v>103.7</v>
      </c>
      <c r="H13" s="599">
        <v>94.3</v>
      </c>
      <c r="I13" s="599">
        <v>98.7</v>
      </c>
      <c r="J13" s="599">
        <v>100.2</v>
      </c>
      <c r="K13" s="599">
        <v>99.3</v>
      </c>
      <c r="L13" s="599">
        <v>81.4</v>
      </c>
      <c r="M13" s="599">
        <v>104.4</v>
      </c>
      <c r="N13" s="599">
        <v>89.1</v>
      </c>
      <c r="O13" s="599">
        <v>99.5</v>
      </c>
      <c r="P13" s="599">
        <v>85.9</v>
      </c>
      <c r="Q13" s="599">
        <v>100.2</v>
      </c>
      <c r="R13" s="599">
        <v>100.9</v>
      </c>
      <c r="S13" s="599">
        <v>103</v>
      </c>
    </row>
    <row r="14" spans="1:19" ht="13.5" customHeight="1">
      <c r="A14" s="553"/>
      <c r="B14" s="553" t="s">
        <v>630</v>
      </c>
      <c r="C14" s="554"/>
      <c r="D14" s="598">
        <v>98</v>
      </c>
      <c r="E14" s="599">
        <v>92.1</v>
      </c>
      <c r="F14" s="599">
        <v>100.1</v>
      </c>
      <c r="G14" s="599">
        <v>104.9</v>
      </c>
      <c r="H14" s="599">
        <v>94.5</v>
      </c>
      <c r="I14" s="599">
        <v>100.6</v>
      </c>
      <c r="J14" s="599">
        <v>99.2</v>
      </c>
      <c r="K14" s="599">
        <v>97.9</v>
      </c>
      <c r="L14" s="599">
        <v>83.3</v>
      </c>
      <c r="M14" s="599">
        <v>104.9</v>
      </c>
      <c r="N14" s="599">
        <v>86</v>
      </c>
      <c r="O14" s="599">
        <v>95.8</v>
      </c>
      <c r="P14" s="599">
        <v>86.2</v>
      </c>
      <c r="Q14" s="599">
        <v>99.1</v>
      </c>
      <c r="R14" s="599">
        <v>100.7</v>
      </c>
      <c r="S14" s="599">
        <v>105.9</v>
      </c>
    </row>
    <row r="15" spans="1:19" ht="13.5" customHeight="1">
      <c r="A15" s="553"/>
      <c r="B15" s="553" t="s">
        <v>631</v>
      </c>
      <c r="C15" s="554"/>
      <c r="D15" s="598">
        <v>97.2</v>
      </c>
      <c r="E15" s="599">
        <v>94.8</v>
      </c>
      <c r="F15" s="599">
        <v>98.7</v>
      </c>
      <c r="G15" s="599">
        <v>104.4</v>
      </c>
      <c r="H15" s="599">
        <v>92.6</v>
      </c>
      <c r="I15" s="599">
        <v>99.7</v>
      </c>
      <c r="J15" s="599">
        <v>98</v>
      </c>
      <c r="K15" s="599">
        <v>98.9</v>
      </c>
      <c r="L15" s="599">
        <v>88.8</v>
      </c>
      <c r="M15" s="599">
        <v>105</v>
      </c>
      <c r="N15" s="599">
        <v>83.7</v>
      </c>
      <c r="O15" s="599">
        <v>99</v>
      </c>
      <c r="P15" s="599">
        <v>86.2</v>
      </c>
      <c r="Q15" s="599">
        <v>97.9</v>
      </c>
      <c r="R15" s="599">
        <v>100.5</v>
      </c>
      <c r="S15" s="599">
        <v>102.8</v>
      </c>
    </row>
    <row r="16" spans="1:19" ht="13.5" customHeight="1">
      <c r="A16" s="553"/>
      <c r="B16" s="553" t="s">
        <v>632</v>
      </c>
      <c r="C16" s="554"/>
      <c r="D16" s="598">
        <v>98.8</v>
      </c>
      <c r="E16" s="599">
        <v>91.2</v>
      </c>
      <c r="F16" s="599">
        <v>101.3</v>
      </c>
      <c r="G16" s="599">
        <v>103.8</v>
      </c>
      <c r="H16" s="599">
        <v>91.3</v>
      </c>
      <c r="I16" s="599">
        <v>100.9</v>
      </c>
      <c r="J16" s="599">
        <v>101.4</v>
      </c>
      <c r="K16" s="599">
        <v>97.8</v>
      </c>
      <c r="L16" s="599">
        <v>82</v>
      </c>
      <c r="M16" s="599">
        <v>103.9</v>
      </c>
      <c r="N16" s="599">
        <v>84.9</v>
      </c>
      <c r="O16" s="599">
        <v>98.9</v>
      </c>
      <c r="P16" s="599">
        <v>86.8</v>
      </c>
      <c r="Q16" s="599">
        <v>99</v>
      </c>
      <c r="R16" s="599">
        <v>101.2</v>
      </c>
      <c r="S16" s="599">
        <v>109.1</v>
      </c>
    </row>
    <row r="17" spans="1:19" ht="13.5" customHeight="1">
      <c r="A17" s="553"/>
      <c r="B17" s="553" t="s">
        <v>633</v>
      </c>
      <c r="C17" s="554"/>
      <c r="D17" s="598">
        <v>96.8</v>
      </c>
      <c r="E17" s="599">
        <v>91.1</v>
      </c>
      <c r="F17" s="599">
        <v>99.4</v>
      </c>
      <c r="G17" s="599">
        <v>102.9</v>
      </c>
      <c r="H17" s="599">
        <v>91.9</v>
      </c>
      <c r="I17" s="599">
        <v>97.2</v>
      </c>
      <c r="J17" s="599">
        <v>99.8</v>
      </c>
      <c r="K17" s="599">
        <v>95.5</v>
      </c>
      <c r="L17" s="599">
        <v>80.3</v>
      </c>
      <c r="M17" s="599">
        <v>105</v>
      </c>
      <c r="N17" s="599">
        <v>87.3</v>
      </c>
      <c r="O17" s="599">
        <v>103.2</v>
      </c>
      <c r="P17" s="599">
        <v>85.2</v>
      </c>
      <c r="Q17" s="599">
        <v>94</v>
      </c>
      <c r="R17" s="599">
        <v>96.6</v>
      </c>
      <c r="S17" s="599">
        <v>105</v>
      </c>
    </row>
    <row r="18" spans="1:19" ht="13.5" customHeight="1">
      <c r="A18" s="553"/>
      <c r="B18" s="553" t="s">
        <v>634</v>
      </c>
      <c r="C18" s="554"/>
      <c r="D18" s="598">
        <v>98.6</v>
      </c>
      <c r="E18" s="599">
        <v>95.1</v>
      </c>
      <c r="F18" s="599">
        <v>101.5</v>
      </c>
      <c r="G18" s="599">
        <v>107.3</v>
      </c>
      <c r="H18" s="599">
        <v>90.6</v>
      </c>
      <c r="I18" s="599">
        <v>98.9</v>
      </c>
      <c r="J18" s="599">
        <v>100.4</v>
      </c>
      <c r="K18" s="599">
        <v>97.1</v>
      </c>
      <c r="L18" s="599">
        <v>85.8</v>
      </c>
      <c r="M18" s="599">
        <v>105.3</v>
      </c>
      <c r="N18" s="599">
        <v>85.6</v>
      </c>
      <c r="O18" s="599">
        <v>104.1</v>
      </c>
      <c r="P18" s="599">
        <v>84.4</v>
      </c>
      <c r="Q18" s="599">
        <v>98.2</v>
      </c>
      <c r="R18" s="599">
        <v>99.3</v>
      </c>
      <c r="S18" s="599">
        <v>106</v>
      </c>
    </row>
    <row r="19" spans="1:19" ht="13.5" customHeight="1">
      <c r="A19" s="553"/>
      <c r="B19" s="553" t="s">
        <v>635</v>
      </c>
      <c r="C19" s="554"/>
      <c r="D19" s="598">
        <v>97.8</v>
      </c>
      <c r="E19" s="599">
        <v>93.5</v>
      </c>
      <c r="F19" s="599">
        <v>100</v>
      </c>
      <c r="G19" s="599">
        <v>101</v>
      </c>
      <c r="H19" s="599">
        <v>96.8</v>
      </c>
      <c r="I19" s="599">
        <v>96.7</v>
      </c>
      <c r="J19" s="599">
        <v>96.2</v>
      </c>
      <c r="K19" s="599">
        <v>94.9</v>
      </c>
      <c r="L19" s="599">
        <v>84.6</v>
      </c>
      <c r="M19" s="599">
        <v>107.1</v>
      </c>
      <c r="N19" s="599">
        <v>87.4</v>
      </c>
      <c r="O19" s="599">
        <v>107.1</v>
      </c>
      <c r="P19" s="599">
        <v>85.9</v>
      </c>
      <c r="Q19" s="599">
        <v>97.4</v>
      </c>
      <c r="R19" s="599">
        <v>98.3</v>
      </c>
      <c r="S19" s="599">
        <v>112.9</v>
      </c>
    </row>
    <row r="20" spans="1:19" ht="13.5" customHeight="1">
      <c r="A20" s="553"/>
      <c r="B20" s="553" t="s">
        <v>636</v>
      </c>
      <c r="C20" s="554"/>
      <c r="D20" s="598">
        <v>96.9</v>
      </c>
      <c r="E20" s="599">
        <v>91.8</v>
      </c>
      <c r="F20" s="599">
        <v>97.7</v>
      </c>
      <c r="G20" s="599">
        <v>103.2</v>
      </c>
      <c r="H20" s="599">
        <v>90.6</v>
      </c>
      <c r="I20" s="599">
        <v>98.7</v>
      </c>
      <c r="J20" s="599">
        <v>96.5</v>
      </c>
      <c r="K20" s="599">
        <v>94.2</v>
      </c>
      <c r="L20" s="599">
        <v>86.1</v>
      </c>
      <c r="M20" s="599">
        <v>106.9</v>
      </c>
      <c r="N20" s="599">
        <v>89.1</v>
      </c>
      <c r="O20" s="599">
        <v>104.2</v>
      </c>
      <c r="P20" s="599">
        <v>86.2</v>
      </c>
      <c r="Q20" s="599">
        <v>97.9</v>
      </c>
      <c r="R20" s="599">
        <v>98.1</v>
      </c>
      <c r="S20" s="599">
        <v>116.3</v>
      </c>
    </row>
    <row r="21" spans="1:19" ht="13.5" customHeight="1">
      <c r="A21" s="553"/>
      <c r="B21" s="553" t="s">
        <v>637</v>
      </c>
      <c r="C21" s="554"/>
      <c r="D21" s="598">
        <v>97</v>
      </c>
      <c r="E21" s="599">
        <v>96.9</v>
      </c>
      <c r="F21" s="599">
        <v>99.6</v>
      </c>
      <c r="G21" s="599">
        <v>102.2</v>
      </c>
      <c r="H21" s="599">
        <v>88.2</v>
      </c>
      <c r="I21" s="599">
        <v>98.4</v>
      </c>
      <c r="J21" s="599">
        <v>95.6</v>
      </c>
      <c r="K21" s="599">
        <v>95.2</v>
      </c>
      <c r="L21" s="599">
        <v>82.3</v>
      </c>
      <c r="M21" s="599">
        <v>106.2</v>
      </c>
      <c r="N21" s="599">
        <v>84.8</v>
      </c>
      <c r="O21" s="599">
        <v>100.2</v>
      </c>
      <c r="P21" s="599">
        <v>87.6</v>
      </c>
      <c r="Q21" s="599">
        <v>96.1</v>
      </c>
      <c r="R21" s="599">
        <v>97.9</v>
      </c>
      <c r="S21" s="599">
        <v>113.4</v>
      </c>
    </row>
    <row r="22" spans="1:19" ht="13.5" customHeight="1">
      <c r="A22" s="553"/>
      <c r="B22" s="553" t="s">
        <v>638</v>
      </c>
      <c r="C22" s="554"/>
      <c r="D22" s="598">
        <v>96.1</v>
      </c>
      <c r="E22" s="599">
        <v>97.9</v>
      </c>
      <c r="F22" s="599">
        <v>98.2</v>
      </c>
      <c r="G22" s="599">
        <v>103</v>
      </c>
      <c r="H22" s="599">
        <v>89.3</v>
      </c>
      <c r="I22" s="599">
        <v>95.7</v>
      </c>
      <c r="J22" s="599">
        <v>95.8</v>
      </c>
      <c r="K22" s="599">
        <v>94.1</v>
      </c>
      <c r="L22" s="599">
        <v>81.7</v>
      </c>
      <c r="M22" s="599">
        <v>108.8</v>
      </c>
      <c r="N22" s="599">
        <v>80.3</v>
      </c>
      <c r="O22" s="599">
        <v>101.5</v>
      </c>
      <c r="P22" s="599">
        <v>86.2</v>
      </c>
      <c r="Q22" s="599">
        <v>94.9</v>
      </c>
      <c r="R22" s="599">
        <v>96.9</v>
      </c>
      <c r="S22" s="599">
        <v>112.3</v>
      </c>
    </row>
    <row r="23" spans="1:19" ht="13.5" customHeight="1">
      <c r="A23" s="553"/>
      <c r="B23" s="553" t="s">
        <v>639</v>
      </c>
      <c r="C23" s="554"/>
      <c r="D23" s="598">
        <v>96.4</v>
      </c>
      <c r="E23" s="599">
        <v>94.5</v>
      </c>
      <c r="F23" s="599">
        <v>98.4</v>
      </c>
      <c r="G23" s="599">
        <v>103.2</v>
      </c>
      <c r="H23" s="599">
        <v>84.7</v>
      </c>
      <c r="I23" s="599">
        <v>96.8</v>
      </c>
      <c r="J23" s="599">
        <v>97.3</v>
      </c>
      <c r="K23" s="599">
        <v>94.1</v>
      </c>
      <c r="L23" s="599">
        <v>81.3</v>
      </c>
      <c r="M23" s="599">
        <v>105.8</v>
      </c>
      <c r="N23" s="599">
        <v>83</v>
      </c>
      <c r="O23" s="599">
        <v>104.5</v>
      </c>
      <c r="P23" s="599">
        <v>84.7</v>
      </c>
      <c r="Q23" s="599">
        <v>94.6</v>
      </c>
      <c r="R23" s="599">
        <v>97.5</v>
      </c>
      <c r="S23" s="599">
        <v>116.5</v>
      </c>
    </row>
    <row r="24" spans="1:46" ht="13.5" customHeight="1">
      <c r="A24" s="553"/>
      <c r="B24" s="553" t="s">
        <v>640</v>
      </c>
      <c r="C24" s="554"/>
      <c r="D24" s="598">
        <v>96.6</v>
      </c>
      <c r="E24" s="599">
        <v>100.2</v>
      </c>
      <c r="F24" s="599">
        <v>98.9</v>
      </c>
      <c r="G24" s="599">
        <v>106</v>
      </c>
      <c r="H24" s="599">
        <v>85.4</v>
      </c>
      <c r="I24" s="599">
        <v>98.2</v>
      </c>
      <c r="J24" s="599">
        <v>96.1</v>
      </c>
      <c r="K24" s="599">
        <v>95.1</v>
      </c>
      <c r="L24" s="599">
        <v>81.4</v>
      </c>
      <c r="M24" s="599">
        <v>105.1</v>
      </c>
      <c r="N24" s="599">
        <v>83.2</v>
      </c>
      <c r="O24" s="599">
        <v>105.3</v>
      </c>
      <c r="P24" s="599">
        <v>86.2</v>
      </c>
      <c r="Q24" s="599">
        <v>92.9</v>
      </c>
      <c r="R24" s="599">
        <v>97.7</v>
      </c>
      <c r="S24" s="599">
        <v>113.1</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96.9</v>
      </c>
      <c r="E25" s="601">
        <v>97.5</v>
      </c>
      <c r="F25" s="601">
        <v>97.6</v>
      </c>
      <c r="G25" s="601">
        <v>106.6</v>
      </c>
      <c r="H25" s="601">
        <v>86.8</v>
      </c>
      <c r="I25" s="601">
        <v>97.7</v>
      </c>
      <c r="J25" s="601">
        <v>96.1</v>
      </c>
      <c r="K25" s="601">
        <v>98.9</v>
      </c>
      <c r="L25" s="601">
        <v>78.7</v>
      </c>
      <c r="M25" s="601">
        <v>101.2</v>
      </c>
      <c r="N25" s="601">
        <v>91.3</v>
      </c>
      <c r="O25" s="601">
        <v>109</v>
      </c>
      <c r="P25" s="601">
        <v>85.7</v>
      </c>
      <c r="Q25" s="601">
        <v>97.6</v>
      </c>
      <c r="R25" s="601">
        <v>99.3</v>
      </c>
      <c r="S25" s="601">
        <v>111.1</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2"/>
      <c r="B26" s="622"/>
      <c r="C26" s="622"/>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-0.4</v>
      </c>
      <c r="E27" s="611">
        <v>-1.6</v>
      </c>
      <c r="F27" s="611">
        <v>-0.2</v>
      </c>
      <c r="G27" s="611">
        <v>-2</v>
      </c>
      <c r="H27" s="611">
        <v>7.9</v>
      </c>
      <c r="I27" s="611">
        <v>6.8</v>
      </c>
      <c r="J27" s="611">
        <v>-3.1</v>
      </c>
      <c r="K27" s="611">
        <v>9.3</v>
      </c>
      <c r="L27" s="618" t="s">
        <v>735</v>
      </c>
      <c r="M27" s="618" t="s">
        <v>735</v>
      </c>
      <c r="N27" s="618" t="s">
        <v>735</v>
      </c>
      <c r="O27" s="618" t="s">
        <v>735</v>
      </c>
      <c r="P27" s="611">
        <v>-1.4</v>
      </c>
      <c r="Q27" s="611">
        <v>-2</v>
      </c>
      <c r="R27" s="611">
        <v>1.6</v>
      </c>
      <c r="S27" s="618" t="s">
        <v>735</v>
      </c>
    </row>
    <row r="28" spans="1:19" ht="13.5" customHeight="1">
      <c r="A28" s="553"/>
      <c r="B28" s="553" t="s">
        <v>622</v>
      </c>
      <c r="C28" s="554"/>
      <c r="D28" s="612">
        <v>0.2</v>
      </c>
      <c r="E28" s="613">
        <v>-2.2</v>
      </c>
      <c r="F28" s="613">
        <v>0.8</v>
      </c>
      <c r="G28" s="613">
        <v>-1.6</v>
      </c>
      <c r="H28" s="613">
        <v>-2.8</v>
      </c>
      <c r="I28" s="613">
        <v>-7.9</v>
      </c>
      <c r="J28" s="613">
        <v>0.2</v>
      </c>
      <c r="K28" s="613">
        <v>1.5</v>
      </c>
      <c r="L28" s="619" t="s">
        <v>735</v>
      </c>
      <c r="M28" s="619" t="s">
        <v>735</v>
      </c>
      <c r="N28" s="619" t="s">
        <v>735</v>
      </c>
      <c r="O28" s="619" t="s">
        <v>735</v>
      </c>
      <c r="P28" s="613">
        <v>0.1</v>
      </c>
      <c r="Q28" s="613">
        <v>2.1</v>
      </c>
      <c r="R28" s="613">
        <v>-13.6</v>
      </c>
      <c r="S28" s="619" t="s">
        <v>735</v>
      </c>
    </row>
    <row r="29" spans="1:19" ht="13.5" customHeight="1">
      <c r="A29" s="553"/>
      <c r="B29" s="553" t="s">
        <v>623</v>
      </c>
      <c r="C29" s="554"/>
      <c r="D29" s="612">
        <v>1.6</v>
      </c>
      <c r="E29" s="613">
        <v>-4.8</v>
      </c>
      <c r="F29" s="613">
        <v>2.3</v>
      </c>
      <c r="G29" s="613">
        <v>-3.2</v>
      </c>
      <c r="H29" s="613">
        <v>-8.3</v>
      </c>
      <c r="I29" s="613">
        <v>-3</v>
      </c>
      <c r="J29" s="613">
        <v>1.9</v>
      </c>
      <c r="K29" s="613">
        <v>0.7</v>
      </c>
      <c r="L29" s="619" t="s">
        <v>735</v>
      </c>
      <c r="M29" s="619" t="s">
        <v>735</v>
      </c>
      <c r="N29" s="619" t="s">
        <v>735</v>
      </c>
      <c r="O29" s="619" t="s">
        <v>735</v>
      </c>
      <c r="P29" s="613">
        <v>4.8</v>
      </c>
      <c r="Q29" s="613">
        <v>2</v>
      </c>
      <c r="R29" s="613">
        <v>3.8</v>
      </c>
      <c r="S29" s="619" t="s">
        <v>735</v>
      </c>
    </row>
    <row r="30" spans="1:19" ht="13.5" customHeight="1">
      <c r="A30" s="553"/>
      <c r="B30" s="553" t="s">
        <v>624</v>
      </c>
      <c r="C30" s="554"/>
      <c r="D30" s="612">
        <v>-4.4</v>
      </c>
      <c r="E30" s="613">
        <v>2.2</v>
      </c>
      <c r="F30" s="613">
        <v>-2.6</v>
      </c>
      <c r="G30" s="613">
        <v>2.3</v>
      </c>
      <c r="H30" s="613">
        <v>-4.5</v>
      </c>
      <c r="I30" s="613">
        <v>0.6</v>
      </c>
      <c r="J30" s="613">
        <v>-6.9</v>
      </c>
      <c r="K30" s="613">
        <v>2.7</v>
      </c>
      <c r="L30" s="619" t="s">
        <v>735</v>
      </c>
      <c r="M30" s="619" t="s">
        <v>735</v>
      </c>
      <c r="N30" s="619" t="s">
        <v>735</v>
      </c>
      <c r="O30" s="619" t="s">
        <v>735</v>
      </c>
      <c r="P30" s="613">
        <v>-10.4</v>
      </c>
      <c r="Q30" s="613">
        <v>-8.3</v>
      </c>
      <c r="R30" s="613">
        <v>17</v>
      </c>
      <c r="S30" s="619" t="s">
        <v>735</v>
      </c>
    </row>
    <row r="31" spans="1:19" ht="13.5" customHeight="1">
      <c r="A31" s="553"/>
      <c r="B31" s="553" t="s">
        <v>625</v>
      </c>
      <c r="C31" s="554"/>
      <c r="D31" s="612">
        <v>0.1</v>
      </c>
      <c r="E31" s="613">
        <v>4</v>
      </c>
      <c r="F31" s="613">
        <v>2.5</v>
      </c>
      <c r="G31" s="613">
        <v>3</v>
      </c>
      <c r="H31" s="613">
        <v>5.9</v>
      </c>
      <c r="I31" s="613">
        <v>-1.9</v>
      </c>
      <c r="J31" s="613">
        <v>4.5</v>
      </c>
      <c r="K31" s="613">
        <v>3.1</v>
      </c>
      <c r="L31" s="619" t="s">
        <v>735</v>
      </c>
      <c r="M31" s="619" t="s">
        <v>735</v>
      </c>
      <c r="N31" s="619" t="s">
        <v>735</v>
      </c>
      <c r="O31" s="619" t="s">
        <v>735</v>
      </c>
      <c r="P31" s="613">
        <v>-5.9</v>
      </c>
      <c r="Q31" s="613">
        <v>-2.9</v>
      </c>
      <c r="R31" s="613">
        <v>3.5</v>
      </c>
      <c r="S31" s="619" t="s">
        <v>735</v>
      </c>
    </row>
    <row r="32" spans="1:19" ht="13.5" customHeight="1">
      <c r="A32" s="553"/>
      <c r="B32" s="553" t="s">
        <v>626</v>
      </c>
      <c r="C32" s="554"/>
      <c r="D32" s="616">
        <v>-2.8</v>
      </c>
      <c r="E32" s="617">
        <v>-6.3</v>
      </c>
      <c r="F32" s="617">
        <v>-0.8</v>
      </c>
      <c r="G32" s="617">
        <v>3.8</v>
      </c>
      <c r="H32" s="617">
        <v>-9.1</v>
      </c>
      <c r="I32" s="617">
        <v>-1.7</v>
      </c>
      <c r="J32" s="617">
        <v>-2</v>
      </c>
      <c r="K32" s="617">
        <v>-3.8</v>
      </c>
      <c r="L32" s="617">
        <v>-16.8</v>
      </c>
      <c r="M32" s="617">
        <v>5.7</v>
      </c>
      <c r="N32" s="617">
        <v>-14.6</v>
      </c>
      <c r="O32" s="617">
        <v>1.9</v>
      </c>
      <c r="P32" s="617">
        <v>-14</v>
      </c>
      <c r="Q32" s="617">
        <v>-3.1</v>
      </c>
      <c r="R32" s="617">
        <v>-1.3</v>
      </c>
      <c r="S32" s="617">
        <v>9.7</v>
      </c>
    </row>
    <row r="33" spans="1:19" ht="13.5" customHeight="1">
      <c r="A33" s="550" t="s">
        <v>627</v>
      </c>
      <c r="B33" s="550" t="s">
        <v>628</v>
      </c>
      <c r="C33" s="556" t="s">
        <v>629</v>
      </c>
      <c r="D33" s="598">
        <v>-2</v>
      </c>
      <c r="E33" s="599">
        <v>-11.8</v>
      </c>
      <c r="F33" s="599">
        <v>0.4</v>
      </c>
      <c r="G33" s="599">
        <v>-2.2</v>
      </c>
      <c r="H33" s="599">
        <v>-5.9</v>
      </c>
      <c r="I33" s="599">
        <v>0.3</v>
      </c>
      <c r="J33" s="599">
        <v>2.9</v>
      </c>
      <c r="K33" s="599">
        <v>-2.3</v>
      </c>
      <c r="L33" s="599">
        <v>-17.1</v>
      </c>
      <c r="M33" s="599">
        <v>7.8</v>
      </c>
      <c r="N33" s="599">
        <v>-13.1</v>
      </c>
      <c r="O33" s="599">
        <v>-0.7</v>
      </c>
      <c r="P33" s="599">
        <v>-15.7</v>
      </c>
      <c r="Q33" s="599">
        <v>-2.7</v>
      </c>
      <c r="R33" s="599">
        <v>1.3</v>
      </c>
      <c r="S33" s="599">
        <v>4.6</v>
      </c>
    </row>
    <row r="34" spans="1:19" ht="13.5" customHeight="1">
      <c r="A34" s="553"/>
      <c r="B34" s="553" t="s">
        <v>630</v>
      </c>
      <c r="C34" s="554"/>
      <c r="D34" s="598">
        <v>-1.2</v>
      </c>
      <c r="E34" s="599">
        <v>-6.4</v>
      </c>
      <c r="F34" s="599">
        <v>1.2</v>
      </c>
      <c r="G34" s="599">
        <v>1.8</v>
      </c>
      <c r="H34" s="599">
        <v>-6.8</v>
      </c>
      <c r="I34" s="599">
        <v>-0.2</v>
      </c>
      <c r="J34" s="599">
        <v>3.7</v>
      </c>
      <c r="K34" s="599">
        <v>-2.3</v>
      </c>
      <c r="L34" s="599">
        <v>-15.6</v>
      </c>
      <c r="M34" s="599">
        <v>8.4</v>
      </c>
      <c r="N34" s="599">
        <v>-13.4</v>
      </c>
      <c r="O34" s="599">
        <v>0.4</v>
      </c>
      <c r="P34" s="599">
        <v>-17.2</v>
      </c>
      <c r="Q34" s="599">
        <v>-3.1</v>
      </c>
      <c r="R34" s="599">
        <v>1.5</v>
      </c>
      <c r="S34" s="599">
        <v>9.2</v>
      </c>
    </row>
    <row r="35" spans="1:19" ht="13.5" customHeight="1">
      <c r="A35" s="553"/>
      <c r="B35" s="553" t="s">
        <v>631</v>
      </c>
      <c r="C35" s="554"/>
      <c r="D35" s="598">
        <v>-2.9</v>
      </c>
      <c r="E35" s="599">
        <v>-12.1</v>
      </c>
      <c r="F35" s="599">
        <v>-0.4</v>
      </c>
      <c r="G35" s="599">
        <v>6.7</v>
      </c>
      <c r="H35" s="599">
        <v>-9.7</v>
      </c>
      <c r="I35" s="599">
        <v>-2.4</v>
      </c>
      <c r="J35" s="599">
        <v>1.1</v>
      </c>
      <c r="K35" s="599">
        <v>-4.2</v>
      </c>
      <c r="L35" s="599">
        <v>-13.4</v>
      </c>
      <c r="M35" s="599">
        <v>7.1</v>
      </c>
      <c r="N35" s="599">
        <v>-17.1</v>
      </c>
      <c r="O35" s="599">
        <v>3.7</v>
      </c>
      <c r="P35" s="599">
        <v>-14.8</v>
      </c>
      <c r="Q35" s="599">
        <v>-3.8</v>
      </c>
      <c r="R35" s="599">
        <v>1.5</v>
      </c>
      <c r="S35" s="599">
        <v>3.4</v>
      </c>
    </row>
    <row r="36" spans="1:19" ht="13.5" customHeight="1">
      <c r="A36" s="553"/>
      <c r="B36" s="553" t="s">
        <v>632</v>
      </c>
      <c r="C36" s="554"/>
      <c r="D36" s="598">
        <v>-2.3</v>
      </c>
      <c r="E36" s="599">
        <v>-8.3</v>
      </c>
      <c r="F36" s="599">
        <v>0.3</v>
      </c>
      <c r="G36" s="599">
        <v>5</v>
      </c>
      <c r="H36" s="599">
        <v>-9.8</v>
      </c>
      <c r="I36" s="599">
        <v>0.3</v>
      </c>
      <c r="J36" s="599">
        <v>3</v>
      </c>
      <c r="K36" s="599">
        <v>-5.2</v>
      </c>
      <c r="L36" s="599">
        <v>-17</v>
      </c>
      <c r="M36" s="599">
        <v>4.4</v>
      </c>
      <c r="N36" s="599">
        <v>-18.8</v>
      </c>
      <c r="O36" s="599">
        <v>-1.2</v>
      </c>
      <c r="P36" s="599">
        <v>-13.2</v>
      </c>
      <c r="Q36" s="599">
        <v>-6.3</v>
      </c>
      <c r="R36" s="599">
        <v>0.9</v>
      </c>
      <c r="S36" s="599">
        <v>5.7</v>
      </c>
    </row>
    <row r="37" spans="1:19" ht="13.5" customHeight="1">
      <c r="A37" s="553"/>
      <c r="B37" s="553" t="s">
        <v>633</v>
      </c>
      <c r="C37" s="554"/>
      <c r="D37" s="598">
        <v>-3</v>
      </c>
      <c r="E37" s="599">
        <v>-11.3</v>
      </c>
      <c r="F37" s="599">
        <v>-0.3</v>
      </c>
      <c r="G37" s="599">
        <v>7.8</v>
      </c>
      <c r="H37" s="599">
        <v>-8.8</v>
      </c>
      <c r="I37" s="599">
        <v>-0.5</v>
      </c>
      <c r="J37" s="599">
        <v>1.7</v>
      </c>
      <c r="K37" s="599">
        <v>-3.4</v>
      </c>
      <c r="L37" s="599">
        <v>-22.1</v>
      </c>
      <c r="M37" s="599">
        <v>11.1</v>
      </c>
      <c r="N37" s="599">
        <v>-15.5</v>
      </c>
      <c r="O37" s="599">
        <v>4.2</v>
      </c>
      <c r="P37" s="599">
        <v>-13.7</v>
      </c>
      <c r="Q37" s="599">
        <v>-8.6</v>
      </c>
      <c r="R37" s="599">
        <v>0.2</v>
      </c>
      <c r="S37" s="599">
        <v>5.3</v>
      </c>
    </row>
    <row r="38" spans="1:19" ht="13.5" customHeight="1">
      <c r="A38" s="553"/>
      <c r="B38" s="553" t="s">
        <v>634</v>
      </c>
      <c r="C38" s="554"/>
      <c r="D38" s="598">
        <v>-2.1</v>
      </c>
      <c r="E38" s="599">
        <v>-3.8</v>
      </c>
      <c r="F38" s="599">
        <v>0.3</v>
      </c>
      <c r="G38" s="599">
        <v>12.8</v>
      </c>
      <c r="H38" s="599">
        <v>-11.9</v>
      </c>
      <c r="I38" s="599">
        <v>-1</v>
      </c>
      <c r="J38" s="599">
        <v>0.6</v>
      </c>
      <c r="K38" s="599">
        <v>-2.1</v>
      </c>
      <c r="L38" s="599">
        <v>-18.3</v>
      </c>
      <c r="M38" s="599">
        <v>7.8</v>
      </c>
      <c r="N38" s="599">
        <v>-16.4</v>
      </c>
      <c r="O38" s="599">
        <v>6.4</v>
      </c>
      <c r="P38" s="599">
        <v>-15.5</v>
      </c>
      <c r="Q38" s="599">
        <v>-4.7</v>
      </c>
      <c r="R38" s="599">
        <v>0.2</v>
      </c>
      <c r="S38" s="599">
        <v>4.3</v>
      </c>
    </row>
    <row r="39" spans="1:19" ht="13.5" customHeight="1">
      <c r="A39" s="553"/>
      <c r="B39" s="553" t="s">
        <v>635</v>
      </c>
      <c r="C39" s="554"/>
      <c r="D39" s="598">
        <v>-2.5</v>
      </c>
      <c r="E39" s="599">
        <v>-7.7</v>
      </c>
      <c r="F39" s="599">
        <v>-1.2</v>
      </c>
      <c r="G39" s="599">
        <v>1.4</v>
      </c>
      <c r="H39" s="599">
        <v>-0.8</v>
      </c>
      <c r="I39" s="599">
        <v>-3.3</v>
      </c>
      <c r="J39" s="599">
        <v>-5.8</v>
      </c>
      <c r="K39" s="599">
        <v>-2.8</v>
      </c>
      <c r="L39" s="599">
        <v>-13.8</v>
      </c>
      <c r="M39" s="599">
        <v>4.4</v>
      </c>
      <c r="N39" s="599">
        <v>-10.1</v>
      </c>
      <c r="O39" s="599">
        <v>5.9</v>
      </c>
      <c r="P39" s="599">
        <v>-13.5</v>
      </c>
      <c r="Q39" s="599">
        <v>0.6</v>
      </c>
      <c r="R39" s="599">
        <v>-3</v>
      </c>
      <c r="S39" s="599">
        <v>13.6</v>
      </c>
    </row>
    <row r="40" spans="1:19" ht="13.5" customHeight="1">
      <c r="A40" s="553"/>
      <c r="B40" s="553" t="s">
        <v>636</v>
      </c>
      <c r="C40" s="554"/>
      <c r="D40" s="598">
        <v>-2.5</v>
      </c>
      <c r="E40" s="599">
        <v>-5.3</v>
      </c>
      <c r="F40" s="599">
        <v>-2.1</v>
      </c>
      <c r="G40" s="599">
        <v>3.4</v>
      </c>
      <c r="H40" s="599">
        <v>-8</v>
      </c>
      <c r="I40" s="599">
        <v>0.7</v>
      </c>
      <c r="J40" s="599">
        <v>-5.3</v>
      </c>
      <c r="K40" s="599">
        <v>-4.7</v>
      </c>
      <c r="L40" s="599">
        <v>-14</v>
      </c>
      <c r="M40" s="599">
        <v>4.8</v>
      </c>
      <c r="N40" s="599">
        <v>-11.9</v>
      </c>
      <c r="O40" s="599">
        <v>4.5</v>
      </c>
      <c r="P40" s="599">
        <v>-13.8</v>
      </c>
      <c r="Q40" s="599">
        <v>0.7</v>
      </c>
      <c r="R40" s="599">
        <v>-2.9</v>
      </c>
      <c r="S40" s="599">
        <v>18.7</v>
      </c>
    </row>
    <row r="41" spans="1:19" ht="13.5" customHeight="1">
      <c r="A41" s="553"/>
      <c r="B41" s="553" t="s">
        <v>637</v>
      </c>
      <c r="C41" s="554"/>
      <c r="D41" s="598">
        <v>-3.1</v>
      </c>
      <c r="E41" s="599">
        <v>-0.6</v>
      </c>
      <c r="F41" s="599">
        <v>-1</v>
      </c>
      <c r="G41" s="599">
        <v>1.6</v>
      </c>
      <c r="H41" s="599">
        <v>-13.3</v>
      </c>
      <c r="I41" s="599">
        <v>-2.8</v>
      </c>
      <c r="J41" s="599">
        <v>-6.8</v>
      </c>
      <c r="K41" s="599">
        <v>-4.3</v>
      </c>
      <c r="L41" s="599">
        <v>-16.1</v>
      </c>
      <c r="M41" s="599">
        <v>3.3</v>
      </c>
      <c r="N41" s="599">
        <v>-13.2</v>
      </c>
      <c r="O41" s="599">
        <v>1.3</v>
      </c>
      <c r="P41" s="599">
        <v>-12.3</v>
      </c>
      <c r="Q41" s="599">
        <v>-1</v>
      </c>
      <c r="R41" s="599">
        <v>-3.1</v>
      </c>
      <c r="S41" s="599">
        <v>12.9</v>
      </c>
    </row>
    <row r="42" spans="1:19" ht="13.5" customHeight="1">
      <c r="A42" s="553"/>
      <c r="B42" s="553" t="s">
        <v>638</v>
      </c>
      <c r="C42" s="554"/>
      <c r="D42" s="598">
        <v>-3.7</v>
      </c>
      <c r="E42" s="599">
        <v>1.2</v>
      </c>
      <c r="F42" s="599">
        <v>-2.2</v>
      </c>
      <c r="G42" s="599">
        <v>3.1</v>
      </c>
      <c r="H42" s="599">
        <v>-10.3</v>
      </c>
      <c r="I42" s="599">
        <v>-7</v>
      </c>
      <c r="J42" s="599">
        <v>-6.1</v>
      </c>
      <c r="K42" s="599">
        <v>-5.4</v>
      </c>
      <c r="L42" s="599">
        <v>-17.6</v>
      </c>
      <c r="M42" s="599">
        <v>4.6</v>
      </c>
      <c r="N42" s="599">
        <v>-15.7</v>
      </c>
      <c r="O42" s="599">
        <v>-0.8</v>
      </c>
      <c r="P42" s="599">
        <v>-13.2</v>
      </c>
      <c r="Q42" s="599">
        <v>-1.9</v>
      </c>
      <c r="R42" s="599">
        <v>-3.2</v>
      </c>
      <c r="S42" s="599">
        <v>13.4</v>
      </c>
    </row>
    <row r="43" spans="1:19" ht="13.5" customHeight="1">
      <c r="A43" s="553"/>
      <c r="B43" s="553" t="s">
        <v>639</v>
      </c>
      <c r="C43" s="554"/>
      <c r="D43" s="598">
        <v>-3.8</v>
      </c>
      <c r="E43" s="599">
        <v>-7.6</v>
      </c>
      <c r="F43" s="599">
        <v>-1.8</v>
      </c>
      <c r="G43" s="599">
        <v>2.2</v>
      </c>
      <c r="H43" s="599">
        <v>-13.1</v>
      </c>
      <c r="I43" s="599">
        <v>-2.9</v>
      </c>
      <c r="J43" s="599">
        <v>-4.8</v>
      </c>
      <c r="K43" s="599">
        <v>-3.3</v>
      </c>
      <c r="L43" s="599">
        <v>-19.9</v>
      </c>
      <c r="M43" s="599">
        <v>2.6</v>
      </c>
      <c r="N43" s="599">
        <v>-13.2</v>
      </c>
      <c r="O43" s="599">
        <v>-2.4</v>
      </c>
      <c r="P43" s="599">
        <v>-14</v>
      </c>
      <c r="Q43" s="599">
        <v>-2.5</v>
      </c>
      <c r="R43" s="599">
        <v>-3.2</v>
      </c>
      <c r="S43" s="599">
        <v>10.9</v>
      </c>
    </row>
    <row r="44" spans="1:19" ht="13.5" customHeight="1">
      <c r="A44" s="553"/>
      <c r="B44" s="553" t="s">
        <v>640</v>
      </c>
      <c r="C44" s="554"/>
      <c r="D44" s="598">
        <v>-3.4</v>
      </c>
      <c r="E44" s="599">
        <v>0</v>
      </c>
      <c r="F44" s="599">
        <v>-1.5</v>
      </c>
      <c r="G44" s="599">
        <v>3.1</v>
      </c>
      <c r="H44" s="599">
        <v>-11.1</v>
      </c>
      <c r="I44" s="599">
        <v>-0.5</v>
      </c>
      <c r="J44" s="599">
        <v>-6.4</v>
      </c>
      <c r="K44" s="599">
        <v>-5.7</v>
      </c>
      <c r="L44" s="599">
        <v>-15.8</v>
      </c>
      <c r="M44" s="599">
        <v>3</v>
      </c>
      <c r="N44" s="599">
        <v>-16.9</v>
      </c>
      <c r="O44" s="599">
        <v>2.3</v>
      </c>
      <c r="P44" s="599">
        <v>-11.6</v>
      </c>
      <c r="Q44" s="599">
        <v>-3.9</v>
      </c>
      <c r="R44" s="599">
        <v>-4.3</v>
      </c>
      <c r="S44" s="599">
        <v>14.7</v>
      </c>
    </row>
    <row r="45" spans="1:19" ht="13.5" customHeight="1">
      <c r="A45" s="558" t="s">
        <v>641</v>
      </c>
      <c r="B45" s="558" t="s">
        <v>628</v>
      </c>
      <c r="C45" s="559" t="s">
        <v>642</v>
      </c>
      <c r="D45" s="600">
        <v>-0.1</v>
      </c>
      <c r="E45" s="601">
        <v>13</v>
      </c>
      <c r="F45" s="601">
        <v>-0.4</v>
      </c>
      <c r="G45" s="601">
        <v>2.8</v>
      </c>
      <c r="H45" s="601">
        <v>-8</v>
      </c>
      <c r="I45" s="601">
        <v>-1</v>
      </c>
      <c r="J45" s="601">
        <v>-4.1</v>
      </c>
      <c r="K45" s="601">
        <v>-0.4</v>
      </c>
      <c r="L45" s="601">
        <v>-3.3</v>
      </c>
      <c r="M45" s="601">
        <v>-3.1</v>
      </c>
      <c r="N45" s="601">
        <v>2.5</v>
      </c>
      <c r="O45" s="601">
        <v>9.5</v>
      </c>
      <c r="P45" s="601">
        <v>-0.2</v>
      </c>
      <c r="Q45" s="601">
        <v>-2.6</v>
      </c>
      <c r="R45" s="601">
        <v>-1.6</v>
      </c>
      <c r="S45" s="601">
        <v>7.9</v>
      </c>
    </row>
    <row r="46" spans="1:35" ht="27" customHeight="1">
      <c r="A46" s="756" t="s">
        <v>344</v>
      </c>
      <c r="B46" s="756"/>
      <c r="C46" s="757"/>
      <c r="D46" s="602">
        <v>0.3</v>
      </c>
      <c r="E46" s="602">
        <v>-2.7</v>
      </c>
      <c r="F46" s="602">
        <v>-1.3</v>
      </c>
      <c r="G46" s="602">
        <v>0.6</v>
      </c>
      <c r="H46" s="602">
        <v>1.6</v>
      </c>
      <c r="I46" s="602">
        <v>-0.5</v>
      </c>
      <c r="J46" s="602">
        <v>0</v>
      </c>
      <c r="K46" s="602">
        <v>4</v>
      </c>
      <c r="L46" s="602">
        <v>-3.3</v>
      </c>
      <c r="M46" s="602">
        <v>-3.7</v>
      </c>
      <c r="N46" s="602">
        <v>9.7</v>
      </c>
      <c r="O46" s="602">
        <v>3.5</v>
      </c>
      <c r="P46" s="602">
        <v>-0.6</v>
      </c>
      <c r="Q46" s="602">
        <v>5.1</v>
      </c>
      <c r="R46" s="602">
        <v>1.6</v>
      </c>
      <c r="S46" s="602">
        <v>-1.8</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52"/>
      <c r="E47" s="552"/>
      <c r="F47" s="552"/>
      <c r="G47" s="552"/>
      <c r="H47" s="552"/>
      <c r="I47" s="552"/>
      <c r="J47" s="552"/>
      <c r="K47" s="552"/>
      <c r="L47" s="552"/>
      <c r="M47" s="552"/>
      <c r="N47" s="552"/>
      <c r="O47" s="552"/>
      <c r="P47" s="552"/>
      <c r="Q47" s="552"/>
      <c r="R47" s="552"/>
      <c r="S47" s="552"/>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557"/>
      <c r="E48" s="557"/>
      <c r="F48" s="557"/>
      <c r="G48" s="557"/>
      <c r="H48" s="761"/>
      <c r="I48" s="761"/>
      <c r="J48" s="761"/>
      <c r="K48" s="761"/>
      <c r="L48" s="761"/>
      <c r="M48" s="761"/>
      <c r="N48" s="761"/>
      <c r="O48" s="761"/>
      <c r="P48" s="557"/>
      <c r="Q48" s="557"/>
      <c r="R48" s="557"/>
      <c r="S48" s="56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2"/>
      <c r="B52" s="622"/>
      <c r="C52" s="622"/>
      <c r="D52" s="754" t="s">
        <v>739</v>
      </c>
      <c r="E52" s="754"/>
      <c r="F52" s="754"/>
      <c r="G52" s="754"/>
      <c r="H52" s="754"/>
      <c r="I52" s="754"/>
      <c r="J52" s="754"/>
      <c r="K52" s="754"/>
      <c r="L52" s="754"/>
      <c r="M52" s="754"/>
      <c r="N52" s="754"/>
      <c r="O52" s="754"/>
      <c r="P52" s="754"/>
      <c r="Q52" s="754"/>
      <c r="R52" s="754"/>
      <c r="S52" s="622"/>
    </row>
    <row r="53" spans="1:19" ht="13.5" customHeight="1">
      <c r="A53" s="550" t="s">
        <v>619</v>
      </c>
      <c r="B53" s="550" t="s">
        <v>620</v>
      </c>
      <c r="C53" s="551" t="s">
        <v>621</v>
      </c>
      <c r="D53" s="610">
        <v>104.4</v>
      </c>
      <c r="E53" s="611">
        <v>100.9</v>
      </c>
      <c r="F53" s="611">
        <v>98.9</v>
      </c>
      <c r="G53" s="611">
        <v>103.8</v>
      </c>
      <c r="H53" s="611">
        <v>120.4</v>
      </c>
      <c r="I53" s="611">
        <v>107.6</v>
      </c>
      <c r="J53" s="611">
        <v>108.5</v>
      </c>
      <c r="K53" s="611">
        <v>87.3</v>
      </c>
      <c r="L53" s="618" t="s">
        <v>735</v>
      </c>
      <c r="M53" s="618" t="s">
        <v>735</v>
      </c>
      <c r="N53" s="618" t="s">
        <v>735</v>
      </c>
      <c r="O53" s="618" t="s">
        <v>735</v>
      </c>
      <c r="P53" s="611">
        <v>124.8</v>
      </c>
      <c r="Q53" s="611">
        <v>102.9</v>
      </c>
      <c r="R53" s="611">
        <v>94.1</v>
      </c>
      <c r="S53" s="618" t="s">
        <v>735</v>
      </c>
    </row>
    <row r="54" spans="1:19" ht="13.5" customHeight="1">
      <c r="A54" s="553"/>
      <c r="B54" s="553" t="s">
        <v>622</v>
      </c>
      <c r="C54" s="554"/>
      <c r="D54" s="612">
        <v>104.5</v>
      </c>
      <c r="E54" s="613">
        <v>91.9</v>
      </c>
      <c r="F54" s="613">
        <v>99</v>
      </c>
      <c r="G54" s="613">
        <v>102.4</v>
      </c>
      <c r="H54" s="613">
        <v>110.4</v>
      </c>
      <c r="I54" s="613">
        <v>104.1</v>
      </c>
      <c r="J54" s="613">
        <v>111.2</v>
      </c>
      <c r="K54" s="613">
        <v>89.7</v>
      </c>
      <c r="L54" s="619" t="s">
        <v>735</v>
      </c>
      <c r="M54" s="619" t="s">
        <v>735</v>
      </c>
      <c r="N54" s="619" t="s">
        <v>735</v>
      </c>
      <c r="O54" s="619" t="s">
        <v>735</v>
      </c>
      <c r="P54" s="613">
        <v>119.8</v>
      </c>
      <c r="Q54" s="613">
        <v>103.2</v>
      </c>
      <c r="R54" s="613">
        <v>75.4</v>
      </c>
      <c r="S54" s="619" t="s">
        <v>735</v>
      </c>
    </row>
    <row r="55" spans="1:19" ht="13.5" customHeight="1">
      <c r="A55" s="553"/>
      <c r="B55" s="553" t="s">
        <v>623</v>
      </c>
      <c r="C55" s="554"/>
      <c r="D55" s="612">
        <v>105.2</v>
      </c>
      <c r="E55" s="613">
        <v>84.9</v>
      </c>
      <c r="F55" s="613">
        <v>100.1</v>
      </c>
      <c r="G55" s="613">
        <v>97.1</v>
      </c>
      <c r="H55" s="613">
        <v>99.3</v>
      </c>
      <c r="I55" s="613">
        <v>107.5</v>
      </c>
      <c r="J55" s="613">
        <v>100.6</v>
      </c>
      <c r="K55" s="613">
        <v>95</v>
      </c>
      <c r="L55" s="619" t="s">
        <v>735</v>
      </c>
      <c r="M55" s="619" t="s">
        <v>735</v>
      </c>
      <c r="N55" s="619" t="s">
        <v>735</v>
      </c>
      <c r="O55" s="619" t="s">
        <v>735</v>
      </c>
      <c r="P55" s="613">
        <v>113.6</v>
      </c>
      <c r="Q55" s="613">
        <v>110.3</v>
      </c>
      <c r="R55" s="613">
        <v>75.6</v>
      </c>
      <c r="S55" s="619" t="s">
        <v>735</v>
      </c>
    </row>
    <row r="56" spans="1:19" ht="13.5" customHeight="1">
      <c r="A56" s="553"/>
      <c r="B56" s="553" t="s">
        <v>624</v>
      </c>
      <c r="C56" s="554"/>
      <c r="D56" s="612">
        <v>100.7</v>
      </c>
      <c r="E56" s="613">
        <v>88</v>
      </c>
      <c r="F56" s="613">
        <v>97.8</v>
      </c>
      <c r="G56" s="613">
        <v>97.6</v>
      </c>
      <c r="H56" s="613">
        <v>92.4</v>
      </c>
      <c r="I56" s="613">
        <v>106.8</v>
      </c>
      <c r="J56" s="613">
        <v>94.5</v>
      </c>
      <c r="K56" s="613">
        <v>100.4</v>
      </c>
      <c r="L56" s="619" t="s">
        <v>735</v>
      </c>
      <c r="M56" s="619" t="s">
        <v>735</v>
      </c>
      <c r="N56" s="619" t="s">
        <v>735</v>
      </c>
      <c r="O56" s="619" t="s">
        <v>735</v>
      </c>
      <c r="P56" s="613">
        <v>108</v>
      </c>
      <c r="Q56" s="613">
        <v>103.5</v>
      </c>
      <c r="R56" s="613">
        <v>98.6</v>
      </c>
      <c r="S56" s="619" t="s">
        <v>735</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98.3</v>
      </c>
      <c r="E58" s="617">
        <v>104.2</v>
      </c>
      <c r="F58" s="617">
        <v>100.2</v>
      </c>
      <c r="G58" s="617">
        <v>98.3</v>
      </c>
      <c r="H58" s="617">
        <v>92.5</v>
      </c>
      <c r="I58" s="617">
        <v>96.5</v>
      </c>
      <c r="J58" s="617">
        <v>101.6</v>
      </c>
      <c r="K58" s="617">
        <v>96.1</v>
      </c>
      <c r="L58" s="617">
        <v>96.9</v>
      </c>
      <c r="M58" s="617">
        <v>101.1</v>
      </c>
      <c r="N58" s="617">
        <v>86</v>
      </c>
      <c r="O58" s="617">
        <v>104.7</v>
      </c>
      <c r="P58" s="617">
        <v>94.4</v>
      </c>
      <c r="Q58" s="617">
        <v>93.9</v>
      </c>
      <c r="R58" s="617">
        <v>100</v>
      </c>
      <c r="S58" s="617">
        <v>100.6</v>
      </c>
    </row>
    <row r="59" spans="1:19" ht="13.5" customHeight="1">
      <c r="A59" s="550" t="s">
        <v>627</v>
      </c>
      <c r="B59" s="550" t="s">
        <v>628</v>
      </c>
      <c r="C59" s="556" t="s">
        <v>629</v>
      </c>
      <c r="D59" s="598">
        <v>97.9</v>
      </c>
      <c r="E59" s="599">
        <v>94.4</v>
      </c>
      <c r="F59" s="599">
        <v>97.7</v>
      </c>
      <c r="G59" s="599">
        <v>99.3</v>
      </c>
      <c r="H59" s="599">
        <v>95.9</v>
      </c>
      <c r="I59" s="599">
        <v>95</v>
      </c>
      <c r="J59" s="599">
        <v>101.8</v>
      </c>
      <c r="K59" s="599">
        <v>100.3</v>
      </c>
      <c r="L59" s="599">
        <v>91.1</v>
      </c>
      <c r="M59" s="599">
        <v>100.5</v>
      </c>
      <c r="N59" s="599">
        <v>90.8</v>
      </c>
      <c r="O59" s="599">
        <v>99.9</v>
      </c>
      <c r="P59" s="599">
        <v>96.9</v>
      </c>
      <c r="Q59" s="599">
        <v>100.6</v>
      </c>
      <c r="R59" s="599">
        <v>101.8</v>
      </c>
      <c r="S59" s="599">
        <v>98.3</v>
      </c>
    </row>
    <row r="60" spans="1:19" ht="13.5" customHeight="1">
      <c r="A60" s="553"/>
      <c r="B60" s="553" t="s">
        <v>630</v>
      </c>
      <c r="C60" s="554"/>
      <c r="D60" s="598">
        <v>98.8</v>
      </c>
      <c r="E60" s="599">
        <v>103.9</v>
      </c>
      <c r="F60" s="599">
        <v>100.1</v>
      </c>
      <c r="G60" s="599">
        <v>98.5</v>
      </c>
      <c r="H60" s="599">
        <v>96.1</v>
      </c>
      <c r="I60" s="599">
        <v>96.3</v>
      </c>
      <c r="J60" s="599">
        <v>100</v>
      </c>
      <c r="K60" s="599">
        <v>99.8</v>
      </c>
      <c r="L60" s="599">
        <v>91.7</v>
      </c>
      <c r="M60" s="599">
        <v>101.2</v>
      </c>
      <c r="N60" s="599">
        <v>87.1</v>
      </c>
      <c r="O60" s="599">
        <v>92.8</v>
      </c>
      <c r="P60" s="599">
        <v>96.3</v>
      </c>
      <c r="Q60" s="599">
        <v>98.6</v>
      </c>
      <c r="R60" s="599">
        <v>101.9</v>
      </c>
      <c r="S60" s="599">
        <v>102</v>
      </c>
    </row>
    <row r="61" spans="1:19" ht="13.5" customHeight="1">
      <c r="A61" s="553"/>
      <c r="B61" s="553" t="s">
        <v>631</v>
      </c>
      <c r="C61" s="554"/>
      <c r="D61" s="598">
        <v>97.8</v>
      </c>
      <c r="E61" s="599">
        <v>103.6</v>
      </c>
      <c r="F61" s="599">
        <v>98.5</v>
      </c>
      <c r="G61" s="599">
        <v>99.4</v>
      </c>
      <c r="H61" s="599">
        <v>94</v>
      </c>
      <c r="I61" s="599">
        <v>96</v>
      </c>
      <c r="J61" s="599">
        <v>99.1</v>
      </c>
      <c r="K61" s="599">
        <v>98.3</v>
      </c>
      <c r="L61" s="599">
        <v>109.4</v>
      </c>
      <c r="M61" s="599">
        <v>101.9</v>
      </c>
      <c r="N61" s="599">
        <v>84</v>
      </c>
      <c r="O61" s="599">
        <v>100.3</v>
      </c>
      <c r="P61" s="599">
        <v>96.2</v>
      </c>
      <c r="Q61" s="599">
        <v>96.7</v>
      </c>
      <c r="R61" s="599">
        <v>100.9</v>
      </c>
      <c r="S61" s="599">
        <v>97.9</v>
      </c>
    </row>
    <row r="62" spans="1:19" ht="13.5" customHeight="1">
      <c r="A62" s="553"/>
      <c r="B62" s="553" t="s">
        <v>632</v>
      </c>
      <c r="C62" s="554"/>
      <c r="D62" s="598">
        <v>99.6</v>
      </c>
      <c r="E62" s="599">
        <v>98.9</v>
      </c>
      <c r="F62" s="599">
        <v>101.1</v>
      </c>
      <c r="G62" s="599">
        <v>98.8</v>
      </c>
      <c r="H62" s="599">
        <v>92.7</v>
      </c>
      <c r="I62" s="599">
        <v>97.7</v>
      </c>
      <c r="J62" s="599">
        <v>103.7</v>
      </c>
      <c r="K62" s="599">
        <v>96.9</v>
      </c>
      <c r="L62" s="599">
        <v>92.4</v>
      </c>
      <c r="M62" s="599">
        <v>102.1</v>
      </c>
      <c r="N62" s="599">
        <v>83.6</v>
      </c>
      <c r="O62" s="599">
        <v>100.1</v>
      </c>
      <c r="P62" s="599">
        <v>96.9</v>
      </c>
      <c r="Q62" s="599">
        <v>97.3</v>
      </c>
      <c r="R62" s="599">
        <v>102.8</v>
      </c>
      <c r="S62" s="599">
        <v>103.9</v>
      </c>
    </row>
    <row r="63" spans="1:19" ht="13.5" customHeight="1">
      <c r="A63" s="553"/>
      <c r="B63" s="553" t="s">
        <v>633</v>
      </c>
      <c r="C63" s="554"/>
      <c r="D63" s="598">
        <v>97.4</v>
      </c>
      <c r="E63" s="599">
        <v>99.7</v>
      </c>
      <c r="F63" s="599">
        <v>99.6</v>
      </c>
      <c r="G63" s="599">
        <v>97.8</v>
      </c>
      <c r="H63" s="599">
        <v>95.5</v>
      </c>
      <c r="I63" s="599">
        <v>93.1</v>
      </c>
      <c r="J63" s="599">
        <v>102.1</v>
      </c>
      <c r="K63" s="599">
        <v>94.7</v>
      </c>
      <c r="L63" s="599">
        <v>93.2</v>
      </c>
      <c r="M63" s="599">
        <v>102.1</v>
      </c>
      <c r="N63" s="599">
        <v>86</v>
      </c>
      <c r="O63" s="599">
        <v>107.5</v>
      </c>
      <c r="P63" s="599">
        <v>94.5</v>
      </c>
      <c r="Q63" s="599">
        <v>90.6</v>
      </c>
      <c r="R63" s="599">
        <v>94.7</v>
      </c>
      <c r="S63" s="599">
        <v>98.6</v>
      </c>
    </row>
    <row r="64" spans="1:19" ht="13.5" customHeight="1">
      <c r="A64" s="553"/>
      <c r="B64" s="553" t="s">
        <v>634</v>
      </c>
      <c r="C64" s="554"/>
      <c r="D64" s="598">
        <v>99.7</v>
      </c>
      <c r="E64" s="599">
        <v>109</v>
      </c>
      <c r="F64" s="599">
        <v>101.8</v>
      </c>
      <c r="G64" s="599">
        <v>103</v>
      </c>
      <c r="H64" s="599">
        <v>92.6</v>
      </c>
      <c r="I64" s="599">
        <v>97.1</v>
      </c>
      <c r="J64" s="599">
        <v>102.7</v>
      </c>
      <c r="K64" s="599">
        <v>96.3</v>
      </c>
      <c r="L64" s="599">
        <v>108.1</v>
      </c>
      <c r="M64" s="599">
        <v>101.1</v>
      </c>
      <c r="N64" s="599">
        <v>85.4</v>
      </c>
      <c r="O64" s="599">
        <v>108.6</v>
      </c>
      <c r="P64" s="599">
        <v>94.6</v>
      </c>
      <c r="Q64" s="599">
        <v>95.1</v>
      </c>
      <c r="R64" s="599">
        <v>99.2</v>
      </c>
      <c r="S64" s="599">
        <v>98.2</v>
      </c>
    </row>
    <row r="65" spans="1:19" ht="13.5" customHeight="1">
      <c r="A65" s="553"/>
      <c r="B65" s="553" t="s">
        <v>635</v>
      </c>
      <c r="C65" s="554"/>
      <c r="D65" s="598">
        <v>98.9</v>
      </c>
      <c r="E65" s="599">
        <v>100.2</v>
      </c>
      <c r="F65" s="599">
        <v>101.9</v>
      </c>
      <c r="G65" s="599">
        <v>95</v>
      </c>
      <c r="H65" s="599">
        <v>98.8</v>
      </c>
      <c r="I65" s="599">
        <v>94.7</v>
      </c>
      <c r="J65" s="599">
        <v>100.9</v>
      </c>
      <c r="K65" s="599">
        <v>94.1</v>
      </c>
      <c r="L65" s="599">
        <v>104.5</v>
      </c>
      <c r="M65" s="599">
        <v>100.2</v>
      </c>
      <c r="N65" s="599">
        <v>86.7</v>
      </c>
      <c r="O65" s="599">
        <v>109.9</v>
      </c>
      <c r="P65" s="599">
        <v>94</v>
      </c>
      <c r="Q65" s="599">
        <v>92.8</v>
      </c>
      <c r="R65" s="599">
        <v>101.1</v>
      </c>
      <c r="S65" s="599">
        <v>99.1</v>
      </c>
    </row>
    <row r="66" spans="1:19" ht="13.5" customHeight="1">
      <c r="A66" s="553"/>
      <c r="B66" s="553" t="s">
        <v>636</v>
      </c>
      <c r="C66" s="554"/>
      <c r="D66" s="598">
        <v>98.3</v>
      </c>
      <c r="E66" s="599">
        <v>97.1</v>
      </c>
      <c r="F66" s="599">
        <v>99.5</v>
      </c>
      <c r="G66" s="599">
        <v>96.8</v>
      </c>
      <c r="H66" s="599">
        <v>91.4</v>
      </c>
      <c r="I66" s="599">
        <v>97.1</v>
      </c>
      <c r="J66" s="599">
        <v>102.7</v>
      </c>
      <c r="K66" s="599">
        <v>93.4</v>
      </c>
      <c r="L66" s="599">
        <v>105.2</v>
      </c>
      <c r="M66" s="599">
        <v>100.9</v>
      </c>
      <c r="N66" s="599">
        <v>89.3</v>
      </c>
      <c r="O66" s="599">
        <v>105.7</v>
      </c>
      <c r="P66" s="599">
        <v>94.3</v>
      </c>
      <c r="Q66" s="599">
        <v>94.1</v>
      </c>
      <c r="R66" s="599">
        <v>101.1</v>
      </c>
      <c r="S66" s="599">
        <v>104.7</v>
      </c>
    </row>
    <row r="67" spans="1:19" ht="13.5" customHeight="1">
      <c r="A67" s="553"/>
      <c r="B67" s="553" t="s">
        <v>637</v>
      </c>
      <c r="C67" s="554"/>
      <c r="D67" s="598">
        <v>98.7</v>
      </c>
      <c r="E67" s="599">
        <v>111.1</v>
      </c>
      <c r="F67" s="599">
        <v>101.5</v>
      </c>
      <c r="G67" s="599">
        <v>95.9</v>
      </c>
      <c r="H67" s="599">
        <v>89.6</v>
      </c>
      <c r="I67" s="599">
        <v>98.1</v>
      </c>
      <c r="J67" s="599">
        <v>100.2</v>
      </c>
      <c r="K67" s="599">
        <v>95.3</v>
      </c>
      <c r="L67" s="599">
        <v>92.8</v>
      </c>
      <c r="M67" s="599">
        <v>100</v>
      </c>
      <c r="N67" s="599">
        <v>85.4</v>
      </c>
      <c r="O67" s="599">
        <v>105.5</v>
      </c>
      <c r="P67" s="599">
        <v>95.1</v>
      </c>
      <c r="Q67" s="599">
        <v>92.1</v>
      </c>
      <c r="R67" s="599">
        <v>100.4</v>
      </c>
      <c r="S67" s="599">
        <v>100.6</v>
      </c>
    </row>
    <row r="68" spans="1:19" ht="13.5" customHeight="1">
      <c r="A68" s="553"/>
      <c r="B68" s="553" t="s">
        <v>638</v>
      </c>
      <c r="C68" s="554"/>
      <c r="D68" s="598">
        <v>97.7</v>
      </c>
      <c r="E68" s="599">
        <v>112.8</v>
      </c>
      <c r="F68" s="599">
        <v>99.8</v>
      </c>
      <c r="G68" s="599">
        <v>96.8</v>
      </c>
      <c r="H68" s="599">
        <v>91.4</v>
      </c>
      <c r="I68" s="599">
        <v>96.4</v>
      </c>
      <c r="J68" s="599">
        <v>101.8</v>
      </c>
      <c r="K68" s="599">
        <v>94.1</v>
      </c>
      <c r="L68" s="599">
        <v>89.8</v>
      </c>
      <c r="M68" s="599">
        <v>104.1</v>
      </c>
      <c r="N68" s="599">
        <v>83</v>
      </c>
      <c r="O68" s="599">
        <v>107.6</v>
      </c>
      <c r="P68" s="599">
        <v>92.6</v>
      </c>
      <c r="Q68" s="599">
        <v>90.5</v>
      </c>
      <c r="R68" s="599">
        <v>98.5</v>
      </c>
      <c r="S68" s="599">
        <v>99</v>
      </c>
    </row>
    <row r="69" spans="1:19" ht="13.5" customHeight="1">
      <c r="A69" s="553"/>
      <c r="B69" s="553" t="s">
        <v>639</v>
      </c>
      <c r="C69" s="554"/>
      <c r="D69" s="598">
        <v>97.5</v>
      </c>
      <c r="E69" s="599">
        <v>104.1</v>
      </c>
      <c r="F69" s="599">
        <v>100</v>
      </c>
      <c r="G69" s="599">
        <v>97</v>
      </c>
      <c r="H69" s="599">
        <v>86</v>
      </c>
      <c r="I69" s="599">
        <v>97.7</v>
      </c>
      <c r="J69" s="599">
        <v>102.2</v>
      </c>
      <c r="K69" s="599">
        <v>94</v>
      </c>
      <c r="L69" s="599">
        <v>91.3</v>
      </c>
      <c r="M69" s="599">
        <v>100.1</v>
      </c>
      <c r="N69" s="599">
        <v>84.8</v>
      </c>
      <c r="O69" s="599">
        <v>108.5</v>
      </c>
      <c r="P69" s="599">
        <v>91</v>
      </c>
      <c r="Q69" s="599">
        <v>89.6</v>
      </c>
      <c r="R69" s="599">
        <v>99</v>
      </c>
      <c r="S69" s="599">
        <v>104.3</v>
      </c>
    </row>
    <row r="70" spans="1:46" ht="13.5" customHeight="1">
      <c r="A70" s="553"/>
      <c r="B70" s="553" t="s">
        <v>640</v>
      </c>
      <c r="C70" s="554"/>
      <c r="D70" s="598">
        <v>97.8</v>
      </c>
      <c r="E70" s="599">
        <v>116</v>
      </c>
      <c r="F70" s="599">
        <v>100.5</v>
      </c>
      <c r="G70" s="599">
        <v>100.7</v>
      </c>
      <c r="H70" s="599">
        <v>86.5</v>
      </c>
      <c r="I70" s="599">
        <v>98.2</v>
      </c>
      <c r="J70" s="599">
        <v>101.5</v>
      </c>
      <c r="K70" s="599">
        <v>95.8</v>
      </c>
      <c r="L70" s="599">
        <v>93.5</v>
      </c>
      <c r="M70" s="599">
        <v>99.1</v>
      </c>
      <c r="N70" s="599">
        <v>86.1</v>
      </c>
      <c r="O70" s="599">
        <v>109.4</v>
      </c>
      <c r="P70" s="599">
        <v>90.4</v>
      </c>
      <c r="Q70" s="599">
        <v>88.4</v>
      </c>
      <c r="R70" s="599">
        <v>99</v>
      </c>
      <c r="S70" s="599">
        <v>100.5</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97.8</v>
      </c>
      <c r="E71" s="601">
        <v>111.9</v>
      </c>
      <c r="F71" s="601">
        <v>100.1</v>
      </c>
      <c r="G71" s="601">
        <v>100.6</v>
      </c>
      <c r="H71" s="601">
        <v>85.9</v>
      </c>
      <c r="I71" s="601">
        <v>99.9</v>
      </c>
      <c r="J71" s="601">
        <v>102.8</v>
      </c>
      <c r="K71" s="601">
        <v>92.3</v>
      </c>
      <c r="L71" s="601">
        <v>88.1</v>
      </c>
      <c r="M71" s="601">
        <v>97.1</v>
      </c>
      <c r="N71" s="601">
        <v>81.2</v>
      </c>
      <c r="O71" s="601">
        <v>105.4</v>
      </c>
      <c r="P71" s="601">
        <v>90.2</v>
      </c>
      <c r="Q71" s="601">
        <v>92.8</v>
      </c>
      <c r="R71" s="601">
        <v>99.5</v>
      </c>
      <c r="S71" s="601">
        <v>97.7</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2"/>
      <c r="B72" s="622"/>
      <c r="C72" s="622"/>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-0.3</v>
      </c>
      <c r="E73" s="611">
        <v>-1.9</v>
      </c>
      <c r="F73" s="611">
        <v>0</v>
      </c>
      <c r="G73" s="611">
        <v>-1.5</v>
      </c>
      <c r="H73" s="611">
        <v>-1.1</v>
      </c>
      <c r="I73" s="611">
        <v>-0.4</v>
      </c>
      <c r="J73" s="611">
        <v>-4.7</v>
      </c>
      <c r="K73" s="611">
        <v>2.9</v>
      </c>
      <c r="L73" s="618" t="s">
        <v>735</v>
      </c>
      <c r="M73" s="618" t="s">
        <v>735</v>
      </c>
      <c r="N73" s="618" t="s">
        <v>735</v>
      </c>
      <c r="O73" s="618" t="s">
        <v>735</v>
      </c>
      <c r="P73" s="611">
        <v>2.6</v>
      </c>
      <c r="Q73" s="611">
        <v>0</v>
      </c>
      <c r="R73" s="611">
        <v>1.8</v>
      </c>
      <c r="S73" s="618" t="s">
        <v>735</v>
      </c>
    </row>
    <row r="74" spans="1:19" ht="13.5" customHeight="1">
      <c r="A74" s="553"/>
      <c r="B74" s="553" t="s">
        <v>622</v>
      </c>
      <c r="C74" s="554"/>
      <c r="D74" s="612">
        <v>0.1</v>
      </c>
      <c r="E74" s="613">
        <v>-8.9</v>
      </c>
      <c r="F74" s="613">
        <v>0.1</v>
      </c>
      <c r="G74" s="613">
        <v>-1.3</v>
      </c>
      <c r="H74" s="613">
        <v>-8.2</v>
      </c>
      <c r="I74" s="613">
        <v>-3.2</v>
      </c>
      <c r="J74" s="613">
        <v>2.5</v>
      </c>
      <c r="K74" s="613">
        <v>2.8</v>
      </c>
      <c r="L74" s="619" t="s">
        <v>735</v>
      </c>
      <c r="M74" s="619" t="s">
        <v>735</v>
      </c>
      <c r="N74" s="619" t="s">
        <v>735</v>
      </c>
      <c r="O74" s="619" t="s">
        <v>735</v>
      </c>
      <c r="P74" s="613">
        <v>-4</v>
      </c>
      <c r="Q74" s="613">
        <v>0.3</v>
      </c>
      <c r="R74" s="613">
        <v>-19.8</v>
      </c>
      <c r="S74" s="619" t="s">
        <v>735</v>
      </c>
    </row>
    <row r="75" spans="1:19" ht="13.5" customHeight="1">
      <c r="A75" s="553"/>
      <c r="B75" s="553" t="s">
        <v>623</v>
      </c>
      <c r="C75" s="554"/>
      <c r="D75" s="612">
        <v>0.7</v>
      </c>
      <c r="E75" s="613">
        <v>-7.7</v>
      </c>
      <c r="F75" s="613">
        <v>1.1</v>
      </c>
      <c r="G75" s="613">
        <v>-5.1</v>
      </c>
      <c r="H75" s="613">
        <v>-10.1</v>
      </c>
      <c r="I75" s="613">
        <v>3.2</v>
      </c>
      <c r="J75" s="613">
        <v>-9.5</v>
      </c>
      <c r="K75" s="613">
        <v>5.9</v>
      </c>
      <c r="L75" s="619" t="s">
        <v>735</v>
      </c>
      <c r="M75" s="619" t="s">
        <v>735</v>
      </c>
      <c r="N75" s="619" t="s">
        <v>735</v>
      </c>
      <c r="O75" s="619" t="s">
        <v>735</v>
      </c>
      <c r="P75" s="613">
        <v>-5.3</v>
      </c>
      <c r="Q75" s="613">
        <v>6.9</v>
      </c>
      <c r="R75" s="613">
        <v>0.2</v>
      </c>
      <c r="S75" s="619" t="s">
        <v>735</v>
      </c>
    </row>
    <row r="76" spans="1:19" ht="13.5" customHeight="1">
      <c r="A76" s="553"/>
      <c r="B76" s="553" t="s">
        <v>624</v>
      </c>
      <c r="C76" s="554"/>
      <c r="D76" s="612">
        <v>-4.3</v>
      </c>
      <c r="E76" s="613">
        <v>3.8</v>
      </c>
      <c r="F76" s="613">
        <v>-2.3</v>
      </c>
      <c r="G76" s="613">
        <v>0.4</v>
      </c>
      <c r="H76" s="613">
        <v>-7</v>
      </c>
      <c r="I76" s="613">
        <v>-0.6</v>
      </c>
      <c r="J76" s="613">
        <v>-6.1</v>
      </c>
      <c r="K76" s="613">
        <v>5.7</v>
      </c>
      <c r="L76" s="619" t="s">
        <v>735</v>
      </c>
      <c r="M76" s="619" t="s">
        <v>735</v>
      </c>
      <c r="N76" s="619" t="s">
        <v>735</v>
      </c>
      <c r="O76" s="619" t="s">
        <v>735</v>
      </c>
      <c r="P76" s="613">
        <v>-4.8</v>
      </c>
      <c r="Q76" s="613">
        <v>-6.2</v>
      </c>
      <c r="R76" s="613">
        <v>30.4</v>
      </c>
      <c r="S76" s="619" t="s">
        <v>735</v>
      </c>
    </row>
    <row r="77" spans="1:19" ht="13.5" customHeight="1">
      <c r="A77" s="553"/>
      <c r="B77" s="553" t="s">
        <v>625</v>
      </c>
      <c r="C77" s="554"/>
      <c r="D77" s="612">
        <v>-0.7</v>
      </c>
      <c r="E77" s="613">
        <v>13.6</v>
      </c>
      <c r="F77" s="613">
        <v>2.2</v>
      </c>
      <c r="G77" s="613">
        <v>2.5</v>
      </c>
      <c r="H77" s="613">
        <v>8.3</v>
      </c>
      <c r="I77" s="613">
        <v>-6.4</v>
      </c>
      <c r="J77" s="613">
        <v>5.8</v>
      </c>
      <c r="K77" s="613">
        <v>-0.4</v>
      </c>
      <c r="L77" s="619" t="s">
        <v>735</v>
      </c>
      <c r="M77" s="619" t="s">
        <v>735</v>
      </c>
      <c r="N77" s="619" t="s">
        <v>735</v>
      </c>
      <c r="O77" s="619" t="s">
        <v>735</v>
      </c>
      <c r="P77" s="613">
        <v>-7.4</v>
      </c>
      <c r="Q77" s="613">
        <v>-3.4</v>
      </c>
      <c r="R77" s="613">
        <v>1.4</v>
      </c>
      <c r="S77" s="619" t="s">
        <v>735</v>
      </c>
    </row>
    <row r="78" spans="1:19" ht="13.5" customHeight="1">
      <c r="A78" s="553"/>
      <c r="B78" s="553" t="s">
        <v>626</v>
      </c>
      <c r="C78" s="554"/>
      <c r="D78" s="616">
        <v>-1.7</v>
      </c>
      <c r="E78" s="617">
        <v>4.2</v>
      </c>
      <c r="F78" s="617">
        <v>0.2</v>
      </c>
      <c r="G78" s="617">
        <v>-1.7</v>
      </c>
      <c r="H78" s="617">
        <v>-7.4</v>
      </c>
      <c r="I78" s="617">
        <v>-3.6</v>
      </c>
      <c r="J78" s="617">
        <v>1.6</v>
      </c>
      <c r="K78" s="617">
        <v>-3.9</v>
      </c>
      <c r="L78" s="617">
        <v>-3.1</v>
      </c>
      <c r="M78" s="617">
        <v>1.1</v>
      </c>
      <c r="N78" s="617">
        <v>-14</v>
      </c>
      <c r="O78" s="617">
        <v>4.6</v>
      </c>
      <c r="P78" s="617">
        <v>-5.6</v>
      </c>
      <c r="Q78" s="617">
        <v>-6.2</v>
      </c>
      <c r="R78" s="617">
        <v>0</v>
      </c>
      <c r="S78" s="617">
        <v>0.6</v>
      </c>
    </row>
    <row r="79" spans="1:19" ht="13.5" customHeight="1">
      <c r="A79" s="550" t="s">
        <v>627</v>
      </c>
      <c r="B79" s="550" t="s">
        <v>628</v>
      </c>
      <c r="C79" s="556" t="s">
        <v>629</v>
      </c>
      <c r="D79" s="598">
        <v>-1.2</v>
      </c>
      <c r="E79" s="599">
        <v>2.9</v>
      </c>
      <c r="F79" s="599">
        <v>-0.2</v>
      </c>
      <c r="G79" s="599">
        <v>-8.5</v>
      </c>
      <c r="H79" s="599">
        <v>-4.5</v>
      </c>
      <c r="I79" s="599">
        <v>-5.1</v>
      </c>
      <c r="J79" s="599">
        <v>2.5</v>
      </c>
      <c r="K79" s="599">
        <v>-0.5</v>
      </c>
      <c r="L79" s="599">
        <v>-5.6</v>
      </c>
      <c r="M79" s="599">
        <v>1.3</v>
      </c>
      <c r="N79" s="599">
        <v>-11.6</v>
      </c>
      <c r="O79" s="599">
        <v>-0.5</v>
      </c>
      <c r="P79" s="599">
        <v>-4.8</v>
      </c>
      <c r="Q79" s="599">
        <v>-0.4</v>
      </c>
      <c r="R79" s="599">
        <v>2</v>
      </c>
      <c r="S79" s="599">
        <v>0.3</v>
      </c>
    </row>
    <row r="80" spans="1:19" ht="13.5" customHeight="1">
      <c r="A80" s="553"/>
      <c r="B80" s="553" t="s">
        <v>630</v>
      </c>
      <c r="C80" s="554"/>
      <c r="D80" s="598">
        <v>-0.4</v>
      </c>
      <c r="E80" s="599">
        <v>11.1</v>
      </c>
      <c r="F80" s="599">
        <v>1.4</v>
      </c>
      <c r="G80" s="599">
        <v>-6.1</v>
      </c>
      <c r="H80" s="599">
        <v>-5.6</v>
      </c>
      <c r="I80" s="599">
        <v>-5.3</v>
      </c>
      <c r="J80" s="599">
        <v>2.6</v>
      </c>
      <c r="K80" s="599">
        <v>-2</v>
      </c>
      <c r="L80" s="599">
        <v>-6.2</v>
      </c>
      <c r="M80" s="599">
        <v>2.9</v>
      </c>
      <c r="N80" s="599">
        <v>-14.1</v>
      </c>
      <c r="O80" s="599">
        <v>-0.3</v>
      </c>
      <c r="P80" s="599">
        <v>-8.2</v>
      </c>
      <c r="Q80" s="599">
        <v>-1.9</v>
      </c>
      <c r="R80" s="599">
        <v>2.5</v>
      </c>
      <c r="S80" s="599">
        <v>7.3</v>
      </c>
    </row>
    <row r="81" spans="1:19" ht="13.5" customHeight="1">
      <c r="A81" s="553"/>
      <c r="B81" s="553" t="s">
        <v>631</v>
      </c>
      <c r="C81" s="554"/>
      <c r="D81" s="598">
        <v>-2.2</v>
      </c>
      <c r="E81" s="599">
        <v>-11</v>
      </c>
      <c r="F81" s="599">
        <v>-0.6</v>
      </c>
      <c r="G81" s="599">
        <v>0.9</v>
      </c>
      <c r="H81" s="599">
        <v>-7.3</v>
      </c>
      <c r="I81" s="599">
        <v>-5.9</v>
      </c>
      <c r="J81" s="599">
        <v>3</v>
      </c>
      <c r="K81" s="599">
        <v>-5.3</v>
      </c>
      <c r="L81" s="599">
        <v>8.4</v>
      </c>
      <c r="M81" s="599">
        <v>1.6</v>
      </c>
      <c r="N81" s="599">
        <v>-18</v>
      </c>
      <c r="O81" s="599">
        <v>8.3</v>
      </c>
      <c r="P81" s="599">
        <v>-4.5</v>
      </c>
      <c r="Q81" s="599">
        <v>-3.6</v>
      </c>
      <c r="R81" s="599">
        <v>1.7</v>
      </c>
      <c r="S81" s="599">
        <v>-0.7</v>
      </c>
    </row>
    <row r="82" spans="1:19" ht="13.5" customHeight="1">
      <c r="A82" s="553"/>
      <c r="B82" s="553" t="s">
        <v>632</v>
      </c>
      <c r="C82" s="554"/>
      <c r="D82" s="598">
        <v>-1.8</v>
      </c>
      <c r="E82" s="599">
        <v>3.7</v>
      </c>
      <c r="F82" s="599">
        <v>-0.3</v>
      </c>
      <c r="G82" s="599">
        <v>0.3</v>
      </c>
      <c r="H82" s="599">
        <v>-9</v>
      </c>
      <c r="I82" s="599">
        <v>-4</v>
      </c>
      <c r="J82" s="599">
        <v>4.1</v>
      </c>
      <c r="K82" s="599">
        <v>-3.3</v>
      </c>
      <c r="L82" s="599">
        <v>-7.3</v>
      </c>
      <c r="M82" s="599">
        <v>1.3</v>
      </c>
      <c r="N82" s="599">
        <v>-19.7</v>
      </c>
      <c r="O82" s="599">
        <v>0.2</v>
      </c>
      <c r="P82" s="599">
        <v>-3.9</v>
      </c>
      <c r="Q82" s="599">
        <v>-5.8</v>
      </c>
      <c r="R82" s="599">
        <v>0.7</v>
      </c>
      <c r="S82" s="599">
        <v>0.8</v>
      </c>
    </row>
    <row r="83" spans="1:19" ht="13.5" customHeight="1">
      <c r="A83" s="553"/>
      <c r="B83" s="553" t="s">
        <v>633</v>
      </c>
      <c r="C83" s="554"/>
      <c r="D83" s="598">
        <v>-2.6</v>
      </c>
      <c r="E83" s="599">
        <v>-10.6</v>
      </c>
      <c r="F83" s="599">
        <v>-0.9</v>
      </c>
      <c r="G83" s="599">
        <v>-1.1</v>
      </c>
      <c r="H83" s="599">
        <v>-5</v>
      </c>
      <c r="I83" s="599">
        <v>-4.2</v>
      </c>
      <c r="J83" s="599">
        <v>2.2</v>
      </c>
      <c r="K83" s="599">
        <v>-4.8</v>
      </c>
      <c r="L83" s="599">
        <v>-6.2</v>
      </c>
      <c r="M83" s="599">
        <v>7</v>
      </c>
      <c r="N83" s="599">
        <v>-14.5</v>
      </c>
      <c r="O83" s="599">
        <v>8.5</v>
      </c>
      <c r="P83" s="599">
        <v>-5</v>
      </c>
      <c r="Q83" s="599">
        <v>-9</v>
      </c>
      <c r="R83" s="599">
        <v>-1.3</v>
      </c>
      <c r="S83" s="599">
        <v>0.4</v>
      </c>
    </row>
    <row r="84" spans="1:19" ht="13.5" customHeight="1">
      <c r="A84" s="553"/>
      <c r="B84" s="553" t="s">
        <v>634</v>
      </c>
      <c r="C84" s="554"/>
      <c r="D84" s="598">
        <v>-0.8</v>
      </c>
      <c r="E84" s="599">
        <v>18.7</v>
      </c>
      <c r="F84" s="599">
        <v>0.3</v>
      </c>
      <c r="G84" s="599">
        <v>5.5</v>
      </c>
      <c r="H84" s="599">
        <v>-10.3</v>
      </c>
      <c r="I84" s="599">
        <v>-1.9</v>
      </c>
      <c r="J84" s="599">
        <v>1.3</v>
      </c>
      <c r="K84" s="599">
        <v>-2</v>
      </c>
      <c r="L84" s="599">
        <v>12.2</v>
      </c>
      <c r="M84" s="599">
        <v>1.1</v>
      </c>
      <c r="N84" s="599">
        <v>-14.7</v>
      </c>
      <c r="O84" s="599">
        <v>11.3</v>
      </c>
      <c r="P84" s="599">
        <v>-4.4</v>
      </c>
      <c r="Q84" s="599">
        <v>-5.4</v>
      </c>
      <c r="R84" s="599">
        <v>-0.6</v>
      </c>
      <c r="S84" s="599">
        <v>-2.3</v>
      </c>
    </row>
    <row r="85" spans="1:19" ht="13.5" customHeight="1">
      <c r="A85" s="553"/>
      <c r="B85" s="553" t="s">
        <v>635</v>
      </c>
      <c r="C85" s="554"/>
      <c r="D85" s="598">
        <v>-1.2</v>
      </c>
      <c r="E85" s="599">
        <v>-0.7</v>
      </c>
      <c r="F85" s="599">
        <v>1</v>
      </c>
      <c r="G85" s="599">
        <v>-2.8</v>
      </c>
      <c r="H85" s="599">
        <v>1.4</v>
      </c>
      <c r="I85" s="599">
        <v>-3.3</v>
      </c>
      <c r="J85" s="599">
        <v>-1.1</v>
      </c>
      <c r="K85" s="599">
        <v>-3.6</v>
      </c>
      <c r="L85" s="599">
        <v>11.1</v>
      </c>
      <c r="M85" s="599">
        <v>-1.2</v>
      </c>
      <c r="N85" s="599">
        <v>-12.5</v>
      </c>
      <c r="O85" s="599">
        <v>9.1</v>
      </c>
      <c r="P85" s="599">
        <v>-4.5</v>
      </c>
      <c r="Q85" s="599">
        <v>-6.2</v>
      </c>
      <c r="R85" s="599">
        <v>1.4</v>
      </c>
      <c r="S85" s="599">
        <v>-0.9</v>
      </c>
    </row>
    <row r="86" spans="1:19" ht="13.5" customHeight="1">
      <c r="A86" s="553"/>
      <c r="B86" s="553" t="s">
        <v>636</v>
      </c>
      <c r="C86" s="554"/>
      <c r="D86" s="598">
        <v>-1.2</v>
      </c>
      <c r="E86" s="599">
        <v>8.1</v>
      </c>
      <c r="F86" s="599">
        <v>-0.3</v>
      </c>
      <c r="G86" s="599">
        <v>-1.2</v>
      </c>
      <c r="H86" s="599">
        <v>-7.1</v>
      </c>
      <c r="I86" s="599">
        <v>-0.2</v>
      </c>
      <c r="J86" s="599">
        <v>1.6</v>
      </c>
      <c r="K86" s="599">
        <v>-5.7</v>
      </c>
      <c r="L86" s="599">
        <v>-3</v>
      </c>
      <c r="M86" s="599">
        <v>0</v>
      </c>
      <c r="N86" s="599">
        <v>-11.2</v>
      </c>
      <c r="O86" s="599">
        <v>6.6</v>
      </c>
      <c r="P86" s="599">
        <v>-6.4</v>
      </c>
      <c r="Q86" s="599">
        <v>-5.5</v>
      </c>
      <c r="R86" s="599">
        <v>0.3</v>
      </c>
      <c r="S86" s="599">
        <v>7.7</v>
      </c>
    </row>
    <row r="87" spans="1:19" ht="13.5" customHeight="1">
      <c r="A87" s="553"/>
      <c r="B87" s="553" t="s">
        <v>637</v>
      </c>
      <c r="C87" s="554"/>
      <c r="D87" s="598">
        <v>-1.6</v>
      </c>
      <c r="E87" s="599">
        <v>9.5</v>
      </c>
      <c r="F87" s="599">
        <v>1.1</v>
      </c>
      <c r="G87" s="599">
        <v>-3</v>
      </c>
      <c r="H87" s="599">
        <v>-12.8</v>
      </c>
      <c r="I87" s="599">
        <v>-3</v>
      </c>
      <c r="J87" s="599">
        <v>-0.9</v>
      </c>
      <c r="K87" s="599">
        <v>-6.9</v>
      </c>
      <c r="L87" s="599">
        <v>-2.2</v>
      </c>
      <c r="M87" s="599">
        <v>-0.6</v>
      </c>
      <c r="N87" s="599">
        <v>-11.7</v>
      </c>
      <c r="O87" s="599">
        <v>7.4</v>
      </c>
      <c r="P87" s="599">
        <v>-5.1</v>
      </c>
      <c r="Q87" s="599">
        <v>-7.4</v>
      </c>
      <c r="R87" s="599">
        <v>-0.8</v>
      </c>
      <c r="S87" s="599">
        <v>0.3</v>
      </c>
    </row>
    <row r="88" spans="1:19" ht="13.5" customHeight="1">
      <c r="A88" s="553"/>
      <c r="B88" s="553" t="s">
        <v>638</v>
      </c>
      <c r="C88" s="554"/>
      <c r="D88" s="598">
        <v>-2.3</v>
      </c>
      <c r="E88" s="599">
        <v>14.6</v>
      </c>
      <c r="F88" s="599">
        <v>-0.3</v>
      </c>
      <c r="G88" s="599">
        <v>-1.4</v>
      </c>
      <c r="H88" s="599">
        <v>-8.4</v>
      </c>
      <c r="I88" s="599">
        <v>-6.4</v>
      </c>
      <c r="J88" s="599">
        <v>1.6</v>
      </c>
      <c r="K88" s="599">
        <v>-5.9</v>
      </c>
      <c r="L88" s="599">
        <v>-17.3</v>
      </c>
      <c r="M88" s="599">
        <v>1.6</v>
      </c>
      <c r="N88" s="599">
        <v>-12.8</v>
      </c>
      <c r="O88" s="599">
        <v>1.5</v>
      </c>
      <c r="P88" s="599">
        <v>-6.5</v>
      </c>
      <c r="Q88" s="599">
        <v>-8.5</v>
      </c>
      <c r="R88" s="599">
        <v>-0.7</v>
      </c>
      <c r="S88" s="599">
        <v>0.5</v>
      </c>
    </row>
    <row r="89" spans="1:19" ht="13.5" customHeight="1">
      <c r="A89" s="553"/>
      <c r="B89" s="553" t="s">
        <v>639</v>
      </c>
      <c r="C89" s="554"/>
      <c r="D89" s="598">
        <v>-2.6</v>
      </c>
      <c r="E89" s="599">
        <v>0.9</v>
      </c>
      <c r="F89" s="599">
        <v>0.4</v>
      </c>
      <c r="G89" s="599">
        <v>-2.1</v>
      </c>
      <c r="H89" s="599">
        <v>-11</v>
      </c>
      <c r="I89" s="599">
        <v>-2.5</v>
      </c>
      <c r="J89" s="599">
        <v>1</v>
      </c>
      <c r="K89" s="599">
        <v>-2.1</v>
      </c>
      <c r="L89" s="599">
        <v>-17.4</v>
      </c>
      <c r="M89" s="599">
        <v>-1.5</v>
      </c>
      <c r="N89" s="599">
        <v>-10.8</v>
      </c>
      <c r="O89" s="599">
        <v>-0.1</v>
      </c>
      <c r="P89" s="599">
        <v>-7</v>
      </c>
      <c r="Q89" s="599">
        <v>-9.5</v>
      </c>
      <c r="R89" s="599">
        <v>-1.7</v>
      </c>
      <c r="S89" s="599">
        <v>-4.5</v>
      </c>
    </row>
    <row r="90" spans="1:19" ht="13.5" customHeight="1">
      <c r="A90" s="553"/>
      <c r="B90" s="553" t="s">
        <v>640</v>
      </c>
      <c r="C90" s="554"/>
      <c r="D90" s="598">
        <v>-2.2</v>
      </c>
      <c r="E90" s="599">
        <v>9.5</v>
      </c>
      <c r="F90" s="599">
        <v>0.3</v>
      </c>
      <c r="G90" s="599">
        <v>-0.3</v>
      </c>
      <c r="H90" s="599">
        <v>-9.7</v>
      </c>
      <c r="I90" s="599">
        <v>-0.5</v>
      </c>
      <c r="J90" s="599">
        <v>1</v>
      </c>
      <c r="K90" s="599">
        <v>-4.7</v>
      </c>
      <c r="L90" s="599">
        <v>0.8</v>
      </c>
      <c r="M90" s="599">
        <v>0.2</v>
      </c>
      <c r="N90" s="599">
        <v>-15.7</v>
      </c>
      <c r="O90" s="599">
        <v>4.5</v>
      </c>
      <c r="P90" s="599">
        <v>-7</v>
      </c>
      <c r="Q90" s="599">
        <v>-10.4</v>
      </c>
      <c r="R90" s="599">
        <v>-3.2</v>
      </c>
      <c r="S90" s="599">
        <v>-0.6</v>
      </c>
    </row>
    <row r="91" spans="1:19" ht="13.5" customHeight="1">
      <c r="A91" s="558" t="s">
        <v>641</v>
      </c>
      <c r="B91" s="558" t="s">
        <v>628</v>
      </c>
      <c r="C91" s="559" t="s">
        <v>642</v>
      </c>
      <c r="D91" s="600">
        <v>-0.1</v>
      </c>
      <c r="E91" s="601">
        <v>18.5</v>
      </c>
      <c r="F91" s="601">
        <v>2.5</v>
      </c>
      <c r="G91" s="601">
        <v>1.3</v>
      </c>
      <c r="H91" s="601">
        <v>-10.4</v>
      </c>
      <c r="I91" s="601">
        <v>5.2</v>
      </c>
      <c r="J91" s="601">
        <v>1</v>
      </c>
      <c r="K91" s="601">
        <v>-8</v>
      </c>
      <c r="L91" s="601">
        <v>-3.3</v>
      </c>
      <c r="M91" s="601">
        <v>-3.4</v>
      </c>
      <c r="N91" s="601">
        <v>-10.6</v>
      </c>
      <c r="O91" s="601">
        <v>5.5</v>
      </c>
      <c r="P91" s="601">
        <v>-6.9</v>
      </c>
      <c r="Q91" s="601">
        <v>-7.8</v>
      </c>
      <c r="R91" s="601">
        <v>-2.3</v>
      </c>
      <c r="S91" s="601">
        <v>-0.6</v>
      </c>
    </row>
    <row r="92" spans="1:35" ht="27" customHeight="1">
      <c r="A92" s="756" t="s">
        <v>344</v>
      </c>
      <c r="B92" s="756"/>
      <c r="C92" s="757"/>
      <c r="D92" s="605">
        <v>0</v>
      </c>
      <c r="E92" s="602">
        <v>-3.5</v>
      </c>
      <c r="F92" s="602">
        <v>-0.4</v>
      </c>
      <c r="G92" s="602">
        <v>-0.1</v>
      </c>
      <c r="H92" s="602">
        <v>-0.7</v>
      </c>
      <c r="I92" s="602">
        <v>1.7</v>
      </c>
      <c r="J92" s="602">
        <v>1.3</v>
      </c>
      <c r="K92" s="602">
        <v>-3.7</v>
      </c>
      <c r="L92" s="602">
        <v>-5.8</v>
      </c>
      <c r="M92" s="602">
        <v>-2</v>
      </c>
      <c r="N92" s="602">
        <v>-5.7</v>
      </c>
      <c r="O92" s="602">
        <v>-3.7</v>
      </c>
      <c r="P92" s="602">
        <v>-0.2</v>
      </c>
      <c r="Q92" s="602">
        <v>5</v>
      </c>
      <c r="R92" s="602">
        <v>0.5</v>
      </c>
      <c r="S92" s="602">
        <v>-2.8</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AT93"/>
  <sheetViews>
    <sheetView zoomScale="85" zoomScaleNormal="85" workbookViewId="0" topLeftCell="A1">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 r="A1" s="539"/>
      <c r="B1" s="539"/>
      <c r="C1" s="539"/>
      <c r="D1" s="539"/>
      <c r="E1" s="541"/>
      <c r="F1" s="541"/>
      <c r="G1" s="759" t="s">
        <v>649</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2"/>
      <c r="B6" s="622"/>
      <c r="C6" s="622"/>
      <c r="D6" s="754" t="s">
        <v>739</v>
      </c>
      <c r="E6" s="754"/>
      <c r="F6" s="754"/>
      <c r="G6" s="754"/>
      <c r="H6" s="754"/>
      <c r="I6" s="754"/>
      <c r="J6" s="754"/>
      <c r="K6" s="754"/>
      <c r="L6" s="754"/>
      <c r="M6" s="754"/>
      <c r="N6" s="754"/>
      <c r="O6" s="754"/>
      <c r="P6" s="754"/>
      <c r="Q6" s="754"/>
      <c r="R6" s="754"/>
      <c r="S6" s="622"/>
    </row>
    <row r="7" spans="1:19" ht="13.5" customHeight="1">
      <c r="A7" s="550" t="s">
        <v>619</v>
      </c>
      <c r="B7" s="550" t="s">
        <v>620</v>
      </c>
      <c r="C7" s="551" t="s">
        <v>621</v>
      </c>
      <c r="D7" s="610">
        <v>104.1</v>
      </c>
      <c r="E7" s="611">
        <v>100.1</v>
      </c>
      <c r="F7" s="611">
        <v>105</v>
      </c>
      <c r="G7" s="611">
        <v>111</v>
      </c>
      <c r="H7" s="611">
        <v>104.1</v>
      </c>
      <c r="I7" s="611">
        <v>103.3</v>
      </c>
      <c r="J7" s="611">
        <v>102</v>
      </c>
      <c r="K7" s="611">
        <v>96.8</v>
      </c>
      <c r="L7" s="618" t="s">
        <v>735</v>
      </c>
      <c r="M7" s="618" t="s">
        <v>735</v>
      </c>
      <c r="N7" s="618" t="s">
        <v>735</v>
      </c>
      <c r="O7" s="618" t="s">
        <v>735</v>
      </c>
      <c r="P7" s="611">
        <v>103.1</v>
      </c>
      <c r="Q7" s="611">
        <v>105.3</v>
      </c>
      <c r="R7" s="611">
        <v>102.9</v>
      </c>
      <c r="S7" s="618" t="s">
        <v>735</v>
      </c>
    </row>
    <row r="8" spans="1:19" ht="13.5" customHeight="1">
      <c r="A8" s="553"/>
      <c r="B8" s="553" t="s">
        <v>622</v>
      </c>
      <c r="C8" s="554"/>
      <c r="D8" s="612">
        <v>103.6</v>
      </c>
      <c r="E8" s="613">
        <v>101.5</v>
      </c>
      <c r="F8" s="613">
        <v>103</v>
      </c>
      <c r="G8" s="613">
        <v>101.8</v>
      </c>
      <c r="H8" s="613">
        <v>103.1</v>
      </c>
      <c r="I8" s="613">
        <v>103.1</v>
      </c>
      <c r="J8" s="613">
        <v>101.6</v>
      </c>
      <c r="K8" s="613">
        <v>100.7</v>
      </c>
      <c r="L8" s="619" t="s">
        <v>735</v>
      </c>
      <c r="M8" s="619" t="s">
        <v>735</v>
      </c>
      <c r="N8" s="619" t="s">
        <v>735</v>
      </c>
      <c r="O8" s="619" t="s">
        <v>735</v>
      </c>
      <c r="P8" s="613">
        <v>100.7</v>
      </c>
      <c r="Q8" s="613">
        <v>105.1</v>
      </c>
      <c r="R8" s="613">
        <v>100.9</v>
      </c>
      <c r="S8" s="619" t="s">
        <v>735</v>
      </c>
    </row>
    <row r="9" spans="1:19" ht="13.5">
      <c r="A9" s="553"/>
      <c r="B9" s="553" t="s">
        <v>623</v>
      </c>
      <c r="C9" s="554"/>
      <c r="D9" s="612">
        <v>102.7</v>
      </c>
      <c r="E9" s="613">
        <v>98.3</v>
      </c>
      <c r="F9" s="613">
        <v>101.7</v>
      </c>
      <c r="G9" s="613">
        <v>102</v>
      </c>
      <c r="H9" s="613">
        <v>97.7</v>
      </c>
      <c r="I9" s="613">
        <v>97.4</v>
      </c>
      <c r="J9" s="613">
        <v>102.9</v>
      </c>
      <c r="K9" s="613">
        <v>102.3</v>
      </c>
      <c r="L9" s="619" t="s">
        <v>735</v>
      </c>
      <c r="M9" s="619" t="s">
        <v>735</v>
      </c>
      <c r="N9" s="619" t="s">
        <v>735</v>
      </c>
      <c r="O9" s="619" t="s">
        <v>735</v>
      </c>
      <c r="P9" s="613">
        <v>106.3</v>
      </c>
      <c r="Q9" s="613">
        <v>101.3</v>
      </c>
      <c r="R9" s="613">
        <v>101.9</v>
      </c>
      <c r="S9" s="619" t="s">
        <v>735</v>
      </c>
    </row>
    <row r="10" spans="1:19" ht="13.5" customHeight="1">
      <c r="A10" s="553"/>
      <c r="B10" s="553" t="s">
        <v>624</v>
      </c>
      <c r="C10" s="554"/>
      <c r="D10" s="612">
        <v>96.7</v>
      </c>
      <c r="E10" s="613">
        <v>98.3</v>
      </c>
      <c r="F10" s="613">
        <v>93</v>
      </c>
      <c r="G10" s="613">
        <v>98.1</v>
      </c>
      <c r="H10" s="613">
        <v>92.9</v>
      </c>
      <c r="I10" s="613">
        <v>99.4</v>
      </c>
      <c r="J10" s="613">
        <v>94.6</v>
      </c>
      <c r="K10" s="613">
        <v>99.6</v>
      </c>
      <c r="L10" s="619" t="s">
        <v>735</v>
      </c>
      <c r="M10" s="619" t="s">
        <v>735</v>
      </c>
      <c r="N10" s="619" t="s">
        <v>735</v>
      </c>
      <c r="O10" s="619" t="s">
        <v>735</v>
      </c>
      <c r="P10" s="613">
        <v>104.9</v>
      </c>
      <c r="Q10" s="613">
        <v>99.9</v>
      </c>
      <c r="R10" s="613">
        <v>98.8</v>
      </c>
      <c r="S10" s="619" t="s">
        <v>735</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98.4</v>
      </c>
      <c r="E12" s="617">
        <v>100.5</v>
      </c>
      <c r="F12" s="617">
        <v>98.9</v>
      </c>
      <c r="G12" s="617">
        <v>100</v>
      </c>
      <c r="H12" s="617">
        <v>100.9</v>
      </c>
      <c r="I12" s="617">
        <v>99.7</v>
      </c>
      <c r="J12" s="617">
        <v>99.4</v>
      </c>
      <c r="K12" s="617">
        <v>103.8</v>
      </c>
      <c r="L12" s="617">
        <v>99.4</v>
      </c>
      <c r="M12" s="617">
        <v>102.3</v>
      </c>
      <c r="N12" s="617">
        <v>86</v>
      </c>
      <c r="O12" s="617">
        <v>98.3</v>
      </c>
      <c r="P12" s="617">
        <v>88.7</v>
      </c>
      <c r="Q12" s="617">
        <v>98.9</v>
      </c>
      <c r="R12" s="617">
        <v>98.4</v>
      </c>
      <c r="S12" s="617">
        <v>106.3</v>
      </c>
    </row>
    <row r="13" spans="1:19" ht="13.5" customHeight="1">
      <c r="A13" s="550" t="s">
        <v>627</v>
      </c>
      <c r="B13" s="550" t="s">
        <v>628</v>
      </c>
      <c r="C13" s="556" t="s">
        <v>629</v>
      </c>
      <c r="D13" s="598">
        <v>92.2</v>
      </c>
      <c r="E13" s="599">
        <v>91.6</v>
      </c>
      <c r="F13" s="599">
        <v>89.6</v>
      </c>
      <c r="G13" s="599">
        <v>94.9</v>
      </c>
      <c r="H13" s="599">
        <v>92.9</v>
      </c>
      <c r="I13" s="599">
        <v>92.9</v>
      </c>
      <c r="J13" s="599">
        <v>96.3</v>
      </c>
      <c r="K13" s="599">
        <v>99</v>
      </c>
      <c r="L13" s="599">
        <v>88.9</v>
      </c>
      <c r="M13" s="599">
        <v>93.3</v>
      </c>
      <c r="N13" s="599">
        <v>91.3</v>
      </c>
      <c r="O13" s="599">
        <v>94.5</v>
      </c>
      <c r="P13" s="599">
        <v>82</v>
      </c>
      <c r="Q13" s="599">
        <v>95.4</v>
      </c>
      <c r="R13" s="599">
        <v>97</v>
      </c>
      <c r="S13" s="599">
        <v>95.8</v>
      </c>
    </row>
    <row r="14" spans="1:19" ht="13.5" customHeight="1">
      <c r="A14" s="553"/>
      <c r="B14" s="553" t="s">
        <v>630</v>
      </c>
      <c r="C14" s="554"/>
      <c r="D14" s="598">
        <v>98.1</v>
      </c>
      <c r="E14" s="599">
        <v>100.5</v>
      </c>
      <c r="F14" s="599">
        <v>99.5</v>
      </c>
      <c r="G14" s="599">
        <v>98.5</v>
      </c>
      <c r="H14" s="599">
        <v>95.5</v>
      </c>
      <c r="I14" s="599">
        <v>96.2</v>
      </c>
      <c r="J14" s="599">
        <v>100.1</v>
      </c>
      <c r="K14" s="599">
        <v>95.1</v>
      </c>
      <c r="L14" s="599">
        <v>100.7</v>
      </c>
      <c r="M14" s="599">
        <v>99.5</v>
      </c>
      <c r="N14" s="599">
        <v>86.4</v>
      </c>
      <c r="O14" s="599">
        <v>100.4</v>
      </c>
      <c r="P14" s="599">
        <v>86.7</v>
      </c>
      <c r="Q14" s="599">
        <v>98.5</v>
      </c>
      <c r="R14" s="599">
        <v>94.1</v>
      </c>
      <c r="S14" s="599">
        <v>107</v>
      </c>
    </row>
    <row r="15" spans="1:19" ht="13.5" customHeight="1">
      <c r="A15" s="553"/>
      <c r="B15" s="553" t="s">
        <v>631</v>
      </c>
      <c r="C15" s="554"/>
      <c r="D15" s="598">
        <v>97.5</v>
      </c>
      <c r="E15" s="599">
        <v>99.3</v>
      </c>
      <c r="F15" s="599">
        <v>97.8</v>
      </c>
      <c r="G15" s="599">
        <v>108.8</v>
      </c>
      <c r="H15" s="599">
        <v>108.2</v>
      </c>
      <c r="I15" s="599">
        <v>96.7</v>
      </c>
      <c r="J15" s="599">
        <v>97.5</v>
      </c>
      <c r="K15" s="599">
        <v>107.3</v>
      </c>
      <c r="L15" s="599">
        <v>104</v>
      </c>
      <c r="M15" s="599">
        <v>106.6</v>
      </c>
      <c r="N15" s="599">
        <v>80.7</v>
      </c>
      <c r="O15" s="599">
        <v>98.8</v>
      </c>
      <c r="P15" s="599">
        <v>91.4</v>
      </c>
      <c r="Q15" s="599">
        <v>99.2</v>
      </c>
      <c r="R15" s="599">
        <v>98.2</v>
      </c>
      <c r="S15" s="599">
        <v>100.8</v>
      </c>
    </row>
    <row r="16" spans="1:19" ht="13.5" customHeight="1">
      <c r="A16" s="553"/>
      <c r="B16" s="553" t="s">
        <v>632</v>
      </c>
      <c r="C16" s="554"/>
      <c r="D16" s="598">
        <v>101.1</v>
      </c>
      <c r="E16" s="599">
        <v>102.5</v>
      </c>
      <c r="F16" s="599">
        <v>100.9</v>
      </c>
      <c r="G16" s="599">
        <v>103.8</v>
      </c>
      <c r="H16" s="599">
        <v>102.4</v>
      </c>
      <c r="I16" s="599">
        <v>100.4</v>
      </c>
      <c r="J16" s="599">
        <v>106.1</v>
      </c>
      <c r="K16" s="599">
        <v>103.2</v>
      </c>
      <c r="L16" s="599">
        <v>103.7</v>
      </c>
      <c r="M16" s="599">
        <v>107.7</v>
      </c>
      <c r="N16" s="599">
        <v>85.5</v>
      </c>
      <c r="O16" s="599">
        <v>97</v>
      </c>
      <c r="P16" s="599">
        <v>97.1</v>
      </c>
      <c r="Q16" s="599">
        <v>97.5</v>
      </c>
      <c r="R16" s="599">
        <v>105</v>
      </c>
      <c r="S16" s="599">
        <v>110.4</v>
      </c>
    </row>
    <row r="17" spans="1:19" ht="13.5" customHeight="1">
      <c r="A17" s="553"/>
      <c r="B17" s="553" t="s">
        <v>633</v>
      </c>
      <c r="C17" s="554"/>
      <c r="D17" s="598">
        <v>93.3</v>
      </c>
      <c r="E17" s="599">
        <v>95</v>
      </c>
      <c r="F17" s="599">
        <v>89.9</v>
      </c>
      <c r="G17" s="599">
        <v>92.6</v>
      </c>
      <c r="H17" s="599">
        <v>93.9</v>
      </c>
      <c r="I17" s="599">
        <v>92.3</v>
      </c>
      <c r="J17" s="599">
        <v>98.2</v>
      </c>
      <c r="K17" s="599">
        <v>98.6</v>
      </c>
      <c r="L17" s="599">
        <v>89.2</v>
      </c>
      <c r="M17" s="599">
        <v>98.8</v>
      </c>
      <c r="N17" s="599">
        <v>87.2</v>
      </c>
      <c r="O17" s="599">
        <v>101.1</v>
      </c>
      <c r="P17" s="599">
        <v>89.8</v>
      </c>
      <c r="Q17" s="599">
        <v>95.7</v>
      </c>
      <c r="R17" s="599">
        <v>94.4</v>
      </c>
      <c r="S17" s="599">
        <v>99.2</v>
      </c>
    </row>
    <row r="18" spans="1:19" ht="13.5" customHeight="1">
      <c r="A18" s="553"/>
      <c r="B18" s="553" t="s">
        <v>634</v>
      </c>
      <c r="C18" s="554"/>
      <c r="D18" s="598">
        <v>102.1</v>
      </c>
      <c r="E18" s="599">
        <v>99.1</v>
      </c>
      <c r="F18" s="599">
        <v>102.9</v>
      </c>
      <c r="G18" s="599">
        <v>105.9</v>
      </c>
      <c r="H18" s="599">
        <v>105.1</v>
      </c>
      <c r="I18" s="599">
        <v>100</v>
      </c>
      <c r="J18" s="599">
        <v>103.3</v>
      </c>
      <c r="K18" s="599">
        <v>108.1</v>
      </c>
      <c r="L18" s="599">
        <v>100.9</v>
      </c>
      <c r="M18" s="599">
        <v>105.3</v>
      </c>
      <c r="N18" s="599">
        <v>86.4</v>
      </c>
      <c r="O18" s="599">
        <v>104.9</v>
      </c>
      <c r="P18" s="599">
        <v>99.9</v>
      </c>
      <c r="Q18" s="599">
        <v>105.5</v>
      </c>
      <c r="R18" s="599">
        <v>101.1</v>
      </c>
      <c r="S18" s="599">
        <v>104.6</v>
      </c>
    </row>
    <row r="19" spans="1:19" ht="13.5" customHeight="1">
      <c r="A19" s="553"/>
      <c r="B19" s="553" t="s">
        <v>635</v>
      </c>
      <c r="C19" s="554"/>
      <c r="D19" s="598">
        <v>101.4</v>
      </c>
      <c r="E19" s="599">
        <v>104.5</v>
      </c>
      <c r="F19" s="599">
        <v>103.5</v>
      </c>
      <c r="G19" s="599">
        <v>99</v>
      </c>
      <c r="H19" s="599">
        <v>103.9</v>
      </c>
      <c r="I19" s="599">
        <v>106.7</v>
      </c>
      <c r="J19" s="599">
        <v>99.7</v>
      </c>
      <c r="K19" s="599">
        <v>110.5</v>
      </c>
      <c r="L19" s="599">
        <v>101.8</v>
      </c>
      <c r="M19" s="599">
        <v>104.4</v>
      </c>
      <c r="N19" s="599">
        <v>86.7</v>
      </c>
      <c r="O19" s="599">
        <v>97.7</v>
      </c>
      <c r="P19" s="599">
        <v>91.2</v>
      </c>
      <c r="Q19" s="599">
        <v>99.9</v>
      </c>
      <c r="R19" s="599">
        <v>99.8</v>
      </c>
      <c r="S19" s="599">
        <v>108.6</v>
      </c>
    </row>
    <row r="20" spans="1:19" ht="13.5" customHeight="1">
      <c r="A20" s="553"/>
      <c r="B20" s="553" t="s">
        <v>636</v>
      </c>
      <c r="C20" s="554"/>
      <c r="D20" s="598">
        <v>96.1</v>
      </c>
      <c r="E20" s="599">
        <v>97.3</v>
      </c>
      <c r="F20" s="599">
        <v>93.5</v>
      </c>
      <c r="G20" s="599">
        <v>101.4</v>
      </c>
      <c r="H20" s="599">
        <v>105.6</v>
      </c>
      <c r="I20" s="599">
        <v>101.2</v>
      </c>
      <c r="J20" s="599">
        <v>97.5</v>
      </c>
      <c r="K20" s="599">
        <v>108.8</v>
      </c>
      <c r="L20" s="599">
        <v>100.3</v>
      </c>
      <c r="M20" s="599">
        <v>101.3</v>
      </c>
      <c r="N20" s="599">
        <v>93</v>
      </c>
      <c r="O20" s="599">
        <v>97.9</v>
      </c>
      <c r="P20" s="599">
        <v>67.3</v>
      </c>
      <c r="Q20" s="599">
        <v>101.1</v>
      </c>
      <c r="R20" s="599">
        <v>100.6</v>
      </c>
      <c r="S20" s="599">
        <v>112.7</v>
      </c>
    </row>
    <row r="21" spans="1:19" ht="13.5" customHeight="1">
      <c r="A21" s="553"/>
      <c r="B21" s="553" t="s">
        <v>637</v>
      </c>
      <c r="C21" s="554"/>
      <c r="D21" s="598">
        <v>99.3</v>
      </c>
      <c r="E21" s="599">
        <v>103.8</v>
      </c>
      <c r="F21" s="599">
        <v>101.3</v>
      </c>
      <c r="G21" s="599">
        <v>103.1</v>
      </c>
      <c r="H21" s="599">
        <v>102.3</v>
      </c>
      <c r="I21" s="599">
        <v>102.8</v>
      </c>
      <c r="J21" s="599">
        <v>97.1</v>
      </c>
      <c r="K21" s="599">
        <v>102.5</v>
      </c>
      <c r="L21" s="599">
        <v>100.6</v>
      </c>
      <c r="M21" s="599">
        <v>101.5</v>
      </c>
      <c r="N21" s="599">
        <v>84.7</v>
      </c>
      <c r="O21" s="599">
        <v>94.6</v>
      </c>
      <c r="P21" s="599">
        <v>93.5</v>
      </c>
      <c r="Q21" s="599">
        <v>98.2</v>
      </c>
      <c r="R21" s="599">
        <v>98.2</v>
      </c>
      <c r="S21" s="599">
        <v>109.6</v>
      </c>
    </row>
    <row r="22" spans="1:19" ht="13.5" customHeight="1">
      <c r="A22" s="553"/>
      <c r="B22" s="553" t="s">
        <v>638</v>
      </c>
      <c r="C22" s="554"/>
      <c r="D22" s="598">
        <v>98.9</v>
      </c>
      <c r="E22" s="599">
        <v>102.3</v>
      </c>
      <c r="F22" s="599">
        <v>101.3</v>
      </c>
      <c r="G22" s="599">
        <v>97.2</v>
      </c>
      <c r="H22" s="599">
        <v>101.9</v>
      </c>
      <c r="I22" s="599">
        <v>102.5</v>
      </c>
      <c r="J22" s="599">
        <v>98.4</v>
      </c>
      <c r="K22" s="599">
        <v>103.2</v>
      </c>
      <c r="L22" s="599">
        <v>99.4</v>
      </c>
      <c r="M22" s="599">
        <v>101.4</v>
      </c>
      <c r="N22" s="599">
        <v>82.8</v>
      </c>
      <c r="O22" s="599">
        <v>95.3</v>
      </c>
      <c r="P22" s="599">
        <v>93.5</v>
      </c>
      <c r="Q22" s="599">
        <v>97.3</v>
      </c>
      <c r="R22" s="599">
        <v>94.3</v>
      </c>
      <c r="S22" s="599">
        <v>106.5</v>
      </c>
    </row>
    <row r="23" spans="1:19" ht="13.5" customHeight="1">
      <c r="A23" s="553"/>
      <c r="B23" s="553" t="s">
        <v>639</v>
      </c>
      <c r="C23" s="554"/>
      <c r="D23" s="598">
        <v>100.9</v>
      </c>
      <c r="E23" s="599">
        <v>104.3</v>
      </c>
      <c r="F23" s="599">
        <v>104.1</v>
      </c>
      <c r="G23" s="599">
        <v>99.4</v>
      </c>
      <c r="H23" s="599">
        <v>102.6</v>
      </c>
      <c r="I23" s="599">
        <v>101.8</v>
      </c>
      <c r="J23" s="599">
        <v>100.7</v>
      </c>
      <c r="K23" s="599">
        <v>104.8</v>
      </c>
      <c r="L23" s="599">
        <v>100.5</v>
      </c>
      <c r="M23" s="599">
        <v>103.3</v>
      </c>
      <c r="N23" s="599">
        <v>84.1</v>
      </c>
      <c r="O23" s="599">
        <v>96.4</v>
      </c>
      <c r="P23" s="599">
        <v>90.7</v>
      </c>
      <c r="Q23" s="599">
        <v>100.4</v>
      </c>
      <c r="R23" s="599">
        <v>97.8</v>
      </c>
      <c r="S23" s="599">
        <v>111.5</v>
      </c>
    </row>
    <row r="24" spans="1:46" ht="13.5" customHeight="1">
      <c r="A24" s="553"/>
      <c r="B24" s="553" t="s">
        <v>640</v>
      </c>
      <c r="C24" s="554"/>
      <c r="D24" s="598">
        <v>99.4</v>
      </c>
      <c r="E24" s="599">
        <v>105.4</v>
      </c>
      <c r="F24" s="599">
        <v>102.7</v>
      </c>
      <c r="G24" s="599">
        <v>95.9</v>
      </c>
      <c r="H24" s="599">
        <v>96.6</v>
      </c>
      <c r="I24" s="599">
        <v>103.4</v>
      </c>
      <c r="J24" s="599">
        <v>97.9</v>
      </c>
      <c r="K24" s="599">
        <v>104.4</v>
      </c>
      <c r="L24" s="599">
        <v>102.2</v>
      </c>
      <c r="M24" s="599">
        <v>103.9</v>
      </c>
      <c r="N24" s="599">
        <v>83.2</v>
      </c>
      <c r="O24" s="599">
        <v>100.7</v>
      </c>
      <c r="P24" s="599">
        <v>81.4</v>
      </c>
      <c r="Q24" s="599">
        <v>97.8</v>
      </c>
      <c r="R24" s="599">
        <v>100.3</v>
      </c>
      <c r="S24" s="599">
        <v>108.6</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91.9</v>
      </c>
      <c r="E25" s="601">
        <v>89.5</v>
      </c>
      <c r="F25" s="601">
        <v>90.1</v>
      </c>
      <c r="G25" s="601">
        <v>96.3</v>
      </c>
      <c r="H25" s="601">
        <v>91.8</v>
      </c>
      <c r="I25" s="601">
        <v>96.1</v>
      </c>
      <c r="J25" s="601">
        <v>92.8</v>
      </c>
      <c r="K25" s="601">
        <v>107.1</v>
      </c>
      <c r="L25" s="601">
        <v>90.3</v>
      </c>
      <c r="M25" s="601">
        <v>91.4</v>
      </c>
      <c r="N25" s="601">
        <v>88</v>
      </c>
      <c r="O25" s="601">
        <v>95.7</v>
      </c>
      <c r="P25" s="601">
        <v>80.5</v>
      </c>
      <c r="Q25" s="601">
        <v>95.1</v>
      </c>
      <c r="R25" s="601">
        <v>93.3</v>
      </c>
      <c r="S25" s="601">
        <v>99.5</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2"/>
      <c r="B26" s="622"/>
      <c r="C26" s="622"/>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0.3</v>
      </c>
      <c r="E27" s="611">
        <v>-0.1</v>
      </c>
      <c r="F27" s="611">
        <v>0.2</v>
      </c>
      <c r="G27" s="611">
        <v>1.4</v>
      </c>
      <c r="H27" s="611">
        <v>6.4</v>
      </c>
      <c r="I27" s="611">
        <v>4.6</v>
      </c>
      <c r="J27" s="611">
        <v>-0.4</v>
      </c>
      <c r="K27" s="611">
        <v>5.7</v>
      </c>
      <c r="L27" s="618" t="s">
        <v>735</v>
      </c>
      <c r="M27" s="618" t="s">
        <v>735</v>
      </c>
      <c r="N27" s="618" t="s">
        <v>735</v>
      </c>
      <c r="O27" s="618" t="s">
        <v>735</v>
      </c>
      <c r="P27" s="611">
        <v>0.6</v>
      </c>
      <c r="Q27" s="611">
        <v>-1.1</v>
      </c>
      <c r="R27" s="611">
        <v>2.7</v>
      </c>
      <c r="S27" s="618" t="s">
        <v>735</v>
      </c>
    </row>
    <row r="28" spans="1:19" ht="13.5" customHeight="1">
      <c r="A28" s="553"/>
      <c r="B28" s="553" t="s">
        <v>622</v>
      </c>
      <c r="C28" s="554"/>
      <c r="D28" s="612">
        <v>-0.4</v>
      </c>
      <c r="E28" s="613">
        <v>1.3</v>
      </c>
      <c r="F28" s="613">
        <v>-1.9</v>
      </c>
      <c r="G28" s="613">
        <v>-8.3</v>
      </c>
      <c r="H28" s="613">
        <v>-0.9</v>
      </c>
      <c r="I28" s="613">
        <v>-0.2</v>
      </c>
      <c r="J28" s="613">
        <v>-0.4</v>
      </c>
      <c r="K28" s="613">
        <v>4.1</v>
      </c>
      <c r="L28" s="619" t="s">
        <v>735</v>
      </c>
      <c r="M28" s="619" t="s">
        <v>735</v>
      </c>
      <c r="N28" s="619" t="s">
        <v>735</v>
      </c>
      <c r="O28" s="619" t="s">
        <v>735</v>
      </c>
      <c r="P28" s="613">
        <v>-2.4</v>
      </c>
      <c r="Q28" s="613">
        <v>-0.1</v>
      </c>
      <c r="R28" s="613">
        <v>-1.9</v>
      </c>
      <c r="S28" s="619" t="s">
        <v>735</v>
      </c>
    </row>
    <row r="29" spans="1:19" ht="13.5" customHeight="1">
      <c r="A29" s="553"/>
      <c r="B29" s="553" t="s">
        <v>623</v>
      </c>
      <c r="C29" s="554"/>
      <c r="D29" s="612">
        <v>-0.9</v>
      </c>
      <c r="E29" s="613">
        <v>-3.2</v>
      </c>
      <c r="F29" s="613">
        <v>-1.2</v>
      </c>
      <c r="G29" s="613">
        <v>0.2</v>
      </c>
      <c r="H29" s="613">
        <v>-5.3</v>
      </c>
      <c r="I29" s="613">
        <v>-5.6</v>
      </c>
      <c r="J29" s="613">
        <v>1.3</v>
      </c>
      <c r="K29" s="613">
        <v>1.6</v>
      </c>
      <c r="L29" s="619" t="s">
        <v>735</v>
      </c>
      <c r="M29" s="619" t="s">
        <v>735</v>
      </c>
      <c r="N29" s="619" t="s">
        <v>735</v>
      </c>
      <c r="O29" s="619" t="s">
        <v>735</v>
      </c>
      <c r="P29" s="613">
        <v>5.6</v>
      </c>
      <c r="Q29" s="613">
        <v>-3.5</v>
      </c>
      <c r="R29" s="613">
        <v>1</v>
      </c>
      <c r="S29" s="619" t="s">
        <v>735</v>
      </c>
    </row>
    <row r="30" spans="1:19" ht="13.5" customHeight="1">
      <c r="A30" s="553"/>
      <c r="B30" s="553" t="s">
        <v>624</v>
      </c>
      <c r="C30" s="554"/>
      <c r="D30" s="612">
        <v>-5.9</v>
      </c>
      <c r="E30" s="613">
        <v>0</v>
      </c>
      <c r="F30" s="613">
        <v>-8.5</v>
      </c>
      <c r="G30" s="613">
        <v>-3.8</v>
      </c>
      <c r="H30" s="613">
        <v>-4.8</v>
      </c>
      <c r="I30" s="613">
        <v>2</v>
      </c>
      <c r="J30" s="613">
        <v>-8.1</v>
      </c>
      <c r="K30" s="613">
        <v>-2.7</v>
      </c>
      <c r="L30" s="619" t="s">
        <v>735</v>
      </c>
      <c r="M30" s="619" t="s">
        <v>735</v>
      </c>
      <c r="N30" s="619" t="s">
        <v>735</v>
      </c>
      <c r="O30" s="619" t="s">
        <v>735</v>
      </c>
      <c r="P30" s="613">
        <v>-1.3</v>
      </c>
      <c r="Q30" s="613">
        <v>-1.5</v>
      </c>
      <c r="R30" s="613">
        <v>-3</v>
      </c>
      <c r="S30" s="619" t="s">
        <v>735</v>
      </c>
    </row>
    <row r="31" spans="1:19" ht="13.5" customHeight="1">
      <c r="A31" s="553"/>
      <c r="B31" s="553" t="s">
        <v>625</v>
      </c>
      <c r="C31" s="554"/>
      <c r="D31" s="612">
        <v>3.4</v>
      </c>
      <c r="E31" s="613">
        <v>1.7</v>
      </c>
      <c r="F31" s="613">
        <v>7.4</v>
      </c>
      <c r="G31" s="613">
        <v>1.9</v>
      </c>
      <c r="H31" s="613">
        <v>7.6</v>
      </c>
      <c r="I31" s="613">
        <v>0.7</v>
      </c>
      <c r="J31" s="613">
        <v>5.6</v>
      </c>
      <c r="K31" s="613">
        <v>0.4</v>
      </c>
      <c r="L31" s="619" t="s">
        <v>735</v>
      </c>
      <c r="M31" s="619" t="s">
        <v>735</v>
      </c>
      <c r="N31" s="619" t="s">
        <v>735</v>
      </c>
      <c r="O31" s="619" t="s">
        <v>735</v>
      </c>
      <c r="P31" s="613">
        <v>-4.7</v>
      </c>
      <c r="Q31" s="613">
        <v>0.1</v>
      </c>
      <c r="R31" s="613">
        <v>1.2</v>
      </c>
      <c r="S31" s="619" t="s">
        <v>735</v>
      </c>
    </row>
    <row r="32" spans="1:19" ht="13.5" customHeight="1">
      <c r="A32" s="553"/>
      <c r="B32" s="553" t="s">
        <v>626</v>
      </c>
      <c r="C32" s="554"/>
      <c r="D32" s="616">
        <v>-1.7</v>
      </c>
      <c r="E32" s="617">
        <v>0.5</v>
      </c>
      <c r="F32" s="617">
        <v>-1</v>
      </c>
      <c r="G32" s="617">
        <v>0</v>
      </c>
      <c r="H32" s="617">
        <v>1</v>
      </c>
      <c r="I32" s="617">
        <v>-0.3</v>
      </c>
      <c r="J32" s="617">
        <v>-0.5</v>
      </c>
      <c r="K32" s="617">
        <v>3.8</v>
      </c>
      <c r="L32" s="617">
        <v>-0.6</v>
      </c>
      <c r="M32" s="617">
        <v>2.3</v>
      </c>
      <c r="N32" s="617">
        <v>-14</v>
      </c>
      <c r="O32" s="617">
        <v>-1.7</v>
      </c>
      <c r="P32" s="617">
        <v>-11.3</v>
      </c>
      <c r="Q32" s="617">
        <v>-1.2</v>
      </c>
      <c r="R32" s="617">
        <v>-1.6</v>
      </c>
      <c r="S32" s="617">
        <v>6.3</v>
      </c>
    </row>
    <row r="33" spans="1:19" ht="13.5" customHeight="1">
      <c r="A33" s="550" t="s">
        <v>627</v>
      </c>
      <c r="B33" s="550" t="s">
        <v>628</v>
      </c>
      <c r="C33" s="556" t="s">
        <v>629</v>
      </c>
      <c r="D33" s="598">
        <v>-0.4</v>
      </c>
      <c r="E33" s="599">
        <v>1.4</v>
      </c>
      <c r="F33" s="599">
        <v>0.7</v>
      </c>
      <c r="G33" s="599">
        <v>4.6</v>
      </c>
      <c r="H33" s="599">
        <v>0.8</v>
      </c>
      <c r="I33" s="599">
        <v>2.7</v>
      </c>
      <c r="J33" s="599">
        <v>1.1</v>
      </c>
      <c r="K33" s="599">
        <v>3.4</v>
      </c>
      <c r="L33" s="599">
        <v>-5.1</v>
      </c>
      <c r="M33" s="599">
        <v>9.4</v>
      </c>
      <c r="N33" s="599">
        <v>-13.2</v>
      </c>
      <c r="O33" s="599">
        <v>-0.5</v>
      </c>
      <c r="P33" s="599">
        <v>-12.1</v>
      </c>
      <c r="Q33" s="599">
        <v>-0.2</v>
      </c>
      <c r="R33" s="599">
        <v>1.3</v>
      </c>
      <c r="S33" s="599">
        <v>2.1</v>
      </c>
    </row>
    <row r="34" spans="1:19" ht="13.5" customHeight="1">
      <c r="A34" s="553"/>
      <c r="B34" s="553" t="s">
        <v>630</v>
      </c>
      <c r="C34" s="554"/>
      <c r="D34" s="598">
        <v>-0.2</v>
      </c>
      <c r="E34" s="599">
        <v>0.7</v>
      </c>
      <c r="F34" s="599">
        <v>-0.8</v>
      </c>
      <c r="G34" s="599">
        <v>3.6</v>
      </c>
      <c r="H34" s="599">
        <v>0</v>
      </c>
      <c r="I34" s="599">
        <v>-1.9</v>
      </c>
      <c r="J34" s="599">
        <v>3.7</v>
      </c>
      <c r="K34" s="599">
        <v>3.2</v>
      </c>
      <c r="L34" s="599">
        <v>8.9</v>
      </c>
      <c r="M34" s="599">
        <v>-0.3</v>
      </c>
      <c r="N34" s="599">
        <v>-9.7</v>
      </c>
      <c r="O34" s="599">
        <v>5.2</v>
      </c>
      <c r="P34" s="599">
        <v>-12.7</v>
      </c>
      <c r="Q34" s="599">
        <v>-0.2</v>
      </c>
      <c r="R34" s="599">
        <v>2.3</v>
      </c>
      <c r="S34" s="599">
        <v>8.8</v>
      </c>
    </row>
    <row r="35" spans="1:19" ht="13.5" customHeight="1">
      <c r="A35" s="553"/>
      <c r="B35" s="553" t="s">
        <v>631</v>
      </c>
      <c r="C35" s="554"/>
      <c r="D35" s="598">
        <v>-2.1</v>
      </c>
      <c r="E35" s="599">
        <v>0.2</v>
      </c>
      <c r="F35" s="599">
        <v>-2.7</v>
      </c>
      <c r="G35" s="599">
        <v>6.2</v>
      </c>
      <c r="H35" s="599">
        <v>1.4</v>
      </c>
      <c r="I35" s="599">
        <v>-4.1</v>
      </c>
      <c r="J35" s="599">
        <v>2.1</v>
      </c>
      <c r="K35" s="599">
        <v>3.1</v>
      </c>
      <c r="L35" s="599">
        <v>2.7</v>
      </c>
      <c r="M35" s="599">
        <v>-0.3</v>
      </c>
      <c r="N35" s="599">
        <v>-16.5</v>
      </c>
      <c r="O35" s="599">
        <v>-0.9</v>
      </c>
      <c r="P35" s="599">
        <v>-10.1</v>
      </c>
      <c r="Q35" s="599">
        <v>0.3</v>
      </c>
      <c r="R35" s="599">
        <v>-2.4</v>
      </c>
      <c r="S35" s="599">
        <v>1.9</v>
      </c>
    </row>
    <row r="36" spans="1:19" ht="13.5" customHeight="1">
      <c r="A36" s="553"/>
      <c r="B36" s="553" t="s">
        <v>632</v>
      </c>
      <c r="C36" s="554"/>
      <c r="D36" s="598">
        <v>-2.9</v>
      </c>
      <c r="E36" s="599">
        <v>1.1</v>
      </c>
      <c r="F36" s="599">
        <v>-3.5</v>
      </c>
      <c r="G36" s="599">
        <v>-1.9</v>
      </c>
      <c r="H36" s="599">
        <v>-2.6</v>
      </c>
      <c r="I36" s="599">
        <v>-3.8</v>
      </c>
      <c r="J36" s="599">
        <v>4.9</v>
      </c>
      <c r="K36" s="599">
        <v>-3.9</v>
      </c>
      <c r="L36" s="599">
        <v>-1.5</v>
      </c>
      <c r="M36" s="599">
        <v>6</v>
      </c>
      <c r="N36" s="599">
        <v>-18.5</v>
      </c>
      <c r="O36" s="599">
        <v>-4.9</v>
      </c>
      <c r="P36" s="599">
        <v>-11.9</v>
      </c>
      <c r="Q36" s="599">
        <v>-7.2</v>
      </c>
      <c r="R36" s="599">
        <v>-3.4</v>
      </c>
      <c r="S36" s="599">
        <v>6.9</v>
      </c>
    </row>
    <row r="37" spans="1:19" ht="13.5" customHeight="1">
      <c r="A37" s="553"/>
      <c r="B37" s="553" t="s">
        <v>633</v>
      </c>
      <c r="C37" s="554"/>
      <c r="D37" s="598">
        <v>-2.3</v>
      </c>
      <c r="E37" s="599">
        <v>0.7</v>
      </c>
      <c r="F37" s="599">
        <v>-3.5</v>
      </c>
      <c r="G37" s="599">
        <v>4.8</v>
      </c>
      <c r="H37" s="599">
        <v>0.5</v>
      </c>
      <c r="I37" s="599">
        <v>-1.3</v>
      </c>
      <c r="J37" s="599">
        <v>2.5</v>
      </c>
      <c r="K37" s="599">
        <v>7.9</v>
      </c>
      <c r="L37" s="599">
        <v>-13.8</v>
      </c>
      <c r="M37" s="599">
        <v>8.9</v>
      </c>
      <c r="N37" s="599">
        <v>-16.3</v>
      </c>
      <c r="O37" s="599">
        <v>5.5</v>
      </c>
      <c r="P37" s="599">
        <v>-9.5</v>
      </c>
      <c r="Q37" s="599">
        <v>-5</v>
      </c>
      <c r="R37" s="599">
        <v>-0.4</v>
      </c>
      <c r="S37" s="599">
        <v>4.5</v>
      </c>
    </row>
    <row r="38" spans="1:19" ht="13.5" customHeight="1">
      <c r="A38" s="553"/>
      <c r="B38" s="553" t="s">
        <v>634</v>
      </c>
      <c r="C38" s="554"/>
      <c r="D38" s="598">
        <v>-1.3</v>
      </c>
      <c r="E38" s="599">
        <v>1.9</v>
      </c>
      <c r="F38" s="599">
        <v>-0.5</v>
      </c>
      <c r="G38" s="599">
        <v>2</v>
      </c>
      <c r="H38" s="599">
        <v>-1.5</v>
      </c>
      <c r="I38" s="599">
        <v>-3.2</v>
      </c>
      <c r="J38" s="599">
        <v>0.5</v>
      </c>
      <c r="K38" s="599">
        <v>8.6</v>
      </c>
      <c r="L38" s="599">
        <v>1.4</v>
      </c>
      <c r="M38" s="599">
        <v>4.8</v>
      </c>
      <c r="N38" s="599">
        <v>-16.9</v>
      </c>
      <c r="O38" s="599">
        <v>0.3</v>
      </c>
      <c r="P38" s="599">
        <v>-12.4</v>
      </c>
      <c r="Q38" s="599">
        <v>1.7</v>
      </c>
      <c r="R38" s="599">
        <v>-1</v>
      </c>
      <c r="S38" s="599">
        <v>3</v>
      </c>
    </row>
    <row r="39" spans="1:19" ht="13.5" customHeight="1">
      <c r="A39" s="553"/>
      <c r="B39" s="553" t="s">
        <v>635</v>
      </c>
      <c r="C39" s="554"/>
      <c r="D39" s="598">
        <v>-2.2</v>
      </c>
      <c r="E39" s="599">
        <v>1</v>
      </c>
      <c r="F39" s="599">
        <v>-1.9</v>
      </c>
      <c r="G39" s="599">
        <v>-4.8</v>
      </c>
      <c r="H39" s="599">
        <v>0.4</v>
      </c>
      <c r="I39" s="599">
        <v>2.1</v>
      </c>
      <c r="J39" s="599">
        <v>-2.9</v>
      </c>
      <c r="K39" s="599">
        <v>4.7</v>
      </c>
      <c r="L39" s="599">
        <v>-0.9</v>
      </c>
      <c r="M39" s="599">
        <v>0.4</v>
      </c>
      <c r="N39" s="599">
        <v>-9.7</v>
      </c>
      <c r="O39" s="599">
        <v>-2.7</v>
      </c>
      <c r="P39" s="599">
        <v>-14.8</v>
      </c>
      <c r="Q39" s="599">
        <v>-1.9</v>
      </c>
      <c r="R39" s="599">
        <v>-5</v>
      </c>
      <c r="S39" s="599">
        <v>5.6</v>
      </c>
    </row>
    <row r="40" spans="1:19" ht="13.5" customHeight="1">
      <c r="A40" s="553"/>
      <c r="B40" s="553" t="s">
        <v>636</v>
      </c>
      <c r="C40" s="554"/>
      <c r="D40" s="598">
        <v>-1.5</v>
      </c>
      <c r="E40" s="599">
        <v>-5.3</v>
      </c>
      <c r="F40" s="599">
        <v>-2.1</v>
      </c>
      <c r="G40" s="599">
        <v>0.4</v>
      </c>
      <c r="H40" s="599">
        <v>1</v>
      </c>
      <c r="I40" s="599">
        <v>2.2</v>
      </c>
      <c r="J40" s="599">
        <v>-4.1</v>
      </c>
      <c r="K40" s="599">
        <v>5.8</v>
      </c>
      <c r="L40" s="599">
        <v>0.8</v>
      </c>
      <c r="M40" s="599">
        <v>0.2</v>
      </c>
      <c r="N40" s="599">
        <v>-9.8</v>
      </c>
      <c r="O40" s="599">
        <v>-3.1</v>
      </c>
      <c r="P40" s="599">
        <v>-8.2</v>
      </c>
      <c r="Q40" s="599">
        <v>1.8</v>
      </c>
      <c r="R40" s="599">
        <v>-2.9</v>
      </c>
      <c r="S40" s="599">
        <v>16.1</v>
      </c>
    </row>
    <row r="41" spans="1:19" ht="13.5" customHeight="1">
      <c r="A41" s="553"/>
      <c r="B41" s="553" t="s">
        <v>637</v>
      </c>
      <c r="C41" s="554"/>
      <c r="D41" s="598">
        <v>-1.9</v>
      </c>
      <c r="E41" s="599">
        <v>-0.1</v>
      </c>
      <c r="F41" s="599">
        <v>-0.6</v>
      </c>
      <c r="G41" s="599">
        <v>-0.8</v>
      </c>
      <c r="H41" s="599">
        <v>4.6</v>
      </c>
      <c r="I41" s="599">
        <v>0.6</v>
      </c>
      <c r="J41" s="599">
        <v>-4</v>
      </c>
      <c r="K41" s="599">
        <v>1.4</v>
      </c>
      <c r="L41" s="599">
        <v>0.6</v>
      </c>
      <c r="M41" s="599">
        <v>1.4</v>
      </c>
      <c r="N41" s="599">
        <v>-12.6</v>
      </c>
      <c r="O41" s="599">
        <v>-6.5</v>
      </c>
      <c r="P41" s="599">
        <v>-10.5</v>
      </c>
      <c r="Q41" s="599">
        <v>-1.5</v>
      </c>
      <c r="R41" s="599">
        <v>-2.5</v>
      </c>
      <c r="S41" s="599">
        <v>9.6</v>
      </c>
    </row>
    <row r="42" spans="1:19" ht="13.5" customHeight="1">
      <c r="A42" s="553"/>
      <c r="B42" s="553" t="s">
        <v>638</v>
      </c>
      <c r="C42" s="554"/>
      <c r="D42" s="598">
        <v>-1.3</v>
      </c>
      <c r="E42" s="599">
        <v>2.3</v>
      </c>
      <c r="F42" s="599">
        <v>0.2</v>
      </c>
      <c r="G42" s="599">
        <v>-5.4</v>
      </c>
      <c r="H42" s="599">
        <v>3.3</v>
      </c>
      <c r="I42" s="599">
        <v>2.4</v>
      </c>
      <c r="J42" s="599">
        <v>-2.8</v>
      </c>
      <c r="K42" s="599">
        <v>4.1</v>
      </c>
      <c r="L42" s="599">
        <v>-1.7</v>
      </c>
      <c r="M42" s="599">
        <v>-1.3</v>
      </c>
      <c r="N42" s="599">
        <v>-13.7</v>
      </c>
      <c r="O42" s="599">
        <v>-4.2</v>
      </c>
      <c r="P42" s="599">
        <v>-10.7</v>
      </c>
      <c r="Q42" s="599">
        <v>-1.1</v>
      </c>
      <c r="R42" s="599">
        <v>-3.5</v>
      </c>
      <c r="S42" s="599">
        <v>9.1</v>
      </c>
    </row>
    <row r="43" spans="1:19" ht="13.5" customHeight="1">
      <c r="A43" s="553"/>
      <c r="B43" s="553" t="s">
        <v>639</v>
      </c>
      <c r="C43" s="554"/>
      <c r="D43" s="598">
        <v>-1.8</v>
      </c>
      <c r="E43" s="599">
        <v>-0.4</v>
      </c>
      <c r="F43" s="599">
        <v>0.9</v>
      </c>
      <c r="G43" s="599">
        <v>-4.8</v>
      </c>
      <c r="H43" s="599">
        <v>3.7</v>
      </c>
      <c r="I43" s="599">
        <v>-0.1</v>
      </c>
      <c r="J43" s="599">
        <v>-3.1</v>
      </c>
      <c r="K43" s="599">
        <v>7.2</v>
      </c>
      <c r="L43" s="599">
        <v>0.1</v>
      </c>
      <c r="M43" s="599">
        <v>-1.9</v>
      </c>
      <c r="N43" s="599">
        <v>-14.1</v>
      </c>
      <c r="O43" s="599">
        <v>-5.7</v>
      </c>
      <c r="P43" s="599">
        <v>-11.2</v>
      </c>
      <c r="Q43" s="599">
        <v>0.1</v>
      </c>
      <c r="R43" s="599">
        <v>-1.5</v>
      </c>
      <c r="S43" s="599">
        <v>0.8</v>
      </c>
    </row>
    <row r="44" spans="1:19" ht="13.5" customHeight="1">
      <c r="A44" s="553"/>
      <c r="B44" s="553" t="s">
        <v>640</v>
      </c>
      <c r="C44" s="554"/>
      <c r="D44" s="598">
        <v>-1.4</v>
      </c>
      <c r="E44" s="599">
        <v>2</v>
      </c>
      <c r="F44" s="599">
        <v>0.9</v>
      </c>
      <c r="G44" s="599">
        <v>-1.8</v>
      </c>
      <c r="H44" s="599">
        <v>-0.3</v>
      </c>
      <c r="I44" s="599">
        <v>1.6</v>
      </c>
      <c r="J44" s="599">
        <v>-4.2</v>
      </c>
      <c r="K44" s="599">
        <v>1</v>
      </c>
      <c r="L44" s="599">
        <v>1.5</v>
      </c>
      <c r="M44" s="599">
        <v>1.9</v>
      </c>
      <c r="N44" s="599">
        <v>-16.6</v>
      </c>
      <c r="O44" s="599">
        <v>-2.1</v>
      </c>
      <c r="P44" s="599">
        <v>-10.2</v>
      </c>
      <c r="Q44" s="599">
        <v>0</v>
      </c>
      <c r="R44" s="599">
        <v>0.2</v>
      </c>
      <c r="S44" s="599">
        <v>7.8</v>
      </c>
    </row>
    <row r="45" spans="1:19" ht="13.5" customHeight="1">
      <c r="A45" s="558" t="s">
        <v>641</v>
      </c>
      <c r="B45" s="558" t="s">
        <v>628</v>
      </c>
      <c r="C45" s="559" t="s">
        <v>642</v>
      </c>
      <c r="D45" s="600">
        <v>-0.3</v>
      </c>
      <c r="E45" s="601">
        <v>-2.3</v>
      </c>
      <c r="F45" s="601">
        <v>0.6</v>
      </c>
      <c r="G45" s="601">
        <v>1.5</v>
      </c>
      <c r="H45" s="601">
        <v>-1.2</v>
      </c>
      <c r="I45" s="601">
        <v>3.4</v>
      </c>
      <c r="J45" s="601">
        <v>-3.6</v>
      </c>
      <c r="K45" s="601">
        <v>8.2</v>
      </c>
      <c r="L45" s="601">
        <v>1.6</v>
      </c>
      <c r="M45" s="601">
        <v>-2</v>
      </c>
      <c r="N45" s="601">
        <v>-3.6</v>
      </c>
      <c r="O45" s="601">
        <v>1.3</v>
      </c>
      <c r="P45" s="601">
        <v>-1.8</v>
      </c>
      <c r="Q45" s="601">
        <v>-0.3</v>
      </c>
      <c r="R45" s="601">
        <v>-3.8</v>
      </c>
      <c r="S45" s="601">
        <v>3.9</v>
      </c>
    </row>
    <row r="46" spans="1:35" ht="27" customHeight="1">
      <c r="A46" s="756" t="s">
        <v>344</v>
      </c>
      <c r="B46" s="756"/>
      <c r="C46" s="757"/>
      <c r="D46" s="602">
        <v>-7.5</v>
      </c>
      <c r="E46" s="602">
        <v>-15.1</v>
      </c>
      <c r="F46" s="602">
        <v>-12.3</v>
      </c>
      <c r="G46" s="602">
        <v>0.4</v>
      </c>
      <c r="H46" s="602">
        <v>-5</v>
      </c>
      <c r="I46" s="602">
        <v>-7.1</v>
      </c>
      <c r="J46" s="602">
        <v>-5.2</v>
      </c>
      <c r="K46" s="602">
        <v>2.6</v>
      </c>
      <c r="L46" s="602">
        <v>-11.6</v>
      </c>
      <c r="M46" s="602">
        <v>-12</v>
      </c>
      <c r="N46" s="602">
        <v>5.8</v>
      </c>
      <c r="O46" s="602">
        <v>-5</v>
      </c>
      <c r="P46" s="602">
        <v>-1.1</v>
      </c>
      <c r="Q46" s="602">
        <v>-2.8</v>
      </c>
      <c r="R46" s="602">
        <v>-7</v>
      </c>
      <c r="S46" s="602">
        <v>-8.4</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52"/>
      <c r="E47" s="552"/>
      <c r="F47" s="552"/>
      <c r="G47" s="552"/>
      <c r="H47" s="552"/>
      <c r="I47" s="552"/>
      <c r="J47" s="552"/>
      <c r="K47" s="552"/>
      <c r="L47" s="552"/>
      <c r="M47" s="552"/>
      <c r="N47" s="552"/>
      <c r="O47" s="552"/>
      <c r="P47" s="552"/>
      <c r="Q47" s="552"/>
      <c r="R47" s="552"/>
      <c r="S47" s="552"/>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557"/>
      <c r="E48" s="557"/>
      <c r="F48" s="557"/>
      <c r="G48" s="557"/>
      <c r="H48" s="761"/>
      <c r="I48" s="761"/>
      <c r="J48" s="761"/>
      <c r="K48" s="761"/>
      <c r="L48" s="761"/>
      <c r="M48" s="761"/>
      <c r="N48" s="761"/>
      <c r="O48" s="761"/>
      <c r="P48" s="557"/>
      <c r="Q48" s="557"/>
      <c r="R48" s="557"/>
      <c r="S48" s="56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2"/>
      <c r="B52" s="622"/>
      <c r="C52" s="622"/>
      <c r="D52" s="754" t="s">
        <v>739</v>
      </c>
      <c r="E52" s="754"/>
      <c r="F52" s="754"/>
      <c r="G52" s="754"/>
      <c r="H52" s="754"/>
      <c r="I52" s="754"/>
      <c r="J52" s="754"/>
      <c r="K52" s="754"/>
      <c r="L52" s="754"/>
      <c r="M52" s="754"/>
      <c r="N52" s="754"/>
      <c r="O52" s="754"/>
      <c r="P52" s="754"/>
      <c r="Q52" s="754"/>
      <c r="R52" s="754"/>
      <c r="S52" s="622"/>
    </row>
    <row r="53" spans="1:19" ht="13.5" customHeight="1">
      <c r="A53" s="550" t="s">
        <v>619</v>
      </c>
      <c r="B53" s="550" t="s">
        <v>620</v>
      </c>
      <c r="C53" s="551" t="s">
        <v>621</v>
      </c>
      <c r="D53" s="610">
        <v>106.9</v>
      </c>
      <c r="E53" s="611">
        <v>104.3</v>
      </c>
      <c r="F53" s="611">
        <v>104.9</v>
      </c>
      <c r="G53" s="611">
        <v>110.1</v>
      </c>
      <c r="H53" s="611">
        <v>111.2</v>
      </c>
      <c r="I53" s="611">
        <v>105.3</v>
      </c>
      <c r="J53" s="611">
        <v>117.3</v>
      </c>
      <c r="K53" s="611">
        <v>90.7</v>
      </c>
      <c r="L53" s="618" t="s">
        <v>735</v>
      </c>
      <c r="M53" s="618" t="s">
        <v>735</v>
      </c>
      <c r="N53" s="618" t="s">
        <v>735</v>
      </c>
      <c r="O53" s="618" t="s">
        <v>735</v>
      </c>
      <c r="P53" s="611">
        <v>105.4</v>
      </c>
      <c r="Q53" s="611">
        <v>105.3</v>
      </c>
      <c r="R53" s="611">
        <v>99.3</v>
      </c>
      <c r="S53" s="618" t="s">
        <v>735</v>
      </c>
    </row>
    <row r="54" spans="1:19" ht="13.5" customHeight="1">
      <c r="A54" s="553"/>
      <c r="B54" s="553" t="s">
        <v>622</v>
      </c>
      <c r="C54" s="554"/>
      <c r="D54" s="612">
        <v>104.6</v>
      </c>
      <c r="E54" s="613">
        <v>106.1</v>
      </c>
      <c r="F54" s="613">
        <v>102.7</v>
      </c>
      <c r="G54" s="613">
        <v>102</v>
      </c>
      <c r="H54" s="613">
        <v>104.1</v>
      </c>
      <c r="I54" s="613">
        <v>101.5</v>
      </c>
      <c r="J54" s="613">
        <v>109.5</v>
      </c>
      <c r="K54" s="613">
        <v>94.8</v>
      </c>
      <c r="L54" s="619" t="s">
        <v>735</v>
      </c>
      <c r="M54" s="619" t="s">
        <v>735</v>
      </c>
      <c r="N54" s="619" t="s">
        <v>735</v>
      </c>
      <c r="O54" s="619" t="s">
        <v>735</v>
      </c>
      <c r="P54" s="613">
        <v>104.4</v>
      </c>
      <c r="Q54" s="613">
        <v>101.9</v>
      </c>
      <c r="R54" s="613">
        <v>97.3</v>
      </c>
      <c r="S54" s="619" t="s">
        <v>735</v>
      </c>
    </row>
    <row r="55" spans="1:19" ht="13.5" customHeight="1">
      <c r="A55" s="553"/>
      <c r="B55" s="553" t="s">
        <v>623</v>
      </c>
      <c r="C55" s="554"/>
      <c r="D55" s="612">
        <v>102.8</v>
      </c>
      <c r="E55" s="613">
        <v>98.3</v>
      </c>
      <c r="F55" s="613">
        <v>100.7</v>
      </c>
      <c r="G55" s="613">
        <v>100.1</v>
      </c>
      <c r="H55" s="613">
        <v>99</v>
      </c>
      <c r="I55" s="613">
        <v>96.5</v>
      </c>
      <c r="J55" s="613">
        <v>107.4</v>
      </c>
      <c r="K55" s="613">
        <v>98.9</v>
      </c>
      <c r="L55" s="619" t="s">
        <v>735</v>
      </c>
      <c r="M55" s="619" t="s">
        <v>735</v>
      </c>
      <c r="N55" s="619" t="s">
        <v>735</v>
      </c>
      <c r="O55" s="619" t="s">
        <v>735</v>
      </c>
      <c r="P55" s="613">
        <v>107.8</v>
      </c>
      <c r="Q55" s="613">
        <v>101.7</v>
      </c>
      <c r="R55" s="613">
        <v>101.8</v>
      </c>
      <c r="S55" s="619" t="s">
        <v>735</v>
      </c>
    </row>
    <row r="56" spans="1:19" ht="13.5" customHeight="1">
      <c r="A56" s="553"/>
      <c r="B56" s="553" t="s">
        <v>624</v>
      </c>
      <c r="C56" s="554"/>
      <c r="D56" s="612">
        <v>97</v>
      </c>
      <c r="E56" s="613">
        <v>100.5</v>
      </c>
      <c r="F56" s="613">
        <v>92.9</v>
      </c>
      <c r="G56" s="613">
        <v>99.5</v>
      </c>
      <c r="H56" s="613">
        <v>92.2</v>
      </c>
      <c r="I56" s="613">
        <v>99.8</v>
      </c>
      <c r="J56" s="613">
        <v>98.6</v>
      </c>
      <c r="K56" s="613">
        <v>98.8</v>
      </c>
      <c r="L56" s="619" t="s">
        <v>735</v>
      </c>
      <c r="M56" s="619" t="s">
        <v>735</v>
      </c>
      <c r="N56" s="619" t="s">
        <v>735</v>
      </c>
      <c r="O56" s="619" t="s">
        <v>735</v>
      </c>
      <c r="P56" s="613">
        <v>107.5</v>
      </c>
      <c r="Q56" s="613">
        <v>99.9</v>
      </c>
      <c r="R56" s="613">
        <v>99.2</v>
      </c>
      <c r="S56" s="619" t="s">
        <v>735</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98.1</v>
      </c>
      <c r="E58" s="617">
        <v>100.9</v>
      </c>
      <c r="F58" s="617">
        <v>97.8</v>
      </c>
      <c r="G58" s="617">
        <v>98.7</v>
      </c>
      <c r="H58" s="617">
        <v>101</v>
      </c>
      <c r="I58" s="617">
        <v>99.5</v>
      </c>
      <c r="J58" s="617">
        <v>102.4</v>
      </c>
      <c r="K58" s="617">
        <v>101</v>
      </c>
      <c r="L58" s="617">
        <v>100.3</v>
      </c>
      <c r="M58" s="617">
        <v>102.7</v>
      </c>
      <c r="N58" s="617">
        <v>88.3</v>
      </c>
      <c r="O58" s="617">
        <v>100.7</v>
      </c>
      <c r="P58" s="617">
        <v>93</v>
      </c>
      <c r="Q58" s="617">
        <v>97.4</v>
      </c>
      <c r="R58" s="617">
        <v>99.8</v>
      </c>
      <c r="S58" s="617">
        <v>99.7</v>
      </c>
    </row>
    <row r="59" spans="1:19" ht="13.5" customHeight="1">
      <c r="A59" s="550" t="s">
        <v>627</v>
      </c>
      <c r="B59" s="550" t="s">
        <v>628</v>
      </c>
      <c r="C59" s="551" t="s">
        <v>629</v>
      </c>
      <c r="D59" s="610">
        <v>92.3</v>
      </c>
      <c r="E59" s="623">
        <v>91.9</v>
      </c>
      <c r="F59" s="623">
        <v>88.9</v>
      </c>
      <c r="G59" s="623">
        <v>92.8</v>
      </c>
      <c r="H59" s="623">
        <v>94.4</v>
      </c>
      <c r="I59" s="623">
        <v>94.2</v>
      </c>
      <c r="J59" s="623">
        <v>100.4</v>
      </c>
      <c r="K59" s="623">
        <v>99.2</v>
      </c>
      <c r="L59" s="623">
        <v>93.5</v>
      </c>
      <c r="M59" s="623">
        <v>93.7</v>
      </c>
      <c r="N59" s="623">
        <v>93.8</v>
      </c>
      <c r="O59" s="623">
        <v>91.8</v>
      </c>
      <c r="P59" s="623">
        <v>88.7</v>
      </c>
      <c r="Q59" s="623">
        <v>97.6</v>
      </c>
      <c r="R59" s="623">
        <v>97.5</v>
      </c>
      <c r="S59" s="623">
        <v>92.1</v>
      </c>
    </row>
    <row r="60" spans="1:19" ht="13.5" customHeight="1">
      <c r="A60" s="553"/>
      <c r="B60" s="553" t="s">
        <v>630</v>
      </c>
      <c r="C60" s="554"/>
      <c r="D60" s="612">
        <v>97.3</v>
      </c>
      <c r="E60" s="623">
        <v>97.8</v>
      </c>
      <c r="F60" s="623">
        <v>98.1</v>
      </c>
      <c r="G60" s="623">
        <v>98</v>
      </c>
      <c r="H60" s="623">
        <v>94.9</v>
      </c>
      <c r="I60" s="623">
        <v>97.1</v>
      </c>
      <c r="J60" s="623">
        <v>99.2</v>
      </c>
      <c r="K60" s="623">
        <v>95.9</v>
      </c>
      <c r="L60" s="623">
        <v>95.8</v>
      </c>
      <c r="M60" s="623">
        <v>98.1</v>
      </c>
      <c r="N60" s="623">
        <v>88</v>
      </c>
      <c r="O60" s="623">
        <v>101.1</v>
      </c>
      <c r="P60" s="623">
        <v>92.3</v>
      </c>
      <c r="Q60" s="623">
        <v>96.4</v>
      </c>
      <c r="R60" s="623">
        <v>95.4</v>
      </c>
      <c r="S60" s="623">
        <v>101.4</v>
      </c>
    </row>
    <row r="61" spans="1:19" ht="13.5" customHeight="1">
      <c r="A61" s="553"/>
      <c r="B61" s="553" t="s">
        <v>631</v>
      </c>
      <c r="C61" s="554"/>
      <c r="D61" s="612">
        <v>97</v>
      </c>
      <c r="E61" s="623">
        <v>98.5</v>
      </c>
      <c r="F61" s="623">
        <v>96.4</v>
      </c>
      <c r="G61" s="623">
        <v>108</v>
      </c>
      <c r="H61" s="623">
        <v>109.7</v>
      </c>
      <c r="I61" s="623">
        <v>96.8</v>
      </c>
      <c r="J61" s="623">
        <v>98.8</v>
      </c>
      <c r="K61" s="623">
        <v>107.2</v>
      </c>
      <c r="L61" s="623">
        <v>109.3</v>
      </c>
      <c r="M61" s="623">
        <v>106.6</v>
      </c>
      <c r="N61" s="623">
        <v>82.2</v>
      </c>
      <c r="O61" s="623">
        <v>94.1</v>
      </c>
      <c r="P61" s="623">
        <v>97.2</v>
      </c>
      <c r="Q61" s="623">
        <v>97.2</v>
      </c>
      <c r="R61" s="623">
        <v>100.7</v>
      </c>
      <c r="S61" s="623">
        <v>95.2</v>
      </c>
    </row>
    <row r="62" spans="1:19" ht="13.5" customHeight="1">
      <c r="A62" s="553"/>
      <c r="B62" s="553" t="s">
        <v>632</v>
      </c>
      <c r="C62" s="554"/>
      <c r="D62" s="612">
        <v>100</v>
      </c>
      <c r="E62" s="623">
        <v>109.4</v>
      </c>
      <c r="F62" s="623">
        <v>99</v>
      </c>
      <c r="G62" s="623">
        <v>103.1</v>
      </c>
      <c r="H62" s="623">
        <v>102.4</v>
      </c>
      <c r="I62" s="623">
        <v>101.1</v>
      </c>
      <c r="J62" s="623">
        <v>107.6</v>
      </c>
      <c r="K62" s="623">
        <v>102.6</v>
      </c>
      <c r="L62" s="623">
        <v>97.9</v>
      </c>
      <c r="M62" s="623">
        <v>107.8</v>
      </c>
      <c r="N62" s="623">
        <v>81.6</v>
      </c>
      <c r="O62" s="623">
        <v>94.1</v>
      </c>
      <c r="P62" s="623">
        <v>105.2</v>
      </c>
      <c r="Q62" s="623">
        <v>94.8</v>
      </c>
      <c r="R62" s="623">
        <v>105.9</v>
      </c>
      <c r="S62" s="623">
        <v>104.3</v>
      </c>
    </row>
    <row r="63" spans="1:19" ht="13.5" customHeight="1">
      <c r="A63" s="553"/>
      <c r="B63" s="553" t="s">
        <v>633</v>
      </c>
      <c r="C63" s="554"/>
      <c r="D63" s="612">
        <v>92.6</v>
      </c>
      <c r="E63" s="623">
        <v>95.5</v>
      </c>
      <c r="F63" s="623">
        <v>88.5</v>
      </c>
      <c r="G63" s="623">
        <v>90.6</v>
      </c>
      <c r="H63" s="623">
        <v>93.6</v>
      </c>
      <c r="I63" s="623">
        <v>93.4</v>
      </c>
      <c r="J63" s="623">
        <v>100.6</v>
      </c>
      <c r="K63" s="623">
        <v>94.8</v>
      </c>
      <c r="L63" s="623">
        <v>93.2</v>
      </c>
      <c r="M63" s="623">
        <v>98.2</v>
      </c>
      <c r="N63" s="623">
        <v>87.2</v>
      </c>
      <c r="O63" s="623">
        <v>103</v>
      </c>
      <c r="P63" s="623">
        <v>96.8</v>
      </c>
      <c r="Q63" s="623">
        <v>95.8</v>
      </c>
      <c r="R63" s="623">
        <v>94</v>
      </c>
      <c r="S63" s="623">
        <v>94</v>
      </c>
    </row>
    <row r="64" spans="1:19" ht="13.5" customHeight="1">
      <c r="A64" s="553"/>
      <c r="B64" s="553" t="s">
        <v>634</v>
      </c>
      <c r="C64" s="554"/>
      <c r="D64" s="612">
        <v>102.1</v>
      </c>
      <c r="E64" s="623">
        <v>98.9</v>
      </c>
      <c r="F64" s="623">
        <v>101.6</v>
      </c>
      <c r="G64" s="623">
        <v>105.2</v>
      </c>
      <c r="H64" s="623">
        <v>105.7</v>
      </c>
      <c r="I64" s="623">
        <v>102.5</v>
      </c>
      <c r="J64" s="623">
        <v>105.4</v>
      </c>
      <c r="K64" s="623">
        <v>106.2</v>
      </c>
      <c r="L64" s="623">
        <v>108.3</v>
      </c>
      <c r="M64" s="623">
        <v>106</v>
      </c>
      <c r="N64" s="623">
        <v>87.4</v>
      </c>
      <c r="O64" s="623">
        <v>106</v>
      </c>
      <c r="P64" s="623">
        <v>109.2</v>
      </c>
      <c r="Q64" s="623">
        <v>103.4</v>
      </c>
      <c r="R64" s="623">
        <v>101.9</v>
      </c>
      <c r="S64" s="623">
        <v>97.5</v>
      </c>
    </row>
    <row r="65" spans="1:19" ht="13.5" customHeight="1">
      <c r="A65" s="553"/>
      <c r="B65" s="553" t="s">
        <v>635</v>
      </c>
      <c r="C65" s="554"/>
      <c r="D65" s="612">
        <v>101.3</v>
      </c>
      <c r="E65" s="623">
        <v>104.2</v>
      </c>
      <c r="F65" s="623">
        <v>103.1</v>
      </c>
      <c r="G65" s="623">
        <v>97.6</v>
      </c>
      <c r="H65" s="623">
        <v>103.3</v>
      </c>
      <c r="I65" s="623">
        <v>103.5</v>
      </c>
      <c r="J65" s="623">
        <v>103.3</v>
      </c>
      <c r="K65" s="623">
        <v>102.6</v>
      </c>
      <c r="L65" s="623">
        <v>105.3</v>
      </c>
      <c r="M65" s="623">
        <v>105.1</v>
      </c>
      <c r="N65" s="623">
        <v>88.8</v>
      </c>
      <c r="O65" s="623">
        <v>99.9</v>
      </c>
      <c r="P65" s="623">
        <v>94.8</v>
      </c>
      <c r="Q65" s="623">
        <v>98.1</v>
      </c>
      <c r="R65" s="623">
        <v>102.6</v>
      </c>
      <c r="S65" s="623">
        <v>100.3</v>
      </c>
    </row>
    <row r="66" spans="1:19" ht="13.5" customHeight="1">
      <c r="A66" s="553"/>
      <c r="B66" s="553" t="s">
        <v>636</v>
      </c>
      <c r="C66" s="554"/>
      <c r="D66" s="612">
        <v>95.9</v>
      </c>
      <c r="E66" s="623">
        <v>98</v>
      </c>
      <c r="F66" s="623">
        <v>92.3</v>
      </c>
      <c r="G66" s="623">
        <v>98.6</v>
      </c>
      <c r="H66" s="623">
        <v>109.6</v>
      </c>
      <c r="I66" s="623">
        <v>97.7</v>
      </c>
      <c r="J66" s="623">
        <v>103.9</v>
      </c>
      <c r="K66" s="623">
        <v>107.5</v>
      </c>
      <c r="L66" s="623">
        <v>104</v>
      </c>
      <c r="M66" s="623">
        <v>103.5</v>
      </c>
      <c r="N66" s="623">
        <v>96</v>
      </c>
      <c r="O66" s="623">
        <v>102.1</v>
      </c>
      <c r="P66" s="623">
        <v>67.1</v>
      </c>
      <c r="Q66" s="623">
        <v>101.3</v>
      </c>
      <c r="R66" s="623">
        <v>102.3</v>
      </c>
      <c r="S66" s="623">
        <v>108.1</v>
      </c>
    </row>
    <row r="67" spans="1:19" ht="13.5" customHeight="1">
      <c r="A67" s="553"/>
      <c r="B67" s="553" t="s">
        <v>637</v>
      </c>
      <c r="C67" s="554"/>
      <c r="D67" s="612">
        <v>99.5</v>
      </c>
      <c r="E67" s="623">
        <v>106.5</v>
      </c>
      <c r="F67" s="623">
        <v>100.3</v>
      </c>
      <c r="G67" s="623">
        <v>100.4</v>
      </c>
      <c r="H67" s="623">
        <v>101.7</v>
      </c>
      <c r="I67" s="623">
        <v>103</v>
      </c>
      <c r="J67" s="623">
        <v>101.2</v>
      </c>
      <c r="K67" s="623">
        <v>97</v>
      </c>
      <c r="L67" s="623">
        <v>99.1</v>
      </c>
      <c r="M67" s="623">
        <v>102.2</v>
      </c>
      <c r="N67" s="623">
        <v>89.6</v>
      </c>
      <c r="O67" s="623">
        <v>100.7</v>
      </c>
      <c r="P67" s="623">
        <v>96.1</v>
      </c>
      <c r="Q67" s="623">
        <v>96.1</v>
      </c>
      <c r="R67" s="623">
        <v>101.1</v>
      </c>
      <c r="S67" s="623">
        <v>100.1</v>
      </c>
    </row>
    <row r="68" spans="1:19" ht="13.5" customHeight="1">
      <c r="A68" s="553"/>
      <c r="B68" s="553" t="s">
        <v>638</v>
      </c>
      <c r="C68" s="554"/>
      <c r="D68" s="612">
        <v>99.3</v>
      </c>
      <c r="E68" s="623">
        <v>103.4</v>
      </c>
      <c r="F68" s="623">
        <v>100.5</v>
      </c>
      <c r="G68" s="623">
        <v>95.9</v>
      </c>
      <c r="H68" s="623">
        <v>101.3</v>
      </c>
      <c r="I68" s="623">
        <v>101.3</v>
      </c>
      <c r="J68" s="623">
        <v>102.4</v>
      </c>
      <c r="K68" s="623">
        <v>98.6</v>
      </c>
      <c r="L68" s="623">
        <v>97.7</v>
      </c>
      <c r="M68" s="623">
        <v>101.5</v>
      </c>
      <c r="N68" s="623">
        <v>87.9</v>
      </c>
      <c r="O68" s="623">
        <v>103.8</v>
      </c>
      <c r="P68" s="623">
        <v>96.3</v>
      </c>
      <c r="Q68" s="623">
        <v>95.6</v>
      </c>
      <c r="R68" s="623">
        <v>95.4</v>
      </c>
      <c r="S68" s="623">
        <v>98.3</v>
      </c>
    </row>
    <row r="69" spans="1:19" ht="13.5" customHeight="1">
      <c r="A69" s="553"/>
      <c r="B69" s="553" t="s">
        <v>639</v>
      </c>
      <c r="C69" s="554"/>
      <c r="D69" s="612">
        <v>100.7</v>
      </c>
      <c r="E69" s="623">
        <v>102.8</v>
      </c>
      <c r="F69" s="623">
        <v>102.9</v>
      </c>
      <c r="G69" s="623">
        <v>98.6</v>
      </c>
      <c r="H69" s="623">
        <v>101.4</v>
      </c>
      <c r="I69" s="623">
        <v>99.2</v>
      </c>
      <c r="J69" s="623">
        <v>104.2</v>
      </c>
      <c r="K69" s="623">
        <v>98.1</v>
      </c>
      <c r="L69" s="623">
        <v>98.6</v>
      </c>
      <c r="M69" s="623">
        <v>105.5</v>
      </c>
      <c r="N69" s="623">
        <v>88</v>
      </c>
      <c r="O69" s="623">
        <v>100.9</v>
      </c>
      <c r="P69" s="623">
        <v>92.7</v>
      </c>
      <c r="Q69" s="623">
        <v>97.3</v>
      </c>
      <c r="R69" s="623">
        <v>99</v>
      </c>
      <c r="S69" s="623">
        <v>104.4</v>
      </c>
    </row>
    <row r="70" spans="1:46" ht="13.5" customHeight="1">
      <c r="A70" s="553"/>
      <c r="B70" s="553" t="s">
        <v>640</v>
      </c>
      <c r="C70" s="554"/>
      <c r="D70" s="612">
        <v>99.3</v>
      </c>
      <c r="E70" s="623">
        <v>103.4</v>
      </c>
      <c r="F70" s="623">
        <v>101.4</v>
      </c>
      <c r="G70" s="623">
        <v>95.2</v>
      </c>
      <c r="H70" s="623">
        <v>93.9</v>
      </c>
      <c r="I70" s="623">
        <v>104.4</v>
      </c>
      <c r="J70" s="623">
        <v>102.2</v>
      </c>
      <c r="K70" s="623">
        <v>102.1</v>
      </c>
      <c r="L70" s="623">
        <v>101</v>
      </c>
      <c r="M70" s="623">
        <v>103.9</v>
      </c>
      <c r="N70" s="623">
        <v>89.2</v>
      </c>
      <c r="O70" s="623">
        <v>111.4</v>
      </c>
      <c r="P70" s="623">
        <v>79.9</v>
      </c>
      <c r="Q70" s="623">
        <v>94.8</v>
      </c>
      <c r="R70" s="623">
        <v>101.7</v>
      </c>
      <c r="S70" s="623">
        <v>101</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92.3</v>
      </c>
      <c r="E71" s="601">
        <v>90.7</v>
      </c>
      <c r="F71" s="601">
        <v>90.4</v>
      </c>
      <c r="G71" s="601">
        <v>94.2</v>
      </c>
      <c r="H71" s="601">
        <v>91.9</v>
      </c>
      <c r="I71" s="601">
        <v>96.3</v>
      </c>
      <c r="J71" s="601">
        <v>100.6</v>
      </c>
      <c r="K71" s="601">
        <v>97.5</v>
      </c>
      <c r="L71" s="601">
        <v>88.8</v>
      </c>
      <c r="M71" s="601">
        <v>96.4</v>
      </c>
      <c r="N71" s="601">
        <v>88.6</v>
      </c>
      <c r="O71" s="601">
        <v>95.1</v>
      </c>
      <c r="P71" s="601">
        <v>82.7</v>
      </c>
      <c r="Q71" s="601">
        <v>92.9</v>
      </c>
      <c r="R71" s="601">
        <v>95.5</v>
      </c>
      <c r="S71" s="601">
        <v>94.4</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2"/>
      <c r="B72" s="622"/>
      <c r="C72" s="622"/>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0.4</v>
      </c>
      <c r="E73" s="611">
        <v>2.2</v>
      </c>
      <c r="F73" s="611">
        <v>0.1</v>
      </c>
      <c r="G73" s="611">
        <v>1.5</v>
      </c>
      <c r="H73" s="611">
        <v>-0.3</v>
      </c>
      <c r="I73" s="611">
        <v>0.3</v>
      </c>
      <c r="J73" s="611">
        <v>1.3</v>
      </c>
      <c r="K73" s="611">
        <v>2.9</v>
      </c>
      <c r="L73" s="618" t="s">
        <v>735</v>
      </c>
      <c r="M73" s="618" t="s">
        <v>735</v>
      </c>
      <c r="N73" s="618" t="s">
        <v>735</v>
      </c>
      <c r="O73" s="618" t="s">
        <v>735</v>
      </c>
      <c r="P73" s="611">
        <v>1.4</v>
      </c>
      <c r="Q73" s="611">
        <v>0.2</v>
      </c>
      <c r="R73" s="611">
        <v>0.4</v>
      </c>
      <c r="S73" s="618" t="s">
        <v>735</v>
      </c>
    </row>
    <row r="74" spans="1:19" ht="13.5" customHeight="1">
      <c r="A74" s="553"/>
      <c r="B74" s="553" t="s">
        <v>622</v>
      </c>
      <c r="C74" s="554"/>
      <c r="D74" s="612">
        <v>-2.1</v>
      </c>
      <c r="E74" s="613">
        <v>1.7</v>
      </c>
      <c r="F74" s="613">
        <v>-2.1</v>
      </c>
      <c r="G74" s="613">
        <v>-7.4</v>
      </c>
      <c r="H74" s="613">
        <v>-6.4</v>
      </c>
      <c r="I74" s="613">
        <v>-3.7</v>
      </c>
      <c r="J74" s="613">
        <v>-6.7</v>
      </c>
      <c r="K74" s="613">
        <v>4.6</v>
      </c>
      <c r="L74" s="619" t="s">
        <v>735</v>
      </c>
      <c r="M74" s="619" t="s">
        <v>735</v>
      </c>
      <c r="N74" s="619" t="s">
        <v>735</v>
      </c>
      <c r="O74" s="619" t="s">
        <v>735</v>
      </c>
      <c r="P74" s="613">
        <v>-0.9</v>
      </c>
      <c r="Q74" s="613">
        <v>-3.2</v>
      </c>
      <c r="R74" s="613">
        <v>-2.1</v>
      </c>
      <c r="S74" s="619" t="s">
        <v>735</v>
      </c>
    </row>
    <row r="75" spans="1:19" ht="13.5" customHeight="1">
      <c r="A75" s="553"/>
      <c r="B75" s="553" t="s">
        <v>623</v>
      </c>
      <c r="C75" s="554"/>
      <c r="D75" s="612">
        <v>-1.7</v>
      </c>
      <c r="E75" s="613">
        <v>-7.2</v>
      </c>
      <c r="F75" s="613">
        <v>-1.9</v>
      </c>
      <c r="G75" s="613">
        <v>-1.8</v>
      </c>
      <c r="H75" s="613">
        <v>-4.8</v>
      </c>
      <c r="I75" s="613">
        <v>-4.9</v>
      </c>
      <c r="J75" s="613">
        <v>-1.8</v>
      </c>
      <c r="K75" s="613">
        <v>4.3</v>
      </c>
      <c r="L75" s="619" t="s">
        <v>735</v>
      </c>
      <c r="M75" s="619" t="s">
        <v>735</v>
      </c>
      <c r="N75" s="619" t="s">
        <v>735</v>
      </c>
      <c r="O75" s="619" t="s">
        <v>735</v>
      </c>
      <c r="P75" s="613">
        <v>3.3</v>
      </c>
      <c r="Q75" s="613">
        <v>-0.2</v>
      </c>
      <c r="R75" s="613">
        <v>4.8</v>
      </c>
      <c r="S75" s="619" t="s">
        <v>735</v>
      </c>
    </row>
    <row r="76" spans="1:19" ht="13.5" customHeight="1">
      <c r="A76" s="553"/>
      <c r="B76" s="553" t="s">
        <v>624</v>
      </c>
      <c r="C76" s="554"/>
      <c r="D76" s="612">
        <v>-5.6</v>
      </c>
      <c r="E76" s="613">
        <v>2.2</v>
      </c>
      <c r="F76" s="613">
        <v>-7.8</v>
      </c>
      <c r="G76" s="613">
        <v>-0.8</v>
      </c>
      <c r="H76" s="613">
        <v>-7</v>
      </c>
      <c r="I76" s="613">
        <v>3.4</v>
      </c>
      <c r="J76" s="613">
        <v>-8.3</v>
      </c>
      <c r="K76" s="613">
        <v>0</v>
      </c>
      <c r="L76" s="619" t="s">
        <v>735</v>
      </c>
      <c r="M76" s="619" t="s">
        <v>735</v>
      </c>
      <c r="N76" s="619" t="s">
        <v>735</v>
      </c>
      <c r="O76" s="619" t="s">
        <v>735</v>
      </c>
      <c r="P76" s="613">
        <v>-0.3</v>
      </c>
      <c r="Q76" s="613">
        <v>-1.9</v>
      </c>
      <c r="R76" s="613">
        <v>-2.6</v>
      </c>
      <c r="S76" s="619" t="s">
        <v>735</v>
      </c>
    </row>
    <row r="77" spans="1:19" ht="13.5" customHeight="1">
      <c r="A77" s="553"/>
      <c r="B77" s="553" t="s">
        <v>625</v>
      </c>
      <c r="C77" s="554"/>
      <c r="D77" s="612">
        <v>3.1</v>
      </c>
      <c r="E77" s="613">
        <v>-0.5</v>
      </c>
      <c r="F77" s="613">
        <v>7.7</v>
      </c>
      <c r="G77" s="613">
        <v>0.5</v>
      </c>
      <c r="H77" s="613">
        <v>8.5</v>
      </c>
      <c r="I77" s="613">
        <v>0.2</v>
      </c>
      <c r="J77" s="613">
        <v>1.5</v>
      </c>
      <c r="K77" s="613">
        <v>1.2</v>
      </c>
      <c r="L77" s="619" t="s">
        <v>735</v>
      </c>
      <c r="M77" s="619" t="s">
        <v>735</v>
      </c>
      <c r="N77" s="619" t="s">
        <v>735</v>
      </c>
      <c r="O77" s="619" t="s">
        <v>735</v>
      </c>
      <c r="P77" s="613">
        <v>-7</v>
      </c>
      <c r="Q77" s="613">
        <v>0.2</v>
      </c>
      <c r="R77" s="613">
        <v>0.8</v>
      </c>
      <c r="S77" s="619" t="s">
        <v>735</v>
      </c>
    </row>
    <row r="78" spans="1:19" ht="13.5" customHeight="1">
      <c r="A78" s="553"/>
      <c r="B78" s="553" t="s">
        <v>626</v>
      </c>
      <c r="C78" s="554"/>
      <c r="D78" s="616">
        <v>-1.9</v>
      </c>
      <c r="E78" s="617">
        <v>0.8</v>
      </c>
      <c r="F78" s="617">
        <v>-2.2</v>
      </c>
      <c r="G78" s="617">
        <v>-1.3</v>
      </c>
      <c r="H78" s="617">
        <v>1</v>
      </c>
      <c r="I78" s="617">
        <v>-0.4</v>
      </c>
      <c r="J78" s="617">
        <v>2.4</v>
      </c>
      <c r="K78" s="617">
        <v>1</v>
      </c>
      <c r="L78" s="617">
        <v>0.3</v>
      </c>
      <c r="M78" s="617">
        <v>2.6</v>
      </c>
      <c r="N78" s="617">
        <v>-11.7</v>
      </c>
      <c r="O78" s="617">
        <v>0.7</v>
      </c>
      <c r="P78" s="617">
        <v>-7.1</v>
      </c>
      <c r="Q78" s="617">
        <v>-2.6</v>
      </c>
      <c r="R78" s="617">
        <v>-0.2</v>
      </c>
      <c r="S78" s="617">
        <v>-0.3</v>
      </c>
    </row>
    <row r="79" spans="1:19" ht="13.5" customHeight="1">
      <c r="A79" s="550" t="s">
        <v>627</v>
      </c>
      <c r="B79" s="550" t="s">
        <v>628</v>
      </c>
      <c r="C79" s="556" t="s">
        <v>629</v>
      </c>
      <c r="D79" s="598">
        <v>-0.7</v>
      </c>
      <c r="E79" s="599">
        <v>0.6</v>
      </c>
      <c r="F79" s="599">
        <v>-0.5</v>
      </c>
      <c r="G79" s="599">
        <v>1.7</v>
      </c>
      <c r="H79" s="599">
        <v>1.4</v>
      </c>
      <c r="I79" s="599">
        <v>3</v>
      </c>
      <c r="J79" s="599">
        <v>1.5</v>
      </c>
      <c r="K79" s="599">
        <v>3.3</v>
      </c>
      <c r="L79" s="599">
        <v>-0.7</v>
      </c>
      <c r="M79" s="599">
        <v>3.8</v>
      </c>
      <c r="N79" s="599">
        <v>-8.7</v>
      </c>
      <c r="O79" s="599">
        <v>-4.4</v>
      </c>
      <c r="P79" s="599">
        <v>-8.4</v>
      </c>
      <c r="Q79" s="599">
        <v>2</v>
      </c>
      <c r="R79" s="599">
        <v>0.2</v>
      </c>
      <c r="S79" s="599">
        <v>-3</v>
      </c>
    </row>
    <row r="80" spans="1:19" ht="13.5" customHeight="1">
      <c r="A80" s="553"/>
      <c r="B80" s="553" t="s">
        <v>630</v>
      </c>
      <c r="C80" s="554"/>
      <c r="D80" s="598">
        <v>-0.5</v>
      </c>
      <c r="E80" s="599">
        <v>-0.4</v>
      </c>
      <c r="F80" s="599">
        <v>-1.4</v>
      </c>
      <c r="G80" s="599">
        <v>0.7</v>
      </c>
      <c r="H80" s="599">
        <v>1.2</v>
      </c>
      <c r="I80" s="599">
        <v>0</v>
      </c>
      <c r="J80" s="599">
        <v>2</v>
      </c>
      <c r="K80" s="599">
        <v>2.8</v>
      </c>
      <c r="L80" s="599">
        <v>3.7</v>
      </c>
      <c r="M80" s="599">
        <v>2.3</v>
      </c>
      <c r="N80" s="599">
        <v>-9.8</v>
      </c>
      <c r="O80" s="599">
        <v>5</v>
      </c>
      <c r="P80" s="599">
        <v>-5.3</v>
      </c>
      <c r="Q80" s="599">
        <v>0.7</v>
      </c>
      <c r="R80" s="599">
        <v>2.6</v>
      </c>
      <c r="S80" s="599">
        <v>4</v>
      </c>
    </row>
    <row r="81" spans="1:19" ht="13.5" customHeight="1">
      <c r="A81" s="553"/>
      <c r="B81" s="553" t="s">
        <v>631</v>
      </c>
      <c r="C81" s="554"/>
      <c r="D81" s="598">
        <v>-3</v>
      </c>
      <c r="E81" s="599">
        <v>-7.3</v>
      </c>
      <c r="F81" s="599">
        <v>-4</v>
      </c>
      <c r="G81" s="599">
        <v>4.1</v>
      </c>
      <c r="H81" s="599">
        <v>1.5</v>
      </c>
      <c r="I81" s="599">
        <v>-3</v>
      </c>
      <c r="J81" s="599">
        <v>4</v>
      </c>
      <c r="K81" s="599">
        <v>0.7</v>
      </c>
      <c r="L81" s="599">
        <v>12.7</v>
      </c>
      <c r="M81" s="599">
        <v>2.3</v>
      </c>
      <c r="N81" s="599">
        <v>-16.5</v>
      </c>
      <c r="O81" s="599">
        <v>-4.9</v>
      </c>
      <c r="P81" s="599">
        <v>-3</v>
      </c>
      <c r="Q81" s="599">
        <v>-1.9</v>
      </c>
      <c r="R81" s="599">
        <v>-0.2</v>
      </c>
      <c r="S81" s="599">
        <v>-2.4</v>
      </c>
    </row>
    <row r="82" spans="1:19" ht="13.5" customHeight="1">
      <c r="A82" s="553"/>
      <c r="B82" s="553" t="s">
        <v>632</v>
      </c>
      <c r="C82" s="554"/>
      <c r="D82" s="598">
        <v>-4.6</v>
      </c>
      <c r="E82" s="599">
        <v>4.5</v>
      </c>
      <c r="F82" s="599">
        <v>-5.6</v>
      </c>
      <c r="G82" s="599">
        <v>-2.9</v>
      </c>
      <c r="H82" s="599">
        <v>-3.1</v>
      </c>
      <c r="I82" s="599">
        <v>-4</v>
      </c>
      <c r="J82" s="599">
        <v>5.7</v>
      </c>
      <c r="K82" s="599">
        <v>-7</v>
      </c>
      <c r="L82" s="599">
        <v>-3.9</v>
      </c>
      <c r="M82" s="599">
        <v>2.3</v>
      </c>
      <c r="N82" s="599">
        <v>-21.3</v>
      </c>
      <c r="O82" s="599">
        <v>-6.6</v>
      </c>
      <c r="P82" s="599">
        <v>-5.9</v>
      </c>
      <c r="Q82" s="599">
        <v>-9.7</v>
      </c>
      <c r="R82" s="599">
        <v>-3.5</v>
      </c>
      <c r="S82" s="599">
        <v>2</v>
      </c>
    </row>
    <row r="83" spans="1:19" ht="13.5" customHeight="1">
      <c r="A83" s="553"/>
      <c r="B83" s="553" t="s">
        <v>633</v>
      </c>
      <c r="C83" s="554"/>
      <c r="D83" s="598">
        <v>-3.3</v>
      </c>
      <c r="E83" s="599">
        <v>-3.1</v>
      </c>
      <c r="F83" s="599">
        <v>-5.6</v>
      </c>
      <c r="G83" s="599">
        <v>0.7</v>
      </c>
      <c r="H83" s="599">
        <v>0.2</v>
      </c>
      <c r="I83" s="599">
        <v>-1.4</v>
      </c>
      <c r="J83" s="599">
        <v>1.8</v>
      </c>
      <c r="K83" s="599">
        <v>5</v>
      </c>
      <c r="L83" s="599">
        <v>-3.3</v>
      </c>
      <c r="M83" s="599">
        <v>5.8</v>
      </c>
      <c r="N83" s="599">
        <v>-12.9</v>
      </c>
      <c r="O83" s="599">
        <v>5.2</v>
      </c>
      <c r="P83" s="599">
        <v>-6.4</v>
      </c>
      <c r="Q83" s="599">
        <v>-3.9</v>
      </c>
      <c r="R83" s="599">
        <v>-0.1</v>
      </c>
      <c r="S83" s="599">
        <v>-0.2</v>
      </c>
    </row>
    <row r="84" spans="1:19" ht="13.5" customHeight="1">
      <c r="A84" s="553"/>
      <c r="B84" s="553" t="s">
        <v>634</v>
      </c>
      <c r="C84" s="554"/>
      <c r="D84" s="598">
        <v>-1.1</v>
      </c>
      <c r="E84" s="599">
        <v>7.9</v>
      </c>
      <c r="F84" s="599">
        <v>-1.8</v>
      </c>
      <c r="G84" s="599">
        <v>-1.2</v>
      </c>
      <c r="H84" s="599">
        <v>-1.5</v>
      </c>
      <c r="I84" s="599">
        <v>0.1</v>
      </c>
      <c r="J84" s="599">
        <v>0.6</v>
      </c>
      <c r="K84" s="599">
        <v>10.5</v>
      </c>
      <c r="L84" s="599">
        <v>8.2</v>
      </c>
      <c r="M84" s="599">
        <v>4.1</v>
      </c>
      <c r="N84" s="599">
        <v>-12.6</v>
      </c>
      <c r="O84" s="599">
        <v>4.8</v>
      </c>
      <c r="P84" s="599">
        <v>-5.1</v>
      </c>
      <c r="Q84" s="599">
        <v>0.8</v>
      </c>
      <c r="R84" s="599">
        <v>1.6</v>
      </c>
      <c r="S84" s="599">
        <v>-3</v>
      </c>
    </row>
    <row r="85" spans="1:19" ht="13.5" customHeight="1">
      <c r="A85" s="553"/>
      <c r="B85" s="553" t="s">
        <v>635</v>
      </c>
      <c r="C85" s="554"/>
      <c r="D85" s="598">
        <v>-2.8</v>
      </c>
      <c r="E85" s="599">
        <v>0.2</v>
      </c>
      <c r="F85" s="599">
        <v>-3.1</v>
      </c>
      <c r="G85" s="599">
        <v>-5</v>
      </c>
      <c r="H85" s="599">
        <v>-0.2</v>
      </c>
      <c r="I85" s="599">
        <v>0.6</v>
      </c>
      <c r="J85" s="599">
        <v>2.8</v>
      </c>
      <c r="K85" s="599">
        <v>-1.4</v>
      </c>
      <c r="L85" s="599">
        <v>3.1</v>
      </c>
      <c r="M85" s="599">
        <v>-0.7</v>
      </c>
      <c r="N85" s="599">
        <v>-9.1</v>
      </c>
      <c r="O85" s="599">
        <v>-0.9</v>
      </c>
      <c r="P85" s="599">
        <v>-10.1</v>
      </c>
      <c r="Q85" s="599">
        <v>-4.3</v>
      </c>
      <c r="R85" s="599">
        <v>-2</v>
      </c>
      <c r="S85" s="599">
        <v>-3.5</v>
      </c>
    </row>
    <row r="86" spans="1:19" ht="13.5" customHeight="1">
      <c r="A86" s="553"/>
      <c r="B86" s="553" t="s">
        <v>636</v>
      </c>
      <c r="C86" s="554"/>
      <c r="D86" s="598">
        <v>-1.1</v>
      </c>
      <c r="E86" s="599">
        <v>-3.2</v>
      </c>
      <c r="F86" s="599">
        <v>-3.4</v>
      </c>
      <c r="G86" s="599">
        <v>-1.1</v>
      </c>
      <c r="H86" s="599">
        <v>3.6</v>
      </c>
      <c r="I86" s="599">
        <v>-1.5</v>
      </c>
      <c r="J86" s="599">
        <v>4.2</v>
      </c>
      <c r="K86" s="599">
        <v>3.5</v>
      </c>
      <c r="L86" s="599">
        <v>1.8</v>
      </c>
      <c r="M86" s="599">
        <v>3.4</v>
      </c>
      <c r="N86" s="599">
        <v>-8.6</v>
      </c>
      <c r="O86" s="599">
        <v>2</v>
      </c>
      <c r="P86" s="599">
        <v>-7.7</v>
      </c>
      <c r="Q86" s="599">
        <v>0.6</v>
      </c>
      <c r="R86" s="599">
        <v>-0.9</v>
      </c>
      <c r="S86" s="599">
        <v>11.7</v>
      </c>
    </row>
    <row r="87" spans="1:19" ht="13.5" customHeight="1">
      <c r="A87" s="553"/>
      <c r="B87" s="553" t="s">
        <v>637</v>
      </c>
      <c r="C87" s="554"/>
      <c r="D87" s="598">
        <v>-1.7</v>
      </c>
      <c r="E87" s="599">
        <v>4.9</v>
      </c>
      <c r="F87" s="599">
        <v>-1.2</v>
      </c>
      <c r="G87" s="599">
        <v>-2</v>
      </c>
      <c r="H87" s="599">
        <v>5.1</v>
      </c>
      <c r="I87" s="599">
        <v>0.9</v>
      </c>
      <c r="J87" s="599">
        <v>0.1</v>
      </c>
      <c r="K87" s="599">
        <v>-5</v>
      </c>
      <c r="L87" s="599">
        <v>0.6</v>
      </c>
      <c r="M87" s="599">
        <v>3.7</v>
      </c>
      <c r="N87" s="599">
        <v>-8.4</v>
      </c>
      <c r="O87" s="599">
        <v>-0.1</v>
      </c>
      <c r="P87" s="599">
        <v>-9.7</v>
      </c>
      <c r="Q87" s="599">
        <v>-4.5</v>
      </c>
      <c r="R87" s="599">
        <v>0.3</v>
      </c>
      <c r="S87" s="599">
        <v>0</v>
      </c>
    </row>
    <row r="88" spans="1:19" ht="13.5" customHeight="1">
      <c r="A88" s="553"/>
      <c r="B88" s="553" t="s">
        <v>638</v>
      </c>
      <c r="C88" s="554"/>
      <c r="D88" s="598">
        <v>-0.9</v>
      </c>
      <c r="E88" s="599">
        <v>6.3</v>
      </c>
      <c r="F88" s="599">
        <v>-0.6</v>
      </c>
      <c r="G88" s="599">
        <v>-5.3</v>
      </c>
      <c r="H88" s="599">
        <v>1.6</v>
      </c>
      <c r="I88" s="599">
        <v>0.8</v>
      </c>
      <c r="J88" s="599">
        <v>3.5</v>
      </c>
      <c r="K88" s="599">
        <v>0.5</v>
      </c>
      <c r="L88" s="599">
        <v>-9.1</v>
      </c>
      <c r="M88" s="599">
        <v>-0.6</v>
      </c>
      <c r="N88" s="599">
        <v>-8.8</v>
      </c>
      <c r="O88" s="599">
        <v>2.8</v>
      </c>
      <c r="P88" s="599">
        <v>-6.5</v>
      </c>
      <c r="Q88" s="599">
        <v>-4.1</v>
      </c>
      <c r="R88" s="599">
        <v>-1</v>
      </c>
      <c r="S88" s="599">
        <v>1.6</v>
      </c>
    </row>
    <row r="89" spans="1:19" ht="13.5" customHeight="1">
      <c r="A89" s="553"/>
      <c r="B89" s="553" t="s">
        <v>639</v>
      </c>
      <c r="C89" s="554"/>
      <c r="D89" s="598">
        <v>-2</v>
      </c>
      <c r="E89" s="599">
        <v>-0.2</v>
      </c>
      <c r="F89" s="599">
        <v>0</v>
      </c>
      <c r="G89" s="599">
        <v>-4.1</v>
      </c>
      <c r="H89" s="599">
        <v>3.4</v>
      </c>
      <c r="I89" s="599">
        <v>-3</v>
      </c>
      <c r="J89" s="599">
        <v>2.5</v>
      </c>
      <c r="K89" s="599">
        <v>0.2</v>
      </c>
      <c r="L89" s="599">
        <v>-7.9</v>
      </c>
      <c r="M89" s="599">
        <v>2.6</v>
      </c>
      <c r="N89" s="599">
        <v>-10.8</v>
      </c>
      <c r="O89" s="599">
        <v>-3.9</v>
      </c>
      <c r="P89" s="599">
        <v>-8.1</v>
      </c>
      <c r="Q89" s="599">
        <v>-2.7</v>
      </c>
      <c r="R89" s="599">
        <v>-1</v>
      </c>
      <c r="S89" s="599">
        <v>-8.1</v>
      </c>
    </row>
    <row r="90" spans="1:19" ht="13.5" customHeight="1">
      <c r="A90" s="553"/>
      <c r="B90" s="553" t="s">
        <v>640</v>
      </c>
      <c r="C90" s="554"/>
      <c r="D90" s="598">
        <v>-1</v>
      </c>
      <c r="E90" s="599">
        <v>1</v>
      </c>
      <c r="F90" s="599">
        <v>0.2</v>
      </c>
      <c r="G90" s="599">
        <v>-1</v>
      </c>
      <c r="H90" s="599">
        <v>-1.1</v>
      </c>
      <c r="I90" s="599">
        <v>2.2</v>
      </c>
      <c r="J90" s="599">
        <v>0.6</v>
      </c>
      <c r="K90" s="599">
        <v>0.6</v>
      </c>
      <c r="L90" s="599">
        <v>0.3</v>
      </c>
      <c r="M90" s="599">
        <v>4</v>
      </c>
      <c r="N90" s="599">
        <v>-12.5</v>
      </c>
      <c r="O90" s="599">
        <v>9.7</v>
      </c>
      <c r="P90" s="599">
        <v>-8</v>
      </c>
      <c r="Q90" s="599">
        <v>-3.8</v>
      </c>
      <c r="R90" s="599">
        <v>2.1</v>
      </c>
      <c r="S90" s="599">
        <v>-0.5</v>
      </c>
    </row>
    <row r="91" spans="1:19" ht="13.5" customHeight="1">
      <c r="A91" s="558" t="s">
        <v>641</v>
      </c>
      <c r="B91" s="558" t="s">
        <v>628</v>
      </c>
      <c r="C91" s="559" t="s">
        <v>642</v>
      </c>
      <c r="D91" s="600">
        <v>0</v>
      </c>
      <c r="E91" s="601">
        <v>-1.3</v>
      </c>
      <c r="F91" s="601">
        <v>1.7</v>
      </c>
      <c r="G91" s="601">
        <v>1.5</v>
      </c>
      <c r="H91" s="601">
        <v>-2.6</v>
      </c>
      <c r="I91" s="601">
        <v>2.2</v>
      </c>
      <c r="J91" s="601">
        <v>0.2</v>
      </c>
      <c r="K91" s="601">
        <v>-1.7</v>
      </c>
      <c r="L91" s="601">
        <v>-5</v>
      </c>
      <c r="M91" s="601">
        <v>2.9</v>
      </c>
      <c r="N91" s="601">
        <v>-5.5</v>
      </c>
      <c r="O91" s="601">
        <v>3.6</v>
      </c>
      <c r="P91" s="601">
        <v>-6.8</v>
      </c>
      <c r="Q91" s="601">
        <v>-4.8</v>
      </c>
      <c r="R91" s="601">
        <v>-2.1</v>
      </c>
      <c r="S91" s="601">
        <v>2.5</v>
      </c>
    </row>
    <row r="92" spans="1:35" ht="27" customHeight="1">
      <c r="A92" s="756" t="s">
        <v>344</v>
      </c>
      <c r="B92" s="756"/>
      <c r="C92" s="757"/>
      <c r="D92" s="605">
        <v>-7</v>
      </c>
      <c r="E92" s="602">
        <v>-12.3</v>
      </c>
      <c r="F92" s="602">
        <v>-10.8</v>
      </c>
      <c r="G92" s="602">
        <v>-1.1</v>
      </c>
      <c r="H92" s="602">
        <v>-2.1</v>
      </c>
      <c r="I92" s="602">
        <v>-7.8</v>
      </c>
      <c r="J92" s="602">
        <v>-1.6</v>
      </c>
      <c r="K92" s="602">
        <v>-4.5</v>
      </c>
      <c r="L92" s="602">
        <v>-12.1</v>
      </c>
      <c r="M92" s="602">
        <v>-7.2</v>
      </c>
      <c r="N92" s="602">
        <v>-0.7</v>
      </c>
      <c r="O92" s="602">
        <v>-14.6</v>
      </c>
      <c r="P92" s="602">
        <v>3.5</v>
      </c>
      <c r="Q92" s="602">
        <v>-2</v>
      </c>
      <c r="R92" s="602">
        <v>-6.1</v>
      </c>
      <c r="S92" s="602">
        <v>-6.5</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tabColor indexed="17"/>
  </sheetPr>
  <dimension ref="A1:AT93"/>
  <sheetViews>
    <sheetView zoomScale="85" zoomScaleNormal="85" workbookViewId="0" topLeftCell="A1">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 r="A1" s="539"/>
      <c r="B1" s="539"/>
      <c r="C1" s="539"/>
      <c r="D1" s="539"/>
      <c r="E1" s="541"/>
      <c r="F1" s="541"/>
      <c r="G1" s="759" t="s">
        <v>669</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2"/>
      <c r="B6" s="622"/>
      <c r="C6" s="622"/>
      <c r="D6" s="754" t="s">
        <v>739</v>
      </c>
      <c r="E6" s="754"/>
      <c r="F6" s="754"/>
      <c r="G6" s="754"/>
      <c r="H6" s="754"/>
      <c r="I6" s="754"/>
      <c r="J6" s="754"/>
      <c r="K6" s="754"/>
      <c r="L6" s="754"/>
      <c r="M6" s="754"/>
      <c r="N6" s="754"/>
      <c r="O6" s="754"/>
      <c r="P6" s="754"/>
      <c r="Q6" s="754"/>
      <c r="R6" s="754"/>
      <c r="S6" s="622"/>
    </row>
    <row r="7" spans="1:19" ht="13.5" customHeight="1">
      <c r="A7" s="550" t="s">
        <v>619</v>
      </c>
      <c r="B7" s="550" t="s">
        <v>620</v>
      </c>
      <c r="C7" s="551" t="s">
        <v>621</v>
      </c>
      <c r="D7" s="610">
        <v>104.1</v>
      </c>
      <c r="E7" s="611">
        <v>99.5</v>
      </c>
      <c r="F7" s="611">
        <v>103.4</v>
      </c>
      <c r="G7" s="611">
        <v>107</v>
      </c>
      <c r="H7" s="611">
        <v>95.4</v>
      </c>
      <c r="I7" s="611">
        <v>105.8</v>
      </c>
      <c r="J7" s="611">
        <v>102.5</v>
      </c>
      <c r="K7" s="611">
        <v>99.2</v>
      </c>
      <c r="L7" s="618" t="s">
        <v>735</v>
      </c>
      <c r="M7" s="618" t="s">
        <v>735</v>
      </c>
      <c r="N7" s="618" t="s">
        <v>735</v>
      </c>
      <c r="O7" s="618" t="s">
        <v>735</v>
      </c>
      <c r="P7" s="611">
        <v>110.1</v>
      </c>
      <c r="Q7" s="611">
        <v>105.3</v>
      </c>
      <c r="R7" s="611">
        <v>96.7</v>
      </c>
      <c r="S7" s="618" t="s">
        <v>735</v>
      </c>
    </row>
    <row r="8" spans="1:19" ht="13.5" customHeight="1">
      <c r="A8" s="553"/>
      <c r="B8" s="553" t="s">
        <v>622</v>
      </c>
      <c r="C8" s="554"/>
      <c r="D8" s="612">
        <v>102.8</v>
      </c>
      <c r="E8" s="613">
        <v>101.4</v>
      </c>
      <c r="F8" s="613">
        <v>101</v>
      </c>
      <c r="G8" s="613">
        <v>97.5</v>
      </c>
      <c r="H8" s="613">
        <v>94.7</v>
      </c>
      <c r="I8" s="613">
        <v>104.1</v>
      </c>
      <c r="J8" s="613">
        <v>101.6</v>
      </c>
      <c r="K8" s="613">
        <v>101.3</v>
      </c>
      <c r="L8" s="619" t="s">
        <v>735</v>
      </c>
      <c r="M8" s="619" t="s">
        <v>735</v>
      </c>
      <c r="N8" s="619" t="s">
        <v>735</v>
      </c>
      <c r="O8" s="619" t="s">
        <v>735</v>
      </c>
      <c r="P8" s="613">
        <v>104.8</v>
      </c>
      <c r="Q8" s="613">
        <v>103.3</v>
      </c>
      <c r="R8" s="613">
        <v>94.6</v>
      </c>
      <c r="S8" s="619" t="s">
        <v>735</v>
      </c>
    </row>
    <row r="9" spans="1:19" ht="13.5">
      <c r="A9" s="553"/>
      <c r="B9" s="553" t="s">
        <v>623</v>
      </c>
      <c r="C9" s="554"/>
      <c r="D9" s="612">
        <v>101.9</v>
      </c>
      <c r="E9" s="613">
        <v>99.1</v>
      </c>
      <c r="F9" s="613">
        <v>101.6</v>
      </c>
      <c r="G9" s="613">
        <v>99.5</v>
      </c>
      <c r="H9" s="613">
        <v>92.1</v>
      </c>
      <c r="I9" s="613">
        <v>99.3</v>
      </c>
      <c r="J9" s="613">
        <v>101.9</v>
      </c>
      <c r="K9" s="613">
        <v>102.5</v>
      </c>
      <c r="L9" s="619" t="s">
        <v>735</v>
      </c>
      <c r="M9" s="619" t="s">
        <v>735</v>
      </c>
      <c r="N9" s="619" t="s">
        <v>735</v>
      </c>
      <c r="O9" s="619" t="s">
        <v>735</v>
      </c>
      <c r="P9" s="613">
        <v>105.7</v>
      </c>
      <c r="Q9" s="613">
        <v>95.4</v>
      </c>
      <c r="R9" s="613">
        <v>95.7</v>
      </c>
      <c r="S9" s="619" t="s">
        <v>735</v>
      </c>
    </row>
    <row r="10" spans="1:19" ht="13.5" customHeight="1">
      <c r="A10" s="553"/>
      <c r="B10" s="553" t="s">
        <v>624</v>
      </c>
      <c r="C10" s="554"/>
      <c r="D10" s="612">
        <v>97.7</v>
      </c>
      <c r="E10" s="613">
        <v>98.4</v>
      </c>
      <c r="F10" s="613">
        <v>95.3</v>
      </c>
      <c r="G10" s="613">
        <v>97.7</v>
      </c>
      <c r="H10" s="613">
        <v>92.3</v>
      </c>
      <c r="I10" s="613">
        <v>101.3</v>
      </c>
      <c r="J10" s="613">
        <v>94.4</v>
      </c>
      <c r="K10" s="613">
        <v>100.8</v>
      </c>
      <c r="L10" s="619" t="s">
        <v>735</v>
      </c>
      <c r="M10" s="619" t="s">
        <v>735</v>
      </c>
      <c r="N10" s="619" t="s">
        <v>735</v>
      </c>
      <c r="O10" s="619" t="s">
        <v>735</v>
      </c>
      <c r="P10" s="613">
        <v>102.7</v>
      </c>
      <c r="Q10" s="613">
        <v>98.7</v>
      </c>
      <c r="R10" s="613">
        <v>99.2</v>
      </c>
      <c r="S10" s="619" t="s">
        <v>735</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98.4</v>
      </c>
      <c r="E12" s="617">
        <v>99</v>
      </c>
      <c r="F12" s="617">
        <v>98.4</v>
      </c>
      <c r="G12" s="617">
        <v>101.3</v>
      </c>
      <c r="H12" s="617">
        <v>100.3</v>
      </c>
      <c r="I12" s="617">
        <v>101.4</v>
      </c>
      <c r="J12" s="617">
        <v>98.7</v>
      </c>
      <c r="K12" s="617">
        <v>103.8</v>
      </c>
      <c r="L12" s="617">
        <v>102.9</v>
      </c>
      <c r="M12" s="617">
        <v>101</v>
      </c>
      <c r="N12" s="617">
        <v>87.9</v>
      </c>
      <c r="O12" s="617">
        <v>101.6</v>
      </c>
      <c r="P12" s="617">
        <v>88.5</v>
      </c>
      <c r="Q12" s="617">
        <v>99.2</v>
      </c>
      <c r="R12" s="617">
        <v>98.8</v>
      </c>
      <c r="S12" s="617">
        <v>105.9</v>
      </c>
    </row>
    <row r="13" spans="1:19" ht="13.5" customHeight="1">
      <c r="A13" s="550" t="s">
        <v>627</v>
      </c>
      <c r="B13" s="550" t="s">
        <v>628</v>
      </c>
      <c r="C13" s="556" t="s">
        <v>629</v>
      </c>
      <c r="D13" s="598">
        <v>92</v>
      </c>
      <c r="E13" s="599">
        <v>91.7</v>
      </c>
      <c r="F13" s="599">
        <v>89.3</v>
      </c>
      <c r="G13" s="599">
        <v>94.7</v>
      </c>
      <c r="H13" s="599">
        <v>92.6</v>
      </c>
      <c r="I13" s="599">
        <v>95.5</v>
      </c>
      <c r="J13" s="599">
        <v>94.8</v>
      </c>
      <c r="K13" s="599">
        <v>99.3</v>
      </c>
      <c r="L13" s="599">
        <v>90.3</v>
      </c>
      <c r="M13" s="599">
        <v>92.5</v>
      </c>
      <c r="N13" s="599">
        <v>92.1</v>
      </c>
      <c r="O13" s="599">
        <v>96.1</v>
      </c>
      <c r="P13" s="599">
        <v>81.1</v>
      </c>
      <c r="Q13" s="599">
        <v>94.3</v>
      </c>
      <c r="R13" s="599">
        <v>97.8</v>
      </c>
      <c r="S13" s="599">
        <v>95.8</v>
      </c>
    </row>
    <row r="14" spans="1:19" ht="13.5" customHeight="1">
      <c r="A14" s="553"/>
      <c r="B14" s="553" t="s">
        <v>630</v>
      </c>
      <c r="C14" s="554"/>
      <c r="D14" s="598">
        <v>98.1</v>
      </c>
      <c r="E14" s="599">
        <v>99.8</v>
      </c>
      <c r="F14" s="599">
        <v>98.9</v>
      </c>
      <c r="G14" s="599">
        <v>98.5</v>
      </c>
      <c r="H14" s="599">
        <v>95.2</v>
      </c>
      <c r="I14" s="599">
        <v>99.3</v>
      </c>
      <c r="J14" s="599">
        <v>99</v>
      </c>
      <c r="K14" s="599">
        <v>95.4</v>
      </c>
      <c r="L14" s="599">
        <v>105.1</v>
      </c>
      <c r="M14" s="599">
        <v>98</v>
      </c>
      <c r="N14" s="599">
        <v>87.7</v>
      </c>
      <c r="O14" s="599">
        <v>102.3</v>
      </c>
      <c r="P14" s="599">
        <v>86.8</v>
      </c>
      <c r="Q14" s="599">
        <v>98.8</v>
      </c>
      <c r="R14" s="599">
        <v>94.8</v>
      </c>
      <c r="S14" s="599">
        <v>107.1</v>
      </c>
    </row>
    <row r="15" spans="1:19" ht="13.5" customHeight="1">
      <c r="A15" s="553"/>
      <c r="B15" s="553" t="s">
        <v>631</v>
      </c>
      <c r="C15" s="554"/>
      <c r="D15" s="598">
        <v>97.6</v>
      </c>
      <c r="E15" s="599">
        <v>98.5</v>
      </c>
      <c r="F15" s="599">
        <v>97.3</v>
      </c>
      <c r="G15" s="599">
        <v>104.9</v>
      </c>
      <c r="H15" s="599">
        <v>107.4</v>
      </c>
      <c r="I15" s="599">
        <v>99.4</v>
      </c>
      <c r="J15" s="599">
        <v>96.4</v>
      </c>
      <c r="K15" s="599">
        <v>108.4</v>
      </c>
      <c r="L15" s="599">
        <v>109</v>
      </c>
      <c r="M15" s="599">
        <v>104</v>
      </c>
      <c r="N15" s="599">
        <v>82.5</v>
      </c>
      <c r="O15" s="599">
        <v>100.9</v>
      </c>
      <c r="P15" s="599">
        <v>92.4</v>
      </c>
      <c r="Q15" s="599">
        <v>99.4</v>
      </c>
      <c r="R15" s="599">
        <v>98.9</v>
      </c>
      <c r="S15" s="599">
        <v>101.3</v>
      </c>
    </row>
    <row r="16" spans="1:19" ht="13.5" customHeight="1">
      <c r="A16" s="553"/>
      <c r="B16" s="553" t="s">
        <v>632</v>
      </c>
      <c r="C16" s="554"/>
      <c r="D16" s="598">
        <v>101.4</v>
      </c>
      <c r="E16" s="599">
        <v>102.5</v>
      </c>
      <c r="F16" s="599">
        <v>101.5</v>
      </c>
      <c r="G16" s="599">
        <v>105.3</v>
      </c>
      <c r="H16" s="599">
        <v>101.3</v>
      </c>
      <c r="I16" s="599">
        <v>103.8</v>
      </c>
      <c r="J16" s="599">
        <v>105.1</v>
      </c>
      <c r="K16" s="599">
        <v>103</v>
      </c>
      <c r="L16" s="599">
        <v>108.1</v>
      </c>
      <c r="M16" s="599">
        <v>106.5</v>
      </c>
      <c r="N16" s="599">
        <v>86.8</v>
      </c>
      <c r="O16" s="599">
        <v>98.8</v>
      </c>
      <c r="P16" s="599">
        <v>94.6</v>
      </c>
      <c r="Q16" s="599">
        <v>98</v>
      </c>
      <c r="R16" s="599">
        <v>105.4</v>
      </c>
      <c r="S16" s="599">
        <v>109.9</v>
      </c>
    </row>
    <row r="17" spans="1:19" ht="13.5" customHeight="1">
      <c r="A17" s="553"/>
      <c r="B17" s="553" t="s">
        <v>633</v>
      </c>
      <c r="C17" s="554"/>
      <c r="D17" s="598">
        <v>93.2</v>
      </c>
      <c r="E17" s="599">
        <v>94.4</v>
      </c>
      <c r="F17" s="599">
        <v>89.4</v>
      </c>
      <c r="G17" s="599">
        <v>95</v>
      </c>
      <c r="H17" s="599">
        <v>93.1</v>
      </c>
      <c r="I17" s="599">
        <v>94</v>
      </c>
      <c r="J17" s="599">
        <v>98.1</v>
      </c>
      <c r="K17" s="599">
        <v>98.8</v>
      </c>
      <c r="L17" s="599">
        <v>93.4</v>
      </c>
      <c r="M17" s="599">
        <v>97.1</v>
      </c>
      <c r="N17" s="599">
        <v>88.6</v>
      </c>
      <c r="O17" s="599">
        <v>103.1</v>
      </c>
      <c r="P17" s="599">
        <v>86.9</v>
      </c>
      <c r="Q17" s="599">
        <v>95.2</v>
      </c>
      <c r="R17" s="599">
        <v>93.5</v>
      </c>
      <c r="S17" s="599">
        <v>99</v>
      </c>
    </row>
    <row r="18" spans="1:19" ht="13.5" customHeight="1">
      <c r="A18" s="553"/>
      <c r="B18" s="553" t="s">
        <v>634</v>
      </c>
      <c r="C18" s="554"/>
      <c r="D18" s="598">
        <v>102.7</v>
      </c>
      <c r="E18" s="599">
        <v>98.6</v>
      </c>
      <c r="F18" s="599">
        <v>103.1</v>
      </c>
      <c r="G18" s="599">
        <v>109.1</v>
      </c>
      <c r="H18" s="599">
        <v>106.3</v>
      </c>
      <c r="I18" s="599">
        <v>103.6</v>
      </c>
      <c r="J18" s="599">
        <v>103.4</v>
      </c>
      <c r="K18" s="599">
        <v>108.8</v>
      </c>
      <c r="L18" s="599">
        <v>106.2</v>
      </c>
      <c r="M18" s="599">
        <v>104.2</v>
      </c>
      <c r="N18" s="599">
        <v>88.2</v>
      </c>
      <c r="O18" s="599">
        <v>106.8</v>
      </c>
      <c r="P18" s="599">
        <v>98.9</v>
      </c>
      <c r="Q18" s="599">
        <v>107</v>
      </c>
      <c r="R18" s="599">
        <v>100.5</v>
      </c>
      <c r="S18" s="599">
        <v>104.9</v>
      </c>
    </row>
    <row r="19" spans="1:19" ht="13.5" customHeight="1">
      <c r="A19" s="553"/>
      <c r="B19" s="553" t="s">
        <v>635</v>
      </c>
      <c r="C19" s="554"/>
      <c r="D19" s="598">
        <v>101.6</v>
      </c>
      <c r="E19" s="599">
        <v>102.3</v>
      </c>
      <c r="F19" s="599">
        <v>103.4</v>
      </c>
      <c r="G19" s="599">
        <v>102.8</v>
      </c>
      <c r="H19" s="599">
        <v>103.8</v>
      </c>
      <c r="I19" s="599">
        <v>106.7</v>
      </c>
      <c r="J19" s="599">
        <v>99.3</v>
      </c>
      <c r="K19" s="599">
        <v>110.3</v>
      </c>
      <c r="L19" s="599">
        <v>105.3</v>
      </c>
      <c r="M19" s="599">
        <v>104</v>
      </c>
      <c r="N19" s="599">
        <v>89</v>
      </c>
      <c r="O19" s="599">
        <v>102.5</v>
      </c>
      <c r="P19" s="599">
        <v>90.5</v>
      </c>
      <c r="Q19" s="599">
        <v>101.5</v>
      </c>
      <c r="R19" s="599">
        <v>100.7</v>
      </c>
      <c r="S19" s="599">
        <v>108</v>
      </c>
    </row>
    <row r="20" spans="1:19" ht="13.5" customHeight="1">
      <c r="A20" s="553"/>
      <c r="B20" s="553" t="s">
        <v>636</v>
      </c>
      <c r="C20" s="554"/>
      <c r="D20" s="598">
        <v>96.7</v>
      </c>
      <c r="E20" s="599">
        <v>95.2</v>
      </c>
      <c r="F20" s="599">
        <v>92.6</v>
      </c>
      <c r="G20" s="599">
        <v>104.4</v>
      </c>
      <c r="H20" s="599">
        <v>105.6</v>
      </c>
      <c r="I20" s="599">
        <v>103.1</v>
      </c>
      <c r="J20" s="599">
        <v>97.1</v>
      </c>
      <c r="K20" s="599">
        <v>109.1</v>
      </c>
      <c r="L20" s="599">
        <v>103.2</v>
      </c>
      <c r="M20" s="599">
        <v>100.4</v>
      </c>
      <c r="N20" s="599">
        <v>95.1</v>
      </c>
      <c r="O20" s="599">
        <v>102.6</v>
      </c>
      <c r="P20" s="599">
        <v>72.1</v>
      </c>
      <c r="Q20" s="599">
        <v>102.6</v>
      </c>
      <c r="R20" s="599">
        <v>102.1</v>
      </c>
      <c r="S20" s="599">
        <v>111.9</v>
      </c>
    </row>
    <row r="21" spans="1:19" ht="13.5" customHeight="1">
      <c r="A21" s="553"/>
      <c r="B21" s="553" t="s">
        <v>637</v>
      </c>
      <c r="C21" s="554"/>
      <c r="D21" s="598">
        <v>98.9</v>
      </c>
      <c r="E21" s="599">
        <v>101.2</v>
      </c>
      <c r="F21" s="599">
        <v>100.1</v>
      </c>
      <c r="G21" s="599">
        <v>101.4</v>
      </c>
      <c r="H21" s="599">
        <v>101.5</v>
      </c>
      <c r="I21" s="599">
        <v>103.1</v>
      </c>
      <c r="J21" s="599">
        <v>96.9</v>
      </c>
      <c r="K21" s="599">
        <v>102.2</v>
      </c>
      <c r="L21" s="599">
        <v>103.3</v>
      </c>
      <c r="M21" s="599">
        <v>101</v>
      </c>
      <c r="N21" s="599">
        <v>87</v>
      </c>
      <c r="O21" s="599">
        <v>99.5</v>
      </c>
      <c r="P21" s="599">
        <v>92.1</v>
      </c>
      <c r="Q21" s="599">
        <v>98.8</v>
      </c>
      <c r="R21" s="599">
        <v>99.3</v>
      </c>
      <c r="S21" s="599">
        <v>108.9</v>
      </c>
    </row>
    <row r="22" spans="1:19" ht="13.5" customHeight="1">
      <c r="A22" s="553"/>
      <c r="B22" s="553" t="s">
        <v>638</v>
      </c>
      <c r="C22" s="554"/>
      <c r="D22" s="598">
        <v>98.4</v>
      </c>
      <c r="E22" s="599">
        <v>99.8</v>
      </c>
      <c r="F22" s="599">
        <v>100.3</v>
      </c>
      <c r="G22" s="599">
        <v>98.7</v>
      </c>
      <c r="H22" s="599">
        <v>100.7</v>
      </c>
      <c r="I22" s="599">
        <v>101.4</v>
      </c>
      <c r="J22" s="599">
        <v>97.8</v>
      </c>
      <c r="K22" s="599">
        <v>101.5</v>
      </c>
      <c r="L22" s="599">
        <v>102</v>
      </c>
      <c r="M22" s="599">
        <v>99.7</v>
      </c>
      <c r="N22" s="599">
        <v>85.4</v>
      </c>
      <c r="O22" s="599">
        <v>100.1</v>
      </c>
      <c r="P22" s="599">
        <v>93.5</v>
      </c>
      <c r="Q22" s="599">
        <v>96.9</v>
      </c>
      <c r="R22" s="599">
        <v>94.3</v>
      </c>
      <c r="S22" s="599">
        <v>105.4</v>
      </c>
    </row>
    <row r="23" spans="1:19" ht="13.5" customHeight="1">
      <c r="A23" s="553"/>
      <c r="B23" s="553" t="s">
        <v>639</v>
      </c>
      <c r="C23" s="554"/>
      <c r="D23" s="598">
        <v>100.8</v>
      </c>
      <c r="E23" s="599">
        <v>101.3</v>
      </c>
      <c r="F23" s="599">
        <v>103.1</v>
      </c>
      <c r="G23" s="599">
        <v>102.2</v>
      </c>
      <c r="H23" s="599">
        <v>100.9</v>
      </c>
      <c r="I23" s="599">
        <v>104</v>
      </c>
      <c r="J23" s="599">
        <v>99.7</v>
      </c>
      <c r="K23" s="599">
        <v>103.2</v>
      </c>
      <c r="L23" s="599">
        <v>103.5</v>
      </c>
      <c r="M23" s="599">
        <v>102</v>
      </c>
      <c r="N23" s="599">
        <v>86.5</v>
      </c>
      <c r="O23" s="599">
        <v>101</v>
      </c>
      <c r="P23" s="599">
        <v>91</v>
      </c>
      <c r="Q23" s="599">
        <v>100.5</v>
      </c>
      <c r="R23" s="599">
        <v>98</v>
      </c>
      <c r="S23" s="599">
        <v>110.7</v>
      </c>
    </row>
    <row r="24" spans="1:46" ht="13.5" customHeight="1">
      <c r="A24" s="553"/>
      <c r="B24" s="553" t="s">
        <v>640</v>
      </c>
      <c r="C24" s="554"/>
      <c r="D24" s="598">
        <v>99.2</v>
      </c>
      <c r="E24" s="599">
        <v>102.8</v>
      </c>
      <c r="F24" s="599">
        <v>101.8</v>
      </c>
      <c r="G24" s="599">
        <v>98.9</v>
      </c>
      <c r="H24" s="599">
        <v>95.2</v>
      </c>
      <c r="I24" s="599">
        <v>103</v>
      </c>
      <c r="J24" s="599">
        <v>97</v>
      </c>
      <c r="K24" s="599">
        <v>105.5</v>
      </c>
      <c r="L24" s="599">
        <v>105.5</v>
      </c>
      <c r="M24" s="599">
        <v>102.3</v>
      </c>
      <c r="N24" s="599">
        <v>85.4</v>
      </c>
      <c r="O24" s="599">
        <v>105.3</v>
      </c>
      <c r="P24" s="599">
        <v>82.2</v>
      </c>
      <c r="Q24" s="599">
        <v>97.5</v>
      </c>
      <c r="R24" s="599">
        <v>100.5</v>
      </c>
      <c r="S24" s="599">
        <v>107.4</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91.6</v>
      </c>
      <c r="E25" s="601">
        <v>88.2</v>
      </c>
      <c r="F25" s="601">
        <v>89.7</v>
      </c>
      <c r="G25" s="601">
        <v>95.2</v>
      </c>
      <c r="H25" s="601">
        <v>91</v>
      </c>
      <c r="I25" s="601">
        <v>97.7</v>
      </c>
      <c r="J25" s="601">
        <v>91.5</v>
      </c>
      <c r="K25" s="601">
        <v>104.5</v>
      </c>
      <c r="L25" s="601">
        <v>92</v>
      </c>
      <c r="M25" s="601">
        <v>90.2</v>
      </c>
      <c r="N25" s="601">
        <v>90.4</v>
      </c>
      <c r="O25" s="601">
        <v>99</v>
      </c>
      <c r="P25" s="601">
        <v>81.2</v>
      </c>
      <c r="Q25" s="601">
        <v>94.3</v>
      </c>
      <c r="R25" s="601">
        <v>93</v>
      </c>
      <c r="S25" s="601">
        <v>97.8</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2"/>
      <c r="B26" s="622"/>
      <c r="C26" s="622"/>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0.3</v>
      </c>
      <c r="E27" s="611">
        <v>1.2</v>
      </c>
      <c r="F27" s="611">
        <v>0.3</v>
      </c>
      <c r="G27" s="611">
        <v>1.2</v>
      </c>
      <c r="H27" s="611">
        <v>6.1</v>
      </c>
      <c r="I27" s="611">
        <v>4</v>
      </c>
      <c r="J27" s="611">
        <v>-0.5</v>
      </c>
      <c r="K27" s="611">
        <v>5.1</v>
      </c>
      <c r="L27" s="618" t="s">
        <v>735</v>
      </c>
      <c r="M27" s="618" t="s">
        <v>735</v>
      </c>
      <c r="N27" s="618" t="s">
        <v>735</v>
      </c>
      <c r="O27" s="618" t="s">
        <v>735</v>
      </c>
      <c r="P27" s="611">
        <v>0.6</v>
      </c>
      <c r="Q27" s="611">
        <v>-0.8</v>
      </c>
      <c r="R27" s="611">
        <v>3.5</v>
      </c>
      <c r="S27" s="618" t="s">
        <v>735</v>
      </c>
    </row>
    <row r="28" spans="1:19" ht="13.5" customHeight="1">
      <c r="A28" s="553"/>
      <c r="B28" s="553" t="s">
        <v>622</v>
      </c>
      <c r="C28" s="554"/>
      <c r="D28" s="612">
        <v>-1.2</v>
      </c>
      <c r="E28" s="613">
        <v>1.9</v>
      </c>
      <c r="F28" s="613">
        <v>-2.3</v>
      </c>
      <c r="G28" s="613">
        <v>-8.9</v>
      </c>
      <c r="H28" s="613">
        <v>-0.7</v>
      </c>
      <c r="I28" s="613">
        <v>-1.6</v>
      </c>
      <c r="J28" s="613">
        <v>-0.9</v>
      </c>
      <c r="K28" s="613">
        <v>2.2</v>
      </c>
      <c r="L28" s="619" t="s">
        <v>735</v>
      </c>
      <c r="M28" s="619" t="s">
        <v>735</v>
      </c>
      <c r="N28" s="619" t="s">
        <v>735</v>
      </c>
      <c r="O28" s="619" t="s">
        <v>735</v>
      </c>
      <c r="P28" s="613">
        <v>-4.8</v>
      </c>
      <c r="Q28" s="613">
        <v>-1.9</v>
      </c>
      <c r="R28" s="613">
        <v>-2</v>
      </c>
      <c r="S28" s="619" t="s">
        <v>735</v>
      </c>
    </row>
    <row r="29" spans="1:19" ht="13.5" customHeight="1">
      <c r="A29" s="553"/>
      <c r="B29" s="553" t="s">
        <v>623</v>
      </c>
      <c r="C29" s="554"/>
      <c r="D29" s="612">
        <v>-0.8</v>
      </c>
      <c r="E29" s="613">
        <v>-2.2</v>
      </c>
      <c r="F29" s="613">
        <v>0.5</v>
      </c>
      <c r="G29" s="613">
        <v>2.2</v>
      </c>
      <c r="H29" s="613">
        <v>-2.8</v>
      </c>
      <c r="I29" s="613">
        <v>-4.6</v>
      </c>
      <c r="J29" s="613">
        <v>0.3</v>
      </c>
      <c r="K29" s="613">
        <v>1.2</v>
      </c>
      <c r="L29" s="619" t="s">
        <v>735</v>
      </c>
      <c r="M29" s="619" t="s">
        <v>735</v>
      </c>
      <c r="N29" s="619" t="s">
        <v>735</v>
      </c>
      <c r="O29" s="619" t="s">
        <v>735</v>
      </c>
      <c r="P29" s="613">
        <v>0.7</v>
      </c>
      <c r="Q29" s="613">
        <v>-7.7</v>
      </c>
      <c r="R29" s="613">
        <v>1.1</v>
      </c>
      <c r="S29" s="619" t="s">
        <v>735</v>
      </c>
    </row>
    <row r="30" spans="1:19" ht="13.5" customHeight="1">
      <c r="A30" s="553"/>
      <c r="B30" s="553" t="s">
        <v>624</v>
      </c>
      <c r="C30" s="554"/>
      <c r="D30" s="612">
        <v>-4.2</v>
      </c>
      <c r="E30" s="613">
        <v>-0.8</v>
      </c>
      <c r="F30" s="613">
        <v>-6.1</v>
      </c>
      <c r="G30" s="613">
        <v>-1.8</v>
      </c>
      <c r="H30" s="613">
        <v>0.1</v>
      </c>
      <c r="I30" s="613">
        <v>2</v>
      </c>
      <c r="J30" s="613">
        <v>-7.4</v>
      </c>
      <c r="K30" s="613">
        <v>-1.7</v>
      </c>
      <c r="L30" s="619" t="s">
        <v>735</v>
      </c>
      <c r="M30" s="619" t="s">
        <v>735</v>
      </c>
      <c r="N30" s="619" t="s">
        <v>735</v>
      </c>
      <c r="O30" s="619" t="s">
        <v>735</v>
      </c>
      <c r="P30" s="613">
        <v>-2.8</v>
      </c>
      <c r="Q30" s="613">
        <v>3.6</v>
      </c>
      <c r="R30" s="613">
        <v>3.6</v>
      </c>
      <c r="S30" s="619" t="s">
        <v>735</v>
      </c>
    </row>
    <row r="31" spans="1:19" ht="13.5" customHeight="1">
      <c r="A31" s="553"/>
      <c r="B31" s="553" t="s">
        <v>625</v>
      </c>
      <c r="C31" s="554"/>
      <c r="D31" s="612">
        <v>2.3</v>
      </c>
      <c r="E31" s="613">
        <v>1.7</v>
      </c>
      <c r="F31" s="613">
        <v>4.9</v>
      </c>
      <c r="G31" s="613">
        <v>2.3</v>
      </c>
      <c r="H31" s="613">
        <v>8.4</v>
      </c>
      <c r="I31" s="613">
        <v>-1.3</v>
      </c>
      <c r="J31" s="613">
        <v>6</v>
      </c>
      <c r="K31" s="613">
        <v>-0.8</v>
      </c>
      <c r="L31" s="619" t="s">
        <v>735</v>
      </c>
      <c r="M31" s="619" t="s">
        <v>735</v>
      </c>
      <c r="N31" s="619" t="s">
        <v>735</v>
      </c>
      <c r="O31" s="619" t="s">
        <v>735</v>
      </c>
      <c r="P31" s="613">
        <v>-2.6</v>
      </c>
      <c r="Q31" s="613">
        <v>1.3</v>
      </c>
      <c r="R31" s="613">
        <v>0.8</v>
      </c>
      <c r="S31" s="619" t="s">
        <v>735</v>
      </c>
    </row>
    <row r="32" spans="1:19" ht="13.5" customHeight="1">
      <c r="A32" s="553"/>
      <c r="B32" s="553" t="s">
        <v>626</v>
      </c>
      <c r="C32" s="554"/>
      <c r="D32" s="616">
        <v>-1.6</v>
      </c>
      <c r="E32" s="617">
        <v>-1</v>
      </c>
      <c r="F32" s="617">
        <v>-1.6</v>
      </c>
      <c r="G32" s="617">
        <v>1.4</v>
      </c>
      <c r="H32" s="617">
        <v>0.3</v>
      </c>
      <c r="I32" s="617">
        <v>1.4</v>
      </c>
      <c r="J32" s="617">
        <v>-1.3</v>
      </c>
      <c r="K32" s="617">
        <v>3.9</v>
      </c>
      <c r="L32" s="617">
        <v>2.9</v>
      </c>
      <c r="M32" s="617">
        <v>0.9</v>
      </c>
      <c r="N32" s="617">
        <v>-12.1</v>
      </c>
      <c r="O32" s="617">
        <v>1.6</v>
      </c>
      <c r="P32" s="617">
        <v>-11.5</v>
      </c>
      <c r="Q32" s="617">
        <v>-0.7</v>
      </c>
      <c r="R32" s="617">
        <v>-1.1</v>
      </c>
      <c r="S32" s="617">
        <v>5.9</v>
      </c>
    </row>
    <row r="33" spans="1:19" ht="13.5" customHeight="1">
      <c r="A33" s="550" t="s">
        <v>627</v>
      </c>
      <c r="B33" s="550" t="s">
        <v>628</v>
      </c>
      <c r="C33" s="556" t="s">
        <v>629</v>
      </c>
      <c r="D33" s="598">
        <v>-0.7</v>
      </c>
      <c r="E33" s="599">
        <v>1</v>
      </c>
      <c r="F33" s="599">
        <v>-0.2</v>
      </c>
      <c r="G33" s="599">
        <v>4.1</v>
      </c>
      <c r="H33" s="599">
        <v>1.2</v>
      </c>
      <c r="I33" s="599">
        <v>4.2</v>
      </c>
      <c r="J33" s="599">
        <v>0.1</v>
      </c>
      <c r="K33" s="599">
        <v>3.5</v>
      </c>
      <c r="L33" s="599">
        <v>-4.7</v>
      </c>
      <c r="M33" s="599">
        <v>7.6</v>
      </c>
      <c r="N33" s="599">
        <v>-11.2</v>
      </c>
      <c r="O33" s="599">
        <v>2.8</v>
      </c>
      <c r="P33" s="599">
        <v>-11.6</v>
      </c>
      <c r="Q33" s="599">
        <v>0.1</v>
      </c>
      <c r="R33" s="599">
        <v>1.9</v>
      </c>
      <c r="S33" s="599">
        <v>1.9</v>
      </c>
    </row>
    <row r="34" spans="1:19" ht="13.5" customHeight="1">
      <c r="A34" s="553"/>
      <c r="B34" s="553" t="s">
        <v>630</v>
      </c>
      <c r="C34" s="554"/>
      <c r="D34" s="598">
        <v>-0.2</v>
      </c>
      <c r="E34" s="599">
        <v>-0.7</v>
      </c>
      <c r="F34" s="599">
        <v>-1.5</v>
      </c>
      <c r="G34" s="599">
        <v>3.7</v>
      </c>
      <c r="H34" s="599">
        <v>0.6</v>
      </c>
      <c r="I34" s="599">
        <v>1.6</v>
      </c>
      <c r="J34" s="599">
        <v>2.8</v>
      </c>
      <c r="K34" s="599">
        <v>3.7</v>
      </c>
      <c r="L34" s="599">
        <v>12.6</v>
      </c>
      <c r="M34" s="599">
        <v>-1.7</v>
      </c>
      <c r="N34" s="599">
        <v>-9</v>
      </c>
      <c r="O34" s="599">
        <v>8.2</v>
      </c>
      <c r="P34" s="599">
        <v>-13</v>
      </c>
      <c r="Q34" s="599">
        <v>0.2</v>
      </c>
      <c r="R34" s="599">
        <v>2.4</v>
      </c>
      <c r="S34" s="599">
        <v>9.1</v>
      </c>
    </row>
    <row r="35" spans="1:19" ht="13.5" customHeight="1">
      <c r="A35" s="553"/>
      <c r="B35" s="553" t="s">
        <v>631</v>
      </c>
      <c r="C35" s="554"/>
      <c r="D35" s="598">
        <v>-2</v>
      </c>
      <c r="E35" s="599">
        <v>-0.5</v>
      </c>
      <c r="F35" s="599">
        <v>-3.4</v>
      </c>
      <c r="G35" s="599">
        <v>1.8</v>
      </c>
      <c r="H35" s="599">
        <v>1.2</v>
      </c>
      <c r="I35" s="599">
        <v>-2</v>
      </c>
      <c r="J35" s="599">
        <v>1.3</v>
      </c>
      <c r="K35" s="599">
        <v>3.4</v>
      </c>
      <c r="L35" s="599">
        <v>8.1</v>
      </c>
      <c r="M35" s="599">
        <v>0</v>
      </c>
      <c r="N35" s="599">
        <v>-15.3</v>
      </c>
      <c r="O35" s="599">
        <v>3.7</v>
      </c>
      <c r="P35" s="599">
        <v>-10.3</v>
      </c>
      <c r="Q35" s="599">
        <v>0.3</v>
      </c>
      <c r="R35" s="599">
        <v>-2.1</v>
      </c>
      <c r="S35" s="599">
        <v>1.6</v>
      </c>
    </row>
    <row r="36" spans="1:19" ht="13.5" customHeight="1">
      <c r="A36" s="553"/>
      <c r="B36" s="553" t="s">
        <v>632</v>
      </c>
      <c r="C36" s="554"/>
      <c r="D36" s="598">
        <v>-2.6</v>
      </c>
      <c r="E36" s="599">
        <v>0.4</v>
      </c>
      <c r="F36" s="599">
        <v>-3.4</v>
      </c>
      <c r="G36" s="599">
        <v>-2.4</v>
      </c>
      <c r="H36" s="599">
        <v>-3</v>
      </c>
      <c r="I36" s="599">
        <v>1.1</v>
      </c>
      <c r="J36" s="599">
        <v>4</v>
      </c>
      <c r="K36" s="599">
        <v>-3.6</v>
      </c>
      <c r="L36" s="599">
        <v>3.2</v>
      </c>
      <c r="M36" s="599">
        <v>2.2</v>
      </c>
      <c r="N36" s="599">
        <v>-16.6</v>
      </c>
      <c r="O36" s="599">
        <v>-2.1</v>
      </c>
      <c r="P36" s="599">
        <v>-12.5</v>
      </c>
      <c r="Q36" s="599">
        <v>-6.8</v>
      </c>
      <c r="R36" s="599">
        <v>-2.5</v>
      </c>
      <c r="S36" s="599">
        <v>5.6</v>
      </c>
    </row>
    <row r="37" spans="1:19" ht="13.5" customHeight="1">
      <c r="A37" s="553"/>
      <c r="B37" s="553" t="s">
        <v>633</v>
      </c>
      <c r="C37" s="554"/>
      <c r="D37" s="598">
        <v>-2</v>
      </c>
      <c r="E37" s="599">
        <v>0.4</v>
      </c>
      <c r="F37" s="599">
        <v>-3.8</v>
      </c>
      <c r="G37" s="599">
        <v>6.1</v>
      </c>
      <c r="H37" s="599">
        <v>0.4</v>
      </c>
      <c r="I37" s="599">
        <v>1.6</v>
      </c>
      <c r="J37" s="599">
        <v>2.4</v>
      </c>
      <c r="K37" s="599">
        <v>9.4</v>
      </c>
      <c r="L37" s="599">
        <v>-8.6</v>
      </c>
      <c r="M37" s="599">
        <v>5</v>
      </c>
      <c r="N37" s="599">
        <v>-14.8</v>
      </c>
      <c r="O37" s="599">
        <v>8.5</v>
      </c>
      <c r="P37" s="599">
        <v>-9.2</v>
      </c>
      <c r="Q37" s="599">
        <v>-5.1</v>
      </c>
      <c r="R37" s="599">
        <v>-0.5</v>
      </c>
      <c r="S37" s="599">
        <v>4</v>
      </c>
    </row>
    <row r="38" spans="1:19" ht="13.5" customHeight="1">
      <c r="A38" s="553"/>
      <c r="B38" s="553" t="s">
        <v>634</v>
      </c>
      <c r="C38" s="554"/>
      <c r="D38" s="598">
        <v>-0.8</v>
      </c>
      <c r="E38" s="599">
        <v>0.7</v>
      </c>
      <c r="F38" s="599">
        <v>-0.4</v>
      </c>
      <c r="G38" s="599">
        <v>2.8</v>
      </c>
      <c r="H38" s="599">
        <v>-1.6</v>
      </c>
      <c r="I38" s="599">
        <v>0.5</v>
      </c>
      <c r="J38" s="599">
        <v>0.4</v>
      </c>
      <c r="K38" s="599">
        <v>9</v>
      </c>
      <c r="L38" s="599">
        <v>8.1</v>
      </c>
      <c r="M38" s="599">
        <v>1.7</v>
      </c>
      <c r="N38" s="599">
        <v>-15.3</v>
      </c>
      <c r="O38" s="599">
        <v>2.4</v>
      </c>
      <c r="P38" s="599">
        <v>-12.2</v>
      </c>
      <c r="Q38" s="599">
        <v>2.4</v>
      </c>
      <c r="R38" s="599">
        <v>-0.6</v>
      </c>
      <c r="S38" s="599">
        <v>2.7</v>
      </c>
    </row>
    <row r="39" spans="1:19" ht="13.5" customHeight="1">
      <c r="A39" s="553"/>
      <c r="B39" s="553" t="s">
        <v>635</v>
      </c>
      <c r="C39" s="554"/>
      <c r="D39" s="598">
        <v>-2.1</v>
      </c>
      <c r="E39" s="599">
        <v>-1.2</v>
      </c>
      <c r="F39" s="599">
        <v>-1.9</v>
      </c>
      <c r="G39" s="599">
        <v>-0.9</v>
      </c>
      <c r="H39" s="599">
        <v>-0.1</v>
      </c>
      <c r="I39" s="599">
        <v>2.9</v>
      </c>
      <c r="J39" s="599">
        <v>-3.5</v>
      </c>
      <c r="K39" s="599">
        <v>3.9</v>
      </c>
      <c r="L39" s="599">
        <v>0</v>
      </c>
      <c r="M39" s="599">
        <v>-0.1</v>
      </c>
      <c r="N39" s="599">
        <v>-7.6</v>
      </c>
      <c r="O39" s="599">
        <v>0.7</v>
      </c>
      <c r="P39" s="599">
        <v>-17</v>
      </c>
      <c r="Q39" s="599">
        <v>-0.8</v>
      </c>
      <c r="R39" s="599">
        <v>-4.2</v>
      </c>
      <c r="S39" s="599">
        <v>6.4</v>
      </c>
    </row>
    <row r="40" spans="1:19" ht="13.5" customHeight="1">
      <c r="A40" s="553"/>
      <c r="B40" s="553" t="s">
        <v>636</v>
      </c>
      <c r="C40" s="554"/>
      <c r="D40" s="598">
        <v>-1</v>
      </c>
      <c r="E40" s="599">
        <v>-7</v>
      </c>
      <c r="F40" s="599">
        <v>-2.1</v>
      </c>
      <c r="G40" s="599">
        <v>2.5</v>
      </c>
      <c r="H40" s="599">
        <v>0.9</v>
      </c>
      <c r="I40" s="599">
        <v>4</v>
      </c>
      <c r="J40" s="599">
        <v>-4.6</v>
      </c>
      <c r="K40" s="599">
        <v>5.5</v>
      </c>
      <c r="L40" s="599">
        <v>2.9</v>
      </c>
      <c r="M40" s="599">
        <v>-0.9</v>
      </c>
      <c r="N40" s="599">
        <v>-7.2</v>
      </c>
      <c r="O40" s="599">
        <v>0.8</v>
      </c>
      <c r="P40" s="599">
        <v>-6.3</v>
      </c>
      <c r="Q40" s="599">
        <v>3.1</v>
      </c>
      <c r="R40" s="599">
        <v>-1.6</v>
      </c>
      <c r="S40" s="599">
        <v>15.5</v>
      </c>
    </row>
    <row r="41" spans="1:19" ht="13.5" customHeight="1">
      <c r="A41" s="553"/>
      <c r="B41" s="553" t="s">
        <v>637</v>
      </c>
      <c r="C41" s="554"/>
      <c r="D41" s="598">
        <v>-2.2</v>
      </c>
      <c r="E41" s="599">
        <v>-1.5</v>
      </c>
      <c r="F41" s="599">
        <v>-1.4</v>
      </c>
      <c r="G41" s="599">
        <v>-0.6</v>
      </c>
      <c r="H41" s="599">
        <v>2.7</v>
      </c>
      <c r="I41" s="599">
        <v>0.1</v>
      </c>
      <c r="J41" s="599">
        <v>-4.6</v>
      </c>
      <c r="K41" s="599">
        <v>0.8</v>
      </c>
      <c r="L41" s="599">
        <v>3.2</v>
      </c>
      <c r="M41" s="599">
        <v>1.8</v>
      </c>
      <c r="N41" s="599">
        <v>-10.5</v>
      </c>
      <c r="O41" s="599">
        <v>-2.8</v>
      </c>
      <c r="P41" s="599">
        <v>-11.1</v>
      </c>
      <c r="Q41" s="599">
        <v>-1.4</v>
      </c>
      <c r="R41" s="599">
        <v>-2</v>
      </c>
      <c r="S41" s="599">
        <v>9.2</v>
      </c>
    </row>
    <row r="42" spans="1:19" ht="13.5" customHeight="1">
      <c r="A42" s="553"/>
      <c r="B42" s="553" t="s">
        <v>638</v>
      </c>
      <c r="C42" s="554"/>
      <c r="D42" s="598">
        <v>-2.1</v>
      </c>
      <c r="E42" s="599">
        <v>-0.1</v>
      </c>
      <c r="F42" s="599">
        <v>-1</v>
      </c>
      <c r="G42" s="599">
        <v>-0.1</v>
      </c>
      <c r="H42" s="599">
        <v>1.3</v>
      </c>
      <c r="I42" s="599">
        <v>0.4</v>
      </c>
      <c r="J42" s="599">
        <v>-3.5</v>
      </c>
      <c r="K42" s="599">
        <v>2.9</v>
      </c>
      <c r="L42" s="599">
        <v>1</v>
      </c>
      <c r="M42" s="599">
        <v>-2.3</v>
      </c>
      <c r="N42" s="599">
        <v>-11.4</v>
      </c>
      <c r="O42" s="599">
        <v>-1.3</v>
      </c>
      <c r="P42" s="599">
        <v>-11</v>
      </c>
      <c r="Q42" s="599">
        <v>-1.5</v>
      </c>
      <c r="R42" s="599">
        <v>-3.7</v>
      </c>
      <c r="S42" s="599">
        <v>7.8</v>
      </c>
    </row>
    <row r="43" spans="1:19" ht="13.5" customHeight="1">
      <c r="A43" s="553"/>
      <c r="B43" s="553" t="s">
        <v>639</v>
      </c>
      <c r="C43" s="554"/>
      <c r="D43" s="598">
        <v>-2</v>
      </c>
      <c r="E43" s="599">
        <v>-2.6</v>
      </c>
      <c r="F43" s="599">
        <v>-0.2</v>
      </c>
      <c r="G43" s="599">
        <v>-0.9</v>
      </c>
      <c r="H43" s="599">
        <v>1.6</v>
      </c>
      <c r="I43" s="599">
        <v>1.2</v>
      </c>
      <c r="J43" s="599">
        <v>-4.4</v>
      </c>
      <c r="K43" s="599">
        <v>5.8</v>
      </c>
      <c r="L43" s="599">
        <v>3.5</v>
      </c>
      <c r="M43" s="599">
        <v>-1.9</v>
      </c>
      <c r="N43" s="599">
        <v>-11.9</v>
      </c>
      <c r="O43" s="599">
        <v>-2.1</v>
      </c>
      <c r="P43" s="599">
        <v>-10.9</v>
      </c>
      <c r="Q43" s="599">
        <v>0.3</v>
      </c>
      <c r="R43" s="599">
        <v>-0.8</v>
      </c>
      <c r="S43" s="599">
        <v>0.2</v>
      </c>
    </row>
    <row r="44" spans="1:19" ht="13.5" customHeight="1">
      <c r="A44" s="553"/>
      <c r="B44" s="553" t="s">
        <v>640</v>
      </c>
      <c r="C44" s="554"/>
      <c r="D44" s="598">
        <v>-1.6</v>
      </c>
      <c r="E44" s="599">
        <v>-0.1</v>
      </c>
      <c r="F44" s="599">
        <v>0</v>
      </c>
      <c r="G44" s="599">
        <v>1.2</v>
      </c>
      <c r="H44" s="599">
        <v>-1.2</v>
      </c>
      <c r="I44" s="599">
        <v>1.6</v>
      </c>
      <c r="J44" s="599">
        <v>-5</v>
      </c>
      <c r="K44" s="599">
        <v>2.4</v>
      </c>
      <c r="L44" s="599">
        <v>6.1</v>
      </c>
      <c r="M44" s="599">
        <v>1.5</v>
      </c>
      <c r="N44" s="599">
        <v>-14.4</v>
      </c>
      <c r="O44" s="599">
        <v>1.2</v>
      </c>
      <c r="P44" s="599">
        <v>-10.9</v>
      </c>
      <c r="Q44" s="599">
        <v>-0.1</v>
      </c>
      <c r="R44" s="599">
        <v>0.4</v>
      </c>
      <c r="S44" s="599">
        <v>7.1</v>
      </c>
    </row>
    <row r="45" spans="1:19" ht="13.5" customHeight="1">
      <c r="A45" s="558" t="s">
        <v>641</v>
      </c>
      <c r="B45" s="558" t="s">
        <v>628</v>
      </c>
      <c r="C45" s="559" t="s">
        <v>642</v>
      </c>
      <c r="D45" s="600">
        <v>-0.4</v>
      </c>
      <c r="E45" s="601">
        <v>-3.8</v>
      </c>
      <c r="F45" s="601">
        <v>0.4</v>
      </c>
      <c r="G45" s="601">
        <v>0.5</v>
      </c>
      <c r="H45" s="601">
        <v>-1.7</v>
      </c>
      <c r="I45" s="601">
        <v>2.3</v>
      </c>
      <c r="J45" s="601">
        <v>-3.5</v>
      </c>
      <c r="K45" s="601">
        <v>5.2</v>
      </c>
      <c r="L45" s="601">
        <v>1.9</v>
      </c>
      <c r="M45" s="601">
        <v>-2.5</v>
      </c>
      <c r="N45" s="601">
        <v>-1.8</v>
      </c>
      <c r="O45" s="601">
        <v>3</v>
      </c>
      <c r="P45" s="601">
        <v>0.1</v>
      </c>
      <c r="Q45" s="601">
        <v>0</v>
      </c>
      <c r="R45" s="601">
        <v>-4.9</v>
      </c>
      <c r="S45" s="601">
        <v>2.1</v>
      </c>
    </row>
    <row r="46" spans="1:35" ht="27" customHeight="1">
      <c r="A46" s="756" t="s">
        <v>344</v>
      </c>
      <c r="B46" s="756"/>
      <c r="C46" s="757"/>
      <c r="D46" s="602">
        <v>-7.7</v>
      </c>
      <c r="E46" s="602">
        <v>-14.2</v>
      </c>
      <c r="F46" s="602">
        <v>-11.9</v>
      </c>
      <c r="G46" s="602">
        <v>-3.7</v>
      </c>
      <c r="H46" s="602">
        <v>-4.4</v>
      </c>
      <c r="I46" s="602">
        <v>-5.1</v>
      </c>
      <c r="J46" s="602">
        <v>-5.7</v>
      </c>
      <c r="K46" s="602">
        <v>-0.9</v>
      </c>
      <c r="L46" s="602">
        <v>-12.8</v>
      </c>
      <c r="M46" s="602">
        <v>-11.8</v>
      </c>
      <c r="N46" s="602">
        <v>5.9</v>
      </c>
      <c r="O46" s="602">
        <v>-6</v>
      </c>
      <c r="P46" s="602">
        <v>-1.2</v>
      </c>
      <c r="Q46" s="602">
        <v>-3.3</v>
      </c>
      <c r="R46" s="602">
        <v>-7.5</v>
      </c>
      <c r="S46" s="602">
        <v>-8.9</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52"/>
      <c r="E47" s="552"/>
      <c r="F47" s="552"/>
      <c r="G47" s="552"/>
      <c r="H47" s="552"/>
      <c r="I47" s="552"/>
      <c r="J47" s="552"/>
      <c r="K47" s="552"/>
      <c r="L47" s="552"/>
      <c r="M47" s="552"/>
      <c r="N47" s="552"/>
      <c r="O47" s="552"/>
      <c r="P47" s="552"/>
      <c r="Q47" s="552"/>
      <c r="R47" s="552"/>
      <c r="S47" s="552"/>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557"/>
      <c r="E48" s="557"/>
      <c r="F48" s="557"/>
      <c r="G48" s="557"/>
      <c r="H48" s="761"/>
      <c r="I48" s="761"/>
      <c r="J48" s="761"/>
      <c r="K48" s="761"/>
      <c r="L48" s="761"/>
      <c r="M48" s="761"/>
      <c r="N48" s="761"/>
      <c r="O48" s="761"/>
      <c r="P48" s="557"/>
      <c r="Q48" s="557"/>
      <c r="R48" s="557"/>
      <c r="S48" s="56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2"/>
      <c r="B52" s="622"/>
      <c r="C52" s="622"/>
      <c r="D52" s="754" t="s">
        <v>739</v>
      </c>
      <c r="E52" s="754"/>
      <c r="F52" s="754"/>
      <c r="G52" s="754"/>
      <c r="H52" s="754"/>
      <c r="I52" s="754"/>
      <c r="J52" s="754"/>
      <c r="K52" s="754"/>
      <c r="L52" s="754"/>
      <c r="M52" s="754"/>
      <c r="N52" s="754"/>
      <c r="O52" s="754"/>
      <c r="P52" s="754"/>
      <c r="Q52" s="754"/>
      <c r="R52" s="754"/>
      <c r="S52" s="622"/>
    </row>
    <row r="53" spans="1:19" ht="13.5" customHeight="1">
      <c r="A53" s="550" t="s">
        <v>619</v>
      </c>
      <c r="B53" s="550" t="s">
        <v>620</v>
      </c>
      <c r="C53" s="551" t="s">
        <v>621</v>
      </c>
      <c r="D53" s="610">
        <v>105.8</v>
      </c>
      <c r="E53" s="611">
        <v>97.3</v>
      </c>
      <c r="F53" s="611">
        <v>103.2</v>
      </c>
      <c r="G53" s="611">
        <v>104.1</v>
      </c>
      <c r="H53" s="611">
        <v>99.7</v>
      </c>
      <c r="I53" s="611">
        <v>103.8</v>
      </c>
      <c r="J53" s="611">
        <v>117.4</v>
      </c>
      <c r="K53" s="611">
        <v>93.4</v>
      </c>
      <c r="L53" s="618" t="s">
        <v>735</v>
      </c>
      <c r="M53" s="618" t="s">
        <v>735</v>
      </c>
      <c r="N53" s="618" t="s">
        <v>735</v>
      </c>
      <c r="O53" s="618" t="s">
        <v>735</v>
      </c>
      <c r="P53" s="611">
        <v>118.2</v>
      </c>
      <c r="Q53" s="611">
        <v>104.6</v>
      </c>
      <c r="R53" s="611">
        <v>87.9</v>
      </c>
      <c r="S53" s="618" t="s">
        <v>735</v>
      </c>
    </row>
    <row r="54" spans="1:19" ht="13.5" customHeight="1">
      <c r="A54" s="553"/>
      <c r="B54" s="553" t="s">
        <v>622</v>
      </c>
      <c r="C54" s="554"/>
      <c r="D54" s="612">
        <v>103</v>
      </c>
      <c r="E54" s="613">
        <v>103</v>
      </c>
      <c r="F54" s="613">
        <v>100.6</v>
      </c>
      <c r="G54" s="613">
        <v>96.1</v>
      </c>
      <c r="H54" s="613">
        <v>94.2</v>
      </c>
      <c r="I54" s="613">
        <v>102.6</v>
      </c>
      <c r="J54" s="613">
        <v>107.6</v>
      </c>
      <c r="K54" s="613">
        <v>97</v>
      </c>
      <c r="L54" s="619" t="s">
        <v>735</v>
      </c>
      <c r="M54" s="619" t="s">
        <v>735</v>
      </c>
      <c r="N54" s="619" t="s">
        <v>735</v>
      </c>
      <c r="O54" s="619" t="s">
        <v>735</v>
      </c>
      <c r="P54" s="613">
        <v>113.4</v>
      </c>
      <c r="Q54" s="613">
        <v>98.9</v>
      </c>
      <c r="R54" s="613">
        <v>86.8</v>
      </c>
      <c r="S54" s="619" t="s">
        <v>735</v>
      </c>
    </row>
    <row r="55" spans="1:19" ht="13.5" customHeight="1">
      <c r="A55" s="553"/>
      <c r="B55" s="553" t="s">
        <v>623</v>
      </c>
      <c r="C55" s="554"/>
      <c r="D55" s="612">
        <v>101.4</v>
      </c>
      <c r="E55" s="613">
        <v>100.4</v>
      </c>
      <c r="F55" s="613">
        <v>100.5</v>
      </c>
      <c r="G55" s="613">
        <v>96.7</v>
      </c>
      <c r="H55" s="613">
        <v>91.8</v>
      </c>
      <c r="I55" s="613">
        <v>97.7</v>
      </c>
      <c r="J55" s="613">
        <v>105.4</v>
      </c>
      <c r="K55" s="613">
        <v>100.5</v>
      </c>
      <c r="L55" s="619" t="s">
        <v>735</v>
      </c>
      <c r="M55" s="619" t="s">
        <v>735</v>
      </c>
      <c r="N55" s="619" t="s">
        <v>735</v>
      </c>
      <c r="O55" s="619" t="s">
        <v>735</v>
      </c>
      <c r="P55" s="613">
        <v>108.7</v>
      </c>
      <c r="Q55" s="613">
        <v>93.2</v>
      </c>
      <c r="R55" s="613">
        <v>92.5</v>
      </c>
      <c r="S55" s="619" t="s">
        <v>735</v>
      </c>
    </row>
    <row r="56" spans="1:19" ht="13.5" customHeight="1">
      <c r="A56" s="553"/>
      <c r="B56" s="553" t="s">
        <v>624</v>
      </c>
      <c r="C56" s="554"/>
      <c r="D56" s="612">
        <v>98</v>
      </c>
      <c r="E56" s="613">
        <v>100.9</v>
      </c>
      <c r="F56" s="613">
        <v>95.6</v>
      </c>
      <c r="G56" s="613">
        <v>98.4</v>
      </c>
      <c r="H56" s="613">
        <v>90.7</v>
      </c>
      <c r="I56" s="613">
        <v>101.4</v>
      </c>
      <c r="J56" s="613">
        <v>96.9</v>
      </c>
      <c r="K56" s="613">
        <v>99</v>
      </c>
      <c r="L56" s="619" t="s">
        <v>735</v>
      </c>
      <c r="M56" s="619" t="s">
        <v>735</v>
      </c>
      <c r="N56" s="619" t="s">
        <v>735</v>
      </c>
      <c r="O56" s="619" t="s">
        <v>735</v>
      </c>
      <c r="P56" s="613">
        <v>105.1</v>
      </c>
      <c r="Q56" s="613">
        <v>98.1</v>
      </c>
      <c r="R56" s="613">
        <v>99</v>
      </c>
      <c r="S56" s="619" t="s">
        <v>735</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98.3</v>
      </c>
      <c r="E58" s="617">
        <v>100.2</v>
      </c>
      <c r="F58" s="617">
        <v>97.4</v>
      </c>
      <c r="G58" s="617">
        <v>100.6</v>
      </c>
      <c r="H58" s="617">
        <v>101</v>
      </c>
      <c r="I58" s="617">
        <v>100.8</v>
      </c>
      <c r="J58" s="617">
        <v>102.2</v>
      </c>
      <c r="K58" s="617">
        <v>101</v>
      </c>
      <c r="L58" s="617">
        <v>99.5</v>
      </c>
      <c r="M58" s="617">
        <v>100.4</v>
      </c>
      <c r="N58" s="617">
        <v>88.9</v>
      </c>
      <c r="O58" s="617">
        <v>102.8</v>
      </c>
      <c r="P58" s="617">
        <v>95.7</v>
      </c>
      <c r="Q58" s="617">
        <v>97.9</v>
      </c>
      <c r="R58" s="617">
        <v>99.6</v>
      </c>
      <c r="S58" s="617">
        <v>99.3</v>
      </c>
    </row>
    <row r="59" spans="1:19" ht="13.5" customHeight="1">
      <c r="A59" s="550" t="s">
        <v>627</v>
      </c>
      <c r="B59" s="550" t="s">
        <v>628</v>
      </c>
      <c r="C59" s="556" t="s">
        <v>629</v>
      </c>
      <c r="D59" s="598">
        <v>92.3</v>
      </c>
      <c r="E59" s="599">
        <v>91.4</v>
      </c>
      <c r="F59" s="599">
        <v>89</v>
      </c>
      <c r="G59" s="599">
        <v>93</v>
      </c>
      <c r="H59" s="599">
        <v>94.1</v>
      </c>
      <c r="I59" s="599">
        <v>95.3</v>
      </c>
      <c r="J59" s="599">
        <v>100</v>
      </c>
      <c r="K59" s="599">
        <v>99.3</v>
      </c>
      <c r="L59" s="599">
        <v>91.4</v>
      </c>
      <c r="M59" s="599">
        <v>92.3</v>
      </c>
      <c r="N59" s="599">
        <v>93.6</v>
      </c>
      <c r="O59" s="599">
        <v>92.8</v>
      </c>
      <c r="P59" s="599">
        <v>89.7</v>
      </c>
      <c r="Q59" s="599">
        <v>96.3</v>
      </c>
      <c r="R59" s="599">
        <v>97.9</v>
      </c>
      <c r="S59" s="599">
        <v>92.2</v>
      </c>
    </row>
    <row r="60" spans="1:19" ht="13.5" customHeight="1">
      <c r="A60" s="553"/>
      <c r="B60" s="553" t="s">
        <v>630</v>
      </c>
      <c r="C60" s="554"/>
      <c r="D60" s="598">
        <v>97.5</v>
      </c>
      <c r="E60" s="599">
        <v>97</v>
      </c>
      <c r="F60" s="599">
        <v>97.5</v>
      </c>
      <c r="G60" s="599">
        <v>97.6</v>
      </c>
      <c r="H60" s="599">
        <v>94.8</v>
      </c>
      <c r="I60" s="599">
        <v>98.8</v>
      </c>
      <c r="J60" s="599">
        <v>99.2</v>
      </c>
      <c r="K60" s="599">
        <v>95.9</v>
      </c>
      <c r="L60" s="599">
        <v>95.2</v>
      </c>
      <c r="M60" s="599">
        <v>96.1</v>
      </c>
      <c r="N60" s="599">
        <v>88.9</v>
      </c>
      <c r="O60" s="599">
        <v>103</v>
      </c>
      <c r="P60" s="599">
        <v>95.1</v>
      </c>
      <c r="Q60" s="599">
        <v>97</v>
      </c>
      <c r="R60" s="599">
        <v>95.5</v>
      </c>
      <c r="S60" s="599">
        <v>102.1</v>
      </c>
    </row>
    <row r="61" spans="1:19" ht="13.5" customHeight="1">
      <c r="A61" s="553"/>
      <c r="B61" s="553" t="s">
        <v>631</v>
      </c>
      <c r="C61" s="554"/>
      <c r="D61" s="598">
        <v>97.2</v>
      </c>
      <c r="E61" s="599">
        <v>96.9</v>
      </c>
      <c r="F61" s="599">
        <v>96.2</v>
      </c>
      <c r="G61" s="599">
        <v>104.7</v>
      </c>
      <c r="H61" s="599">
        <v>108.8</v>
      </c>
      <c r="I61" s="599">
        <v>98.2</v>
      </c>
      <c r="J61" s="599">
        <v>98.5</v>
      </c>
      <c r="K61" s="599">
        <v>107.9</v>
      </c>
      <c r="L61" s="599">
        <v>109.9</v>
      </c>
      <c r="M61" s="599">
        <v>103.8</v>
      </c>
      <c r="N61" s="599">
        <v>82.6</v>
      </c>
      <c r="O61" s="599">
        <v>96.1</v>
      </c>
      <c r="P61" s="599">
        <v>102</v>
      </c>
      <c r="Q61" s="599">
        <v>98</v>
      </c>
      <c r="R61" s="599">
        <v>101.1</v>
      </c>
      <c r="S61" s="599">
        <v>96.3</v>
      </c>
    </row>
    <row r="62" spans="1:19" ht="13.5" customHeight="1">
      <c r="A62" s="553"/>
      <c r="B62" s="553" t="s">
        <v>632</v>
      </c>
      <c r="C62" s="554"/>
      <c r="D62" s="598">
        <v>100.5</v>
      </c>
      <c r="E62" s="599">
        <v>107.6</v>
      </c>
      <c r="F62" s="599">
        <v>99.8</v>
      </c>
      <c r="G62" s="599">
        <v>105.1</v>
      </c>
      <c r="H62" s="599">
        <v>101.4</v>
      </c>
      <c r="I62" s="599">
        <v>103.2</v>
      </c>
      <c r="J62" s="599">
        <v>107.1</v>
      </c>
      <c r="K62" s="599">
        <v>102.1</v>
      </c>
      <c r="L62" s="599">
        <v>97.2</v>
      </c>
      <c r="M62" s="599">
        <v>106</v>
      </c>
      <c r="N62" s="599">
        <v>82.2</v>
      </c>
      <c r="O62" s="599">
        <v>96.3</v>
      </c>
      <c r="P62" s="599">
        <v>104.4</v>
      </c>
      <c r="Q62" s="599">
        <v>95.5</v>
      </c>
      <c r="R62" s="599">
        <v>105.8</v>
      </c>
      <c r="S62" s="599">
        <v>103.9</v>
      </c>
    </row>
    <row r="63" spans="1:19" ht="13.5" customHeight="1">
      <c r="A63" s="553"/>
      <c r="B63" s="553" t="s">
        <v>633</v>
      </c>
      <c r="C63" s="554"/>
      <c r="D63" s="598">
        <v>92.3</v>
      </c>
      <c r="E63" s="599">
        <v>95.5</v>
      </c>
      <c r="F63" s="599">
        <v>88.1</v>
      </c>
      <c r="G63" s="599">
        <v>93.3</v>
      </c>
      <c r="H63" s="599">
        <v>92.9</v>
      </c>
      <c r="I63" s="599">
        <v>94.1</v>
      </c>
      <c r="J63" s="599">
        <v>100.6</v>
      </c>
      <c r="K63" s="599">
        <v>94.1</v>
      </c>
      <c r="L63" s="599">
        <v>92</v>
      </c>
      <c r="M63" s="599">
        <v>96</v>
      </c>
      <c r="N63" s="599">
        <v>87.5</v>
      </c>
      <c r="O63" s="599">
        <v>104.6</v>
      </c>
      <c r="P63" s="599">
        <v>95.7</v>
      </c>
      <c r="Q63" s="599">
        <v>95.4</v>
      </c>
      <c r="R63" s="599">
        <v>91.7</v>
      </c>
      <c r="S63" s="599">
        <v>93.9</v>
      </c>
    </row>
    <row r="64" spans="1:19" ht="13.5" customHeight="1">
      <c r="A64" s="553"/>
      <c r="B64" s="553" t="s">
        <v>634</v>
      </c>
      <c r="C64" s="554"/>
      <c r="D64" s="598">
        <v>102.9</v>
      </c>
      <c r="E64" s="599">
        <v>98.4</v>
      </c>
      <c r="F64" s="599">
        <v>101.9</v>
      </c>
      <c r="G64" s="599">
        <v>109.5</v>
      </c>
      <c r="H64" s="599">
        <v>107.1</v>
      </c>
      <c r="I64" s="599">
        <v>104.4</v>
      </c>
      <c r="J64" s="599">
        <v>105.4</v>
      </c>
      <c r="K64" s="599">
        <v>106.8</v>
      </c>
      <c r="L64" s="599">
        <v>108.7</v>
      </c>
      <c r="M64" s="599">
        <v>103.6</v>
      </c>
      <c r="N64" s="599">
        <v>88.6</v>
      </c>
      <c r="O64" s="599">
        <v>107.8</v>
      </c>
      <c r="P64" s="599">
        <v>111.2</v>
      </c>
      <c r="Q64" s="599">
        <v>105.4</v>
      </c>
      <c r="R64" s="599">
        <v>101.4</v>
      </c>
      <c r="S64" s="599">
        <v>97.5</v>
      </c>
    </row>
    <row r="65" spans="1:19" ht="13.5" customHeight="1">
      <c r="A65" s="553"/>
      <c r="B65" s="553" t="s">
        <v>635</v>
      </c>
      <c r="C65" s="554"/>
      <c r="D65" s="598">
        <v>101.9</v>
      </c>
      <c r="E65" s="599">
        <v>104.7</v>
      </c>
      <c r="F65" s="599">
        <v>103.5</v>
      </c>
      <c r="G65" s="599">
        <v>102.1</v>
      </c>
      <c r="H65" s="599">
        <v>104.2</v>
      </c>
      <c r="I65" s="599">
        <v>105.2</v>
      </c>
      <c r="J65" s="599">
        <v>103.2</v>
      </c>
      <c r="K65" s="599">
        <v>102</v>
      </c>
      <c r="L65" s="599">
        <v>105.4</v>
      </c>
      <c r="M65" s="599">
        <v>103.1</v>
      </c>
      <c r="N65" s="599">
        <v>89.6</v>
      </c>
      <c r="O65" s="599">
        <v>102.1</v>
      </c>
      <c r="P65" s="599">
        <v>97.1</v>
      </c>
      <c r="Q65" s="599">
        <v>99.8</v>
      </c>
      <c r="R65" s="599">
        <v>102.8</v>
      </c>
      <c r="S65" s="599">
        <v>99.3</v>
      </c>
    </row>
    <row r="66" spans="1:19" ht="13.5" customHeight="1">
      <c r="A66" s="553"/>
      <c r="B66" s="553" t="s">
        <v>636</v>
      </c>
      <c r="C66" s="554"/>
      <c r="D66" s="598">
        <v>96.7</v>
      </c>
      <c r="E66" s="599">
        <v>97.4</v>
      </c>
      <c r="F66" s="599">
        <v>91.4</v>
      </c>
      <c r="G66" s="599">
        <v>103.3</v>
      </c>
      <c r="H66" s="599">
        <v>110.4</v>
      </c>
      <c r="I66" s="599">
        <v>99.1</v>
      </c>
      <c r="J66" s="599">
        <v>103.8</v>
      </c>
      <c r="K66" s="599">
        <v>108.4</v>
      </c>
      <c r="L66" s="599">
        <v>102.5</v>
      </c>
      <c r="M66" s="599">
        <v>101.7</v>
      </c>
      <c r="N66" s="599">
        <v>95.9</v>
      </c>
      <c r="O66" s="599">
        <v>104.4</v>
      </c>
      <c r="P66" s="599">
        <v>75.7</v>
      </c>
      <c r="Q66" s="599">
        <v>103.3</v>
      </c>
      <c r="R66" s="599">
        <v>103.1</v>
      </c>
      <c r="S66" s="599">
        <v>107.4</v>
      </c>
    </row>
    <row r="67" spans="1:19" ht="13.5" customHeight="1">
      <c r="A67" s="553"/>
      <c r="B67" s="553" t="s">
        <v>637</v>
      </c>
      <c r="C67" s="554"/>
      <c r="D67" s="598">
        <v>99.2</v>
      </c>
      <c r="E67" s="599">
        <v>106.4</v>
      </c>
      <c r="F67" s="599">
        <v>99</v>
      </c>
      <c r="G67" s="599">
        <v>99.8</v>
      </c>
      <c r="H67" s="599">
        <v>101.7</v>
      </c>
      <c r="I67" s="599">
        <v>103.8</v>
      </c>
      <c r="J67" s="599">
        <v>101.2</v>
      </c>
      <c r="K67" s="599">
        <v>97.1</v>
      </c>
      <c r="L67" s="599">
        <v>97.9</v>
      </c>
      <c r="M67" s="599">
        <v>100.6</v>
      </c>
      <c r="N67" s="599">
        <v>90.2</v>
      </c>
      <c r="O67" s="599">
        <v>103.2</v>
      </c>
      <c r="P67" s="599">
        <v>97.3</v>
      </c>
      <c r="Q67" s="599">
        <v>96.6</v>
      </c>
      <c r="R67" s="599">
        <v>101.9</v>
      </c>
      <c r="S67" s="599">
        <v>99.5</v>
      </c>
    </row>
    <row r="68" spans="1:19" ht="13.5" customHeight="1">
      <c r="A68" s="553"/>
      <c r="B68" s="553" t="s">
        <v>638</v>
      </c>
      <c r="C68" s="554"/>
      <c r="D68" s="598">
        <v>98.9</v>
      </c>
      <c r="E68" s="599">
        <v>102.3</v>
      </c>
      <c r="F68" s="599">
        <v>99.8</v>
      </c>
      <c r="G68" s="599">
        <v>98.1</v>
      </c>
      <c r="H68" s="599">
        <v>101</v>
      </c>
      <c r="I68" s="599">
        <v>101.8</v>
      </c>
      <c r="J68" s="599">
        <v>101.9</v>
      </c>
      <c r="K68" s="599">
        <v>98.7</v>
      </c>
      <c r="L68" s="599">
        <v>96.3</v>
      </c>
      <c r="M68" s="599">
        <v>98.5</v>
      </c>
      <c r="N68" s="599">
        <v>89</v>
      </c>
      <c r="O68" s="599">
        <v>106.2</v>
      </c>
      <c r="P68" s="599">
        <v>99.6</v>
      </c>
      <c r="Q68" s="599">
        <v>94.8</v>
      </c>
      <c r="R68" s="599">
        <v>94.7</v>
      </c>
      <c r="S68" s="599">
        <v>96.9</v>
      </c>
    </row>
    <row r="69" spans="1:19" ht="13.5" customHeight="1">
      <c r="A69" s="553"/>
      <c r="B69" s="553" t="s">
        <v>639</v>
      </c>
      <c r="C69" s="554"/>
      <c r="D69" s="598">
        <v>100.8</v>
      </c>
      <c r="E69" s="599">
        <v>101.8</v>
      </c>
      <c r="F69" s="599">
        <v>102.2</v>
      </c>
      <c r="G69" s="599">
        <v>101.5</v>
      </c>
      <c r="H69" s="599">
        <v>101.5</v>
      </c>
      <c r="I69" s="599">
        <v>101.3</v>
      </c>
      <c r="J69" s="599">
        <v>103.4</v>
      </c>
      <c r="K69" s="599">
        <v>97.6</v>
      </c>
      <c r="L69" s="599">
        <v>97.3</v>
      </c>
      <c r="M69" s="599">
        <v>102.6</v>
      </c>
      <c r="N69" s="599">
        <v>89</v>
      </c>
      <c r="O69" s="599">
        <v>103.1</v>
      </c>
      <c r="P69" s="599">
        <v>96.5</v>
      </c>
      <c r="Q69" s="599">
        <v>97.7</v>
      </c>
      <c r="R69" s="599">
        <v>98.4</v>
      </c>
      <c r="S69" s="599">
        <v>103.4</v>
      </c>
    </row>
    <row r="70" spans="1:46" ht="13.5" customHeight="1">
      <c r="A70" s="553"/>
      <c r="B70" s="553" t="s">
        <v>640</v>
      </c>
      <c r="C70" s="554"/>
      <c r="D70" s="598">
        <v>99.3</v>
      </c>
      <c r="E70" s="599">
        <v>102.6</v>
      </c>
      <c r="F70" s="599">
        <v>100.9</v>
      </c>
      <c r="G70" s="599">
        <v>98.9</v>
      </c>
      <c r="H70" s="599">
        <v>93.7</v>
      </c>
      <c r="I70" s="599">
        <v>104.2</v>
      </c>
      <c r="J70" s="599">
        <v>101.7</v>
      </c>
      <c r="K70" s="599">
        <v>102</v>
      </c>
      <c r="L70" s="599">
        <v>99.6</v>
      </c>
      <c r="M70" s="599">
        <v>101</v>
      </c>
      <c r="N70" s="599">
        <v>89.6</v>
      </c>
      <c r="O70" s="599">
        <v>113.6</v>
      </c>
      <c r="P70" s="599">
        <v>83.5</v>
      </c>
      <c r="Q70" s="599">
        <v>94.7</v>
      </c>
      <c r="R70" s="599">
        <v>101.3</v>
      </c>
      <c r="S70" s="599">
        <v>99.4</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92.3</v>
      </c>
      <c r="E71" s="601">
        <v>89.9</v>
      </c>
      <c r="F71" s="601">
        <v>90.2</v>
      </c>
      <c r="G71" s="601">
        <v>92.4</v>
      </c>
      <c r="H71" s="601">
        <v>90.8</v>
      </c>
      <c r="I71" s="601">
        <v>100.2</v>
      </c>
      <c r="J71" s="601">
        <v>99.8</v>
      </c>
      <c r="K71" s="601">
        <v>97.5</v>
      </c>
      <c r="L71" s="601">
        <v>88.1</v>
      </c>
      <c r="M71" s="601">
        <v>93.4</v>
      </c>
      <c r="N71" s="601">
        <v>88.2</v>
      </c>
      <c r="O71" s="601">
        <v>97.1</v>
      </c>
      <c r="P71" s="601">
        <v>86.2</v>
      </c>
      <c r="Q71" s="601">
        <v>91.8</v>
      </c>
      <c r="R71" s="601">
        <v>94.7</v>
      </c>
      <c r="S71" s="601">
        <v>92.5</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2"/>
      <c r="B72" s="622"/>
      <c r="C72" s="622"/>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0.1</v>
      </c>
      <c r="E73" s="611">
        <v>0.9</v>
      </c>
      <c r="F73" s="611">
        <v>0.3</v>
      </c>
      <c r="G73" s="611">
        <v>0.3</v>
      </c>
      <c r="H73" s="611">
        <v>-0.1</v>
      </c>
      <c r="I73" s="611">
        <v>-0.2</v>
      </c>
      <c r="J73" s="611">
        <v>-0.3</v>
      </c>
      <c r="K73" s="611">
        <v>2.2</v>
      </c>
      <c r="L73" s="618" t="s">
        <v>735</v>
      </c>
      <c r="M73" s="618" t="s">
        <v>735</v>
      </c>
      <c r="N73" s="618" t="s">
        <v>735</v>
      </c>
      <c r="O73" s="618" t="s">
        <v>735</v>
      </c>
      <c r="P73" s="611">
        <v>1.3</v>
      </c>
      <c r="Q73" s="611">
        <v>0</v>
      </c>
      <c r="R73" s="611">
        <v>1.2</v>
      </c>
      <c r="S73" s="618" t="s">
        <v>735</v>
      </c>
    </row>
    <row r="74" spans="1:19" ht="13.5" customHeight="1">
      <c r="A74" s="553"/>
      <c r="B74" s="553" t="s">
        <v>622</v>
      </c>
      <c r="C74" s="554"/>
      <c r="D74" s="612">
        <v>-2.7</v>
      </c>
      <c r="E74" s="613">
        <v>5.7</v>
      </c>
      <c r="F74" s="613">
        <v>-2.5</v>
      </c>
      <c r="G74" s="613">
        <v>-7.7</v>
      </c>
      <c r="H74" s="613">
        <v>-5.5</v>
      </c>
      <c r="I74" s="613">
        <v>-1.2</v>
      </c>
      <c r="J74" s="613">
        <v>-8.4</v>
      </c>
      <c r="K74" s="613">
        <v>3.8</v>
      </c>
      <c r="L74" s="619" t="s">
        <v>735</v>
      </c>
      <c r="M74" s="619" t="s">
        <v>735</v>
      </c>
      <c r="N74" s="619" t="s">
        <v>735</v>
      </c>
      <c r="O74" s="619" t="s">
        <v>735</v>
      </c>
      <c r="P74" s="613">
        <v>-4</v>
      </c>
      <c r="Q74" s="613">
        <v>-5.5</v>
      </c>
      <c r="R74" s="613">
        <v>-1.3</v>
      </c>
      <c r="S74" s="619" t="s">
        <v>735</v>
      </c>
    </row>
    <row r="75" spans="1:19" ht="13.5" customHeight="1">
      <c r="A75" s="553"/>
      <c r="B75" s="553" t="s">
        <v>623</v>
      </c>
      <c r="C75" s="554"/>
      <c r="D75" s="612">
        <v>-1.5</v>
      </c>
      <c r="E75" s="613">
        <v>-2.4</v>
      </c>
      <c r="F75" s="613">
        <v>-0.1</v>
      </c>
      <c r="G75" s="613">
        <v>0.5</v>
      </c>
      <c r="H75" s="613">
        <v>-2.5</v>
      </c>
      <c r="I75" s="613">
        <v>-4.8</v>
      </c>
      <c r="J75" s="613">
        <v>-2</v>
      </c>
      <c r="K75" s="613">
        <v>3.6</v>
      </c>
      <c r="L75" s="619" t="s">
        <v>735</v>
      </c>
      <c r="M75" s="619" t="s">
        <v>735</v>
      </c>
      <c r="N75" s="619" t="s">
        <v>735</v>
      </c>
      <c r="O75" s="619" t="s">
        <v>735</v>
      </c>
      <c r="P75" s="613">
        <v>-4.2</v>
      </c>
      <c r="Q75" s="613">
        <v>-5.7</v>
      </c>
      <c r="R75" s="613">
        <v>6.6</v>
      </c>
      <c r="S75" s="619" t="s">
        <v>735</v>
      </c>
    </row>
    <row r="76" spans="1:19" ht="13.5" customHeight="1">
      <c r="A76" s="553"/>
      <c r="B76" s="553" t="s">
        <v>624</v>
      </c>
      <c r="C76" s="554"/>
      <c r="D76" s="612">
        <v>-3.4</v>
      </c>
      <c r="E76" s="613">
        <v>0.5</v>
      </c>
      <c r="F76" s="613">
        <v>-4.8</v>
      </c>
      <c r="G76" s="613">
        <v>1.8</v>
      </c>
      <c r="H76" s="613">
        <v>-1.2</v>
      </c>
      <c r="I76" s="613">
        <v>3.8</v>
      </c>
      <c r="J76" s="613">
        <v>-8.2</v>
      </c>
      <c r="K76" s="613">
        <v>-1.5</v>
      </c>
      <c r="L76" s="619" t="s">
        <v>735</v>
      </c>
      <c r="M76" s="619" t="s">
        <v>735</v>
      </c>
      <c r="N76" s="619" t="s">
        <v>735</v>
      </c>
      <c r="O76" s="619" t="s">
        <v>735</v>
      </c>
      <c r="P76" s="613">
        <v>-3.3</v>
      </c>
      <c r="Q76" s="613">
        <v>5.3</v>
      </c>
      <c r="R76" s="613">
        <v>7</v>
      </c>
      <c r="S76" s="619" t="s">
        <v>735</v>
      </c>
    </row>
    <row r="77" spans="1:19" ht="13.5" customHeight="1">
      <c r="A77" s="553"/>
      <c r="B77" s="553" t="s">
        <v>625</v>
      </c>
      <c r="C77" s="554"/>
      <c r="D77" s="612">
        <v>2.2</v>
      </c>
      <c r="E77" s="613">
        <v>-0.9</v>
      </c>
      <c r="F77" s="613">
        <v>4.5</v>
      </c>
      <c r="G77" s="613">
        <v>1.7</v>
      </c>
      <c r="H77" s="613">
        <v>10.2</v>
      </c>
      <c r="I77" s="613">
        <v>-1.4</v>
      </c>
      <c r="J77" s="613">
        <v>3.3</v>
      </c>
      <c r="K77" s="613">
        <v>1</v>
      </c>
      <c r="L77" s="619" t="s">
        <v>735</v>
      </c>
      <c r="M77" s="619" t="s">
        <v>735</v>
      </c>
      <c r="N77" s="619" t="s">
        <v>735</v>
      </c>
      <c r="O77" s="619" t="s">
        <v>735</v>
      </c>
      <c r="P77" s="613">
        <v>-4.8</v>
      </c>
      <c r="Q77" s="613">
        <v>1.9</v>
      </c>
      <c r="R77" s="613">
        <v>1.1</v>
      </c>
      <c r="S77" s="619" t="s">
        <v>735</v>
      </c>
    </row>
    <row r="78" spans="1:19" ht="13.5" customHeight="1">
      <c r="A78" s="553"/>
      <c r="B78" s="553" t="s">
        <v>626</v>
      </c>
      <c r="C78" s="554"/>
      <c r="D78" s="616">
        <v>-1.8</v>
      </c>
      <c r="E78" s="617">
        <v>0.1</v>
      </c>
      <c r="F78" s="617">
        <v>-2.6</v>
      </c>
      <c r="G78" s="617">
        <v>0.5</v>
      </c>
      <c r="H78" s="617">
        <v>1</v>
      </c>
      <c r="I78" s="617">
        <v>0.8</v>
      </c>
      <c r="J78" s="617">
        <v>2.1</v>
      </c>
      <c r="K78" s="617">
        <v>1</v>
      </c>
      <c r="L78" s="617">
        <v>-0.6</v>
      </c>
      <c r="M78" s="617">
        <v>0.4</v>
      </c>
      <c r="N78" s="617">
        <v>-11.2</v>
      </c>
      <c r="O78" s="617">
        <v>2.8</v>
      </c>
      <c r="P78" s="617">
        <v>-4.3</v>
      </c>
      <c r="Q78" s="617">
        <v>-2.1</v>
      </c>
      <c r="R78" s="617">
        <v>-0.4</v>
      </c>
      <c r="S78" s="617">
        <v>-0.7</v>
      </c>
    </row>
    <row r="79" spans="1:19" ht="13.5" customHeight="1">
      <c r="A79" s="550" t="s">
        <v>627</v>
      </c>
      <c r="B79" s="550" t="s">
        <v>628</v>
      </c>
      <c r="C79" s="556" t="s">
        <v>629</v>
      </c>
      <c r="D79" s="598">
        <v>-0.8</v>
      </c>
      <c r="E79" s="599">
        <v>-1.1</v>
      </c>
      <c r="F79" s="599">
        <v>-1.3</v>
      </c>
      <c r="G79" s="599">
        <v>2.5</v>
      </c>
      <c r="H79" s="599">
        <v>1.8</v>
      </c>
      <c r="I79" s="599">
        <v>2.5</v>
      </c>
      <c r="J79" s="599">
        <v>1.3</v>
      </c>
      <c r="K79" s="599">
        <v>3.5</v>
      </c>
      <c r="L79" s="599">
        <v>-0.8</v>
      </c>
      <c r="M79" s="599">
        <v>1.2</v>
      </c>
      <c r="N79" s="599">
        <v>-8.4</v>
      </c>
      <c r="O79" s="599">
        <v>-1.6</v>
      </c>
      <c r="P79" s="599">
        <v>-5.9</v>
      </c>
      <c r="Q79" s="599">
        <v>3.1</v>
      </c>
      <c r="R79" s="599">
        <v>0.7</v>
      </c>
      <c r="S79" s="599">
        <v>-3.2</v>
      </c>
    </row>
    <row r="80" spans="1:19" ht="13.5" customHeight="1">
      <c r="A80" s="553"/>
      <c r="B80" s="553" t="s">
        <v>630</v>
      </c>
      <c r="C80" s="554"/>
      <c r="D80" s="598">
        <v>-0.5</v>
      </c>
      <c r="E80" s="599">
        <v>-2</v>
      </c>
      <c r="F80" s="599">
        <v>-2.3</v>
      </c>
      <c r="G80" s="599">
        <v>1.2</v>
      </c>
      <c r="H80" s="599">
        <v>2.2</v>
      </c>
      <c r="I80" s="599">
        <v>1.7</v>
      </c>
      <c r="J80" s="599">
        <v>1.8</v>
      </c>
      <c r="K80" s="599">
        <v>2.6</v>
      </c>
      <c r="L80" s="599">
        <v>2.7</v>
      </c>
      <c r="M80" s="599">
        <v>-0.3</v>
      </c>
      <c r="N80" s="599">
        <v>-9.7</v>
      </c>
      <c r="O80" s="599">
        <v>7.5</v>
      </c>
      <c r="P80" s="599">
        <v>-3.6</v>
      </c>
      <c r="Q80" s="599">
        <v>1.8</v>
      </c>
      <c r="R80" s="599">
        <v>2.3</v>
      </c>
      <c r="S80" s="599">
        <v>5.2</v>
      </c>
    </row>
    <row r="81" spans="1:19" ht="13.5" customHeight="1">
      <c r="A81" s="553"/>
      <c r="B81" s="553" t="s">
        <v>631</v>
      </c>
      <c r="C81" s="554"/>
      <c r="D81" s="598">
        <v>-2.9</v>
      </c>
      <c r="E81" s="599">
        <v>-6.8</v>
      </c>
      <c r="F81" s="599">
        <v>-4.4</v>
      </c>
      <c r="G81" s="599">
        <v>1.3</v>
      </c>
      <c r="H81" s="599">
        <v>1.3</v>
      </c>
      <c r="I81" s="599">
        <v>-2.3</v>
      </c>
      <c r="J81" s="599">
        <v>4.1</v>
      </c>
      <c r="K81" s="599">
        <v>0.9</v>
      </c>
      <c r="L81" s="599">
        <v>13.4</v>
      </c>
      <c r="M81" s="599">
        <v>0.1</v>
      </c>
      <c r="N81" s="599">
        <v>-16.2</v>
      </c>
      <c r="O81" s="599">
        <v>-2.3</v>
      </c>
      <c r="P81" s="599">
        <v>-0.9</v>
      </c>
      <c r="Q81" s="599">
        <v>-1.2</v>
      </c>
      <c r="R81" s="599">
        <v>0.2</v>
      </c>
      <c r="S81" s="599">
        <v>-2.1</v>
      </c>
    </row>
    <row r="82" spans="1:19" ht="13.5" customHeight="1">
      <c r="A82" s="553"/>
      <c r="B82" s="553" t="s">
        <v>632</v>
      </c>
      <c r="C82" s="554"/>
      <c r="D82" s="598">
        <v>-4.1</v>
      </c>
      <c r="E82" s="599">
        <v>2.2</v>
      </c>
      <c r="F82" s="599">
        <v>-5.5</v>
      </c>
      <c r="G82" s="599">
        <v>-2</v>
      </c>
      <c r="H82" s="599">
        <v>-3</v>
      </c>
      <c r="I82" s="599">
        <v>0.3</v>
      </c>
      <c r="J82" s="599">
        <v>5.3</v>
      </c>
      <c r="K82" s="599">
        <v>-6.8</v>
      </c>
      <c r="L82" s="599">
        <v>-4.4</v>
      </c>
      <c r="M82" s="599">
        <v>-0.3</v>
      </c>
      <c r="N82" s="599">
        <v>-20.7</v>
      </c>
      <c r="O82" s="599">
        <v>-4.5</v>
      </c>
      <c r="P82" s="599">
        <v>-4.3</v>
      </c>
      <c r="Q82" s="599">
        <v>-8.9</v>
      </c>
      <c r="R82" s="599">
        <v>-2.9</v>
      </c>
      <c r="S82" s="599">
        <v>0.6</v>
      </c>
    </row>
    <row r="83" spans="1:19" ht="13.5" customHeight="1">
      <c r="A83" s="553"/>
      <c r="B83" s="553" t="s">
        <v>633</v>
      </c>
      <c r="C83" s="554"/>
      <c r="D83" s="598">
        <v>-3</v>
      </c>
      <c r="E83" s="599">
        <v>-2.2</v>
      </c>
      <c r="F83" s="599">
        <v>-5.5</v>
      </c>
      <c r="G83" s="599">
        <v>3.4</v>
      </c>
      <c r="H83" s="599">
        <v>0.5</v>
      </c>
      <c r="I83" s="599">
        <v>1.6</v>
      </c>
      <c r="J83" s="599">
        <v>1.5</v>
      </c>
      <c r="K83" s="599">
        <v>5.6</v>
      </c>
      <c r="L83" s="599">
        <v>-4.1</v>
      </c>
      <c r="M83" s="599">
        <v>2.7</v>
      </c>
      <c r="N83" s="599">
        <v>-13</v>
      </c>
      <c r="O83" s="599">
        <v>7.5</v>
      </c>
      <c r="P83" s="599">
        <v>-3.3</v>
      </c>
      <c r="Q83" s="599">
        <v>-3.8</v>
      </c>
      <c r="R83" s="599">
        <v>-1.5</v>
      </c>
      <c r="S83" s="599">
        <v>-0.6</v>
      </c>
    </row>
    <row r="84" spans="1:19" ht="13.5" customHeight="1">
      <c r="A84" s="553"/>
      <c r="B84" s="553" t="s">
        <v>634</v>
      </c>
      <c r="C84" s="554"/>
      <c r="D84" s="598">
        <v>-0.2</v>
      </c>
      <c r="E84" s="599">
        <v>6.9</v>
      </c>
      <c r="F84" s="599">
        <v>-1.2</v>
      </c>
      <c r="G84" s="599">
        <v>1.1</v>
      </c>
      <c r="H84" s="599">
        <v>-1.2</v>
      </c>
      <c r="I84" s="599">
        <v>2.9</v>
      </c>
      <c r="J84" s="599">
        <v>0.4</v>
      </c>
      <c r="K84" s="599">
        <v>12.1</v>
      </c>
      <c r="L84" s="599">
        <v>7.6</v>
      </c>
      <c r="M84" s="599">
        <v>1</v>
      </c>
      <c r="N84" s="599">
        <v>-12.1</v>
      </c>
      <c r="O84" s="599">
        <v>6.7</v>
      </c>
      <c r="P84" s="599">
        <v>-2</v>
      </c>
      <c r="Q84" s="599">
        <v>1.9</v>
      </c>
      <c r="R84" s="599">
        <v>1.4</v>
      </c>
      <c r="S84" s="599">
        <v>-3.6</v>
      </c>
    </row>
    <row r="85" spans="1:19" ht="13.5" customHeight="1">
      <c r="A85" s="553"/>
      <c r="B85" s="553" t="s">
        <v>635</v>
      </c>
      <c r="C85" s="554"/>
      <c r="D85" s="598">
        <v>-2.1</v>
      </c>
      <c r="E85" s="599">
        <v>-1</v>
      </c>
      <c r="F85" s="599">
        <v>-2.3</v>
      </c>
      <c r="G85" s="599">
        <v>-1</v>
      </c>
      <c r="H85" s="599">
        <v>0</v>
      </c>
      <c r="I85" s="599">
        <v>3.6</v>
      </c>
      <c r="J85" s="599">
        <v>1.9</v>
      </c>
      <c r="K85" s="599">
        <v>-2.5</v>
      </c>
      <c r="L85" s="599">
        <v>2.8</v>
      </c>
      <c r="M85" s="599">
        <v>-2.5</v>
      </c>
      <c r="N85" s="599">
        <v>-8.4</v>
      </c>
      <c r="O85" s="599">
        <v>0.6</v>
      </c>
      <c r="P85" s="599">
        <v>-10</v>
      </c>
      <c r="Q85" s="599">
        <v>-3.3</v>
      </c>
      <c r="R85" s="599">
        <v>-2.1</v>
      </c>
      <c r="S85" s="599">
        <v>-3.1</v>
      </c>
    </row>
    <row r="86" spans="1:19" ht="13.5" customHeight="1">
      <c r="A86" s="553"/>
      <c r="B86" s="553" t="s">
        <v>636</v>
      </c>
      <c r="C86" s="554"/>
      <c r="D86" s="598">
        <v>-0.2</v>
      </c>
      <c r="E86" s="599">
        <v>-3.8</v>
      </c>
      <c r="F86" s="599">
        <v>-3.1</v>
      </c>
      <c r="G86" s="599">
        <v>1.9</v>
      </c>
      <c r="H86" s="599">
        <v>3.9</v>
      </c>
      <c r="I86" s="599">
        <v>-0.7</v>
      </c>
      <c r="J86" s="599">
        <v>4.1</v>
      </c>
      <c r="K86" s="599">
        <v>4.1</v>
      </c>
      <c r="L86" s="599">
        <v>0.6</v>
      </c>
      <c r="M86" s="599">
        <v>1.3</v>
      </c>
      <c r="N86" s="599">
        <v>-7.7</v>
      </c>
      <c r="O86" s="599">
        <v>4.6</v>
      </c>
      <c r="P86" s="599">
        <v>-2.8</v>
      </c>
      <c r="Q86" s="599">
        <v>2.1</v>
      </c>
      <c r="R86" s="599">
        <v>-0.6</v>
      </c>
      <c r="S86" s="599">
        <v>11.1</v>
      </c>
    </row>
    <row r="87" spans="1:19" ht="13.5" customHeight="1">
      <c r="A87" s="553"/>
      <c r="B87" s="553" t="s">
        <v>637</v>
      </c>
      <c r="C87" s="554"/>
      <c r="D87" s="598">
        <v>-1.9</v>
      </c>
      <c r="E87" s="599">
        <v>4.4</v>
      </c>
      <c r="F87" s="599">
        <v>-2</v>
      </c>
      <c r="G87" s="599">
        <v>-1.5</v>
      </c>
      <c r="H87" s="599">
        <v>3.2</v>
      </c>
      <c r="I87" s="599">
        <v>0.4</v>
      </c>
      <c r="J87" s="599">
        <v>0.1</v>
      </c>
      <c r="K87" s="599">
        <v>-5.4</v>
      </c>
      <c r="L87" s="599">
        <v>-0.4</v>
      </c>
      <c r="M87" s="599">
        <v>2.7</v>
      </c>
      <c r="N87" s="599">
        <v>-7.8</v>
      </c>
      <c r="O87" s="599">
        <v>2.1</v>
      </c>
      <c r="P87" s="599">
        <v>-7</v>
      </c>
      <c r="Q87" s="599">
        <v>-4.6</v>
      </c>
      <c r="R87" s="599">
        <v>0.1</v>
      </c>
      <c r="S87" s="599">
        <v>-0.3</v>
      </c>
    </row>
    <row r="88" spans="1:19" ht="13.5" customHeight="1">
      <c r="A88" s="553"/>
      <c r="B88" s="553" t="s">
        <v>638</v>
      </c>
      <c r="C88" s="554"/>
      <c r="D88" s="598">
        <v>-1.5</v>
      </c>
      <c r="E88" s="599">
        <v>6</v>
      </c>
      <c r="F88" s="599">
        <v>-1.7</v>
      </c>
      <c r="G88" s="599">
        <v>-0.1</v>
      </c>
      <c r="H88" s="599">
        <v>0.5</v>
      </c>
      <c r="I88" s="599">
        <v>-0.5</v>
      </c>
      <c r="J88" s="599">
        <v>3.5</v>
      </c>
      <c r="K88" s="599">
        <v>0.2</v>
      </c>
      <c r="L88" s="599">
        <v>-11.4</v>
      </c>
      <c r="M88" s="599">
        <v>-2.9</v>
      </c>
      <c r="N88" s="599">
        <v>-8</v>
      </c>
      <c r="O88" s="599">
        <v>3.6</v>
      </c>
      <c r="P88" s="599">
        <v>-3.1</v>
      </c>
      <c r="Q88" s="599">
        <v>-4.9</v>
      </c>
      <c r="R88" s="599">
        <v>-1.9</v>
      </c>
      <c r="S88" s="599">
        <v>-0.1</v>
      </c>
    </row>
    <row r="89" spans="1:19" ht="13.5" customHeight="1">
      <c r="A89" s="553"/>
      <c r="B89" s="553" t="s">
        <v>639</v>
      </c>
      <c r="C89" s="554"/>
      <c r="D89" s="598">
        <v>-2</v>
      </c>
      <c r="E89" s="599">
        <v>-0.2</v>
      </c>
      <c r="F89" s="599">
        <v>-0.8</v>
      </c>
      <c r="G89" s="599">
        <v>-1</v>
      </c>
      <c r="H89" s="599">
        <v>3.4</v>
      </c>
      <c r="I89" s="599">
        <v>-2.1</v>
      </c>
      <c r="J89" s="599">
        <v>1.9</v>
      </c>
      <c r="K89" s="599">
        <v>-0.4</v>
      </c>
      <c r="L89" s="599">
        <v>-10</v>
      </c>
      <c r="M89" s="599">
        <v>0.7</v>
      </c>
      <c r="N89" s="599">
        <v>-9.5</v>
      </c>
      <c r="O89" s="599">
        <v>-2.1</v>
      </c>
      <c r="P89" s="599">
        <v>-3.7</v>
      </c>
      <c r="Q89" s="599">
        <v>-2.7</v>
      </c>
      <c r="R89" s="599">
        <v>-1.2</v>
      </c>
      <c r="S89" s="599">
        <v>-9</v>
      </c>
    </row>
    <row r="90" spans="1:19" ht="13.5" customHeight="1">
      <c r="A90" s="553"/>
      <c r="B90" s="553" t="s">
        <v>640</v>
      </c>
      <c r="C90" s="554"/>
      <c r="D90" s="598">
        <v>-1.2</v>
      </c>
      <c r="E90" s="599">
        <v>0.5</v>
      </c>
      <c r="F90" s="599">
        <v>-0.7</v>
      </c>
      <c r="G90" s="599">
        <v>1.8</v>
      </c>
      <c r="H90" s="599">
        <v>-1.1</v>
      </c>
      <c r="I90" s="599">
        <v>2.5</v>
      </c>
      <c r="J90" s="599">
        <v>0.3</v>
      </c>
      <c r="K90" s="599">
        <v>0</v>
      </c>
      <c r="L90" s="599">
        <v>-0.5</v>
      </c>
      <c r="M90" s="599">
        <v>2.2</v>
      </c>
      <c r="N90" s="599">
        <v>-11.4</v>
      </c>
      <c r="O90" s="599">
        <v>11.2</v>
      </c>
      <c r="P90" s="599">
        <v>-5.3</v>
      </c>
      <c r="Q90" s="599">
        <v>-4.1</v>
      </c>
      <c r="R90" s="599">
        <v>1.4</v>
      </c>
      <c r="S90" s="599">
        <v>-1.6</v>
      </c>
    </row>
    <row r="91" spans="1:19" ht="13.5" customHeight="1">
      <c r="A91" s="558" t="s">
        <v>641</v>
      </c>
      <c r="B91" s="558" t="s">
        <v>628</v>
      </c>
      <c r="C91" s="559" t="s">
        <v>642</v>
      </c>
      <c r="D91" s="600">
        <v>0</v>
      </c>
      <c r="E91" s="601">
        <v>-1.6</v>
      </c>
      <c r="F91" s="601">
        <v>1.3</v>
      </c>
      <c r="G91" s="601">
        <v>-0.6</v>
      </c>
      <c r="H91" s="601">
        <v>-3.5</v>
      </c>
      <c r="I91" s="601">
        <v>5.1</v>
      </c>
      <c r="J91" s="601">
        <v>-0.2</v>
      </c>
      <c r="K91" s="601">
        <v>-1.8</v>
      </c>
      <c r="L91" s="601">
        <v>-3.6</v>
      </c>
      <c r="M91" s="601">
        <v>1.2</v>
      </c>
      <c r="N91" s="601">
        <v>-5.8</v>
      </c>
      <c r="O91" s="601">
        <v>4.6</v>
      </c>
      <c r="P91" s="601">
        <v>-3.9</v>
      </c>
      <c r="Q91" s="601">
        <v>-4.7</v>
      </c>
      <c r="R91" s="601">
        <v>-3.3</v>
      </c>
      <c r="S91" s="601">
        <v>0.3</v>
      </c>
    </row>
    <row r="92" spans="1:35" ht="27" customHeight="1">
      <c r="A92" s="756" t="s">
        <v>344</v>
      </c>
      <c r="B92" s="756"/>
      <c r="C92" s="757"/>
      <c r="D92" s="605">
        <v>-7</v>
      </c>
      <c r="E92" s="602">
        <v>-12.4</v>
      </c>
      <c r="F92" s="602">
        <v>-10.6</v>
      </c>
      <c r="G92" s="602">
        <v>-6.6</v>
      </c>
      <c r="H92" s="602">
        <v>-3.1</v>
      </c>
      <c r="I92" s="602">
        <v>-3.8</v>
      </c>
      <c r="J92" s="602">
        <v>-1.9</v>
      </c>
      <c r="K92" s="602">
        <v>-4.4</v>
      </c>
      <c r="L92" s="602">
        <v>-11.5</v>
      </c>
      <c r="M92" s="602">
        <v>-7.5</v>
      </c>
      <c r="N92" s="602">
        <v>-1.6</v>
      </c>
      <c r="O92" s="602">
        <v>-14.5</v>
      </c>
      <c r="P92" s="602">
        <v>3.2</v>
      </c>
      <c r="Q92" s="602">
        <v>-3.1</v>
      </c>
      <c r="R92" s="602">
        <v>-6.5</v>
      </c>
      <c r="S92" s="602">
        <v>-6.9</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AT93"/>
  <sheetViews>
    <sheetView zoomScale="85" zoomScaleNormal="85" workbookViewId="0" topLeftCell="A1">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 r="A1" s="539"/>
      <c r="B1" s="539"/>
      <c r="C1" s="539"/>
      <c r="D1" s="539"/>
      <c r="E1" s="541"/>
      <c r="F1" s="541"/>
      <c r="G1" s="759" t="s">
        <v>668</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2"/>
      <c r="B6" s="622"/>
      <c r="C6" s="622"/>
      <c r="D6" s="754" t="s">
        <v>739</v>
      </c>
      <c r="E6" s="754"/>
      <c r="F6" s="754"/>
      <c r="G6" s="754"/>
      <c r="H6" s="754"/>
      <c r="I6" s="754"/>
      <c r="J6" s="754"/>
      <c r="K6" s="754"/>
      <c r="L6" s="754"/>
      <c r="M6" s="754"/>
      <c r="N6" s="754"/>
      <c r="O6" s="754"/>
      <c r="P6" s="754"/>
      <c r="Q6" s="754"/>
      <c r="R6" s="754"/>
      <c r="S6" s="622"/>
    </row>
    <row r="7" spans="1:19" ht="13.5" customHeight="1">
      <c r="A7" s="550" t="s">
        <v>619</v>
      </c>
      <c r="B7" s="550" t="s">
        <v>620</v>
      </c>
      <c r="C7" s="551" t="s">
        <v>621</v>
      </c>
      <c r="D7" s="610">
        <v>104.7</v>
      </c>
      <c r="E7" s="611">
        <v>107.7</v>
      </c>
      <c r="F7" s="611">
        <v>123.7</v>
      </c>
      <c r="G7" s="611">
        <v>152.3</v>
      </c>
      <c r="H7" s="611">
        <v>229.6</v>
      </c>
      <c r="I7" s="611">
        <v>88.6</v>
      </c>
      <c r="J7" s="611">
        <v>94.2</v>
      </c>
      <c r="K7" s="611">
        <v>69.7</v>
      </c>
      <c r="L7" s="618" t="s">
        <v>735</v>
      </c>
      <c r="M7" s="618" t="s">
        <v>735</v>
      </c>
      <c r="N7" s="618" t="s">
        <v>735</v>
      </c>
      <c r="O7" s="618" t="s">
        <v>735</v>
      </c>
      <c r="P7" s="611">
        <v>31.4</v>
      </c>
      <c r="Q7" s="611">
        <v>101.7</v>
      </c>
      <c r="R7" s="611">
        <v>278.5</v>
      </c>
      <c r="S7" s="618" t="s">
        <v>735</v>
      </c>
    </row>
    <row r="8" spans="1:19" ht="13.5" customHeight="1">
      <c r="A8" s="553"/>
      <c r="B8" s="553" t="s">
        <v>622</v>
      </c>
      <c r="C8" s="554"/>
      <c r="D8" s="612">
        <v>114.5</v>
      </c>
      <c r="E8" s="613">
        <v>104.3</v>
      </c>
      <c r="F8" s="613">
        <v>121.6</v>
      </c>
      <c r="G8" s="613">
        <v>146.8</v>
      </c>
      <c r="H8" s="613">
        <v>220.9</v>
      </c>
      <c r="I8" s="613">
        <v>97.7</v>
      </c>
      <c r="J8" s="613">
        <v>101.6</v>
      </c>
      <c r="K8" s="613">
        <v>95.1</v>
      </c>
      <c r="L8" s="619" t="s">
        <v>735</v>
      </c>
      <c r="M8" s="619" t="s">
        <v>735</v>
      </c>
      <c r="N8" s="619" t="s">
        <v>735</v>
      </c>
      <c r="O8" s="619" t="s">
        <v>735</v>
      </c>
      <c r="P8" s="613">
        <v>50.3</v>
      </c>
      <c r="Q8" s="613">
        <v>135.2</v>
      </c>
      <c r="R8" s="613">
        <v>298.3</v>
      </c>
      <c r="S8" s="619" t="s">
        <v>735</v>
      </c>
    </row>
    <row r="9" spans="1:19" ht="13.5">
      <c r="A9" s="553"/>
      <c r="B9" s="553" t="s">
        <v>623</v>
      </c>
      <c r="C9" s="554"/>
      <c r="D9" s="612">
        <v>113.5</v>
      </c>
      <c r="E9" s="613">
        <v>89.1</v>
      </c>
      <c r="F9" s="613">
        <v>99.2</v>
      </c>
      <c r="G9" s="613">
        <v>120.5</v>
      </c>
      <c r="H9" s="613">
        <v>173.4</v>
      </c>
      <c r="I9" s="613">
        <v>87</v>
      </c>
      <c r="J9" s="613">
        <v>123.2</v>
      </c>
      <c r="K9" s="613">
        <v>103.1</v>
      </c>
      <c r="L9" s="619" t="s">
        <v>735</v>
      </c>
      <c r="M9" s="619" t="s">
        <v>735</v>
      </c>
      <c r="N9" s="619" t="s">
        <v>735</v>
      </c>
      <c r="O9" s="619" t="s">
        <v>735</v>
      </c>
      <c r="P9" s="613">
        <v>94.5</v>
      </c>
      <c r="Q9" s="613">
        <v>225.9</v>
      </c>
      <c r="R9" s="613">
        <v>297.6</v>
      </c>
      <c r="S9" s="619" t="s">
        <v>735</v>
      </c>
    </row>
    <row r="10" spans="1:19" ht="13.5" customHeight="1">
      <c r="A10" s="553"/>
      <c r="B10" s="553" t="s">
        <v>624</v>
      </c>
      <c r="C10" s="554"/>
      <c r="D10" s="612">
        <v>84.3</v>
      </c>
      <c r="E10" s="613">
        <v>97.2</v>
      </c>
      <c r="F10" s="613">
        <v>68.3</v>
      </c>
      <c r="G10" s="613">
        <v>100</v>
      </c>
      <c r="H10" s="613">
        <v>102.8</v>
      </c>
      <c r="I10" s="613">
        <v>87.9</v>
      </c>
      <c r="J10" s="613">
        <v>98.9</v>
      </c>
      <c r="K10" s="613">
        <v>84.2</v>
      </c>
      <c r="L10" s="619" t="s">
        <v>735</v>
      </c>
      <c r="M10" s="619" t="s">
        <v>735</v>
      </c>
      <c r="N10" s="619" t="s">
        <v>735</v>
      </c>
      <c r="O10" s="619" t="s">
        <v>735</v>
      </c>
      <c r="P10" s="613">
        <v>122.9</v>
      </c>
      <c r="Q10" s="613">
        <v>127.2</v>
      </c>
      <c r="R10" s="613">
        <v>85.8</v>
      </c>
      <c r="S10" s="619" t="s">
        <v>735</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98.4</v>
      </c>
      <c r="E12" s="617">
        <v>122.5</v>
      </c>
      <c r="F12" s="617">
        <v>104.6</v>
      </c>
      <c r="G12" s="617">
        <v>89</v>
      </c>
      <c r="H12" s="617">
        <v>109.7</v>
      </c>
      <c r="I12" s="617">
        <v>90.1</v>
      </c>
      <c r="J12" s="617">
        <v>112.3</v>
      </c>
      <c r="K12" s="617">
        <v>103.1</v>
      </c>
      <c r="L12" s="617">
        <v>57.1</v>
      </c>
      <c r="M12" s="617">
        <v>116.1</v>
      </c>
      <c r="N12" s="617">
        <v>60.4</v>
      </c>
      <c r="O12" s="617">
        <v>57.4</v>
      </c>
      <c r="P12" s="617">
        <v>86</v>
      </c>
      <c r="Q12" s="617">
        <v>93.4</v>
      </c>
      <c r="R12" s="617">
        <v>86.1</v>
      </c>
      <c r="S12" s="617">
        <v>110.6</v>
      </c>
    </row>
    <row r="13" spans="1:19" ht="13.5" customHeight="1">
      <c r="A13" s="550" t="s">
        <v>627</v>
      </c>
      <c r="B13" s="550" t="s">
        <v>628</v>
      </c>
      <c r="C13" s="556" t="s">
        <v>629</v>
      </c>
      <c r="D13" s="598">
        <v>93.4</v>
      </c>
      <c r="E13" s="599">
        <v>90.2</v>
      </c>
      <c r="F13" s="599">
        <v>92</v>
      </c>
      <c r="G13" s="599">
        <v>96.8</v>
      </c>
      <c r="H13" s="599">
        <v>97.6</v>
      </c>
      <c r="I13" s="599">
        <v>77.7</v>
      </c>
      <c r="J13" s="599">
        <v>124.8</v>
      </c>
      <c r="K13" s="599">
        <v>94.7</v>
      </c>
      <c r="L13" s="599">
        <v>73</v>
      </c>
      <c r="M13" s="599">
        <v>102.5</v>
      </c>
      <c r="N13" s="599">
        <v>79.9</v>
      </c>
      <c r="O13" s="599">
        <v>72.7</v>
      </c>
      <c r="P13" s="599">
        <v>86.9</v>
      </c>
      <c r="Q13" s="599">
        <v>120</v>
      </c>
      <c r="R13" s="599">
        <v>71.7</v>
      </c>
      <c r="S13" s="599">
        <v>96.8</v>
      </c>
    </row>
    <row r="14" spans="1:19" ht="13.5" customHeight="1">
      <c r="A14" s="553"/>
      <c r="B14" s="553" t="s">
        <v>630</v>
      </c>
      <c r="C14" s="554"/>
      <c r="D14" s="598">
        <v>98.3</v>
      </c>
      <c r="E14" s="599">
        <v>108.8</v>
      </c>
      <c r="F14" s="599">
        <v>106.9</v>
      </c>
      <c r="G14" s="599">
        <v>99.3</v>
      </c>
      <c r="H14" s="599">
        <v>100.8</v>
      </c>
      <c r="I14" s="599">
        <v>78</v>
      </c>
      <c r="J14" s="599">
        <v>120.4</v>
      </c>
      <c r="K14" s="599">
        <v>91.2</v>
      </c>
      <c r="L14" s="599">
        <v>48.4</v>
      </c>
      <c r="M14" s="599">
        <v>116.3</v>
      </c>
      <c r="N14" s="599">
        <v>69.1</v>
      </c>
      <c r="O14" s="599">
        <v>74.7</v>
      </c>
      <c r="P14" s="599">
        <v>83.9</v>
      </c>
      <c r="Q14" s="599">
        <v>90.5</v>
      </c>
      <c r="R14" s="599">
        <v>73</v>
      </c>
      <c r="S14" s="599">
        <v>103.4</v>
      </c>
    </row>
    <row r="15" spans="1:19" ht="13.5" customHeight="1">
      <c r="A15" s="553"/>
      <c r="B15" s="553" t="s">
        <v>631</v>
      </c>
      <c r="C15" s="554"/>
      <c r="D15" s="598">
        <v>97.3</v>
      </c>
      <c r="E15" s="599">
        <v>109.8</v>
      </c>
      <c r="F15" s="599">
        <v>103.4</v>
      </c>
      <c r="G15" s="599">
        <v>145.7</v>
      </c>
      <c r="H15" s="599">
        <v>119.2</v>
      </c>
      <c r="I15" s="599">
        <v>80.7</v>
      </c>
      <c r="J15" s="599">
        <v>119.1</v>
      </c>
      <c r="K15" s="599">
        <v>93.1</v>
      </c>
      <c r="L15" s="599">
        <v>45.2</v>
      </c>
      <c r="M15" s="599">
        <v>136.4</v>
      </c>
      <c r="N15" s="599">
        <v>55.5</v>
      </c>
      <c r="O15" s="599">
        <v>71.7</v>
      </c>
      <c r="P15" s="599">
        <v>82.9</v>
      </c>
      <c r="Q15" s="599">
        <v>94.6</v>
      </c>
      <c r="R15" s="599">
        <v>78.6</v>
      </c>
      <c r="S15" s="599">
        <v>92.4</v>
      </c>
    </row>
    <row r="16" spans="1:19" ht="13.5" customHeight="1">
      <c r="A16" s="553"/>
      <c r="B16" s="553" t="s">
        <v>632</v>
      </c>
      <c r="C16" s="554"/>
      <c r="D16" s="598">
        <v>97.9</v>
      </c>
      <c r="E16" s="599">
        <v>102</v>
      </c>
      <c r="F16" s="599">
        <v>95.6</v>
      </c>
      <c r="G16" s="599">
        <v>90.5</v>
      </c>
      <c r="H16" s="599">
        <v>118.4</v>
      </c>
      <c r="I16" s="599">
        <v>80.9</v>
      </c>
      <c r="J16" s="599">
        <v>125</v>
      </c>
      <c r="K16" s="599">
        <v>104.7</v>
      </c>
      <c r="L16" s="599">
        <v>50.8</v>
      </c>
      <c r="M16" s="599">
        <v>120.5</v>
      </c>
      <c r="N16" s="599">
        <v>66.4</v>
      </c>
      <c r="O16" s="599">
        <v>72.7</v>
      </c>
      <c r="P16" s="599">
        <v>111.4</v>
      </c>
      <c r="Q16" s="599">
        <v>89.1</v>
      </c>
      <c r="R16" s="599">
        <v>96.1</v>
      </c>
      <c r="S16" s="599">
        <v>115.5</v>
      </c>
    </row>
    <row r="17" spans="1:19" ht="13.5" customHeight="1">
      <c r="A17" s="553"/>
      <c r="B17" s="553" t="s">
        <v>633</v>
      </c>
      <c r="C17" s="554"/>
      <c r="D17" s="598">
        <v>95.2</v>
      </c>
      <c r="E17" s="599">
        <v>103.9</v>
      </c>
      <c r="F17" s="599">
        <v>96.2</v>
      </c>
      <c r="G17" s="599">
        <v>70.6</v>
      </c>
      <c r="H17" s="599">
        <v>104.5</v>
      </c>
      <c r="I17" s="599">
        <v>82.7</v>
      </c>
      <c r="J17" s="599">
        <v>103</v>
      </c>
      <c r="K17" s="599">
        <v>95.9</v>
      </c>
      <c r="L17" s="599">
        <v>38.9</v>
      </c>
      <c r="M17" s="599">
        <v>117.7</v>
      </c>
      <c r="N17" s="599">
        <v>67.7</v>
      </c>
      <c r="O17" s="599">
        <v>74.7</v>
      </c>
      <c r="P17" s="599">
        <v>104.6</v>
      </c>
      <c r="Q17" s="599">
        <v>108.6</v>
      </c>
      <c r="R17" s="599">
        <v>117.4</v>
      </c>
      <c r="S17" s="599">
        <v>100.1</v>
      </c>
    </row>
    <row r="18" spans="1:19" ht="13.5" customHeight="1">
      <c r="A18" s="553"/>
      <c r="B18" s="553" t="s">
        <v>634</v>
      </c>
      <c r="C18" s="554"/>
      <c r="D18" s="598">
        <v>94.1</v>
      </c>
      <c r="E18" s="599">
        <v>104.1</v>
      </c>
      <c r="F18" s="599">
        <v>100.5</v>
      </c>
      <c r="G18" s="599">
        <v>77</v>
      </c>
      <c r="H18" s="599">
        <v>87.5</v>
      </c>
      <c r="I18" s="599">
        <v>79.9</v>
      </c>
      <c r="J18" s="599">
        <v>101.5</v>
      </c>
      <c r="K18" s="599">
        <v>98.6</v>
      </c>
      <c r="L18" s="599">
        <v>38.1</v>
      </c>
      <c r="M18" s="599">
        <v>117.7</v>
      </c>
      <c r="N18" s="599">
        <v>60.9</v>
      </c>
      <c r="O18" s="599">
        <v>78.8</v>
      </c>
      <c r="P18" s="599">
        <v>102.9</v>
      </c>
      <c r="Q18" s="599">
        <v>78.4</v>
      </c>
      <c r="R18" s="599">
        <v>116.8</v>
      </c>
      <c r="S18" s="599">
        <v>97.9</v>
      </c>
    </row>
    <row r="19" spans="1:19" ht="13.5" customHeight="1">
      <c r="A19" s="553"/>
      <c r="B19" s="553" t="s">
        <v>635</v>
      </c>
      <c r="C19" s="554"/>
      <c r="D19" s="598">
        <v>99.1</v>
      </c>
      <c r="E19" s="599">
        <v>137.5</v>
      </c>
      <c r="F19" s="599">
        <v>104.1</v>
      </c>
      <c r="G19" s="599">
        <v>65.9</v>
      </c>
      <c r="H19" s="599">
        <v>104.1</v>
      </c>
      <c r="I19" s="599">
        <v>106.5</v>
      </c>
      <c r="J19" s="599">
        <v>106</v>
      </c>
      <c r="K19" s="599">
        <v>112.9</v>
      </c>
      <c r="L19" s="599">
        <v>61.1</v>
      </c>
      <c r="M19" s="599">
        <v>108.7</v>
      </c>
      <c r="N19" s="599">
        <v>55.5</v>
      </c>
      <c r="O19" s="599">
        <v>39.9</v>
      </c>
      <c r="P19" s="599">
        <v>90.3</v>
      </c>
      <c r="Q19" s="599">
        <v>70.2</v>
      </c>
      <c r="R19" s="599">
        <v>75.7</v>
      </c>
      <c r="S19" s="599">
        <v>114.4</v>
      </c>
    </row>
    <row r="20" spans="1:19" ht="13.5" customHeight="1">
      <c r="A20" s="553"/>
      <c r="B20" s="553" t="s">
        <v>636</v>
      </c>
      <c r="C20" s="554"/>
      <c r="D20" s="598">
        <v>90.4</v>
      </c>
      <c r="E20" s="599">
        <v>130.7</v>
      </c>
      <c r="F20" s="599">
        <v>102.6</v>
      </c>
      <c r="G20" s="599">
        <v>74.6</v>
      </c>
      <c r="H20" s="599">
        <v>105.4</v>
      </c>
      <c r="I20" s="599">
        <v>90.5</v>
      </c>
      <c r="J20" s="599">
        <v>104.5</v>
      </c>
      <c r="K20" s="599">
        <v>104.1</v>
      </c>
      <c r="L20" s="599">
        <v>65.9</v>
      </c>
      <c r="M20" s="599">
        <v>110.8</v>
      </c>
      <c r="N20" s="599">
        <v>63.7</v>
      </c>
      <c r="O20" s="599">
        <v>42</v>
      </c>
      <c r="P20" s="599">
        <v>35</v>
      </c>
      <c r="Q20" s="599">
        <v>71.1</v>
      </c>
      <c r="R20" s="599">
        <v>59.5</v>
      </c>
      <c r="S20" s="599">
        <v>122.1</v>
      </c>
    </row>
    <row r="21" spans="1:19" ht="13.5" customHeight="1">
      <c r="A21" s="553"/>
      <c r="B21" s="553" t="s">
        <v>637</v>
      </c>
      <c r="C21" s="554"/>
      <c r="D21" s="598">
        <v>103.6</v>
      </c>
      <c r="E21" s="599">
        <v>144.4</v>
      </c>
      <c r="F21" s="599">
        <v>115.4</v>
      </c>
      <c r="G21" s="599">
        <v>117.7</v>
      </c>
      <c r="H21" s="599">
        <v>113.8</v>
      </c>
      <c r="I21" s="599">
        <v>101.1</v>
      </c>
      <c r="J21" s="599">
        <v>100.2</v>
      </c>
      <c r="K21" s="599">
        <v>106</v>
      </c>
      <c r="L21" s="599">
        <v>68.3</v>
      </c>
      <c r="M21" s="599">
        <v>105.3</v>
      </c>
      <c r="N21" s="599">
        <v>52.8</v>
      </c>
      <c r="O21" s="599">
        <v>36.9</v>
      </c>
      <c r="P21" s="599">
        <v>96.1</v>
      </c>
      <c r="Q21" s="599">
        <v>87</v>
      </c>
      <c r="R21" s="599">
        <v>65.1</v>
      </c>
      <c r="S21" s="599">
        <v>118.8</v>
      </c>
    </row>
    <row r="22" spans="1:19" ht="13.5" customHeight="1">
      <c r="A22" s="553"/>
      <c r="B22" s="553" t="s">
        <v>638</v>
      </c>
      <c r="C22" s="554"/>
      <c r="D22" s="598">
        <v>105.1</v>
      </c>
      <c r="E22" s="599">
        <v>141.5</v>
      </c>
      <c r="F22" s="599">
        <v>112.6</v>
      </c>
      <c r="G22" s="599">
        <v>83.6</v>
      </c>
      <c r="H22" s="599">
        <v>120.1</v>
      </c>
      <c r="I22" s="599">
        <v>108.3</v>
      </c>
      <c r="J22" s="599">
        <v>110.5</v>
      </c>
      <c r="K22" s="599">
        <v>123.1</v>
      </c>
      <c r="L22" s="599">
        <v>69</v>
      </c>
      <c r="M22" s="599">
        <v>119.8</v>
      </c>
      <c r="N22" s="599">
        <v>47.4</v>
      </c>
      <c r="O22" s="599">
        <v>37.9</v>
      </c>
      <c r="P22" s="599">
        <v>87.1</v>
      </c>
      <c r="Q22" s="599">
        <v>108.6</v>
      </c>
      <c r="R22" s="599">
        <v>93.4</v>
      </c>
      <c r="S22" s="599">
        <v>119.9</v>
      </c>
    </row>
    <row r="23" spans="1:19" ht="13.5" customHeight="1">
      <c r="A23" s="553"/>
      <c r="B23" s="553" t="s">
        <v>639</v>
      </c>
      <c r="C23" s="554"/>
      <c r="D23" s="598">
        <v>103.2</v>
      </c>
      <c r="E23" s="599">
        <v>150.4</v>
      </c>
      <c r="F23" s="599">
        <v>113.3</v>
      </c>
      <c r="G23" s="599">
        <v>75.9</v>
      </c>
      <c r="H23" s="599">
        <v>126.8</v>
      </c>
      <c r="I23" s="599">
        <v>89.3</v>
      </c>
      <c r="J23" s="599">
        <v>119.4</v>
      </c>
      <c r="K23" s="599">
        <v>124.1</v>
      </c>
      <c r="L23" s="599">
        <v>64.3</v>
      </c>
      <c r="M23" s="599">
        <v>116.3</v>
      </c>
      <c r="N23" s="599">
        <v>52.8</v>
      </c>
      <c r="O23" s="599">
        <v>42</v>
      </c>
      <c r="P23" s="599">
        <v>81.5</v>
      </c>
      <c r="Q23" s="599">
        <v>100.4</v>
      </c>
      <c r="R23" s="599">
        <v>93.1</v>
      </c>
      <c r="S23" s="599">
        <v>121</v>
      </c>
    </row>
    <row r="24" spans="1:46" ht="13.5" customHeight="1">
      <c r="A24" s="553"/>
      <c r="B24" s="553" t="s">
        <v>640</v>
      </c>
      <c r="C24" s="554"/>
      <c r="D24" s="598">
        <v>103</v>
      </c>
      <c r="E24" s="599">
        <v>146.5</v>
      </c>
      <c r="F24" s="599">
        <v>112</v>
      </c>
      <c r="G24" s="599">
        <v>70.2</v>
      </c>
      <c r="H24" s="599">
        <v>118.6</v>
      </c>
      <c r="I24" s="599">
        <v>105.3</v>
      </c>
      <c r="J24" s="599">
        <v>113.5</v>
      </c>
      <c r="K24" s="599">
        <v>88.4</v>
      </c>
      <c r="L24" s="599">
        <v>62.7</v>
      </c>
      <c r="M24" s="599">
        <v>121.2</v>
      </c>
      <c r="N24" s="599">
        <v>52.8</v>
      </c>
      <c r="O24" s="599">
        <v>45.1</v>
      </c>
      <c r="P24" s="599">
        <v>69.5</v>
      </c>
      <c r="Q24" s="599">
        <v>102.4</v>
      </c>
      <c r="R24" s="599">
        <v>92.8</v>
      </c>
      <c r="S24" s="599">
        <v>125.4</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95.5</v>
      </c>
      <c r="E25" s="601">
        <v>109.7</v>
      </c>
      <c r="F25" s="601">
        <v>95</v>
      </c>
      <c r="G25" s="601">
        <v>104.2</v>
      </c>
      <c r="H25" s="601">
        <v>104.8</v>
      </c>
      <c r="I25" s="601">
        <v>86.6</v>
      </c>
      <c r="J25" s="601">
        <v>115.9</v>
      </c>
      <c r="K25" s="601">
        <v>140.9</v>
      </c>
      <c r="L25" s="601">
        <v>69.8</v>
      </c>
      <c r="M25" s="601">
        <v>102.8</v>
      </c>
      <c r="N25" s="601">
        <v>55.4</v>
      </c>
      <c r="O25" s="601">
        <v>53.1</v>
      </c>
      <c r="P25" s="601">
        <v>68.5</v>
      </c>
      <c r="Q25" s="601">
        <v>109.4</v>
      </c>
      <c r="R25" s="601">
        <v>102.2</v>
      </c>
      <c r="S25" s="601">
        <v>123.1</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2"/>
      <c r="B26" s="622"/>
      <c r="C26" s="622"/>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-0.5</v>
      </c>
      <c r="E27" s="611">
        <v>-17.4</v>
      </c>
      <c r="F27" s="611">
        <v>0.3</v>
      </c>
      <c r="G27" s="611">
        <v>3.5</v>
      </c>
      <c r="H27" s="611">
        <v>9.4</v>
      </c>
      <c r="I27" s="611">
        <v>7.8</v>
      </c>
      <c r="J27" s="611">
        <v>1</v>
      </c>
      <c r="K27" s="611">
        <v>13.4</v>
      </c>
      <c r="L27" s="618" t="s">
        <v>735</v>
      </c>
      <c r="M27" s="618" t="s">
        <v>735</v>
      </c>
      <c r="N27" s="618" t="s">
        <v>735</v>
      </c>
      <c r="O27" s="618" t="s">
        <v>735</v>
      </c>
      <c r="P27" s="611">
        <v>2.2</v>
      </c>
      <c r="Q27" s="611">
        <v>-9.3</v>
      </c>
      <c r="R27" s="611">
        <v>-15.3</v>
      </c>
      <c r="S27" s="618" t="s">
        <v>735</v>
      </c>
    </row>
    <row r="28" spans="1:19" ht="13.5" customHeight="1">
      <c r="A28" s="553"/>
      <c r="B28" s="553" t="s">
        <v>622</v>
      </c>
      <c r="C28" s="554"/>
      <c r="D28" s="612">
        <v>9.4</v>
      </c>
      <c r="E28" s="613">
        <v>-3.2</v>
      </c>
      <c r="F28" s="613">
        <v>-1.7</v>
      </c>
      <c r="G28" s="613">
        <v>-3.6</v>
      </c>
      <c r="H28" s="613">
        <v>-3.8</v>
      </c>
      <c r="I28" s="613">
        <v>10.2</v>
      </c>
      <c r="J28" s="613">
        <v>7.8</v>
      </c>
      <c r="K28" s="613">
        <v>36.3</v>
      </c>
      <c r="L28" s="619" t="s">
        <v>735</v>
      </c>
      <c r="M28" s="619" t="s">
        <v>735</v>
      </c>
      <c r="N28" s="619" t="s">
        <v>735</v>
      </c>
      <c r="O28" s="619" t="s">
        <v>735</v>
      </c>
      <c r="P28" s="613">
        <v>60.1</v>
      </c>
      <c r="Q28" s="613">
        <v>33</v>
      </c>
      <c r="R28" s="613">
        <v>7.1</v>
      </c>
      <c r="S28" s="619" t="s">
        <v>735</v>
      </c>
    </row>
    <row r="29" spans="1:19" ht="13.5" customHeight="1">
      <c r="A29" s="553"/>
      <c r="B29" s="553" t="s">
        <v>623</v>
      </c>
      <c r="C29" s="554"/>
      <c r="D29" s="612">
        <v>-0.9</v>
      </c>
      <c r="E29" s="613">
        <v>-14.5</v>
      </c>
      <c r="F29" s="613">
        <v>-18.4</v>
      </c>
      <c r="G29" s="613">
        <v>-17.9</v>
      </c>
      <c r="H29" s="613">
        <v>-21.5</v>
      </c>
      <c r="I29" s="613">
        <v>-10.9</v>
      </c>
      <c r="J29" s="613">
        <v>21.3</v>
      </c>
      <c r="K29" s="613">
        <v>8.3</v>
      </c>
      <c r="L29" s="619" t="s">
        <v>735</v>
      </c>
      <c r="M29" s="619" t="s">
        <v>735</v>
      </c>
      <c r="N29" s="619" t="s">
        <v>735</v>
      </c>
      <c r="O29" s="619" t="s">
        <v>735</v>
      </c>
      <c r="P29" s="613">
        <v>87.8</v>
      </c>
      <c r="Q29" s="613">
        <v>67</v>
      </c>
      <c r="R29" s="613">
        <v>-0.2</v>
      </c>
      <c r="S29" s="619" t="s">
        <v>735</v>
      </c>
    </row>
    <row r="30" spans="1:19" ht="13.5" customHeight="1">
      <c r="A30" s="553"/>
      <c r="B30" s="553" t="s">
        <v>624</v>
      </c>
      <c r="C30" s="554"/>
      <c r="D30" s="612">
        <v>-25.7</v>
      </c>
      <c r="E30" s="613">
        <v>8.9</v>
      </c>
      <c r="F30" s="613">
        <v>-31.2</v>
      </c>
      <c r="G30" s="613">
        <v>-17.1</v>
      </c>
      <c r="H30" s="613">
        <v>-40.7</v>
      </c>
      <c r="I30" s="613">
        <v>0.9</v>
      </c>
      <c r="J30" s="613">
        <v>-19.7</v>
      </c>
      <c r="K30" s="613">
        <v>-18.3</v>
      </c>
      <c r="L30" s="619" t="s">
        <v>735</v>
      </c>
      <c r="M30" s="619" t="s">
        <v>735</v>
      </c>
      <c r="N30" s="619" t="s">
        <v>735</v>
      </c>
      <c r="O30" s="619" t="s">
        <v>735</v>
      </c>
      <c r="P30" s="613">
        <v>30</v>
      </c>
      <c r="Q30" s="613">
        <v>-43.7</v>
      </c>
      <c r="R30" s="613">
        <v>-71.2</v>
      </c>
      <c r="S30" s="619" t="s">
        <v>735</v>
      </c>
    </row>
    <row r="31" spans="1:19" ht="13.5" customHeight="1">
      <c r="A31" s="553"/>
      <c r="B31" s="553" t="s">
        <v>625</v>
      </c>
      <c r="C31" s="554"/>
      <c r="D31" s="612">
        <v>18.6</v>
      </c>
      <c r="E31" s="613">
        <v>3</v>
      </c>
      <c r="F31" s="613">
        <v>46.4</v>
      </c>
      <c r="G31" s="613">
        <v>0.1</v>
      </c>
      <c r="H31" s="613">
        <v>-2.9</v>
      </c>
      <c r="I31" s="613">
        <v>13.9</v>
      </c>
      <c r="J31" s="613">
        <v>1</v>
      </c>
      <c r="K31" s="613">
        <v>18.8</v>
      </c>
      <c r="L31" s="619" t="s">
        <v>735</v>
      </c>
      <c r="M31" s="619" t="s">
        <v>735</v>
      </c>
      <c r="N31" s="619" t="s">
        <v>735</v>
      </c>
      <c r="O31" s="619" t="s">
        <v>735</v>
      </c>
      <c r="P31" s="613">
        <v>-18.6</v>
      </c>
      <c r="Q31" s="613">
        <v>-21.3</v>
      </c>
      <c r="R31" s="613">
        <v>16.5</v>
      </c>
      <c r="S31" s="619" t="s">
        <v>735</v>
      </c>
    </row>
    <row r="32" spans="1:19" ht="13.5" customHeight="1">
      <c r="A32" s="553"/>
      <c r="B32" s="553" t="s">
        <v>626</v>
      </c>
      <c r="C32" s="554"/>
      <c r="D32" s="616">
        <v>-1.7</v>
      </c>
      <c r="E32" s="617">
        <v>22.5</v>
      </c>
      <c r="F32" s="617">
        <v>4.6</v>
      </c>
      <c r="G32" s="617">
        <v>-11</v>
      </c>
      <c r="H32" s="617">
        <v>9.9</v>
      </c>
      <c r="I32" s="617">
        <v>-10</v>
      </c>
      <c r="J32" s="617">
        <v>12.3</v>
      </c>
      <c r="K32" s="617">
        <v>3.1</v>
      </c>
      <c r="L32" s="617">
        <v>-42.9</v>
      </c>
      <c r="M32" s="617">
        <v>16.7</v>
      </c>
      <c r="N32" s="617">
        <v>-39.2</v>
      </c>
      <c r="O32" s="617">
        <v>-42.9</v>
      </c>
      <c r="P32" s="617">
        <v>-14</v>
      </c>
      <c r="Q32" s="617">
        <v>-6.6</v>
      </c>
      <c r="R32" s="617">
        <v>-13.8</v>
      </c>
      <c r="S32" s="617">
        <v>11</v>
      </c>
    </row>
    <row r="33" spans="1:19" ht="13.5" customHeight="1">
      <c r="A33" s="550" t="s">
        <v>627</v>
      </c>
      <c r="B33" s="550" t="s">
        <v>628</v>
      </c>
      <c r="C33" s="556" t="s">
        <v>629</v>
      </c>
      <c r="D33" s="598">
        <v>-0.7</v>
      </c>
      <c r="E33" s="599">
        <v>8.6</v>
      </c>
      <c r="F33" s="599">
        <v>8.4</v>
      </c>
      <c r="G33" s="599">
        <v>9.8</v>
      </c>
      <c r="H33" s="599">
        <v>-4.1</v>
      </c>
      <c r="I33" s="599">
        <v>-6.6</v>
      </c>
      <c r="J33" s="599">
        <v>15.3</v>
      </c>
      <c r="K33" s="599">
        <v>2.9</v>
      </c>
      <c r="L33" s="599">
        <v>-9.8</v>
      </c>
      <c r="M33" s="599">
        <v>31</v>
      </c>
      <c r="N33" s="599">
        <v>-37.2</v>
      </c>
      <c r="O33" s="599">
        <v>-37.2</v>
      </c>
      <c r="P33" s="599">
        <v>-17.8</v>
      </c>
      <c r="Q33" s="599">
        <v>-8.6</v>
      </c>
      <c r="R33" s="599">
        <v>-18.7</v>
      </c>
      <c r="S33" s="599">
        <v>4.8</v>
      </c>
    </row>
    <row r="34" spans="1:19" ht="13.5" customHeight="1">
      <c r="A34" s="553"/>
      <c r="B34" s="553" t="s">
        <v>630</v>
      </c>
      <c r="C34" s="554"/>
      <c r="D34" s="598">
        <v>1.1</v>
      </c>
      <c r="E34" s="599">
        <v>22.3</v>
      </c>
      <c r="F34" s="599">
        <v>8.6</v>
      </c>
      <c r="G34" s="599">
        <v>3.8</v>
      </c>
      <c r="H34" s="599">
        <v>-5.7</v>
      </c>
      <c r="I34" s="599">
        <v>-21.4</v>
      </c>
      <c r="J34" s="599">
        <v>21</v>
      </c>
      <c r="K34" s="599">
        <v>-1.8</v>
      </c>
      <c r="L34" s="599">
        <v>-40.8</v>
      </c>
      <c r="M34" s="599">
        <v>15.9</v>
      </c>
      <c r="N34" s="599">
        <v>-19</v>
      </c>
      <c r="O34" s="599">
        <v>-31.1</v>
      </c>
      <c r="P34" s="599">
        <v>-10.6</v>
      </c>
      <c r="Q34" s="599">
        <v>-8.6</v>
      </c>
      <c r="R34" s="599">
        <v>-3.1</v>
      </c>
      <c r="S34" s="599">
        <v>2.2</v>
      </c>
    </row>
    <row r="35" spans="1:19" ht="13.5" customHeight="1">
      <c r="A35" s="553"/>
      <c r="B35" s="553" t="s">
        <v>631</v>
      </c>
      <c r="C35" s="554"/>
      <c r="D35" s="598">
        <v>-1.6</v>
      </c>
      <c r="E35" s="599">
        <v>10.1</v>
      </c>
      <c r="F35" s="599">
        <v>5</v>
      </c>
      <c r="G35" s="599">
        <v>52.5</v>
      </c>
      <c r="H35" s="599">
        <v>2.7</v>
      </c>
      <c r="I35" s="599">
        <v>-17</v>
      </c>
      <c r="J35" s="599">
        <v>19.7</v>
      </c>
      <c r="K35" s="599">
        <v>-3.5</v>
      </c>
      <c r="L35" s="599">
        <v>-57.8</v>
      </c>
      <c r="M35" s="599">
        <v>-2</v>
      </c>
      <c r="N35" s="599">
        <v>-36.9</v>
      </c>
      <c r="O35" s="599">
        <v>-45.3</v>
      </c>
      <c r="P35" s="599">
        <v>-8.2</v>
      </c>
      <c r="Q35" s="599">
        <v>-2.2</v>
      </c>
      <c r="R35" s="599">
        <v>-10.2</v>
      </c>
      <c r="S35" s="599">
        <v>3.7</v>
      </c>
    </row>
    <row r="36" spans="1:19" ht="13.5" customHeight="1">
      <c r="A36" s="553"/>
      <c r="B36" s="553" t="s">
        <v>632</v>
      </c>
      <c r="C36" s="554"/>
      <c r="D36" s="598">
        <v>-5.7</v>
      </c>
      <c r="E36" s="599">
        <v>14.5</v>
      </c>
      <c r="F36" s="599">
        <v>-2.9</v>
      </c>
      <c r="G36" s="599">
        <v>9.2</v>
      </c>
      <c r="H36" s="599">
        <v>2.7</v>
      </c>
      <c r="I36" s="599">
        <v>-29.1</v>
      </c>
      <c r="J36" s="599">
        <v>20.3</v>
      </c>
      <c r="K36" s="599">
        <v>-8.2</v>
      </c>
      <c r="L36" s="599">
        <v>-54.3</v>
      </c>
      <c r="M36" s="599">
        <v>62.6</v>
      </c>
      <c r="N36" s="599">
        <v>-43</v>
      </c>
      <c r="O36" s="599">
        <v>-37.7</v>
      </c>
      <c r="P36" s="599">
        <v>-11.8</v>
      </c>
      <c r="Q36" s="599">
        <v>-11.9</v>
      </c>
      <c r="R36" s="599">
        <v>-24</v>
      </c>
      <c r="S36" s="599">
        <v>28</v>
      </c>
    </row>
    <row r="37" spans="1:19" ht="13.5" customHeight="1">
      <c r="A37" s="553"/>
      <c r="B37" s="553" t="s">
        <v>633</v>
      </c>
      <c r="C37" s="554"/>
      <c r="D37" s="598">
        <v>-4.9</v>
      </c>
      <c r="E37" s="599">
        <v>5.2</v>
      </c>
      <c r="F37" s="599">
        <v>1.4</v>
      </c>
      <c r="G37" s="599">
        <v>-7</v>
      </c>
      <c r="H37" s="599">
        <v>2.9</v>
      </c>
      <c r="I37" s="599">
        <v>-16.7</v>
      </c>
      <c r="J37" s="599">
        <v>6.6</v>
      </c>
      <c r="K37" s="599">
        <v>-8.3</v>
      </c>
      <c r="L37" s="599">
        <v>-67.1</v>
      </c>
      <c r="M37" s="599">
        <v>63.5</v>
      </c>
      <c r="N37" s="599">
        <v>-37.5</v>
      </c>
      <c r="O37" s="599">
        <v>-29.8</v>
      </c>
      <c r="P37" s="599">
        <v>-17.9</v>
      </c>
      <c r="Q37" s="599">
        <v>-0.3</v>
      </c>
      <c r="R37" s="599">
        <v>-1.7</v>
      </c>
      <c r="S37" s="599">
        <v>8.3</v>
      </c>
    </row>
    <row r="38" spans="1:19" ht="13.5" customHeight="1">
      <c r="A38" s="553"/>
      <c r="B38" s="553" t="s">
        <v>634</v>
      </c>
      <c r="C38" s="554"/>
      <c r="D38" s="598">
        <v>-8.3</v>
      </c>
      <c r="E38" s="599">
        <v>22.2</v>
      </c>
      <c r="F38" s="599">
        <v>-3.4</v>
      </c>
      <c r="G38" s="599">
        <v>-2.4</v>
      </c>
      <c r="H38" s="599">
        <v>0.5</v>
      </c>
      <c r="I38" s="599">
        <v>-24.2</v>
      </c>
      <c r="J38" s="599">
        <v>1.9</v>
      </c>
      <c r="K38" s="599">
        <v>2</v>
      </c>
      <c r="L38" s="599">
        <v>-66.9</v>
      </c>
      <c r="M38" s="599">
        <v>47.8</v>
      </c>
      <c r="N38" s="599">
        <v>-39.2</v>
      </c>
      <c r="O38" s="599">
        <v>-27.4</v>
      </c>
      <c r="P38" s="599">
        <v>-17.7</v>
      </c>
      <c r="Q38" s="599">
        <v>-8.9</v>
      </c>
      <c r="R38" s="599">
        <v>-8.3</v>
      </c>
      <c r="S38" s="599">
        <v>4.7</v>
      </c>
    </row>
    <row r="39" spans="1:19" ht="13.5" customHeight="1">
      <c r="A39" s="553"/>
      <c r="B39" s="553" t="s">
        <v>635</v>
      </c>
      <c r="C39" s="554"/>
      <c r="D39" s="598">
        <v>-4</v>
      </c>
      <c r="E39" s="599">
        <v>35.2</v>
      </c>
      <c r="F39" s="599">
        <v>-4</v>
      </c>
      <c r="G39" s="599">
        <v>-39.3</v>
      </c>
      <c r="H39" s="599">
        <v>6</v>
      </c>
      <c r="I39" s="599">
        <v>-2.9</v>
      </c>
      <c r="J39" s="599">
        <v>7.9</v>
      </c>
      <c r="K39" s="599">
        <v>13.5</v>
      </c>
      <c r="L39" s="599">
        <v>-16.3</v>
      </c>
      <c r="M39" s="599">
        <v>4</v>
      </c>
      <c r="N39" s="599">
        <v>-38.8</v>
      </c>
      <c r="O39" s="599">
        <v>-51.9</v>
      </c>
      <c r="P39" s="599">
        <v>-1.2</v>
      </c>
      <c r="Q39" s="599">
        <v>-23.8</v>
      </c>
      <c r="R39" s="599">
        <v>-26</v>
      </c>
      <c r="S39" s="599">
        <v>-5.5</v>
      </c>
    </row>
    <row r="40" spans="1:19" ht="13.5" customHeight="1">
      <c r="A40" s="553"/>
      <c r="B40" s="553" t="s">
        <v>636</v>
      </c>
      <c r="C40" s="554"/>
      <c r="D40" s="598">
        <v>-7.5</v>
      </c>
      <c r="E40" s="599">
        <v>21.3</v>
      </c>
      <c r="F40" s="599">
        <v>-2.7</v>
      </c>
      <c r="G40" s="599">
        <v>-19.9</v>
      </c>
      <c r="H40" s="599">
        <v>1.8</v>
      </c>
      <c r="I40" s="599">
        <v>-8.1</v>
      </c>
      <c r="J40" s="599">
        <v>4.8</v>
      </c>
      <c r="K40" s="599">
        <v>10.5</v>
      </c>
      <c r="L40" s="599">
        <v>-26.5</v>
      </c>
      <c r="M40" s="599">
        <v>12.7</v>
      </c>
      <c r="N40" s="599">
        <v>-42.7</v>
      </c>
      <c r="O40" s="599">
        <v>-54.4</v>
      </c>
      <c r="P40" s="599">
        <v>-24.6</v>
      </c>
      <c r="Q40" s="599">
        <v>-23.6</v>
      </c>
      <c r="R40" s="599">
        <v>-37.6</v>
      </c>
      <c r="S40" s="599">
        <v>23.3</v>
      </c>
    </row>
    <row r="41" spans="1:19" ht="13.5" customHeight="1">
      <c r="A41" s="553"/>
      <c r="B41" s="553" t="s">
        <v>637</v>
      </c>
      <c r="C41" s="554"/>
      <c r="D41" s="598">
        <v>1.5</v>
      </c>
      <c r="E41" s="599">
        <v>19.8</v>
      </c>
      <c r="F41" s="599">
        <v>8.7</v>
      </c>
      <c r="G41" s="599">
        <v>-4.8</v>
      </c>
      <c r="H41" s="599">
        <v>37.2</v>
      </c>
      <c r="I41" s="599">
        <v>4.1</v>
      </c>
      <c r="J41" s="599">
        <v>6.8</v>
      </c>
      <c r="K41" s="599">
        <v>8.3</v>
      </c>
      <c r="L41" s="599">
        <v>-30.6</v>
      </c>
      <c r="M41" s="599">
        <v>-4.4</v>
      </c>
      <c r="N41" s="599">
        <v>-42.6</v>
      </c>
      <c r="O41" s="599">
        <v>-57.1</v>
      </c>
      <c r="P41" s="599">
        <v>-13.9</v>
      </c>
      <c r="Q41" s="599">
        <v>-0.5</v>
      </c>
      <c r="R41" s="599">
        <v>-19.5</v>
      </c>
      <c r="S41" s="599">
        <v>13.7</v>
      </c>
    </row>
    <row r="42" spans="1:19" ht="13.5" customHeight="1">
      <c r="A42" s="553"/>
      <c r="B42" s="553" t="s">
        <v>638</v>
      </c>
      <c r="C42" s="554"/>
      <c r="D42" s="598">
        <v>7</v>
      </c>
      <c r="E42" s="599">
        <v>41.7</v>
      </c>
      <c r="F42" s="599">
        <v>14.4</v>
      </c>
      <c r="G42" s="599">
        <v>-41.4</v>
      </c>
      <c r="H42" s="599">
        <v>36.5</v>
      </c>
      <c r="I42" s="599">
        <v>14.5</v>
      </c>
      <c r="J42" s="599">
        <v>9.2</v>
      </c>
      <c r="K42" s="599">
        <v>18.2</v>
      </c>
      <c r="L42" s="599">
        <v>-33.1</v>
      </c>
      <c r="M42" s="599">
        <v>9.5</v>
      </c>
      <c r="N42" s="599">
        <v>-46.2</v>
      </c>
      <c r="O42" s="599">
        <v>-50</v>
      </c>
      <c r="P42" s="599">
        <v>-14.5</v>
      </c>
      <c r="Q42" s="599">
        <v>6.8</v>
      </c>
      <c r="R42" s="599">
        <v>5.2</v>
      </c>
      <c r="S42" s="599">
        <v>26.7</v>
      </c>
    </row>
    <row r="43" spans="1:19" ht="13.5" customHeight="1">
      <c r="A43" s="553"/>
      <c r="B43" s="553" t="s">
        <v>639</v>
      </c>
      <c r="C43" s="554"/>
      <c r="D43" s="598">
        <v>1.6</v>
      </c>
      <c r="E43" s="599">
        <v>30</v>
      </c>
      <c r="F43" s="599">
        <v>11.9</v>
      </c>
      <c r="G43" s="599">
        <v>-35.1</v>
      </c>
      <c r="H43" s="599">
        <v>33.3</v>
      </c>
      <c r="I43" s="599">
        <v>-8.5</v>
      </c>
      <c r="J43" s="599">
        <v>23.3</v>
      </c>
      <c r="K43" s="599">
        <v>23.2</v>
      </c>
      <c r="L43" s="599">
        <v>-39.6</v>
      </c>
      <c r="M43" s="599">
        <v>-2.9</v>
      </c>
      <c r="N43" s="599">
        <v>-43.5</v>
      </c>
      <c r="O43" s="599">
        <v>-52.9</v>
      </c>
      <c r="P43" s="599">
        <v>-19.8</v>
      </c>
      <c r="Q43" s="599">
        <v>-3.6</v>
      </c>
      <c r="R43" s="599">
        <v>-17.3</v>
      </c>
      <c r="S43" s="599">
        <v>6.8</v>
      </c>
    </row>
    <row r="44" spans="1:19" ht="13.5" customHeight="1">
      <c r="A44" s="553"/>
      <c r="B44" s="553" t="s">
        <v>640</v>
      </c>
      <c r="C44" s="554"/>
      <c r="D44" s="598">
        <v>2.5</v>
      </c>
      <c r="E44" s="599">
        <v>33.4</v>
      </c>
      <c r="F44" s="599">
        <v>10.6</v>
      </c>
      <c r="G44" s="599">
        <v>-28.3</v>
      </c>
      <c r="H44" s="599">
        <v>14.6</v>
      </c>
      <c r="I44" s="599">
        <v>1.1</v>
      </c>
      <c r="J44" s="599">
        <v>10.4</v>
      </c>
      <c r="K44" s="599">
        <v>-17.4</v>
      </c>
      <c r="L44" s="599">
        <v>-45.5</v>
      </c>
      <c r="M44" s="599">
        <v>6.1</v>
      </c>
      <c r="N44" s="599">
        <v>-46.6</v>
      </c>
      <c r="O44" s="599">
        <v>-48.2</v>
      </c>
      <c r="P44" s="599">
        <v>-11.7</v>
      </c>
      <c r="Q44" s="599">
        <v>4</v>
      </c>
      <c r="R44" s="599">
        <v>-3.4</v>
      </c>
      <c r="S44" s="599">
        <v>15.2</v>
      </c>
    </row>
    <row r="45" spans="1:19" ht="13.5" customHeight="1">
      <c r="A45" s="558" t="s">
        <v>641</v>
      </c>
      <c r="B45" s="558" t="s">
        <v>628</v>
      </c>
      <c r="C45" s="559" t="s">
        <v>642</v>
      </c>
      <c r="D45" s="600">
        <v>2.2</v>
      </c>
      <c r="E45" s="601">
        <v>21.6</v>
      </c>
      <c r="F45" s="601">
        <v>3.3</v>
      </c>
      <c r="G45" s="601">
        <v>7.6</v>
      </c>
      <c r="H45" s="601">
        <v>7.4</v>
      </c>
      <c r="I45" s="601">
        <v>11.5</v>
      </c>
      <c r="J45" s="601">
        <v>-7.1</v>
      </c>
      <c r="K45" s="601">
        <v>48.8</v>
      </c>
      <c r="L45" s="601">
        <v>-4.4</v>
      </c>
      <c r="M45" s="601">
        <v>0.3</v>
      </c>
      <c r="N45" s="601">
        <v>-30.7</v>
      </c>
      <c r="O45" s="601">
        <v>-27</v>
      </c>
      <c r="P45" s="601">
        <v>-21.2</v>
      </c>
      <c r="Q45" s="601">
        <v>-8.8</v>
      </c>
      <c r="R45" s="601">
        <v>42.5</v>
      </c>
      <c r="S45" s="601">
        <v>27.2</v>
      </c>
    </row>
    <row r="46" spans="1:35" ht="27" customHeight="1">
      <c r="A46" s="756" t="s">
        <v>344</v>
      </c>
      <c r="B46" s="756"/>
      <c r="C46" s="757"/>
      <c r="D46" s="602">
        <v>-7.3</v>
      </c>
      <c r="E46" s="602">
        <v>-25.1</v>
      </c>
      <c r="F46" s="602">
        <v>-15.2</v>
      </c>
      <c r="G46" s="602">
        <v>48.4</v>
      </c>
      <c r="H46" s="602">
        <v>-11.6</v>
      </c>
      <c r="I46" s="602">
        <v>-17.8</v>
      </c>
      <c r="J46" s="602">
        <v>2.1</v>
      </c>
      <c r="K46" s="602">
        <v>59.4</v>
      </c>
      <c r="L46" s="602">
        <v>11.3</v>
      </c>
      <c r="M46" s="602">
        <v>-15.2</v>
      </c>
      <c r="N46" s="602">
        <v>4.9</v>
      </c>
      <c r="O46" s="602">
        <v>17.7</v>
      </c>
      <c r="P46" s="602">
        <v>-1.4</v>
      </c>
      <c r="Q46" s="602">
        <v>6.8</v>
      </c>
      <c r="R46" s="602">
        <v>10.1</v>
      </c>
      <c r="S46" s="602">
        <v>-1.8</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52"/>
      <c r="E47" s="552"/>
      <c r="F47" s="552"/>
      <c r="G47" s="552"/>
      <c r="H47" s="552"/>
      <c r="I47" s="552"/>
      <c r="J47" s="552"/>
      <c r="K47" s="552"/>
      <c r="L47" s="552"/>
      <c r="M47" s="552"/>
      <c r="N47" s="552"/>
      <c r="O47" s="552"/>
      <c r="P47" s="552"/>
      <c r="Q47" s="552"/>
      <c r="R47" s="552"/>
      <c r="S47" s="552"/>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557"/>
      <c r="E48" s="557"/>
      <c r="F48" s="557"/>
      <c r="G48" s="557"/>
      <c r="H48" s="761"/>
      <c r="I48" s="761"/>
      <c r="J48" s="761"/>
      <c r="K48" s="761"/>
      <c r="L48" s="761"/>
      <c r="M48" s="761"/>
      <c r="N48" s="761"/>
      <c r="O48" s="761"/>
      <c r="P48" s="557"/>
      <c r="Q48" s="557"/>
      <c r="R48" s="557"/>
      <c r="S48" s="56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2"/>
      <c r="B52" s="622"/>
      <c r="C52" s="622"/>
      <c r="D52" s="754" t="s">
        <v>739</v>
      </c>
      <c r="E52" s="754"/>
      <c r="F52" s="754"/>
      <c r="G52" s="754"/>
      <c r="H52" s="754"/>
      <c r="I52" s="754"/>
      <c r="J52" s="754"/>
      <c r="K52" s="754"/>
      <c r="L52" s="754"/>
      <c r="M52" s="754"/>
      <c r="N52" s="754"/>
      <c r="O52" s="754"/>
      <c r="P52" s="754"/>
      <c r="Q52" s="754"/>
      <c r="R52" s="754"/>
      <c r="S52" s="622"/>
    </row>
    <row r="53" spans="1:19" ht="13.5" customHeight="1">
      <c r="A53" s="550" t="s">
        <v>619</v>
      </c>
      <c r="B53" s="550" t="s">
        <v>620</v>
      </c>
      <c r="C53" s="551" t="s">
        <v>621</v>
      </c>
      <c r="D53" s="610">
        <v>118</v>
      </c>
      <c r="E53" s="611">
        <v>214.5</v>
      </c>
      <c r="F53" s="611">
        <v>121.5</v>
      </c>
      <c r="G53" s="611">
        <v>170.8</v>
      </c>
      <c r="H53" s="611">
        <v>287.2</v>
      </c>
      <c r="I53" s="611">
        <v>113.4</v>
      </c>
      <c r="J53" s="611">
        <v>127.7</v>
      </c>
      <c r="K53" s="611">
        <v>58.1</v>
      </c>
      <c r="L53" s="618" t="s">
        <v>735</v>
      </c>
      <c r="M53" s="618" t="s">
        <v>735</v>
      </c>
      <c r="N53" s="618" t="s">
        <v>735</v>
      </c>
      <c r="O53" s="618" t="s">
        <v>735</v>
      </c>
      <c r="P53" s="611">
        <v>19.8</v>
      </c>
      <c r="Q53" s="611">
        <v>114.5</v>
      </c>
      <c r="R53" s="611">
        <v>534.5</v>
      </c>
      <c r="S53" s="618" t="s">
        <v>735</v>
      </c>
    </row>
    <row r="54" spans="1:19" ht="13.5" customHeight="1">
      <c r="A54" s="553"/>
      <c r="B54" s="553" t="s">
        <v>622</v>
      </c>
      <c r="C54" s="554"/>
      <c r="D54" s="612">
        <v>122.7</v>
      </c>
      <c r="E54" s="613">
        <v>155.5</v>
      </c>
      <c r="F54" s="613">
        <v>119.8</v>
      </c>
      <c r="G54" s="613">
        <v>158.2</v>
      </c>
      <c r="H54" s="613">
        <v>241.7</v>
      </c>
      <c r="I54" s="613">
        <v>95.9</v>
      </c>
      <c r="J54" s="613">
        <v>145</v>
      </c>
      <c r="K54" s="613">
        <v>69</v>
      </c>
      <c r="L54" s="619" t="s">
        <v>735</v>
      </c>
      <c r="M54" s="619" t="s">
        <v>735</v>
      </c>
      <c r="N54" s="619" t="s">
        <v>735</v>
      </c>
      <c r="O54" s="619" t="s">
        <v>735</v>
      </c>
      <c r="P54" s="613">
        <v>38.6</v>
      </c>
      <c r="Q54" s="613">
        <v>152.6</v>
      </c>
      <c r="R54" s="613">
        <v>473</v>
      </c>
      <c r="S54" s="619" t="s">
        <v>735</v>
      </c>
    </row>
    <row r="55" spans="1:19" ht="13.5" customHeight="1">
      <c r="A55" s="553"/>
      <c r="B55" s="553" t="s">
        <v>623</v>
      </c>
      <c r="C55" s="554"/>
      <c r="D55" s="612">
        <v>119.8</v>
      </c>
      <c r="E55" s="613">
        <v>84.5</v>
      </c>
      <c r="F55" s="613">
        <v>97.4</v>
      </c>
      <c r="G55" s="613">
        <v>127</v>
      </c>
      <c r="H55" s="613">
        <v>197.4</v>
      </c>
      <c r="I55" s="613">
        <v>91</v>
      </c>
      <c r="J55" s="613">
        <v>144.9</v>
      </c>
      <c r="K55" s="613">
        <v>78.8</v>
      </c>
      <c r="L55" s="619" t="s">
        <v>735</v>
      </c>
      <c r="M55" s="619" t="s">
        <v>735</v>
      </c>
      <c r="N55" s="619" t="s">
        <v>735</v>
      </c>
      <c r="O55" s="619" t="s">
        <v>735</v>
      </c>
      <c r="P55" s="613">
        <v>93.7</v>
      </c>
      <c r="Q55" s="613">
        <v>260</v>
      </c>
      <c r="R55" s="613">
        <v>418.9</v>
      </c>
      <c r="S55" s="619" t="s">
        <v>735</v>
      </c>
    </row>
    <row r="56" spans="1:19" ht="13.5" customHeight="1">
      <c r="A56" s="553"/>
      <c r="B56" s="553" t="s">
        <v>624</v>
      </c>
      <c r="C56" s="554"/>
      <c r="D56" s="612">
        <v>87.2</v>
      </c>
      <c r="E56" s="613">
        <v>95.4</v>
      </c>
      <c r="F56" s="613">
        <v>67.3</v>
      </c>
      <c r="G56" s="613">
        <v>107.1</v>
      </c>
      <c r="H56" s="613">
        <v>114.2</v>
      </c>
      <c r="I56" s="613">
        <v>91.2</v>
      </c>
      <c r="J56" s="613">
        <v>129.8</v>
      </c>
      <c r="K56" s="613">
        <v>97.2</v>
      </c>
      <c r="L56" s="619" t="s">
        <v>735</v>
      </c>
      <c r="M56" s="619" t="s">
        <v>735</v>
      </c>
      <c r="N56" s="619" t="s">
        <v>735</v>
      </c>
      <c r="O56" s="619" t="s">
        <v>735</v>
      </c>
      <c r="P56" s="613">
        <v>122.3</v>
      </c>
      <c r="Q56" s="613">
        <v>136.2</v>
      </c>
      <c r="R56" s="613">
        <v>105.3</v>
      </c>
      <c r="S56" s="619" t="s">
        <v>735</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96.3</v>
      </c>
      <c r="E58" s="617">
        <v>110.7</v>
      </c>
      <c r="F58" s="617">
        <v>100.7</v>
      </c>
      <c r="G58" s="617">
        <v>84.4</v>
      </c>
      <c r="H58" s="617">
        <v>101.1</v>
      </c>
      <c r="I58" s="617">
        <v>92.2</v>
      </c>
      <c r="J58" s="617">
        <v>107.7</v>
      </c>
      <c r="K58" s="617">
        <v>100.5</v>
      </c>
      <c r="L58" s="617">
        <v>116</v>
      </c>
      <c r="M58" s="617">
        <v>128.2</v>
      </c>
      <c r="N58" s="617">
        <v>80.8</v>
      </c>
      <c r="O58" s="617">
        <v>67.3</v>
      </c>
      <c r="P58" s="617">
        <v>76</v>
      </c>
      <c r="Q58" s="617">
        <v>88.8</v>
      </c>
      <c r="R58" s="617">
        <v>106.9</v>
      </c>
      <c r="S58" s="617">
        <v>103.2</v>
      </c>
    </row>
    <row r="59" spans="1:19" ht="13.5" customHeight="1">
      <c r="A59" s="550" t="s">
        <v>627</v>
      </c>
      <c r="B59" s="550" t="s">
        <v>628</v>
      </c>
      <c r="C59" s="556" t="s">
        <v>629</v>
      </c>
      <c r="D59" s="598">
        <v>92.6</v>
      </c>
      <c r="E59" s="599">
        <v>99.3</v>
      </c>
      <c r="F59" s="599">
        <v>88.6</v>
      </c>
      <c r="G59" s="599">
        <v>92.1</v>
      </c>
      <c r="H59" s="599">
        <v>97.9</v>
      </c>
      <c r="I59" s="599">
        <v>87.8</v>
      </c>
      <c r="J59" s="599">
        <v>108.4</v>
      </c>
      <c r="K59" s="599">
        <v>97.2</v>
      </c>
      <c r="L59" s="599">
        <v>132.4</v>
      </c>
      <c r="M59" s="599">
        <v>110.1</v>
      </c>
      <c r="N59" s="599">
        <v>97.5</v>
      </c>
      <c r="O59" s="599">
        <v>74.9</v>
      </c>
      <c r="P59" s="599">
        <v>81.9</v>
      </c>
      <c r="Q59" s="599">
        <v>124.3</v>
      </c>
      <c r="R59" s="599">
        <v>89.8</v>
      </c>
      <c r="S59" s="599">
        <v>90.3</v>
      </c>
    </row>
    <row r="60" spans="1:19" ht="13.5" customHeight="1">
      <c r="A60" s="553"/>
      <c r="B60" s="553" t="s">
        <v>630</v>
      </c>
      <c r="C60" s="554"/>
      <c r="D60" s="598">
        <v>95.8</v>
      </c>
      <c r="E60" s="599">
        <v>106.1</v>
      </c>
      <c r="F60" s="599">
        <v>103.4</v>
      </c>
      <c r="G60" s="599">
        <v>102.1</v>
      </c>
      <c r="H60" s="599">
        <v>96.2</v>
      </c>
      <c r="I60" s="599">
        <v>88</v>
      </c>
      <c r="J60" s="599">
        <v>100.8</v>
      </c>
      <c r="K60" s="599">
        <v>95</v>
      </c>
      <c r="L60" s="599">
        <v>106.4</v>
      </c>
      <c r="M60" s="599">
        <v>121.3</v>
      </c>
      <c r="N60" s="599">
        <v>76.3</v>
      </c>
      <c r="O60" s="599">
        <v>72.2</v>
      </c>
      <c r="P60" s="599">
        <v>77.1</v>
      </c>
      <c r="Q60" s="599">
        <v>83.9</v>
      </c>
      <c r="R60" s="599">
        <v>91</v>
      </c>
      <c r="S60" s="599">
        <v>92.2</v>
      </c>
    </row>
    <row r="61" spans="1:19" ht="13.5" customHeight="1">
      <c r="A61" s="553"/>
      <c r="B61" s="553" t="s">
        <v>631</v>
      </c>
      <c r="C61" s="554"/>
      <c r="D61" s="598">
        <v>94.1</v>
      </c>
      <c r="E61" s="599">
        <v>122.3</v>
      </c>
      <c r="F61" s="599">
        <v>99.1</v>
      </c>
      <c r="G61" s="599">
        <v>137.2</v>
      </c>
      <c r="H61" s="599">
        <v>122.5</v>
      </c>
      <c r="I61" s="599">
        <v>89.3</v>
      </c>
      <c r="J61" s="599">
        <v>105.5</v>
      </c>
      <c r="K61" s="599">
        <v>98.8</v>
      </c>
      <c r="L61" s="599">
        <v>96.9</v>
      </c>
      <c r="M61" s="599">
        <v>141.4</v>
      </c>
      <c r="N61" s="599">
        <v>77.5</v>
      </c>
      <c r="O61" s="599">
        <v>64</v>
      </c>
      <c r="P61" s="599">
        <v>73.4</v>
      </c>
      <c r="Q61" s="599">
        <v>83</v>
      </c>
      <c r="R61" s="599">
        <v>92.3</v>
      </c>
      <c r="S61" s="599">
        <v>81.1</v>
      </c>
    </row>
    <row r="62" spans="1:19" ht="13.5" customHeight="1">
      <c r="A62" s="553"/>
      <c r="B62" s="553" t="s">
        <v>632</v>
      </c>
      <c r="C62" s="554"/>
      <c r="D62" s="598">
        <v>96.1</v>
      </c>
      <c r="E62" s="599">
        <v>139.2</v>
      </c>
      <c r="F62" s="599">
        <v>92.3</v>
      </c>
      <c r="G62" s="599">
        <v>87.8</v>
      </c>
      <c r="H62" s="599">
        <v>118.7</v>
      </c>
      <c r="I62" s="599">
        <v>89.5</v>
      </c>
      <c r="J62" s="599">
        <v>116.1</v>
      </c>
      <c r="K62" s="599">
        <v>110.5</v>
      </c>
      <c r="L62" s="599">
        <v>112.3</v>
      </c>
      <c r="M62" s="599">
        <v>128.7</v>
      </c>
      <c r="N62" s="599">
        <v>72.5</v>
      </c>
      <c r="O62" s="599">
        <v>61.3</v>
      </c>
      <c r="P62" s="599">
        <v>103.3</v>
      </c>
      <c r="Q62" s="599">
        <v>82.1</v>
      </c>
      <c r="R62" s="599">
        <v>113.5</v>
      </c>
      <c r="S62" s="599">
        <v>108.8</v>
      </c>
    </row>
    <row r="63" spans="1:19" ht="13.5" customHeight="1">
      <c r="A63" s="553"/>
      <c r="B63" s="553" t="s">
        <v>633</v>
      </c>
      <c r="C63" s="554"/>
      <c r="D63" s="598">
        <v>95</v>
      </c>
      <c r="E63" s="599">
        <v>95.5</v>
      </c>
      <c r="F63" s="599">
        <v>92.3</v>
      </c>
      <c r="G63" s="599">
        <v>69.6</v>
      </c>
      <c r="H63" s="599">
        <v>104.4</v>
      </c>
      <c r="I63" s="599">
        <v>88.6</v>
      </c>
      <c r="J63" s="599">
        <v>102.5</v>
      </c>
      <c r="K63" s="599">
        <v>103</v>
      </c>
      <c r="L63" s="599">
        <v>117</v>
      </c>
      <c r="M63" s="599">
        <v>123.5</v>
      </c>
      <c r="N63" s="599">
        <v>82.5</v>
      </c>
      <c r="O63" s="599">
        <v>74.9</v>
      </c>
      <c r="P63" s="599">
        <v>95.6</v>
      </c>
      <c r="Q63" s="599">
        <v>106.1</v>
      </c>
      <c r="R63" s="599">
        <v>165.2</v>
      </c>
      <c r="S63" s="599">
        <v>94</v>
      </c>
    </row>
    <row r="64" spans="1:19" ht="13.5" customHeight="1">
      <c r="A64" s="553"/>
      <c r="B64" s="553" t="s">
        <v>634</v>
      </c>
      <c r="C64" s="554"/>
      <c r="D64" s="598">
        <v>94.1</v>
      </c>
      <c r="E64" s="599">
        <v>104.6</v>
      </c>
      <c r="F64" s="599">
        <v>97.2</v>
      </c>
      <c r="G64" s="599">
        <v>71.3</v>
      </c>
      <c r="H64" s="599">
        <v>82.7</v>
      </c>
      <c r="I64" s="599">
        <v>91.1</v>
      </c>
      <c r="J64" s="599">
        <v>104</v>
      </c>
      <c r="K64" s="599">
        <v>97.2</v>
      </c>
      <c r="L64" s="599">
        <v>98.1</v>
      </c>
      <c r="M64" s="599">
        <v>133.9</v>
      </c>
      <c r="N64" s="599">
        <v>71.3</v>
      </c>
      <c r="O64" s="599">
        <v>74.9</v>
      </c>
      <c r="P64" s="599">
        <v>93.4</v>
      </c>
      <c r="Q64" s="599">
        <v>66.2</v>
      </c>
      <c r="R64" s="599">
        <v>115.3</v>
      </c>
      <c r="S64" s="599">
        <v>96.8</v>
      </c>
    </row>
    <row r="65" spans="1:19" ht="13.5" customHeight="1">
      <c r="A65" s="553"/>
      <c r="B65" s="553" t="s">
        <v>635</v>
      </c>
      <c r="C65" s="554"/>
      <c r="D65" s="598">
        <v>95.1</v>
      </c>
      <c r="E65" s="599">
        <v>95.7</v>
      </c>
      <c r="F65" s="599">
        <v>100.2</v>
      </c>
      <c r="G65" s="599">
        <v>61.1</v>
      </c>
      <c r="H65" s="599">
        <v>90.3</v>
      </c>
      <c r="I65" s="599">
        <v>94.3</v>
      </c>
      <c r="J65" s="599">
        <v>105.7</v>
      </c>
      <c r="K65" s="599">
        <v>110.9</v>
      </c>
      <c r="L65" s="599">
        <v>101.7</v>
      </c>
      <c r="M65" s="599">
        <v>128</v>
      </c>
      <c r="N65" s="599">
        <v>80</v>
      </c>
      <c r="O65" s="599">
        <v>65.4</v>
      </c>
      <c r="P65" s="599">
        <v>78.3</v>
      </c>
      <c r="Q65" s="599">
        <v>65.4</v>
      </c>
      <c r="R65" s="599">
        <v>99.7</v>
      </c>
      <c r="S65" s="599">
        <v>110.6</v>
      </c>
    </row>
    <row r="66" spans="1:19" ht="13.5" customHeight="1">
      <c r="A66" s="553"/>
      <c r="B66" s="553" t="s">
        <v>636</v>
      </c>
      <c r="C66" s="554"/>
      <c r="D66" s="598">
        <v>87.8</v>
      </c>
      <c r="E66" s="599">
        <v>105.8</v>
      </c>
      <c r="F66" s="599">
        <v>99.6</v>
      </c>
      <c r="G66" s="599">
        <v>61.5</v>
      </c>
      <c r="H66" s="599">
        <v>95.6</v>
      </c>
      <c r="I66" s="599">
        <v>89.5</v>
      </c>
      <c r="J66" s="599">
        <v>105.7</v>
      </c>
      <c r="K66" s="599">
        <v>95.2</v>
      </c>
      <c r="L66" s="599">
        <v>131.2</v>
      </c>
      <c r="M66" s="599">
        <v>122</v>
      </c>
      <c r="N66" s="599">
        <v>97.5</v>
      </c>
      <c r="O66" s="599">
        <v>65.4</v>
      </c>
      <c r="P66" s="599">
        <v>30.2</v>
      </c>
      <c r="Q66" s="599">
        <v>66</v>
      </c>
      <c r="R66" s="599">
        <v>78.5</v>
      </c>
      <c r="S66" s="599">
        <v>113.4</v>
      </c>
    </row>
    <row r="67" spans="1:19" ht="13.5" customHeight="1">
      <c r="A67" s="553"/>
      <c r="B67" s="553" t="s">
        <v>637</v>
      </c>
      <c r="C67" s="554"/>
      <c r="D67" s="598">
        <v>102.3</v>
      </c>
      <c r="E67" s="599">
        <v>106.7</v>
      </c>
      <c r="F67" s="599">
        <v>112</v>
      </c>
      <c r="G67" s="599">
        <v>105.7</v>
      </c>
      <c r="H67" s="599">
        <v>101.4</v>
      </c>
      <c r="I67" s="599">
        <v>98</v>
      </c>
      <c r="J67" s="599">
        <v>102.6</v>
      </c>
      <c r="K67" s="599">
        <v>94.7</v>
      </c>
      <c r="L67" s="599">
        <v>120.6</v>
      </c>
      <c r="M67" s="599">
        <v>117.5</v>
      </c>
      <c r="N67" s="599">
        <v>80</v>
      </c>
      <c r="O67" s="599">
        <v>59.9</v>
      </c>
      <c r="P67" s="599">
        <v>81.5</v>
      </c>
      <c r="Q67" s="599">
        <v>86.6</v>
      </c>
      <c r="R67" s="599">
        <v>82.3</v>
      </c>
      <c r="S67" s="599">
        <v>106</v>
      </c>
    </row>
    <row r="68" spans="1:19" ht="13.5" customHeight="1">
      <c r="A68" s="553"/>
      <c r="B68" s="553" t="s">
        <v>638</v>
      </c>
      <c r="C68" s="554"/>
      <c r="D68" s="598">
        <v>102.8</v>
      </c>
      <c r="E68" s="599">
        <v>121</v>
      </c>
      <c r="F68" s="599">
        <v>108.9</v>
      </c>
      <c r="G68" s="599">
        <v>80</v>
      </c>
      <c r="H68" s="599">
        <v>104.9</v>
      </c>
      <c r="I68" s="599">
        <v>98.7</v>
      </c>
      <c r="J68" s="599">
        <v>111.8</v>
      </c>
      <c r="K68" s="599">
        <v>96.8</v>
      </c>
      <c r="L68" s="599">
        <v>126.5</v>
      </c>
      <c r="M68" s="599">
        <v>135.4</v>
      </c>
      <c r="N68" s="599">
        <v>73.8</v>
      </c>
      <c r="O68" s="599">
        <v>64</v>
      </c>
      <c r="P68" s="599">
        <v>73</v>
      </c>
      <c r="Q68" s="599">
        <v>111.7</v>
      </c>
      <c r="R68" s="599">
        <v>120.3</v>
      </c>
      <c r="S68" s="599">
        <v>113.4</v>
      </c>
    </row>
    <row r="69" spans="1:19" ht="13.5" customHeight="1">
      <c r="A69" s="553"/>
      <c r="B69" s="553" t="s">
        <v>639</v>
      </c>
      <c r="C69" s="554"/>
      <c r="D69" s="598">
        <v>100.3</v>
      </c>
      <c r="E69" s="599">
        <v>118</v>
      </c>
      <c r="F69" s="599">
        <v>108.8</v>
      </c>
      <c r="G69" s="599">
        <v>76.8</v>
      </c>
      <c r="H69" s="599">
        <v>100.9</v>
      </c>
      <c r="I69" s="599">
        <v>88.2</v>
      </c>
      <c r="J69" s="599">
        <v>116.4</v>
      </c>
      <c r="K69" s="599">
        <v>103.4</v>
      </c>
      <c r="L69" s="599">
        <v>120.6</v>
      </c>
      <c r="M69" s="599">
        <v>139.1</v>
      </c>
      <c r="N69" s="599">
        <v>76.3</v>
      </c>
      <c r="O69" s="599">
        <v>62.7</v>
      </c>
      <c r="P69" s="599">
        <v>68</v>
      </c>
      <c r="Q69" s="599">
        <v>93.3</v>
      </c>
      <c r="R69" s="599">
        <v>119.1</v>
      </c>
      <c r="S69" s="599">
        <v>113.4</v>
      </c>
    </row>
    <row r="70" spans="1:46" ht="13.5" customHeight="1">
      <c r="A70" s="553"/>
      <c r="B70" s="553" t="s">
        <v>640</v>
      </c>
      <c r="C70" s="554"/>
      <c r="D70" s="598">
        <v>99.9</v>
      </c>
      <c r="E70" s="599">
        <v>114.1</v>
      </c>
      <c r="F70" s="599">
        <v>106.3</v>
      </c>
      <c r="G70" s="599">
        <v>67.1</v>
      </c>
      <c r="H70" s="599">
        <v>98.2</v>
      </c>
      <c r="I70" s="599">
        <v>103.8</v>
      </c>
      <c r="J70" s="599">
        <v>113.4</v>
      </c>
      <c r="K70" s="599">
        <v>102.9</v>
      </c>
      <c r="L70" s="599">
        <v>127.7</v>
      </c>
      <c r="M70" s="599">
        <v>136.9</v>
      </c>
      <c r="N70" s="599">
        <v>83.8</v>
      </c>
      <c r="O70" s="599">
        <v>68.1</v>
      </c>
      <c r="P70" s="599">
        <v>56.5</v>
      </c>
      <c r="Q70" s="599">
        <v>97</v>
      </c>
      <c r="R70" s="599">
        <v>115.9</v>
      </c>
      <c r="S70" s="599">
        <v>118.9</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92.3</v>
      </c>
      <c r="E71" s="601">
        <v>102.9</v>
      </c>
      <c r="F71" s="601">
        <v>91.9</v>
      </c>
      <c r="G71" s="601">
        <v>107.1</v>
      </c>
      <c r="H71" s="601">
        <v>107.6</v>
      </c>
      <c r="I71" s="601">
        <v>74.6</v>
      </c>
      <c r="J71" s="601">
        <v>114.9</v>
      </c>
      <c r="K71" s="601">
        <v>96</v>
      </c>
      <c r="L71" s="601">
        <v>100</v>
      </c>
      <c r="M71" s="601">
        <v>132.1</v>
      </c>
      <c r="N71" s="601">
        <v>92.5</v>
      </c>
      <c r="O71" s="601">
        <v>57.5</v>
      </c>
      <c r="P71" s="601">
        <v>58.1</v>
      </c>
      <c r="Q71" s="601">
        <v>113.6</v>
      </c>
      <c r="R71" s="601">
        <v>117.9</v>
      </c>
      <c r="S71" s="601">
        <v>115.6</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2"/>
      <c r="B72" s="622"/>
      <c r="C72" s="622"/>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3.3</v>
      </c>
      <c r="E73" s="611">
        <v>15.4</v>
      </c>
      <c r="F73" s="611">
        <v>-1.4</v>
      </c>
      <c r="G73" s="611">
        <v>11.5</v>
      </c>
      <c r="H73" s="611">
        <v>-1.8</v>
      </c>
      <c r="I73" s="611">
        <v>2.5</v>
      </c>
      <c r="J73" s="611">
        <v>29.7</v>
      </c>
      <c r="K73" s="611">
        <v>12.8</v>
      </c>
      <c r="L73" s="618" t="s">
        <v>735</v>
      </c>
      <c r="M73" s="618" t="s">
        <v>735</v>
      </c>
      <c r="N73" s="618" t="s">
        <v>735</v>
      </c>
      <c r="O73" s="618" t="s">
        <v>735</v>
      </c>
      <c r="P73" s="611">
        <v>2.3</v>
      </c>
      <c r="Q73" s="611">
        <v>3.7</v>
      </c>
      <c r="R73" s="611">
        <v>-14.3</v>
      </c>
      <c r="S73" s="618" t="s">
        <v>735</v>
      </c>
    </row>
    <row r="74" spans="1:19" ht="13.5" customHeight="1">
      <c r="A74" s="553"/>
      <c r="B74" s="553" t="s">
        <v>622</v>
      </c>
      <c r="C74" s="554"/>
      <c r="D74" s="612">
        <v>4</v>
      </c>
      <c r="E74" s="613">
        <v>-27.5</v>
      </c>
      <c r="F74" s="613">
        <v>-1.4</v>
      </c>
      <c r="G74" s="613">
        <v>-7.4</v>
      </c>
      <c r="H74" s="613">
        <v>-15.8</v>
      </c>
      <c r="I74" s="613">
        <v>-15.5</v>
      </c>
      <c r="J74" s="613">
        <v>13.6</v>
      </c>
      <c r="K74" s="613">
        <v>18.7</v>
      </c>
      <c r="L74" s="619" t="s">
        <v>735</v>
      </c>
      <c r="M74" s="619" t="s">
        <v>735</v>
      </c>
      <c r="N74" s="619" t="s">
        <v>735</v>
      </c>
      <c r="O74" s="619" t="s">
        <v>735</v>
      </c>
      <c r="P74" s="613">
        <v>94.8</v>
      </c>
      <c r="Q74" s="613">
        <v>33.2</v>
      </c>
      <c r="R74" s="613">
        <v>-11.4</v>
      </c>
      <c r="S74" s="619" t="s">
        <v>735</v>
      </c>
    </row>
    <row r="75" spans="1:19" ht="13.5" customHeight="1">
      <c r="A75" s="553"/>
      <c r="B75" s="553" t="s">
        <v>623</v>
      </c>
      <c r="C75" s="554"/>
      <c r="D75" s="612">
        <v>-2.4</v>
      </c>
      <c r="E75" s="613">
        <v>-45.6</v>
      </c>
      <c r="F75" s="613">
        <v>-18.6</v>
      </c>
      <c r="G75" s="613">
        <v>-19.8</v>
      </c>
      <c r="H75" s="613">
        <v>-18.4</v>
      </c>
      <c r="I75" s="613">
        <v>-5</v>
      </c>
      <c r="J75" s="613">
        <v>-0.1</v>
      </c>
      <c r="K75" s="613">
        <v>14.2</v>
      </c>
      <c r="L75" s="619" t="s">
        <v>735</v>
      </c>
      <c r="M75" s="619" t="s">
        <v>735</v>
      </c>
      <c r="N75" s="619" t="s">
        <v>735</v>
      </c>
      <c r="O75" s="619" t="s">
        <v>735</v>
      </c>
      <c r="P75" s="613">
        <v>143.2</v>
      </c>
      <c r="Q75" s="613">
        <v>70.4</v>
      </c>
      <c r="R75" s="613">
        <v>-11.5</v>
      </c>
      <c r="S75" s="619" t="s">
        <v>735</v>
      </c>
    </row>
    <row r="76" spans="1:19" ht="13.5" customHeight="1">
      <c r="A76" s="553"/>
      <c r="B76" s="553" t="s">
        <v>624</v>
      </c>
      <c r="C76" s="554"/>
      <c r="D76" s="612">
        <v>-27.1</v>
      </c>
      <c r="E76" s="613">
        <v>12.7</v>
      </c>
      <c r="F76" s="613">
        <v>-30.8</v>
      </c>
      <c r="G76" s="613">
        <v>-15.6</v>
      </c>
      <c r="H76" s="613">
        <v>-42.1</v>
      </c>
      <c r="I76" s="613">
        <v>0.1</v>
      </c>
      <c r="J76" s="613">
        <v>-10.4</v>
      </c>
      <c r="K76" s="613">
        <v>23.3</v>
      </c>
      <c r="L76" s="619" t="s">
        <v>735</v>
      </c>
      <c r="M76" s="619" t="s">
        <v>735</v>
      </c>
      <c r="N76" s="619" t="s">
        <v>735</v>
      </c>
      <c r="O76" s="619" t="s">
        <v>735</v>
      </c>
      <c r="P76" s="613">
        <v>30.5</v>
      </c>
      <c r="Q76" s="613">
        <v>-47.6</v>
      </c>
      <c r="R76" s="613">
        <v>-74.9</v>
      </c>
      <c r="S76" s="619" t="s">
        <v>735</v>
      </c>
    </row>
    <row r="77" spans="1:19" ht="13.5" customHeight="1">
      <c r="A77" s="553"/>
      <c r="B77" s="553" t="s">
        <v>625</v>
      </c>
      <c r="C77" s="554"/>
      <c r="D77" s="612">
        <v>14.7</v>
      </c>
      <c r="E77" s="613">
        <v>4.9</v>
      </c>
      <c r="F77" s="613">
        <v>48.4</v>
      </c>
      <c r="G77" s="613">
        <v>-6.6</v>
      </c>
      <c r="H77" s="613">
        <v>-12.5</v>
      </c>
      <c r="I77" s="613">
        <v>9.7</v>
      </c>
      <c r="J77" s="613">
        <v>-23</v>
      </c>
      <c r="K77" s="613">
        <v>2.9</v>
      </c>
      <c r="L77" s="619" t="s">
        <v>735</v>
      </c>
      <c r="M77" s="619" t="s">
        <v>735</v>
      </c>
      <c r="N77" s="619" t="s">
        <v>735</v>
      </c>
      <c r="O77" s="619" t="s">
        <v>735</v>
      </c>
      <c r="P77" s="613">
        <v>-18.2</v>
      </c>
      <c r="Q77" s="613">
        <v>-26.6</v>
      </c>
      <c r="R77" s="613">
        <v>-5.3</v>
      </c>
      <c r="S77" s="619" t="s">
        <v>735</v>
      </c>
    </row>
    <row r="78" spans="1:19" ht="13.5" customHeight="1">
      <c r="A78" s="553"/>
      <c r="B78" s="553" t="s">
        <v>626</v>
      </c>
      <c r="C78" s="554"/>
      <c r="D78" s="616">
        <v>-3.7</v>
      </c>
      <c r="E78" s="617">
        <v>10.8</v>
      </c>
      <c r="F78" s="617">
        <v>0.6</v>
      </c>
      <c r="G78" s="617">
        <v>-15.8</v>
      </c>
      <c r="H78" s="617">
        <v>1.2</v>
      </c>
      <c r="I78" s="617">
        <v>-7.7</v>
      </c>
      <c r="J78" s="617">
        <v>7.8</v>
      </c>
      <c r="K78" s="617">
        <v>0.5</v>
      </c>
      <c r="L78" s="617">
        <v>15.3</v>
      </c>
      <c r="M78" s="617">
        <v>28.4</v>
      </c>
      <c r="N78" s="617">
        <v>-18.8</v>
      </c>
      <c r="O78" s="617">
        <v>-32.9</v>
      </c>
      <c r="P78" s="617">
        <v>-24</v>
      </c>
      <c r="Q78" s="617">
        <v>-11.2</v>
      </c>
      <c r="R78" s="617">
        <v>7.5</v>
      </c>
      <c r="S78" s="617">
        <v>2.8</v>
      </c>
    </row>
    <row r="79" spans="1:19" ht="13.5" customHeight="1">
      <c r="A79" s="550" t="s">
        <v>627</v>
      </c>
      <c r="B79" s="550" t="s">
        <v>628</v>
      </c>
      <c r="C79" s="556" t="s">
        <v>629</v>
      </c>
      <c r="D79" s="598">
        <v>1.4</v>
      </c>
      <c r="E79" s="599">
        <v>31.2</v>
      </c>
      <c r="F79" s="599">
        <v>8</v>
      </c>
      <c r="G79" s="599">
        <v>-3.5</v>
      </c>
      <c r="H79" s="599">
        <v>-4.3</v>
      </c>
      <c r="I79" s="599">
        <v>5.5</v>
      </c>
      <c r="J79" s="599">
        <v>6.4</v>
      </c>
      <c r="K79" s="599">
        <v>0.1</v>
      </c>
      <c r="L79" s="599">
        <v>1.8</v>
      </c>
      <c r="M79" s="599">
        <v>35.8</v>
      </c>
      <c r="N79" s="599">
        <v>-11.4</v>
      </c>
      <c r="O79" s="599">
        <v>-41.5</v>
      </c>
      <c r="P79" s="599">
        <v>-22.4</v>
      </c>
      <c r="Q79" s="599">
        <v>-14.6</v>
      </c>
      <c r="R79" s="599">
        <v>-10</v>
      </c>
      <c r="S79" s="599">
        <v>-3</v>
      </c>
    </row>
    <row r="80" spans="1:19" ht="13.5" customHeight="1">
      <c r="A80" s="553"/>
      <c r="B80" s="553" t="s">
        <v>630</v>
      </c>
      <c r="C80" s="554"/>
      <c r="D80" s="598">
        <v>-0.4</v>
      </c>
      <c r="E80" s="599">
        <v>25.5</v>
      </c>
      <c r="F80" s="599">
        <v>7.4</v>
      </c>
      <c r="G80" s="599">
        <v>-4</v>
      </c>
      <c r="H80" s="599">
        <v>-12</v>
      </c>
      <c r="I80" s="599">
        <v>-9.9</v>
      </c>
      <c r="J80" s="599">
        <v>6.7</v>
      </c>
      <c r="K80" s="599">
        <v>4.5</v>
      </c>
      <c r="L80" s="599">
        <v>23.3</v>
      </c>
      <c r="M80" s="599">
        <v>32.5</v>
      </c>
      <c r="N80" s="599">
        <v>-11.6</v>
      </c>
      <c r="O80" s="599">
        <v>-31.2</v>
      </c>
      <c r="P80" s="599">
        <v>-16.2</v>
      </c>
      <c r="Q80" s="599">
        <v>-18.8</v>
      </c>
      <c r="R80" s="599">
        <v>13.2</v>
      </c>
      <c r="S80" s="599">
        <v>-11.5</v>
      </c>
    </row>
    <row r="81" spans="1:19" ht="13.5" customHeight="1">
      <c r="A81" s="553"/>
      <c r="B81" s="553" t="s">
        <v>631</v>
      </c>
      <c r="C81" s="554"/>
      <c r="D81" s="598">
        <v>-4.2</v>
      </c>
      <c r="E81" s="599">
        <v>-13.1</v>
      </c>
      <c r="F81" s="599">
        <v>1</v>
      </c>
      <c r="G81" s="599">
        <v>29.3</v>
      </c>
      <c r="H81" s="599">
        <v>4.8</v>
      </c>
      <c r="I81" s="599">
        <v>-7.2</v>
      </c>
      <c r="J81" s="599">
        <v>6.6</v>
      </c>
      <c r="K81" s="599">
        <v>-0.8</v>
      </c>
      <c r="L81" s="599">
        <v>-3.5</v>
      </c>
      <c r="M81" s="599">
        <v>26.7</v>
      </c>
      <c r="N81" s="599">
        <v>-19.5</v>
      </c>
      <c r="O81" s="599">
        <v>-41.3</v>
      </c>
      <c r="P81" s="599">
        <v>-15.4</v>
      </c>
      <c r="Q81" s="599">
        <v>-16.5</v>
      </c>
      <c r="R81" s="599">
        <v>-8.6</v>
      </c>
      <c r="S81" s="599">
        <v>-8.3</v>
      </c>
    </row>
    <row r="82" spans="1:19" ht="13.5" customHeight="1">
      <c r="A82" s="553"/>
      <c r="B82" s="553" t="s">
        <v>632</v>
      </c>
      <c r="C82" s="554"/>
      <c r="D82" s="598">
        <v>-8.8</v>
      </c>
      <c r="E82" s="599">
        <v>44.3</v>
      </c>
      <c r="F82" s="599">
        <v>-7.1</v>
      </c>
      <c r="G82" s="599">
        <v>-6.7</v>
      </c>
      <c r="H82" s="599">
        <v>-3.1</v>
      </c>
      <c r="I82" s="599">
        <v>-25.1</v>
      </c>
      <c r="J82" s="599">
        <v>12.2</v>
      </c>
      <c r="K82" s="599">
        <v>-9.3</v>
      </c>
      <c r="L82" s="599">
        <v>4.4</v>
      </c>
      <c r="M82" s="599">
        <v>35.2</v>
      </c>
      <c r="N82" s="599">
        <v>-29.3</v>
      </c>
      <c r="O82" s="599">
        <v>-39.2</v>
      </c>
      <c r="P82" s="599">
        <v>-18.7</v>
      </c>
      <c r="Q82" s="599">
        <v>-23.6</v>
      </c>
      <c r="R82" s="599">
        <v>-17.6</v>
      </c>
      <c r="S82" s="599">
        <v>19.2</v>
      </c>
    </row>
    <row r="83" spans="1:19" ht="13.5" customHeight="1">
      <c r="A83" s="553"/>
      <c r="B83" s="553" t="s">
        <v>633</v>
      </c>
      <c r="C83" s="554"/>
      <c r="D83" s="598">
        <v>-6.8</v>
      </c>
      <c r="E83" s="599">
        <v>-14.3</v>
      </c>
      <c r="F83" s="599">
        <v>-5.3</v>
      </c>
      <c r="G83" s="599">
        <v>-20.1</v>
      </c>
      <c r="H83" s="599">
        <v>-1.9</v>
      </c>
      <c r="I83" s="599">
        <v>-17</v>
      </c>
      <c r="J83" s="599">
        <v>6.7</v>
      </c>
      <c r="K83" s="599">
        <v>-2.3</v>
      </c>
      <c r="L83" s="599">
        <v>12.5</v>
      </c>
      <c r="M83" s="599">
        <v>45.6</v>
      </c>
      <c r="N83" s="599">
        <v>-12</v>
      </c>
      <c r="O83" s="599">
        <v>-29.5</v>
      </c>
      <c r="P83" s="599">
        <v>-24.8</v>
      </c>
      <c r="Q83" s="599">
        <v>-4.3</v>
      </c>
      <c r="R83" s="599">
        <v>31.8</v>
      </c>
      <c r="S83" s="599">
        <v>1</v>
      </c>
    </row>
    <row r="84" spans="1:19" ht="13.5" customHeight="1">
      <c r="A84" s="553"/>
      <c r="B84" s="553" t="s">
        <v>634</v>
      </c>
      <c r="C84" s="554"/>
      <c r="D84" s="598">
        <v>-10.2</v>
      </c>
      <c r="E84" s="599">
        <v>23.5</v>
      </c>
      <c r="F84" s="599">
        <v>-8.9</v>
      </c>
      <c r="G84" s="599">
        <v>-20.8</v>
      </c>
      <c r="H84" s="599">
        <v>-9.9</v>
      </c>
      <c r="I84" s="599">
        <v>-14.5</v>
      </c>
      <c r="J84" s="599">
        <v>1.9</v>
      </c>
      <c r="K84" s="599">
        <v>-8.1</v>
      </c>
      <c r="L84" s="599">
        <v>16.9</v>
      </c>
      <c r="M84" s="599">
        <v>44</v>
      </c>
      <c r="N84" s="599">
        <v>-19.7</v>
      </c>
      <c r="O84" s="599">
        <v>-27.6</v>
      </c>
      <c r="P84" s="599">
        <v>-24.3</v>
      </c>
      <c r="Q84" s="599">
        <v>-22</v>
      </c>
      <c r="R84" s="599">
        <v>6.3</v>
      </c>
      <c r="S84" s="599">
        <v>1.9</v>
      </c>
    </row>
    <row r="85" spans="1:19" ht="13.5" customHeight="1">
      <c r="A85" s="553"/>
      <c r="B85" s="553" t="s">
        <v>635</v>
      </c>
      <c r="C85" s="554"/>
      <c r="D85" s="598">
        <v>-9.5</v>
      </c>
      <c r="E85" s="599">
        <v>24.4</v>
      </c>
      <c r="F85" s="599">
        <v>-9.8</v>
      </c>
      <c r="G85" s="599">
        <v>-38.2</v>
      </c>
      <c r="H85" s="599">
        <v>-4.9</v>
      </c>
      <c r="I85" s="599">
        <v>-14.8</v>
      </c>
      <c r="J85" s="599">
        <v>23.3</v>
      </c>
      <c r="K85" s="599">
        <v>13.5</v>
      </c>
      <c r="L85" s="599">
        <v>7.5</v>
      </c>
      <c r="M85" s="599">
        <v>20.3</v>
      </c>
      <c r="N85" s="599">
        <v>-17.9</v>
      </c>
      <c r="O85" s="599">
        <v>-27.3</v>
      </c>
      <c r="P85" s="599">
        <v>-16.2</v>
      </c>
      <c r="Q85" s="599">
        <v>-22.2</v>
      </c>
      <c r="R85" s="599">
        <v>6.7</v>
      </c>
      <c r="S85" s="599">
        <v>-9.1</v>
      </c>
    </row>
    <row r="86" spans="1:19" ht="13.5" customHeight="1">
      <c r="A86" s="553"/>
      <c r="B86" s="553" t="s">
        <v>636</v>
      </c>
      <c r="C86" s="554"/>
      <c r="D86" s="598">
        <v>-9.3</v>
      </c>
      <c r="E86" s="599">
        <v>6</v>
      </c>
      <c r="F86" s="599">
        <v>-6.7</v>
      </c>
      <c r="G86" s="599">
        <v>-27.6</v>
      </c>
      <c r="H86" s="599">
        <v>-4.9</v>
      </c>
      <c r="I86" s="599">
        <v>-6</v>
      </c>
      <c r="J86" s="599">
        <v>6.6</v>
      </c>
      <c r="K86" s="599">
        <v>-5.3</v>
      </c>
      <c r="L86" s="599">
        <v>22</v>
      </c>
      <c r="M86" s="599">
        <v>27.1</v>
      </c>
      <c r="N86" s="599">
        <v>-19.6</v>
      </c>
      <c r="O86" s="599">
        <v>-36</v>
      </c>
      <c r="P86" s="599">
        <v>-36.5</v>
      </c>
      <c r="Q86" s="599">
        <v>-25.9</v>
      </c>
      <c r="R86" s="599">
        <v>-6.7</v>
      </c>
      <c r="S86" s="599">
        <v>16</v>
      </c>
    </row>
    <row r="87" spans="1:19" ht="13.5" customHeight="1">
      <c r="A87" s="553"/>
      <c r="B87" s="553" t="s">
        <v>637</v>
      </c>
      <c r="C87" s="554"/>
      <c r="D87" s="598">
        <v>0</v>
      </c>
      <c r="E87" s="599">
        <v>12.3</v>
      </c>
      <c r="F87" s="599">
        <v>5.6</v>
      </c>
      <c r="G87" s="599">
        <v>-5.9</v>
      </c>
      <c r="H87" s="599">
        <v>38.2</v>
      </c>
      <c r="I87" s="599">
        <v>3.5</v>
      </c>
      <c r="J87" s="599">
        <v>0.4</v>
      </c>
      <c r="K87" s="599">
        <v>-0.3</v>
      </c>
      <c r="L87" s="599">
        <v>18.6</v>
      </c>
      <c r="M87" s="599">
        <v>10.5</v>
      </c>
      <c r="N87" s="599">
        <v>-16.9</v>
      </c>
      <c r="O87" s="599">
        <v>-37.1</v>
      </c>
      <c r="P87" s="599">
        <v>-28.2</v>
      </c>
      <c r="Q87" s="599">
        <v>3.3</v>
      </c>
      <c r="R87" s="599">
        <v>13.8</v>
      </c>
      <c r="S87" s="599">
        <v>1.8</v>
      </c>
    </row>
    <row r="88" spans="1:19" ht="13.5" customHeight="1">
      <c r="A88" s="553"/>
      <c r="B88" s="553" t="s">
        <v>638</v>
      </c>
      <c r="C88" s="554"/>
      <c r="D88" s="598">
        <v>5.3</v>
      </c>
      <c r="E88" s="599">
        <v>10.2</v>
      </c>
      <c r="F88" s="599">
        <v>11.9</v>
      </c>
      <c r="G88" s="599">
        <v>-38.4</v>
      </c>
      <c r="H88" s="599">
        <v>18.1</v>
      </c>
      <c r="I88" s="599">
        <v>9.4</v>
      </c>
      <c r="J88" s="599">
        <v>6.2</v>
      </c>
      <c r="K88" s="599">
        <v>3.5</v>
      </c>
      <c r="L88" s="599">
        <v>46.6</v>
      </c>
      <c r="M88" s="599">
        <v>23.8</v>
      </c>
      <c r="N88" s="599">
        <v>-19.2</v>
      </c>
      <c r="O88" s="599">
        <v>-17.5</v>
      </c>
      <c r="P88" s="599">
        <v>-28.9</v>
      </c>
      <c r="Q88" s="599">
        <v>11.8</v>
      </c>
      <c r="R88" s="599">
        <v>28.7</v>
      </c>
      <c r="S88" s="599">
        <v>23</v>
      </c>
    </row>
    <row r="89" spans="1:19" ht="13.5" customHeight="1">
      <c r="A89" s="553"/>
      <c r="B89" s="553" t="s">
        <v>639</v>
      </c>
      <c r="C89" s="554"/>
      <c r="D89" s="598">
        <v>-1.3</v>
      </c>
      <c r="E89" s="599">
        <v>-0.6</v>
      </c>
      <c r="F89" s="599">
        <v>7.7</v>
      </c>
      <c r="G89" s="599">
        <v>-27.7</v>
      </c>
      <c r="H89" s="599">
        <v>5.8</v>
      </c>
      <c r="I89" s="599">
        <v>-7.2</v>
      </c>
      <c r="J89" s="599">
        <v>12.3</v>
      </c>
      <c r="K89" s="599">
        <v>6.2</v>
      </c>
      <c r="L89" s="599">
        <v>41.7</v>
      </c>
      <c r="M89" s="599">
        <v>22.2</v>
      </c>
      <c r="N89" s="599">
        <v>-27.4</v>
      </c>
      <c r="O89" s="599">
        <v>-34.3</v>
      </c>
      <c r="P89" s="599">
        <v>-33.2</v>
      </c>
      <c r="Q89" s="599">
        <v>-3.1</v>
      </c>
      <c r="R89" s="599">
        <v>4.9</v>
      </c>
      <c r="S89" s="599">
        <v>0.8</v>
      </c>
    </row>
    <row r="90" spans="1:19" ht="13.5" customHeight="1">
      <c r="A90" s="553"/>
      <c r="B90" s="553" t="s">
        <v>640</v>
      </c>
      <c r="C90" s="554"/>
      <c r="D90" s="598">
        <v>1.4</v>
      </c>
      <c r="E90" s="599">
        <v>7.7</v>
      </c>
      <c r="F90" s="599">
        <v>8.6</v>
      </c>
      <c r="G90" s="599">
        <v>-24.4</v>
      </c>
      <c r="H90" s="599">
        <v>0.6</v>
      </c>
      <c r="I90" s="599">
        <v>-0.3</v>
      </c>
      <c r="J90" s="599">
        <v>6.1</v>
      </c>
      <c r="K90" s="599">
        <v>8.1</v>
      </c>
      <c r="L90" s="599">
        <v>13.7</v>
      </c>
      <c r="M90" s="599">
        <v>23.5</v>
      </c>
      <c r="N90" s="599">
        <v>-24.7</v>
      </c>
      <c r="O90" s="599">
        <v>-21.9</v>
      </c>
      <c r="P90" s="599">
        <v>-28.5</v>
      </c>
      <c r="Q90" s="599">
        <v>1.9</v>
      </c>
      <c r="R90" s="599">
        <v>28.3</v>
      </c>
      <c r="S90" s="599">
        <v>11.2</v>
      </c>
    </row>
    <row r="91" spans="1:19" ht="13.5" customHeight="1">
      <c r="A91" s="558" t="s">
        <v>641</v>
      </c>
      <c r="B91" s="558" t="s">
        <v>628</v>
      </c>
      <c r="C91" s="559" t="s">
        <v>642</v>
      </c>
      <c r="D91" s="600">
        <v>-0.3</v>
      </c>
      <c r="E91" s="601">
        <v>3.6</v>
      </c>
      <c r="F91" s="601">
        <v>3.7</v>
      </c>
      <c r="G91" s="601">
        <v>16.3</v>
      </c>
      <c r="H91" s="601">
        <v>9.9</v>
      </c>
      <c r="I91" s="601">
        <v>-15</v>
      </c>
      <c r="J91" s="601">
        <v>6</v>
      </c>
      <c r="K91" s="601">
        <v>-1.2</v>
      </c>
      <c r="L91" s="601">
        <v>-24.5</v>
      </c>
      <c r="M91" s="601">
        <v>20</v>
      </c>
      <c r="N91" s="601">
        <v>-5.1</v>
      </c>
      <c r="O91" s="601">
        <v>-23.2</v>
      </c>
      <c r="P91" s="601">
        <v>-29.1</v>
      </c>
      <c r="Q91" s="601">
        <v>-8.6</v>
      </c>
      <c r="R91" s="601">
        <v>31.3</v>
      </c>
      <c r="S91" s="601">
        <v>28</v>
      </c>
    </row>
    <row r="92" spans="1:35" ht="27" customHeight="1">
      <c r="A92" s="756" t="s">
        <v>344</v>
      </c>
      <c r="B92" s="756"/>
      <c r="C92" s="757"/>
      <c r="D92" s="605">
        <v>-7.6</v>
      </c>
      <c r="E92" s="602">
        <v>-9.8</v>
      </c>
      <c r="F92" s="602">
        <v>-13.5</v>
      </c>
      <c r="G92" s="602">
        <v>59.6</v>
      </c>
      <c r="H92" s="602">
        <v>9.6</v>
      </c>
      <c r="I92" s="602">
        <v>-28.1</v>
      </c>
      <c r="J92" s="602">
        <v>1.3</v>
      </c>
      <c r="K92" s="602">
        <v>-6.7</v>
      </c>
      <c r="L92" s="602">
        <v>-21.7</v>
      </c>
      <c r="M92" s="602">
        <v>-3.5</v>
      </c>
      <c r="N92" s="602">
        <v>10.4</v>
      </c>
      <c r="O92" s="602">
        <v>-15.6</v>
      </c>
      <c r="P92" s="602">
        <v>2.8</v>
      </c>
      <c r="Q92" s="602">
        <v>17.1</v>
      </c>
      <c r="R92" s="602">
        <v>1.7</v>
      </c>
      <c r="S92" s="602">
        <v>-2.8</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Ｐゴシック,標準"&amp;12- 15 -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17">
    <tabColor indexed="17"/>
  </sheetPr>
  <dimension ref="A1:AT93"/>
  <sheetViews>
    <sheetView zoomScale="85" zoomScaleNormal="85" workbookViewId="0" topLeftCell="A40">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 r="A1" s="539"/>
      <c r="B1" s="539"/>
      <c r="C1" s="539"/>
      <c r="D1" s="539"/>
      <c r="E1" s="541"/>
      <c r="F1" s="541"/>
      <c r="G1" s="759" t="s">
        <v>555</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2"/>
      <c r="B6" s="622"/>
      <c r="C6" s="622"/>
      <c r="D6" s="754" t="s">
        <v>739</v>
      </c>
      <c r="E6" s="754"/>
      <c r="F6" s="754"/>
      <c r="G6" s="754"/>
      <c r="H6" s="754"/>
      <c r="I6" s="754"/>
      <c r="J6" s="754"/>
      <c r="K6" s="754"/>
      <c r="L6" s="754"/>
      <c r="M6" s="754"/>
      <c r="N6" s="754"/>
      <c r="O6" s="754"/>
      <c r="P6" s="754"/>
      <c r="Q6" s="754"/>
      <c r="R6" s="754"/>
      <c r="S6" s="622"/>
    </row>
    <row r="7" spans="1:19" ht="13.5" customHeight="1">
      <c r="A7" s="550" t="s">
        <v>619</v>
      </c>
      <c r="B7" s="550" t="s">
        <v>620</v>
      </c>
      <c r="C7" s="551" t="s">
        <v>621</v>
      </c>
      <c r="D7" s="610">
        <v>98.4</v>
      </c>
      <c r="E7" s="611">
        <v>105.7</v>
      </c>
      <c r="F7" s="611">
        <v>115.2</v>
      </c>
      <c r="G7" s="611">
        <v>106.9</v>
      </c>
      <c r="H7" s="611">
        <v>95.4</v>
      </c>
      <c r="I7" s="611">
        <v>90.8</v>
      </c>
      <c r="J7" s="611">
        <v>103.6</v>
      </c>
      <c r="K7" s="611">
        <v>94.5</v>
      </c>
      <c r="L7" s="618" t="s">
        <v>734</v>
      </c>
      <c r="M7" s="618" t="s">
        <v>734</v>
      </c>
      <c r="N7" s="618" t="s">
        <v>734</v>
      </c>
      <c r="O7" s="618" t="s">
        <v>734</v>
      </c>
      <c r="P7" s="611">
        <v>92.7</v>
      </c>
      <c r="Q7" s="611">
        <v>77.8</v>
      </c>
      <c r="R7" s="611">
        <v>139.2</v>
      </c>
      <c r="S7" s="618" t="s">
        <v>734</v>
      </c>
    </row>
    <row r="8" spans="1:19" ht="13.5" customHeight="1">
      <c r="A8" s="553"/>
      <c r="B8" s="553" t="s">
        <v>622</v>
      </c>
      <c r="C8" s="554"/>
      <c r="D8" s="612">
        <v>101.3</v>
      </c>
      <c r="E8" s="613">
        <v>102.5</v>
      </c>
      <c r="F8" s="613">
        <v>117</v>
      </c>
      <c r="G8" s="613">
        <v>108.9</v>
      </c>
      <c r="H8" s="613">
        <v>97.2</v>
      </c>
      <c r="I8" s="613">
        <v>95.6</v>
      </c>
      <c r="J8" s="613">
        <v>104.9</v>
      </c>
      <c r="K8" s="613">
        <v>95</v>
      </c>
      <c r="L8" s="619" t="s">
        <v>734</v>
      </c>
      <c r="M8" s="619" t="s">
        <v>734</v>
      </c>
      <c r="N8" s="619" t="s">
        <v>734</v>
      </c>
      <c r="O8" s="619" t="s">
        <v>734</v>
      </c>
      <c r="P8" s="613">
        <v>95.1</v>
      </c>
      <c r="Q8" s="613">
        <v>84.1</v>
      </c>
      <c r="R8" s="613">
        <v>134</v>
      </c>
      <c r="S8" s="619" t="s">
        <v>734</v>
      </c>
    </row>
    <row r="9" spans="1:19" ht="13.5">
      <c r="A9" s="553"/>
      <c r="B9" s="553" t="s">
        <v>623</v>
      </c>
      <c r="C9" s="554"/>
      <c r="D9" s="612">
        <v>101.1</v>
      </c>
      <c r="E9" s="613">
        <v>99.5</v>
      </c>
      <c r="F9" s="613">
        <v>109.2</v>
      </c>
      <c r="G9" s="613">
        <v>106.3</v>
      </c>
      <c r="H9" s="613">
        <v>104.6</v>
      </c>
      <c r="I9" s="613">
        <v>99.5</v>
      </c>
      <c r="J9" s="613">
        <v>103.6</v>
      </c>
      <c r="K9" s="613">
        <v>96</v>
      </c>
      <c r="L9" s="619" t="s">
        <v>734</v>
      </c>
      <c r="M9" s="619" t="s">
        <v>734</v>
      </c>
      <c r="N9" s="619" t="s">
        <v>734</v>
      </c>
      <c r="O9" s="619" t="s">
        <v>734</v>
      </c>
      <c r="P9" s="613">
        <v>98</v>
      </c>
      <c r="Q9" s="613">
        <v>91.3</v>
      </c>
      <c r="R9" s="613">
        <v>122.5</v>
      </c>
      <c r="S9" s="619" t="s">
        <v>734</v>
      </c>
    </row>
    <row r="10" spans="1:19" ht="13.5" customHeight="1">
      <c r="A10" s="553"/>
      <c r="B10" s="553" t="s">
        <v>624</v>
      </c>
      <c r="C10" s="554"/>
      <c r="D10" s="612">
        <v>100.3</v>
      </c>
      <c r="E10" s="613">
        <v>100.2</v>
      </c>
      <c r="F10" s="613">
        <v>100.4</v>
      </c>
      <c r="G10" s="613">
        <v>106</v>
      </c>
      <c r="H10" s="613">
        <v>107.5</v>
      </c>
      <c r="I10" s="613">
        <v>100.1</v>
      </c>
      <c r="J10" s="613">
        <v>105.7</v>
      </c>
      <c r="K10" s="613">
        <v>96.8</v>
      </c>
      <c r="L10" s="619" t="s">
        <v>734</v>
      </c>
      <c r="M10" s="619" t="s">
        <v>734</v>
      </c>
      <c r="N10" s="619" t="s">
        <v>734</v>
      </c>
      <c r="O10" s="619" t="s">
        <v>734</v>
      </c>
      <c r="P10" s="613">
        <v>100</v>
      </c>
      <c r="Q10" s="613">
        <v>97.4</v>
      </c>
      <c r="R10" s="613">
        <v>101.3</v>
      </c>
      <c r="S10" s="619" t="s">
        <v>734</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100.5</v>
      </c>
      <c r="E12" s="617">
        <v>100.1</v>
      </c>
      <c r="F12" s="617">
        <v>100</v>
      </c>
      <c r="G12" s="617">
        <v>117.8</v>
      </c>
      <c r="H12" s="617">
        <v>99.7</v>
      </c>
      <c r="I12" s="617">
        <v>99.6</v>
      </c>
      <c r="J12" s="617">
        <v>98.2</v>
      </c>
      <c r="K12" s="617">
        <v>100.8</v>
      </c>
      <c r="L12" s="617">
        <v>98.5</v>
      </c>
      <c r="M12" s="617">
        <v>101</v>
      </c>
      <c r="N12" s="617">
        <v>100.7</v>
      </c>
      <c r="O12" s="617">
        <v>94.6</v>
      </c>
      <c r="P12" s="617">
        <v>98</v>
      </c>
      <c r="Q12" s="617">
        <v>109.9</v>
      </c>
      <c r="R12" s="617">
        <v>98.9</v>
      </c>
      <c r="S12" s="617">
        <v>100.1</v>
      </c>
    </row>
    <row r="13" spans="1:19" ht="13.5" customHeight="1">
      <c r="A13" s="550" t="s">
        <v>627</v>
      </c>
      <c r="B13" s="550" t="s">
        <v>628</v>
      </c>
      <c r="C13" s="556" t="s">
        <v>629</v>
      </c>
      <c r="D13" s="598">
        <v>100.1</v>
      </c>
      <c r="E13" s="599">
        <v>101.8</v>
      </c>
      <c r="F13" s="599">
        <v>99.9</v>
      </c>
      <c r="G13" s="599">
        <v>115.5</v>
      </c>
      <c r="H13" s="599">
        <v>99.4</v>
      </c>
      <c r="I13" s="599">
        <v>99.6</v>
      </c>
      <c r="J13" s="599">
        <v>100.2</v>
      </c>
      <c r="K13" s="599">
        <v>100.3</v>
      </c>
      <c r="L13" s="599">
        <v>96.6</v>
      </c>
      <c r="M13" s="599">
        <v>99.7</v>
      </c>
      <c r="N13" s="599">
        <v>99.5</v>
      </c>
      <c r="O13" s="599">
        <v>98</v>
      </c>
      <c r="P13" s="599">
        <v>98.5</v>
      </c>
      <c r="Q13" s="599">
        <v>100.9</v>
      </c>
      <c r="R13" s="599">
        <v>100.6</v>
      </c>
      <c r="S13" s="599">
        <v>99.8</v>
      </c>
    </row>
    <row r="14" spans="1:19" ht="13.5" customHeight="1">
      <c r="A14" s="553"/>
      <c r="B14" s="553" t="s">
        <v>630</v>
      </c>
      <c r="C14" s="554"/>
      <c r="D14" s="598">
        <v>99.7</v>
      </c>
      <c r="E14" s="599">
        <v>102.5</v>
      </c>
      <c r="F14" s="599">
        <v>99.9</v>
      </c>
      <c r="G14" s="599">
        <v>115.5</v>
      </c>
      <c r="H14" s="599">
        <v>99.2</v>
      </c>
      <c r="I14" s="599">
        <v>99.2</v>
      </c>
      <c r="J14" s="599">
        <v>97.4</v>
      </c>
      <c r="K14" s="599">
        <v>100.5</v>
      </c>
      <c r="L14" s="599">
        <v>98.5</v>
      </c>
      <c r="M14" s="599">
        <v>100.2</v>
      </c>
      <c r="N14" s="599">
        <v>98.6</v>
      </c>
      <c r="O14" s="599">
        <v>97.5</v>
      </c>
      <c r="P14" s="599">
        <v>99.1</v>
      </c>
      <c r="Q14" s="599">
        <v>101.9</v>
      </c>
      <c r="R14" s="599">
        <v>101</v>
      </c>
      <c r="S14" s="599">
        <v>99.6</v>
      </c>
    </row>
    <row r="15" spans="1:19" ht="13.5" customHeight="1">
      <c r="A15" s="553"/>
      <c r="B15" s="553" t="s">
        <v>631</v>
      </c>
      <c r="C15" s="554"/>
      <c r="D15" s="598">
        <v>99.2</v>
      </c>
      <c r="E15" s="599">
        <v>101.8</v>
      </c>
      <c r="F15" s="599">
        <v>99.7</v>
      </c>
      <c r="G15" s="599">
        <v>116</v>
      </c>
      <c r="H15" s="599">
        <v>99</v>
      </c>
      <c r="I15" s="599">
        <v>99.2</v>
      </c>
      <c r="J15" s="599">
        <v>96</v>
      </c>
      <c r="K15" s="599">
        <v>99.4</v>
      </c>
      <c r="L15" s="599">
        <v>100.1</v>
      </c>
      <c r="M15" s="599">
        <v>99.7</v>
      </c>
      <c r="N15" s="599">
        <v>99.3</v>
      </c>
      <c r="O15" s="599">
        <v>95.9</v>
      </c>
      <c r="P15" s="599">
        <v>94.5</v>
      </c>
      <c r="Q15" s="599">
        <v>104.1</v>
      </c>
      <c r="R15" s="599">
        <v>99.6</v>
      </c>
      <c r="S15" s="599">
        <v>99.3</v>
      </c>
    </row>
    <row r="16" spans="1:19" ht="13.5" customHeight="1">
      <c r="A16" s="553"/>
      <c r="B16" s="553" t="s">
        <v>632</v>
      </c>
      <c r="C16" s="554"/>
      <c r="D16" s="598">
        <v>100.7</v>
      </c>
      <c r="E16" s="599">
        <v>101.1</v>
      </c>
      <c r="F16" s="599">
        <v>100.7</v>
      </c>
      <c r="G16" s="599">
        <v>118.8</v>
      </c>
      <c r="H16" s="599">
        <v>99.6</v>
      </c>
      <c r="I16" s="599">
        <v>100.3</v>
      </c>
      <c r="J16" s="599">
        <v>97.8</v>
      </c>
      <c r="K16" s="599">
        <v>101.2</v>
      </c>
      <c r="L16" s="599">
        <v>100.8</v>
      </c>
      <c r="M16" s="599">
        <v>100.2</v>
      </c>
      <c r="N16" s="599">
        <v>99.6</v>
      </c>
      <c r="O16" s="599">
        <v>94.6</v>
      </c>
      <c r="P16" s="599">
        <v>97.4</v>
      </c>
      <c r="Q16" s="599">
        <v>110</v>
      </c>
      <c r="R16" s="599">
        <v>101.3</v>
      </c>
      <c r="S16" s="599">
        <v>100.3</v>
      </c>
    </row>
    <row r="17" spans="1:19" ht="13.5" customHeight="1">
      <c r="A17" s="553"/>
      <c r="B17" s="553" t="s">
        <v>633</v>
      </c>
      <c r="C17" s="554"/>
      <c r="D17" s="598">
        <v>100.7</v>
      </c>
      <c r="E17" s="599">
        <v>100.9</v>
      </c>
      <c r="F17" s="599">
        <v>100.6</v>
      </c>
      <c r="G17" s="599">
        <v>119.4</v>
      </c>
      <c r="H17" s="599">
        <v>98.7</v>
      </c>
      <c r="I17" s="599">
        <v>99.7</v>
      </c>
      <c r="J17" s="599">
        <v>97.9</v>
      </c>
      <c r="K17" s="599">
        <v>99.9</v>
      </c>
      <c r="L17" s="599">
        <v>99.7</v>
      </c>
      <c r="M17" s="599">
        <v>101.2</v>
      </c>
      <c r="N17" s="599">
        <v>99.5</v>
      </c>
      <c r="O17" s="599">
        <v>94.1</v>
      </c>
      <c r="P17" s="599">
        <v>99.1</v>
      </c>
      <c r="Q17" s="599">
        <v>111.5</v>
      </c>
      <c r="R17" s="599">
        <v>99.4</v>
      </c>
      <c r="S17" s="599">
        <v>99.4</v>
      </c>
    </row>
    <row r="18" spans="1:19" ht="13.5" customHeight="1">
      <c r="A18" s="553"/>
      <c r="B18" s="553" t="s">
        <v>634</v>
      </c>
      <c r="C18" s="554"/>
      <c r="D18" s="598">
        <v>100.5</v>
      </c>
      <c r="E18" s="599">
        <v>98.8</v>
      </c>
      <c r="F18" s="599">
        <v>100.4</v>
      </c>
      <c r="G18" s="599">
        <v>119.3</v>
      </c>
      <c r="H18" s="599">
        <v>97.8</v>
      </c>
      <c r="I18" s="599">
        <v>99.4</v>
      </c>
      <c r="J18" s="599">
        <v>97.7</v>
      </c>
      <c r="K18" s="599">
        <v>100.7</v>
      </c>
      <c r="L18" s="599">
        <v>99.2</v>
      </c>
      <c r="M18" s="599">
        <v>101.5</v>
      </c>
      <c r="N18" s="599">
        <v>96.9</v>
      </c>
      <c r="O18" s="599">
        <v>94.1</v>
      </c>
      <c r="P18" s="599">
        <v>99.3</v>
      </c>
      <c r="Q18" s="599">
        <v>111.5</v>
      </c>
      <c r="R18" s="599">
        <v>96.2</v>
      </c>
      <c r="S18" s="599">
        <v>100.2</v>
      </c>
    </row>
    <row r="19" spans="1:19" ht="13.5" customHeight="1">
      <c r="A19" s="553"/>
      <c r="B19" s="553" t="s">
        <v>635</v>
      </c>
      <c r="C19" s="554"/>
      <c r="D19" s="598">
        <v>100.7</v>
      </c>
      <c r="E19" s="599">
        <v>100.6</v>
      </c>
      <c r="F19" s="599">
        <v>100.3</v>
      </c>
      <c r="G19" s="599">
        <v>119</v>
      </c>
      <c r="H19" s="599">
        <v>100.5</v>
      </c>
      <c r="I19" s="599">
        <v>99.5</v>
      </c>
      <c r="J19" s="599">
        <v>97.8</v>
      </c>
      <c r="K19" s="599">
        <v>101</v>
      </c>
      <c r="L19" s="599">
        <v>97.6</v>
      </c>
      <c r="M19" s="599">
        <v>101.9</v>
      </c>
      <c r="N19" s="599">
        <v>99.6</v>
      </c>
      <c r="O19" s="599">
        <v>91.3</v>
      </c>
      <c r="P19" s="599">
        <v>99.2</v>
      </c>
      <c r="Q19" s="599">
        <v>112.6</v>
      </c>
      <c r="R19" s="599">
        <v>96.7</v>
      </c>
      <c r="S19" s="599">
        <v>100.8</v>
      </c>
    </row>
    <row r="20" spans="1:19" ht="13.5" customHeight="1">
      <c r="A20" s="553"/>
      <c r="B20" s="553" t="s">
        <v>636</v>
      </c>
      <c r="C20" s="554"/>
      <c r="D20" s="598">
        <v>100.7</v>
      </c>
      <c r="E20" s="599">
        <v>100.6</v>
      </c>
      <c r="F20" s="599">
        <v>98.8</v>
      </c>
      <c r="G20" s="599">
        <v>120.8</v>
      </c>
      <c r="H20" s="599">
        <v>99.1</v>
      </c>
      <c r="I20" s="599">
        <v>99.7</v>
      </c>
      <c r="J20" s="599">
        <v>98.5</v>
      </c>
      <c r="K20" s="599">
        <v>101.5</v>
      </c>
      <c r="L20" s="599">
        <v>98.4</v>
      </c>
      <c r="M20" s="599">
        <v>101.9</v>
      </c>
      <c r="N20" s="599">
        <v>101.7</v>
      </c>
      <c r="O20" s="599">
        <v>95.2</v>
      </c>
      <c r="P20" s="599">
        <v>95</v>
      </c>
      <c r="Q20" s="599">
        <v>113.4</v>
      </c>
      <c r="R20" s="599">
        <v>97.6</v>
      </c>
      <c r="S20" s="599">
        <v>101</v>
      </c>
    </row>
    <row r="21" spans="1:19" ht="13.5" customHeight="1">
      <c r="A21" s="553"/>
      <c r="B21" s="553" t="s">
        <v>637</v>
      </c>
      <c r="C21" s="554"/>
      <c r="D21" s="598">
        <v>101</v>
      </c>
      <c r="E21" s="599">
        <v>99</v>
      </c>
      <c r="F21" s="599">
        <v>99.8</v>
      </c>
      <c r="G21" s="599">
        <v>119.3</v>
      </c>
      <c r="H21" s="599">
        <v>98</v>
      </c>
      <c r="I21" s="599">
        <v>98.9</v>
      </c>
      <c r="J21" s="599">
        <v>98.4</v>
      </c>
      <c r="K21" s="599">
        <v>101.8</v>
      </c>
      <c r="L21" s="599">
        <v>98.6</v>
      </c>
      <c r="M21" s="599">
        <v>101.9</v>
      </c>
      <c r="N21" s="599">
        <v>104.1</v>
      </c>
      <c r="O21" s="599">
        <v>96.2</v>
      </c>
      <c r="P21" s="599">
        <v>97.1</v>
      </c>
      <c r="Q21" s="599">
        <v>113.5</v>
      </c>
      <c r="R21" s="599">
        <v>97.4</v>
      </c>
      <c r="S21" s="599">
        <v>100.7</v>
      </c>
    </row>
    <row r="22" spans="1:19" ht="13.5" customHeight="1">
      <c r="A22" s="553"/>
      <c r="B22" s="553" t="s">
        <v>638</v>
      </c>
      <c r="C22" s="554"/>
      <c r="D22" s="598">
        <v>101.1</v>
      </c>
      <c r="E22" s="599">
        <v>98.7</v>
      </c>
      <c r="F22" s="599">
        <v>100</v>
      </c>
      <c r="G22" s="599">
        <v>117</v>
      </c>
      <c r="H22" s="599">
        <v>99.2</v>
      </c>
      <c r="I22" s="599">
        <v>100.1</v>
      </c>
      <c r="J22" s="599">
        <v>99.2</v>
      </c>
      <c r="K22" s="599">
        <v>101.6</v>
      </c>
      <c r="L22" s="599">
        <v>99.1</v>
      </c>
      <c r="M22" s="599">
        <v>101.8</v>
      </c>
      <c r="N22" s="599">
        <v>103</v>
      </c>
      <c r="O22" s="599">
        <v>91.6</v>
      </c>
      <c r="P22" s="599">
        <v>98.8</v>
      </c>
      <c r="Q22" s="599">
        <v>113.2</v>
      </c>
      <c r="R22" s="599">
        <v>97.4</v>
      </c>
      <c r="S22" s="599">
        <v>100.3</v>
      </c>
    </row>
    <row r="23" spans="1:19" ht="13.5" customHeight="1">
      <c r="A23" s="553"/>
      <c r="B23" s="553" t="s">
        <v>639</v>
      </c>
      <c r="C23" s="554"/>
      <c r="D23" s="598">
        <v>101</v>
      </c>
      <c r="E23" s="599">
        <v>98.1</v>
      </c>
      <c r="F23" s="599">
        <v>100</v>
      </c>
      <c r="G23" s="599">
        <v>116.3</v>
      </c>
      <c r="H23" s="599">
        <v>103.3</v>
      </c>
      <c r="I23" s="599">
        <v>99.6</v>
      </c>
      <c r="J23" s="599">
        <v>98.7</v>
      </c>
      <c r="K23" s="599">
        <v>101</v>
      </c>
      <c r="L23" s="599">
        <v>97.1</v>
      </c>
      <c r="M23" s="599">
        <v>100.7</v>
      </c>
      <c r="N23" s="599">
        <v>103.3</v>
      </c>
      <c r="O23" s="599">
        <v>93</v>
      </c>
      <c r="P23" s="599">
        <v>99.3</v>
      </c>
      <c r="Q23" s="599">
        <v>113.2</v>
      </c>
      <c r="R23" s="599">
        <v>99.7</v>
      </c>
      <c r="S23" s="599">
        <v>99.5</v>
      </c>
    </row>
    <row r="24" spans="1:46" ht="13.5" customHeight="1">
      <c r="A24" s="553"/>
      <c r="B24" s="553" t="s">
        <v>640</v>
      </c>
      <c r="C24" s="554"/>
      <c r="D24" s="598">
        <v>101.1</v>
      </c>
      <c r="E24" s="599">
        <v>97.5</v>
      </c>
      <c r="F24" s="599">
        <v>100.2</v>
      </c>
      <c r="G24" s="599">
        <v>116.9</v>
      </c>
      <c r="H24" s="599">
        <v>102.9</v>
      </c>
      <c r="I24" s="599">
        <v>99.8</v>
      </c>
      <c r="J24" s="599">
        <v>98.6</v>
      </c>
      <c r="K24" s="599">
        <v>100.3</v>
      </c>
      <c r="L24" s="599">
        <v>96.2</v>
      </c>
      <c r="M24" s="599">
        <v>101</v>
      </c>
      <c r="N24" s="599">
        <v>103.7</v>
      </c>
      <c r="O24" s="599">
        <v>93.5</v>
      </c>
      <c r="P24" s="599">
        <v>99.1</v>
      </c>
      <c r="Q24" s="599">
        <v>113.1</v>
      </c>
      <c r="R24" s="599">
        <v>100.2</v>
      </c>
      <c r="S24" s="599">
        <v>100.1</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101.1</v>
      </c>
      <c r="E25" s="601">
        <v>97.4</v>
      </c>
      <c r="F25" s="601">
        <v>100.8</v>
      </c>
      <c r="G25" s="601">
        <v>118</v>
      </c>
      <c r="H25" s="601">
        <v>95.6</v>
      </c>
      <c r="I25" s="601">
        <v>99.9</v>
      </c>
      <c r="J25" s="601">
        <v>98.2</v>
      </c>
      <c r="K25" s="601">
        <v>100.6</v>
      </c>
      <c r="L25" s="601">
        <v>96.2</v>
      </c>
      <c r="M25" s="601">
        <v>99.7</v>
      </c>
      <c r="N25" s="601">
        <v>103.8</v>
      </c>
      <c r="O25" s="601">
        <v>92.4</v>
      </c>
      <c r="P25" s="601">
        <v>98.5</v>
      </c>
      <c r="Q25" s="601">
        <v>113.3</v>
      </c>
      <c r="R25" s="601">
        <v>102.9</v>
      </c>
      <c r="S25" s="601">
        <v>98.6</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2"/>
      <c r="B26" s="622"/>
      <c r="C26" s="622"/>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1.9</v>
      </c>
      <c r="E27" s="611">
        <v>1.7</v>
      </c>
      <c r="F27" s="611">
        <v>2.1</v>
      </c>
      <c r="G27" s="611">
        <v>2.4</v>
      </c>
      <c r="H27" s="611">
        <v>-2.1</v>
      </c>
      <c r="I27" s="611">
        <v>-1</v>
      </c>
      <c r="J27" s="611">
        <v>0.1</v>
      </c>
      <c r="K27" s="611">
        <v>-9.6</v>
      </c>
      <c r="L27" s="618" t="s">
        <v>734</v>
      </c>
      <c r="M27" s="618" t="s">
        <v>734</v>
      </c>
      <c r="N27" s="618" t="s">
        <v>734</v>
      </c>
      <c r="O27" s="618" t="s">
        <v>734</v>
      </c>
      <c r="P27" s="611">
        <v>0.1</v>
      </c>
      <c r="Q27" s="611">
        <v>4.8</v>
      </c>
      <c r="R27" s="611">
        <v>-3.8</v>
      </c>
      <c r="S27" s="618" t="s">
        <v>734</v>
      </c>
    </row>
    <row r="28" spans="1:19" ht="13.5" customHeight="1">
      <c r="A28" s="553"/>
      <c r="B28" s="553" t="s">
        <v>622</v>
      </c>
      <c r="C28" s="554"/>
      <c r="D28" s="612">
        <v>2.9</v>
      </c>
      <c r="E28" s="613">
        <v>-2.9</v>
      </c>
      <c r="F28" s="613">
        <v>1.6</v>
      </c>
      <c r="G28" s="613">
        <v>1.9</v>
      </c>
      <c r="H28" s="613">
        <v>1.9</v>
      </c>
      <c r="I28" s="613">
        <v>5.3</v>
      </c>
      <c r="J28" s="613">
        <v>1.2</v>
      </c>
      <c r="K28" s="613">
        <v>0.6</v>
      </c>
      <c r="L28" s="619" t="s">
        <v>734</v>
      </c>
      <c r="M28" s="619" t="s">
        <v>734</v>
      </c>
      <c r="N28" s="619" t="s">
        <v>734</v>
      </c>
      <c r="O28" s="619" t="s">
        <v>734</v>
      </c>
      <c r="P28" s="613">
        <v>2.6</v>
      </c>
      <c r="Q28" s="613">
        <v>8</v>
      </c>
      <c r="R28" s="613">
        <v>-3.7</v>
      </c>
      <c r="S28" s="619" t="s">
        <v>734</v>
      </c>
    </row>
    <row r="29" spans="1:19" ht="13.5" customHeight="1">
      <c r="A29" s="553"/>
      <c r="B29" s="553" t="s">
        <v>623</v>
      </c>
      <c r="C29" s="554"/>
      <c r="D29" s="612">
        <v>-0.2</v>
      </c>
      <c r="E29" s="613">
        <v>-3</v>
      </c>
      <c r="F29" s="613">
        <v>-6.7</v>
      </c>
      <c r="G29" s="613">
        <v>-2.4</v>
      </c>
      <c r="H29" s="613">
        <v>7.6</v>
      </c>
      <c r="I29" s="613">
        <v>4.2</v>
      </c>
      <c r="J29" s="613">
        <v>-1.3</v>
      </c>
      <c r="K29" s="613">
        <v>1.1</v>
      </c>
      <c r="L29" s="619" t="s">
        <v>734</v>
      </c>
      <c r="M29" s="619" t="s">
        <v>734</v>
      </c>
      <c r="N29" s="619" t="s">
        <v>734</v>
      </c>
      <c r="O29" s="619" t="s">
        <v>734</v>
      </c>
      <c r="P29" s="613">
        <v>3</v>
      </c>
      <c r="Q29" s="613">
        <v>8.6</v>
      </c>
      <c r="R29" s="613">
        <v>-8.6</v>
      </c>
      <c r="S29" s="619" t="s">
        <v>734</v>
      </c>
    </row>
    <row r="30" spans="1:19" ht="13.5" customHeight="1">
      <c r="A30" s="553"/>
      <c r="B30" s="553" t="s">
        <v>624</v>
      </c>
      <c r="C30" s="554"/>
      <c r="D30" s="612">
        <v>-0.9</v>
      </c>
      <c r="E30" s="613">
        <v>0.8</v>
      </c>
      <c r="F30" s="613">
        <v>-8.1</v>
      </c>
      <c r="G30" s="613">
        <v>-0.3</v>
      </c>
      <c r="H30" s="613">
        <v>2.8</v>
      </c>
      <c r="I30" s="613">
        <v>0.6</v>
      </c>
      <c r="J30" s="613">
        <v>2.1</v>
      </c>
      <c r="K30" s="613">
        <v>0.8</v>
      </c>
      <c r="L30" s="619" t="s">
        <v>734</v>
      </c>
      <c r="M30" s="619" t="s">
        <v>734</v>
      </c>
      <c r="N30" s="619" t="s">
        <v>734</v>
      </c>
      <c r="O30" s="619" t="s">
        <v>734</v>
      </c>
      <c r="P30" s="613">
        <v>2.1</v>
      </c>
      <c r="Q30" s="613">
        <v>6.7</v>
      </c>
      <c r="R30" s="613">
        <v>-17.3</v>
      </c>
      <c r="S30" s="619" t="s">
        <v>734</v>
      </c>
    </row>
    <row r="31" spans="1:19" ht="13.5" customHeight="1">
      <c r="A31" s="553"/>
      <c r="B31" s="553" t="s">
        <v>625</v>
      </c>
      <c r="C31" s="554"/>
      <c r="D31" s="612">
        <v>-0.3</v>
      </c>
      <c r="E31" s="613">
        <v>-0.3</v>
      </c>
      <c r="F31" s="613">
        <v>-0.3</v>
      </c>
      <c r="G31" s="613">
        <v>-5.6</v>
      </c>
      <c r="H31" s="613">
        <v>-7</v>
      </c>
      <c r="I31" s="613">
        <v>-0.1</v>
      </c>
      <c r="J31" s="613">
        <v>-5.5</v>
      </c>
      <c r="K31" s="613">
        <v>3.3</v>
      </c>
      <c r="L31" s="619" t="s">
        <v>734</v>
      </c>
      <c r="M31" s="619" t="s">
        <v>734</v>
      </c>
      <c r="N31" s="619" t="s">
        <v>734</v>
      </c>
      <c r="O31" s="619" t="s">
        <v>734</v>
      </c>
      <c r="P31" s="613">
        <v>0</v>
      </c>
      <c r="Q31" s="613">
        <v>2.7</v>
      </c>
      <c r="R31" s="613">
        <v>-1.3</v>
      </c>
      <c r="S31" s="619" t="s">
        <v>734</v>
      </c>
    </row>
    <row r="32" spans="1:19" ht="13.5" customHeight="1">
      <c r="A32" s="553"/>
      <c r="B32" s="553" t="s">
        <v>626</v>
      </c>
      <c r="C32" s="554"/>
      <c r="D32" s="616">
        <v>0.6</v>
      </c>
      <c r="E32" s="617">
        <v>0.2</v>
      </c>
      <c r="F32" s="617">
        <v>0</v>
      </c>
      <c r="G32" s="617">
        <v>17.7</v>
      </c>
      <c r="H32" s="617">
        <v>-0.3</v>
      </c>
      <c r="I32" s="617">
        <v>-0.5</v>
      </c>
      <c r="J32" s="617">
        <v>-1.8</v>
      </c>
      <c r="K32" s="617">
        <v>0.7</v>
      </c>
      <c r="L32" s="617">
        <v>-1.5</v>
      </c>
      <c r="M32" s="617">
        <v>1</v>
      </c>
      <c r="N32" s="617">
        <v>0.7</v>
      </c>
      <c r="O32" s="617">
        <v>-5.4</v>
      </c>
      <c r="P32" s="617">
        <v>-1.9</v>
      </c>
      <c r="Q32" s="617">
        <v>9.9</v>
      </c>
      <c r="R32" s="617">
        <v>-1</v>
      </c>
      <c r="S32" s="617">
        <v>0.1</v>
      </c>
    </row>
    <row r="33" spans="1:19" ht="13.5" customHeight="1">
      <c r="A33" s="550" t="s">
        <v>627</v>
      </c>
      <c r="B33" s="550" t="s">
        <v>628</v>
      </c>
      <c r="C33" s="556" t="s">
        <v>629</v>
      </c>
      <c r="D33" s="598">
        <v>-0.1</v>
      </c>
      <c r="E33" s="599">
        <v>1.4</v>
      </c>
      <c r="F33" s="599">
        <v>-0.1</v>
      </c>
      <c r="G33" s="599">
        <v>10</v>
      </c>
      <c r="H33" s="599">
        <v>2</v>
      </c>
      <c r="I33" s="599">
        <v>0.2</v>
      </c>
      <c r="J33" s="599">
        <v>-0.9</v>
      </c>
      <c r="K33" s="599">
        <v>0.7</v>
      </c>
      <c r="L33" s="599">
        <v>-4.4</v>
      </c>
      <c r="M33" s="599">
        <v>0.1</v>
      </c>
      <c r="N33" s="599">
        <v>-1.1</v>
      </c>
      <c r="O33" s="599">
        <v>-3.8</v>
      </c>
      <c r="P33" s="599">
        <v>-1.8</v>
      </c>
      <c r="Q33" s="599">
        <v>3.3</v>
      </c>
      <c r="R33" s="599">
        <v>-0.4</v>
      </c>
      <c r="S33" s="599">
        <v>-1.6</v>
      </c>
    </row>
    <row r="34" spans="1:19" ht="13.5" customHeight="1">
      <c r="A34" s="553"/>
      <c r="B34" s="553" t="s">
        <v>630</v>
      </c>
      <c r="C34" s="554"/>
      <c r="D34" s="598">
        <v>0.2</v>
      </c>
      <c r="E34" s="599">
        <v>2.2</v>
      </c>
      <c r="F34" s="599">
        <v>0.6</v>
      </c>
      <c r="G34" s="599">
        <v>8.6</v>
      </c>
      <c r="H34" s="599">
        <v>1.9</v>
      </c>
      <c r="I34" s="599">
        <v>1.6</v>
      </c>
      <c r="J34" s="599">
        <v>-3.9</v>
      </c>
      <c r="K34" s="599">
        <v>3.2</v>
      </c>
      <c r="L34" s="599">
        <v>0</v>
      </c>
      <c r="M34" s="599">
        <v>0.4</v>
      </c>
      <c r="N34" s="599">
        <v>-0.4</v>
      </c>
      <c r="O34" s="599">
        <v>-3.6</v>
      </c>
      <c r="P34" s="599">
        <v>-1.4</v>
      </c>
      <c r="Q34" s="599">
        <v>4.6</v>
      </c>
      <c r="R34" s="599">
        <v>0.3</v>
      </c>
      <c r="S34" s="599">
        <v>-0.2</v>
      </c>
    </row>
    <row r="35" spans="1:19" ht="13.5" customHeight="1">
      <c r="A35" s="553"/>
      <c r="B35" s="553" t="s">
        <v>631</v>
      </c>
      <c r="C35" s="554"/>
      <c r="D35" s="598">
        <v>-0.1</v>
      </c>
      <c r="E35" s="599">
        <v>2.5</v>
      </c>
      <c r="F35" s="599">
        <v>0.2</v>
      </c>
      <c r="G35" s="599">
        <v>8.9</v>
      </c>
      <c r="H35" s="599">
        <v>1.8</v>
      </c>
      <c r="I35" s="599">
        <v>-1.6</v>
      </c>
      <c r="J35" s="599">
        <v>-4.5</v>
      </c>
      <c r="K35" s="599">
        <v>1.4</v>
      </c>
      <c r="L35" s="599">
        <v>1.5</v>
      </c>
      <c r="M35" s="599">
        <v>0.9</v>
      </c>
      <c r="N35" s="599">
        <v>1.6</v>
      </c>
      <c r="O35" s="599">
        <v>-3.5</v>
      </c>
      <c r="P35" s="599">
        <v>-5.6</v>
      </c>
      <c r="Q35" s="599">
        <v>7.7</v>
      </c>
      <c r="R35" s="599">
        <v>1.8</v>
      </c>
      <c r="S35" s="599">
        <v>-0.8</v>
      </c>
    </row>
    <row r="36" spans="1:19" ht="13.5" customHeight="1">
      <c r="A36" s="553"/>
      <c r="B36" s="553" t="s">
        <v>632</v>
      </c>
      <c r="C36" s="554"/>
      <c r="D36" s="598">
        <v>0.7</v>
      </c>
      <c r="E36" s="599">
        <v>1.5</v>
      </c>
      <c r="F36" s="599">
        <v>1.1</v>
      </c>
      <c r="G36" s="599">
        <v>1.7</v>
      </c>
      <c r="H36" s="599">
        <v>1.5</v>
      </c>
      <c r="I36" s="599">
        <v>-1.3</v>
      </c>
      <c r="J36" s="599">
        <v>-3.1</v>
      </c>
      <c r="K36" s="599">
        <v>0.9</v>
      </c>
      <c r="L36" s="599">
        <v>2.9</v>
      </c>
      <c r="M36" s="599">
        <v>0.1</v>
      </c>
      <c r="N36" s="599">
        <v>0.8</v>
      </c>
      <c r="O36" s="599">
        <v>-6</v>
      </c>
      <c r="P36" s="599">
        <v>-2.1</v>
      </c>
      <c r="Q36" s="599">
        <v>10.2</v>
      </c>
      <c r="R36" s="599">
        <v>0.6</v>
      </c>
      <c r="S36" s="599">
        <v>0.8</v>
      </c>
    </row>
    <row r="37" spans="1:19" ht="13.5" customHeight="1">
      <c r="A37" s="553"/>
      <c r="B37" s="553" t="s">
        <v>633</v>
      </c>
      <c r="C37" s="554"/>
      <c r="D37" s="598">
        <v>0.6</v>
      </c>
      <c r="E37" s="599">
        <v>1.6</v>
      </c>
      <c r="F37" s="599">
        <v>1.1</v>
      </c>
      <c r="G37" s="599">
        <v>4.2</v>
      </c>
      <c r="H37" s="599">
        <v>0.5</v>
      </c>
      <c r="I37" s="599">
        <v>-0.9</v>
      </c>
      <c r="J37" s="599">
        <v>-2.5</v>
      </c>
      <c r="K37" s="599">
        <v>-0.9</v>
      </c>
      <c r="L37" s="599">
        <v>-1.9</v>
      </c>
      <c r="M37" s="599">
        <v>0.8</v>
      </c>
      <c r="N37" s="599">
        <v>0.6</v>
      </c>
      <c r="O37" s="599">
        <v>-7.3</v>
      </c>
      <c r="P37" s="599">
        <v>-2.1</v>
      </c>
      <c r="Q37" s="599">
        <v>10.5</v>
      </c>
      <c r="R37" s="599">
        <v>-1</v>
      </c>
      <c r="S37" s="599">
        <v>-0.8</v>
      </c>
    </row>
    <row r="38" spans="1:19" ht="13.5" customHeight="1">
      <c r="A38" s="553"/>
      <c r="B38" s="553" t="s">
        <v>634</v>
      </c>
      <c r="C38" s="554"/>
      <c r="D38" s="598">
        <v>0.2</v>
      </c>
      <c r="E38" s="599">
        <v>0.4</v>
      </c>
      <c r="F38" s="599">
        <v>0.3</v>
      </c>
      <c r="G38" s="599">
        <v>4.1</v>
      </c>
      <c r="H38" s="599">
        <v>-6.7</v>
      </c>
      <c r="I38" s="599">
        <v>-0.4</v>
      </c>
      <c r="J38" s="599">
        <v>-2</v>
      </c>
      <c r="K38" s="599">
        <v>0.8</v>
      </c>
      <c r="L38" s="599">
        <v>-2.2</v>
      </c>
      <c r="M38" s="599">
        <v>1.3</v>
      </c>
      <c r="N38" s="599">
        <v>-3.2</v>
      </c>
      <c r="O38" s="599">
        <v>-7.6</v>
      </c>
      <c r="P38" s="599">
        <v>-1.2</v>
      </c>
      <c r="Q38" s="599">
        <v>9.8</v>
      </c>
      <c r="R38" s="599">
        <v>-2.5</v>
      </c>
      <c r="S38" s="599">
        <v>-0.2</v>
      </c>
    </row>
    <row r="39" spans="1:19" ht="13.5" customHeight="1">
      <c r="A39" s="553"/>
      <c r="B39" s="553" t="s">
        <v>635</v>
      </c>
      <c r="C39" s="554"/>
      <c r="D39" s="598">
        <v>0.7</v>
      </c>
      <c r="E39" s="599">
        <v>2.2</v>
      </c>
      <c r="F39" s="599">
        <v>0.6</v>
      </c>
      <c r="G39" s="599">
        <v>34.4</v>
      </c>
      <c r="H39" s="599">
        <v>-2.9</v>
      </c>
      <c r="I39" s="599">
        <v>-1.5</v>
      </c>
      <c r="J39" s="599">
        <v>-2.2</v>
      </c>
      <c r="K39" s="599">
        <v>0.5</v>
      </c>
      <c r="L39" s="599">
        <v>-4.4</v>
      </c>
      <c r="M39" s="599">
        <v>1.7</v>
      </c>
      <c r="N39" s="599">
        <v>-0.9</v>
      </c>
      <c r="O39" s="599">
        <v>-9.5</v>
      </c>
      <c r="P39" s="599">
        <v>-1</v>
      </c>
      <c r="Q39" s="599">
        <v>11.6</v>
      </c>
      <c r="R39" s="599">
        <v>-2.2</v>
      </c>
      <c r="S39" s="599">
        <v>0.6</v>
      </c>
    </row>
    <row r="40" spans="1:19" ht="13.5" customHeight="1">
      <c r="A40" s="553"/>
      <c r="B40" s="553" t="s">
        <v>636</v>
      </c>
      <c r="C40" s="554"/>
      <c r="D40" s="598">
        <v>0.5</v>
      </c>
      <c r="E40" s="599">
        <v>1.1</v>
      </c>
      <c r="F40" s="599">
        <v>-1.7</v>
      </c>
      <c r="G40" s="599">
        <v>35.2</v>
      </c>
      <c r="H40" s="599">
        <v>-2.2</v>
      </c>
      <c r="I40" s="599">
        <v>-0.5</v>
      </c>
      <c r="J40" s="599">
        <v>-1.5</v>
      </c>
      <c r="K40" s="599">
        <v>0.8</v>
      </c>
      <c r="L40" s="599">
        <v>-3.8</v>
      </c>
      <c r="M40" s="599">
        <v>2</v>
      </c>
      <c r="N40" s="599">
        <v>0.3</v>
      </c>
      <c r="O40" s="599">
        <v>-5.5</v>
      </c>
      <c r="P40" s="599">
        <v>-3.3</v>
      </c>
      <c r="Q40" s="599">
        <v>12.5</v>
      </c>
      <c r="R40" s="599">
        <v>-2.2</v>
      </c>
      <c r="S40" s="599">
        <v>1.5</v>
      </c>
    </row>
    <row r="41" spans="1:19" ht="13.5" customHeight="1">
      <c r="A41" s="553"/>
      <c r="B41" s="553" t="s">
        <v>637</v>
      </c>
      <c r="C41" s="554"/>
      <c r="D41" s="598">
        <v>0.7</v>
      </c>
      <c r="E41" s="599">
        <v>-1.9</v>
      </c>
      <c r="F41" s="599">
        <v>-1</v>
      </c>
      <c r="G41" s="599">
        <v>31</v>
      </c>
      <c r="H41" s="599">
        <v>-2.9</v>
      </c>
      <c r="I41" s="599">
        <v>-1</v>
      </c>
      <c r="J41" s="599">
        <v>-1.3</v>
      </c>
      <c r="K41" s="599">
        <v>0.7</v>
      </c>
      <c r="L41" s="599">
        <v>-3.4</v>
      </c>
      <c r="M41" s="599">
        <v>2.2</v>
      </c>
      <c r="N41" s="599">
        <v>2.7</v>
      </c>
      <c r="O41" s="599">
        <v>-3</v>
      </c>
      <c r="P41" s="599">
        <v>-2.9</v>
      </c>
      <c r="Q41" s="599">
        <v>12.8</v>
      </c>
      <c r="R41" s="599">
        <v>-2.3</v>
      </c>
      <c r="S41" s="599">
        <v>1.3</v>
      </c>
    </row>
    <row r="42" spans="1:19" ht="13.5" customHeight="1">
      <c r="A42" s="553"/>
      <c r="B42" s="553" t="s">
        <v>638</v>
      </c>
      <c r="C42" s="554"/>
      <c r="D42" s="598">
        <v>1.2</v>
      </c>
      <c r="E42" s="599">
        <v>-2</v>
      </c>
      <c r="F42" s="599">
        <v>-0.1</v>
      </c>
      <c r="G42" s="599">
        <v>31.1</v>
      </c>
      <c r="H42" s="599">
        <v>-1.5</v>
      </c>
      <c r="I42" s="599">
        <v>-0.4</v>
      </c>
      <c r="J42" s="599">
        <v>0.7</v>
      </c>
      <c r="K42" s="599">
        <v>0.8</v>
      </c>
      <c r="L42" s="599">
        <v>-1.2</v>
      </c>
      <c r="M42" s="599">
        <v>1.8</v>
      </c>
      <c r="N42" s="599">
        <v>2.1</v>
      </c>
      <c r="O42" s="599">
        <v>-6.6</v>
      </c>
      <c r="P42" s="599">
        <v>-1.2</v>
      </c>
      <c r="Q42" s="599">
        <v>11.7</v>
      </c>
      <c r="R42" s="599">
        <v>-3</v>
      </c>
      <c r="S42" s="599">
        <v>0.2</v>
      </c>
    </row>
    <row r="43" spans="1:19" ht="13.5" customHeight="1">
      <c r="A43" s="553"/>
      <c r="B43" s="553" t="s">
        <v>639</v>
      </c>
      <c r="C43" s="554"/>
      <c r="D43" s="598">
        <v>1.2</v>
      </c>
      <c r="E43" s="599">
        <v>-3.6</v>
      </c>
      <c r="F43" s="599">
        <v>-0.3</v>
      </c>
      <c r="G43" s="599">
        <v>30.8</v>
      </c>
      <c r="H43" s="599">
        <v>2.9</v>
      </c>
      <c r="I43" s="599">
        <v>0.5</v>
      </c>
      <c r="J43" s="599">
        <v>0.2</v>
      </c>
      <c r="K43" s="599">
        <v>0.2</v>
      </c>
      <c r="L43" s="599">
        <v>0.1</v>
      </c>
      <c r="M43" s="599">
        <v>-0.1</v>
      </c>
      <c r="N43" s="599">
        <v>2.5</v>
      </c>
      <c r="O43" s="599">
        <v>-3.6</v>
      </c>
      <c r="P43" s="599">
        <v>-0.3</v>
      </c>
      <c r="Q43" s="599">
        <v>11.7</v>
      </c>
      <c r="R43" s="599">
        <v>-1.3</v>
      </c>
      <c r="S43" s="599">
        <v>0.3</v>
      </c>
    </row>
    <row r="44" spans="1:19" ht="13.5" customHeight="1">
      <c r="A44" s="553"/>
      <c r="B44" s="553" t="s">
        <v>640</v>
      </c>
      <c r="C44" s="554"/>
      <c r="D44" s="598">
        <v>1.1</v>
      </c>
      <c r="E44" s="599">
        <v>-4</v>
      </c>
      <c r="F44" s="599">
        <v>-0.3</v>
      </c>
      <c r="G44" s="599">
        <v>31.2</v>
      </c>
      <c r="H44" s="599">
        <v>3.1</v>
      </c>
      <c r="I44" s="599">
        <v>0.3</v>
      </c>
      <c r="J44" s="599">
        <v>-0.6</v>
      </c>
      <c r="K44" s="599">
        <v>-0.1</v>
      </c>
      <c r="L44" s="599">
        <v>-0.9</v>
      </c>
      <c r="M44" s="599">
        <v>0.6</v>
      </c>
      <c r="N44" s="599">
        <v>3.7</v>
      </c>
      <c r="O44" s="599">
        <v>-4.9</v>
      </c>
      <c r="P44" s="599">
        <v>-0.9</v>
      </c>
      <c r="Q44" s="599">
        <v>12</v>
      </c>
      <c r="R44" s="599">
        <v>-0.6</v>
      </c>
      <c r="S44" s="599">
        <v>-0.2</v>
      </c>
    </row>
    <row r="45" spans="1:19" ht="13.5" customHeight="1">
      <c r="A45" s="558" t="s">
        <v>641</v>
      </c>
      <c r="B45" s="558" t="s">
        <v>628</v>
      </c>
      <c r="C45" s="559" t="s">
        <v>642</v>
      </c>
      <c r="D45" s="600">
        <v>1</v>
      </c>
      <c r="E45" s="601">
        <v>-4.3</v>
      </c>
      <c r="F45" s="601">
        <v>0.9</v>
      </c>
      <c r="G45" s="601">
        <v>2.2</v>
      </c>
      <c r="H45" s="601">
        <v>-3.8</v>
      </c>
      <c r="I45" s="601">
        <v>0.3</v>
      </c>
      <c r="J45" s="601">
        <v>-2</v>
      </c>
      <c r="K45" s="601">
        <v>0.3</v>
      </c>
      <c r="L45" s="601">
        <v>-0.4</v>
      </c>
      <c r="M45" s="601">
        <v>0</v>
      </c>
      <c r="N45" s="601">
        <v>4.3</v>
      </c>
      <c r="O45" s="601">
        <v>-5.7</v>
      </c>
      <c r="P45" s="601">
        <v>0</v>
      </c>
      <c r="Q45" s="601">
        <v>12.3</v>
      </c>
      <c r="R45" s="601">
        <v>2.3</v>
      </c>
      <c r="S45" s="601">
        <v>-1.2</v>
      </c>
    </row>
    <row r="46" spans="1:35" ht="27" customHeight="1">
      <c r="A46" s="756" t="s">
        <v>344</v>
      </c>
      <c r="B46" s="756"/>
      <c r="C46" s="757"/>
      <c r="D46" s="602">
        <v>0</v>
      </c>
      <c r="E46" s="602">
        <v>-0.1</v>
      </c>
      <c r="F46" s="602">
        <v>0.6</v>
      </c>
      <c r="G46" s="602">
        <v>0.9</v>
      </c>
      <c r="H46" s="602">
        <v>-7.1</v>
      </c>
      <c r="I46" s="602">
        <v>0.1</v>
      </c>
      <c r="J46" s="602">
        <v>-0.4</v>
      </c>
      <c r="K46" s="602">
        <v>0.3</v>
      </c>
      <c r="L46" s="602">
        <v>0</v>
      </c>
      <c r="M46" s="602">
        <v>-1.3</v>
      </c>
      <c r="N46" s="602">
        <v>0.1</v>
      </c>
      <c r="O46" s="602">
        <v>-1.2</v>
      </c>
      <c r="P46" s="602">
        <v>-0.6</v>
      </c>
      <c r="Q46" s="602">
        <v>0.2</v>
      </c>
      <c r="R46" s="602">
        <v>2.7</v>
      </c>
      <c r="S46" s="602">
        <v>-1.5</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52"/>
      <c r="E47" s="552"/>
      <c r="F47" s="552"/>
      <c r="G47" s="552"/>
      <c r="H47" s="552"/>
      <c r="I47" s="552"/>
      <c r="J47" s="552"/>
      <c r="K47" s="552"/>
      <c r="L47" s="552"/>
      <c r="M47" s="552"/>
      <c r="N47" s="552"/>
      <c r="O47" s="552"/>
      <c r="P47" s="552"/>
      <c r="Q47" s="552"/>
      <c r="R47" s="552"/>
      <c r="S47" s="552"/>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557"/>
      <c r="E48" s="557"/>
      <c r="F48" s="557"/>
      <c r="G48" s="557"/>
      <c r="H48" s="761"/>
      <c r="I48" s="761"/>
      <c r="J48" s="761"/>
      <c r="K48" s="761"/>
      <c r="L48" s="761"/>
      <c r="M48" s="761"/>
      <c r="N48" s="761"/>
      <c r="O48" s="761"/>
      <c r="P48" s="557"/>
      <c r="Q48" s="557"/>
      <c r="R48" s="557"/>
      <c r="S48" s="56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2"/>
      <c r="B52" s="622"/>
      <c r="C52" s="622"/>
      <c r="D52" s="754" t="s">
        <v>739</v>
      </c>
      <c r="E52" s="754"/>
      <c r="F52" s="754"/>
      <c r="G52" s="754"/>
      <c r="H52" s="754"/>
      <c r="I52" s="754"/>
      <c r="J52" s="754"/>
      <c r="K52" s="754"/>
      <c r="L52" s="754"/>
      <c r="M52" s="754"/>
      <c r="N52" s="754"/>
      <c r="O52" s="754"/>
      <c r="P52" s="754"/>
      <c r="Q52" s="754"/>
      <c r="R52" s="754"/>
      <c r="S52" s="622"/>
    </row>
    <row r="53" spans="1:19" ht="13.5" customHeight="1">
      <c r="A53" s="550" t="s">
        <v>619</v>
      </c>
      <c r="B53" s="550" t="s">
        <v>620</v>
      </c>
      <c r="C53" s="551" t="s">
        <v>621</v>
      </c>
      <c r="D53" s="610">
        <v>98.5</v>
      </c>
      <c r="E53" s="611">
        <v>116.7</v>
      </c>
      <c r="F53" s="611">
        <v>115</v>
      </c>
      <c r="G53" s="611">
        <v>104.4</v>
      </c>
      <c r="H53" s="611">
        <v>104.5</v>
      </c>
      <c r="I53" s="611">
        <v>89.3</v>
      </c>
      <c r="J53" s="611">
        <v>95.4</v>
      </c>
      <c r="K53" s="611">
        <v>90</v>
      </c>
      <c r="L53" s="618" t="s">
        <v>734</v>
      </c>
      <c r="M53" s="618" t="s">
        <v>734</v>
      </c>
      <c r="N53" s="618" t="s">
        <v>734</v>
      </c>
      <c r="O53" s="618" t="s">
        <v>734</v>
      </c>
      <c r="P53" s="611">
        <v>90.5</v>
      </c>
      <c r="Q53" s="611">
        <v>77.9</v>
      </c>
      <c r="R53" s="611">
        <v>215.5</v>
      </c>
      <c r="S53" s="618" t="s">
        <v>734</v>
      </c>
    </row>
    <row r="54" spans="1:19" ht="13.5" customHeight="1">
      <c r="A54" s="553"/>
      <c r="B54" s="553" t="s">
        <v>622</v>
      </c>
      <c r="C54" s="554"/>
      <c r="D54" s="612">
        <v>102.3</v>
      </c>
      <c r="E54" s="613">
        <v>109.5</v>
      </c>
      <c r="F54" s="613">
        <v>118</v>
      </c>
      <c r="G54" s="613">
        <v>105.7</v>
      </c>
      <c r="H54" s="613">
        <v>103.1</v>
      </c>
      <c r="I54" s="613">
        <v>96.6</v>
      </c>
      <c r="J54" s="613">
        <v>97.4</v>
      </c>
      <c r="K54" s="613">
        <v>92.6</v>
      </c>
      <c r="L54" s="619" t="s">
        <v>734</v>
      </c>
      <c r="M54" s="619" t="s">
        <v>734</v>
      </c>
      <c r="N54" s="619" t="s">
        <v>734</v>
      </c>
      <c r="O54" s="619" t="s">
        <v>734</v>
      </c>
      <c r="P54" s="613">
        <v>95.1</v>
      </c>
      <c r="Q54" s="613">
        <v>84.2</v>
      </c>
      <c r="R54" s="613">
        <v>204.8</v>
      </c>
      <c r="S54" s="619" t="s">
        <v>734</v>
      </c>
    </row>
    <row r="55" spans="1:19" ht="13.5" customHeight="1">
      <c r="A55" s="553"/>
      <c r="B55" s="553" t="s">
        <v>623</v>
      </c>
      <c r="C55" s="554"/>
      <c r="D55" s="612">
        <v>101.7</v>
      </c>
      <c r="E55" s="613">
        <v>102.6</v>
      </c>
      <c r="F55" s="613">
        <v>108.9</v>
      </c>
      <c r="G55" s="613">
        <v>101.6</v>
      </c>
      <c r="H55" s="613">
        <v>108.7</v>
      </c>
      <c r="I55" s="613">
        <v>100.1</v>
      </c>
      <c r="J55" s="613">
        <v>100</v>
      </c>
      <c r="K55" s="613">
        <v>95.1</v>
      </c>
      <c r="L55" s="619" t="s">
        <v>734</v>
      </c>
      <c r="M55" s="619" t="s">
        <v>734</v>
      </c>
      <c r="N55" s="619" t="s">
        <v>734</v>
      </c>
      <c r="O55" s="619" t="s">
        <v>734</v>
      </c>
      <c r="P55" s="613">
        <v>98.9</v>
      </c>
      <c r="Q55" s="613">
        <v>90.5</v>
      </c>
      <c r="R55" s="613">
        <v>168.5</v>
      </c>
      <c r="S55" s="619" t="s">
        <v>734</v>
      </c>
    </row>
    <row r="56" spans="1:19" ht="13.5" customHeight="1">
      <c r="A56" s="553"/>
      <c r="B56" s="553" t="s">
        <v>624</v>
      </c>
      <c r="C56" s="554"/>
      <c r="D56" s="612">
        <v>100</v>
      </c>
      <c r="E56" s="613">
        <v>96.9</v>
      </c>
      <c r="F56" s="613">
        <v>101.1</v>
      </c>
      <c r="G56" s="613">
        <v>98.2</v>
      </c>
      <c r="H56" s="613">
        <v>110.4</v>
      </c>
      <c r="I56" s="613">
        <v>98.6</v>
      </c>
      <c r="J56" s="613">
        <v>103.1</v>
      </c>
      <c r="K56" s="613">
        <v>95.4</v>
      </c>
      <c r="L56" s="619" t="s">
        <v>734</v>
      </c>
      <c r="M56" s="619" t="s">
        <v>734</v>
      </c>
      <c r="N56" s="619" t="s">
        <v>734</v>
      </c>
      <c r="O56" s="619" t="s">
        <v>734</v>
      </c>
      <c r="P56" s="613">
        <v>101.4</v>
      </c>
      <c r="Q56" s="613">
        <v>97.3</v>
      </c>
      <c r="R56" s="613">
        <v>107.6</v>
      </c>
      <c r="S56" s="619" t="s">
        <v>734</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101.3</v>
      </c>
      <c r="E58" s="617">
        <v>98.4</v>
      </c>
      <c r="F58" s="617">
        <v>99.9</v>
      </c>
      <c r="G58" s="617">
        <v>103.2</v>
      </c>
      <c r="H58" s="617">
        <v>100.3</v>
      </c>
      <c r="I58" s="617">
        <v>101.6</v>
      </c>
      <c r="J58" s="617">
        <v>100.5</v>
      </c>
      <c r="K58" s="617">
        <v>104.6</v>
      </c>
      <c r="L58" s="617">
        <v>96.8</v>
      </c>
      <c r="M58" s="617">
        <v>101.4</v>
      </c>
      <c r="N58" s="617">
        <v>101.2</v>
      </c>
      <c r="O58" s="617">
        <v>92.9</v>
      </c>
      <c r="P58" s="617">
        <v>98.4</v>
      </c>
      <c r="Q58" s="617">
        <v>114.3</v>
      </c>
      <c r="R58" s="617">
        <v>97.4</v>
      </c>
      <c r="S58" s="617">
        <v>97.9</v>
      </c>
    </row>
    <row r="59" spans="1:19" ht="13.5" customHeight="1">
      <c r="A59" s="550" t="s">
        <v>627</v>
      </c>
      <c r="B59" s="550" t="s">
        <v>628</v>
      </c>
      <c r="C59" s="556" t="s">
        <v>629</v>
      </c>
      <c r="D59" s="598">
        <v>100.6</v>
      </c>
      <c r="E59" s="599">
        <v>99</v>
      </c>
      <c r="F59" s="599">
        <v>100.3</v>
      </c>
      <c r="G59" s="599">
        <v>101.6</v>
      </c>
      <c r="H59" s="599">
        <v>99.3</v>
      </c>
      <c r="I59" s="599">
        <v>101.9</v>
      </c>
      <c r="J59" s="599">
        <v>102.7</v>
      </c>
      <c r="K59" s="599">
        <v>101</v>
      </c>
      <c r="L59" s="599">
        <v>97.6</v>
      </c>
      <c r="M59" s="599">
        <v>100.7</v>
      </c>
      <c r="N59" s="599">
        <v>102.4</v>
      </c>
      <c r="O59" s="599">
        <v>101.3</v>
      </c>
      <c r="P59" s="599">
        <v>99.1</v>
      </c>
      <c r="Q59" s="599">
        <v>101</v>
      </c>
      <c r="R59" s="599">
        <v>100.1</v>
      </c>
      <c r="S59" s="599">
        <v>99.4</v>
      </c>
    </row>
    <row r="60" spans="1:19" ht="13.5" customHeight="1">
      <c r="A60" s="553"/>
      <c r="B60" s="553" t="s">
        <v>630</v>
      </c>
      <c r="C60" s="554"/>
      <c r="D60" s="598">
        <v>100</v>
      </c>
      <c r="E60" s="599">
        <v>98.8</v>
      </c>
      <c r="F60" s="599">
        <v>99.8</v>
      </c>
      <c r="G60" s="599">
        <v>101.6</v>
      </c>
      <c r="H60" s="599">
        <v>99</v>
      </c>
      <c r="I60" s="599">
        <v>101.9</v>
      </c>
      <c r="J60" s="599">
        <v>97.4</v>
      </c>
      <c r="K60" s="599">
        <v>101.5</v>
      </c>
      <c r="L60" s="599">
        <v>97.4</v>
      </c>
      <c r="M60" s="599">
        <v>100.9</v>
      </c>
      <c r="N60" s="599">
        <v>101.6</v>
      </c>
      <c r="O60" s="599">
        <v>97.6</v>
      </c>
      <c r="P60" s="599">
        <v>99.4</v>
      </c>
      <c r="Q60" s="599">
        <v>102.4</v>
      </c>
      <c r="R60" s="599">
        <v>100.3</v>
      </c>
      <c r="S60" s="599">
        <v>98.7</v>
      </c>
    </row>
    <row r="61" spans="1:19" ht="13.5" customHeight="1">
      <c r="A61" s="553"/>
      <c r="B61" s="553" t="s">
        <v>631</v>
      </c>
      <c r="C61" s="554"/>
      <c r="D61" s="598">
        <v>99.6</v>
      </c>
      <c r="E61" s="599">
        <v>98.9</v>
      </c>
      <c r="F61" s="599">
        <v>99.5</v>
      </c>
      <c r="G61" s="599">
        <v>101.4</v>
      </c>
      <c r="H61" s="599">
        <v>98.9</v>
      </c>
      <c r="I61" s="599">
        <v>101.3</v>
      </c>
      <c r="J61" s="599">
        <v>96</v>
      </c>
      <c r="K61" s="599">
        <v>100.4</v>
      </c>
      <c r="L61" s="599">
        <v>97.4</v>
      </c>
      <c r="M61" s="599">
        <v>100</v>
      </c>
      <c r="N61" s="599">
        <v>102.5</v>
      </c>
      <c r="O61" s="599">
        <v>94</v>
      </c>
      <c r="P61" s="599">
        <v>96.7</v>
      </c>
      <c r="Q61" s="599">
        <v>105.4</v>
      </c>
      <c r="R61" s="599">
        <v>98.3</v>
      </c>
      <c r="S61" s="599">
        <v>97.6</v>
      </c>
    </row>
    <row r="62" spans="1:19" ht="13.5" customHeight="1">
      <c r="A62" s="553"/>
      <c r="B62" s="553" t="s">
        <v>632</v>
      </c>
      <c r="C62" s="554"/>
      <c r="D62" s="598">
        <v>101.7</v>
      </c>
      <c r="E62" s="599">
        <v>99.2</v>
      </c>
      <c r="F62" s="599">
        <v>100.7</v>
      </c>
      <c r="G62" s="599">
        <v>104.5</v>
      </c>
      <c r="H62" s="599">
        <v>100.4</v>
      </c>
      <c r="I62" s="599">
        <v>102.9</v>
      </c>
      <c r="J62" s="599">
        <v>99.3</v>
      </c>
      <c r="K62" s="599">
        <v>103.7</v>
      </c>
      <c r="L62" s="599">
        <v>98</v>
      </c>
      <c r="M62" s="599">
        <v>100.8</v>
      </c>
      <c r="N62" s="599">
        <v>102.8</v>
      </c>
      <c r="O62" s="599">
        <v>93.1</v>
      </c>
      <c r="P62" s="599">
        <v>98.2</v>
      </c>
      <c r="Q62" s="599">
        <v>114.2</v>
      </c>
      <c r="R62" s="599">
        <v>99.6</v>
      </c>
      <c r="S62" s="599">
        <v>97.4</v>
      </c>
    </row>
    <row r="63" spans="1:19" ht="13.5" customHeight="1">
      <c r="A63" s="553"/>
      <c r="B63" s="553" t="s">
        <v>633</v>
      </c>
      <c r="C63" s="554"/>
      <c r="D63" s="598">
        <v>101.5</v>
      </c>
      <c r="E63" s="599">
        <v>99.3</v>
      </c>
      <c r="F63" s="599">
        <v>100.3</v>
      </c>
      <c r="G63" s="599">
        <v>105.1</v>
      </c>
      <c r="H63" s="599">
        <v>98.9</v>
      </c>
      <c r="I63" s="599">
        <v>101.6</v>
      </c>
      <c r="J63" s="599">
        <v>98.9</v>
      </c>
      <c r="K63" s="599">
        <v>101.6</v>
      </c>
      <c r="L63" s="599">
        <v>95.6</v>
      </c>
      <c r="M63" s="599">
        <v>102.6</v>
      </c>
      <c r="N63" s="599">
        <v>101.3</v>
      </c>
      <c r="O63" s="599">
        <v>93.8</v>
      </c>
      <c r="P63" s="599">
        <v>98.9</v>
      </c>
      <c r="Q63" s="599">
        <v>116.9</v>
      </c>
      <c r="R63" s="599">
        <v>97.7</v>
      </c>
      <c r="S63" s="599">
        <v>96.4</v>
      </c>
    </row>
    <row r="64" spans="1:19" ht="13.5" customHeight="1">
      <c r="A64" s="553"/>
      <c r="B64" s="553" t="s">
        <v>634</v>
      </c>
      <c r="C64" s="554"/>
      <c r="D64" s="598">
        <v>101.4</v>
      </c>
      <c r="E64" s="599">
        <v>99.3</v>
      </c>
      <c r="F64" s="599">
        <v>100.1</v>
      </c>
      <c r="G64" s="599">
        <v>105</v>
      </c>
      <c r="H64" s="599">
        <v>97.8</v>
      </c>
      <c r="I64" s="599">
        <v>101.8</v>
      </c>
      <c r="J64" s="599">
        <v>98.8</v>
      </c>
      <c r="K64" s="599">
        <v>103.4</v>
      </c>
      <c r="L64" s="599">
        <v>95.9</v>
      </c>
      <c r="M64" s="599">
        <v>102.6</v>
      </c>
      <c r="N64" s="599">
        <v>100.2</v>
      </c>
      <c r="O64" s="599">
        <v>93.5</v>
      </c>
      <c r="P64" s="599">
        <v>98.8</v>
      </c>
      <c r="Q64" s="599">
        <v>117.4</v>
      </c>
      <c r="R64" s="599">
        <v>92.4</v>
      </c>
      <c r="S64" s="599">
        <v>97.6</v>
      </c>
    </row>
    <row r="65" spans="1:19" ht="13.5" customHeight="1">
      <c r="A65" s="553"/>
      <c r="B65" s="553" t="s">
        <v>635</v>
      </c>
      <c r="C65" s="554"/>
      <c r="D65" s="598">
        <v>101.9</v>
      </c>
      <c r="E65" s="599">
        <v>99.2</v>
      </c>
      <c r="F65" s="599">
        <v>100.2</v>
      </c>
      <c r="G65" s="599">
        <v>104.8</v>
      </c>
      <c r="H65" s="599">
        <v>101.3</v>
      </c>
      <c r="I65" s="599">
        <v>101.8</v>
      </c>
      <c r="J65" s="599">
        <v>99.4</v>
      </c>
      <c r="K65" s="599">
        <v>106.1</v>
      </c>
      <c r="L65" s="599">
        <v>99.4</v>
      </c>
      <c r="M65" s="599">
        <v>101.7</v>
      </c>
      <c r="N65" s="599">
        <v>100.8</v>
      </c>
      <c r="O65" s="599">
        <v>92.8</v>
      </c>
      <c r="P65" s="599">
        <v>98.9</v>
      </c>
      <c r="Q65" s="599">
        <v>118.7</v>
      </c>
      <c r="R65" s="599">
        <v>92.8</v>
      </c>
      <c r="S65" s="599">
        <v>98.6</v>
      </c>
    </row>
    <row r="66" spans="1:19" ht="13.5" customHeight="1">
      <c r="A66" s="553"/>
      <c r="B66" s="553" t="s">
        <v>636</v>
      </c>
      <c r="C66" s="554"/>
      <c r="D66" s="598">
        <v>101.2</v>
      </c>
      <c r="E66" s="599">
        <v>98.3</v>
      </c>
      <c r="F66" s="599">
        <v>98.6</v>
      </c>
      <c r="G66" s="599">
        <v>106</v>
      </c>
      <c r="H66" s="599">
        <v>100.3</v>
      </c>
      <c r="I66" s="599">
        <v>101.3</v>
      </c>
      <c r="J66" s="599">
        <v>101.2</v>
      </c>
      <c r="K66" s="599">
        <v>107.3</v>
      </c>
      <c r="L66" s="599">
        <v>97.8</v>
      </c>
      <c r="M66" s="599">
        <v>101.7</v>
      </c>
      <c r="N66" s="599">
        <v>101.9</v>
      </c>
      <c r="O66" s="599">
        <v>90.1</v>
      </c>
      <c r="P66" s="599">
        <v>94.7</v>
      </c>
      <c r="Q66" s="599">
        <v>119.8</v>
      </c>
      <c r="R66" s="599">
        <v>95</v>
      </c>
      <c r="S66" s="599">
        <v>97.9</v>
      </c>
    </row>
    <row r="67" spans="1:19" ht="13.5" customHeight="1">
      <c r="A67" s="553"/>
      <c r="B67" s="553" t="s">
        <v>637</v>
      </c>
      <c r="C67" s="554"/>
      <c r="D67" s="598">
        <v>101.8</v>
      </c>
      <c r="E67" s="599">
        <v>97.7</v>
      </c>
      <c r="F67" s="599">
        <v>99.6</v>
      </c>
      <c r="G67" s="599">
        <v>104.2</v>
      </c>
      <c r="H67" s="599">
        <v>98.5</v>
      </c>
      <c r="I67" s="599">
        <v>100.6</v>
      </c>
      <c r="J67" s="599">
        <v>102.5</v>
      </c>
      <c r="K67" s="599">
        <v>107.3</v>
      </c>
      <c r="L67" s="599">
        <v>96.7</v>
      </c>
      <c r="M67" s="599">
        <v>101.7</v>
      </c>
      <c r="N67" s="599">
        <v>101.3</v>
      </c>
      <c r="O67" s="599">
        <v>89.4</v>
      </c>
      <c r="P67" s="599">
        <v>99.1</v>
      </c>
      <c r="Q67" s="599">
        <v>120</v>
      </c>
      <c r="R67" s="599">
        <v>95.3</v>
      </c>
      <c r="S67" s="599">
        <v>97.2</v>
      </c>
    </row>
    <row r="68" spans="1:19" ht="13.5" customHeight="1">
      <c r="A68" s="553"/>
      <c r="B68" s="553" t="s">
        <v>638</v>
      </c>
      <c r="C68" s="554"/>
      <c r="D68" s="598">
        <v>102</v>
      </c>
      <c r="E68" s="599">
        <v>97.3</v>
      </c>
      <c r="F68" s="599">
        <v>99.7</v>
      </c>
      <c r="G68" s="599">
        <v>101.8</v>
      </c>
      <c r="H68" s="599">
        <v>99.4</v>
      </c>
      <c r="I68" s="599">
        <v>102</v>
      </c>
      <c r="J68" s="599">
        <v>104</v>
      </c>
      <c r="K68" s="599">
        <v>108</v>
      </c>
      <c r="L68" s="599">
        <v>95.7</v>
      </c>
      <c r="M68" s="599">
        <v>101.8</v>
      </c>
      <c r="N68" s="599">
        <v>100.1</v>
      </c>
      <c r="O68" s="599">
        <v>89.2</v>
      </c>
      <c r="P68" s="599">
        <v>99.1</v>
      </c>
      <c r="Q68" s="599">
        <v>118.8</v>
      </c>
      <c r="R68" s="599">
        <v>96.6</v>
      </c>
      <c r="S68" s="599">
        <v>97.6</v>
      </c>
    </row>
    <row r="69" spans="1:19" ht="13.5" customHeight="1">
      <c r="A69" s="553"/>
      <c r="B69" s="553" t="s">
        <v>639</v>
      </c>
      <c r="C69" s="554"/>
      <c r="D69" s="598">
        <v>101.9</v>
      </c>
      <c r="E69" s="599">
        <v>96.6</v>
      </c>
      <c r="F69" s="599">
        <v>99.7</v>
      </c>
      <c r="G69" s="599">
        <v>100.9</v>
      </c>
      <c r="H69" s="599">
        <v>104.9</v>
      </c>
      <c r="I69" s="599">
        <v>101.4</v>
      </c>
      <c r="J69" s="599">
        <v>102.8</v>
      </c>
      <c r="K69" s="599">
        <v>107.6</v>
      </c>
      <c r="L69" s="599">
        <v>95.2</v>
      </c>
      <c r="M69" s="599">
        <v>101.4</v>
      </c>
      <c r="N69" s="599">
        <v>99.5</v>
      </c>
      <c r="O69" s="599">
        <v>89.7</v>
      </c>
      <c r="P69" s="599">
        <v>99.1</v>
      </c>
      <c r="Q69" s="599">
        <v>118.5</v>
      </c>
      <c r="R69" s="599">
        <v>100.5</v>
      </c>
      <c r="S69" s="599">
        <v>97.8</v>
      </c>
    </row>
    <row r="70" spans="1:46" ht="13.5" customHeight="1">
      <c r="A70" s="553"/>
      <c r="B70" s="553" t="s">
        <v>640</v>
      </c>
      <c r="C70" s="554"/>
      <c r="D70" s="598">
        <v>102</v>
      </c>
      <c r="E70" s="599">
        <v>97.1</v>
      </c>
      <c r="F70" s="599">
        <v>99.9</v>
      </c>
      <c r="G70" s="599">
        <v>101.7</v>
      </c>
      <c r="H70" s="599">
        <v>104.8</v>
      </c>
      <c r="I70" s="599">
        <v>101.1</v>
      </c>
      <c r="J70" s="599">
        <v>102.8</v>
      </c>
      <c r="K70" s="599">
        <v>107.8</v>
      </c>
      <c r="L70" s="599">
        <v>95.1</v>
      </c>
      <c r="M70" s="599">
        <v>101.4</v>
      </c>
      <c r="N70" s="599">
        <v>99.9</v>
      </c>
      <c r="O70" s="599">
        <v>89.9</v>
      </c>
      <c r="P70" s="599">
        <v>99</v>
      </c>
      <c r="Q70" s="599">
        <v>118.3</v>
      </c>
      <c r="R70" s="599">
        <v>100.1</v>
      </c>
      <c r="S70" s="599">
        <v>98.6</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102.4</v>
      </c>
      <c r="E71" s="601">
        <v>97.4</v>
      </c>
      <c r="F71" s="601">
        <v>101.3</v>
      </c>
      <c r="G71" s="601">
        <v>101.9</v>
      </c>
      <c r="H71" s="601">
        <v>94.4</v>
      </c>
      <c r="I71" s="601">
        <v>101.9</v>
      </c>
      <c r="J71" s="601">
        <v>102.9</v>
      </c>
      <c r="K71" s="601">
        <v>107.6</v>
      </c>
      <c r="L71" s="601">
        <v>95.1</v>
      </c>
      <c r="M71" s="601">
        <v>101.9</v>
      </c>
      <c r="N71" s="601">
        <v>99.6</v>
      </c>
      <c r="O71" s="601">
        <v>88.5</v>
      </c>
      <c r="P71" s="601">
        <v>99</v>
      </c>
      <c r="Q71" s="601">
        <v>118.7</v>
      </c>
      <c r="R71" s="601">
        <v>104.9</v>
      </c>
      <c r="S71" s="601">
        <v>96.1</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2"/>
      <c r="B72" s="622"/>
      <c r="C72" s="622"/>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2.3</v>
      </c>
      <c r="E73" s="611">
        <v>-5.6</v>
      </c>
      <c r="F73" s="611">
        <v>3</v>
      </c>
      <c r="G73" s="611">
        <v>0.8</v>
      </c>
      <c r="H73" s="611">
        <v>3.7</v>
      </c>
      <c r="I73" s="611">
        <v>4.7</v>
      </c>
      <c r="J73" s="611">
        <v>-0.8</v>
      </c>
      <c r="K73" s="611">
        <v>-12.3</v>
      </c>
      <c r="L73" s="618" t="s">
        <v>734</v>
      </c>
      <c r="M73" s="618" t="s">
        <v>734</v>
      </c>
      <c r="N73" s="618" t="s">
        <v>734</v>
      </c>
      <c r="O73" s="618" t="s">
        <v>734</v>
      </c>
      <c r="P73" s="611">
        <v>0.5</v>
      </c>
      <c r="Q73" s="611">
        <v>5.1</v>
      </c>
      <c r="R73" s="611">
        <v>-1.6</v>
      </c>
      <c r="S73" s="618" t="s">
        <v>734</v>
      </c>
    </row>
    <row r="74" spans="1:19" ht="13.5" customHeight="1">
      <c r="A74" s="553"/>
      <c r="B74" s="553" t="s">
        <v>622</v>
      </c>
      <c r="C74" s="554"/>
      <c r="D74" s="612">
        <v>3.8</v>
      </c>
      <c r="E74" s="613">
        <v>-6.3</v>
      </c>
      <c r="F74" s="613">
        <v>2.6</v>
      </c>
      <c r="G74" s="613">
        <v>1.2</v>
      </c>
      <c r="H74" s="613">
        <v>-1.4</v>
      </c>
      <c r="I74" s="613">
        <v>8.1</v>
      </c>
      <c r="J74" s="613">
        <v>2.1</v>
      </c>
      <c r="K74" s="613">
        <v>3</v>
      </c>
      <c r="L74" s="619" t="s">
        <v>734</v>
      </c>
      <c r="M74" s="619" t="s">
        <v>734</v>
      </c>
      <c r="N74" s="619" t="s">
        <v>734</v>
      </c>
      <c r="O74" s="619" t="s">
        <v>734</v>
      </c>
      <c r="P74" s="613">
        <v>5</v>
      </c>
      <c r="Q74" s="613">
        <v>8</v>
      </c>
      <c r="R74" s="613">
        <v>-5</v>
      </c>
      <c r="S74" s="619" t="s">
        <v>734</v>
      </c>
    </row>
    <row r="75" spans="1:19" ht="13.5" customHeight="1">
      <c r="A75" s="553"/>
      <c r="B75" s="553" t="s">
        <v>623</v>
      </c>
      <c r="C75" s="554"/>
      <c r="D75" s="612">
        <v>-0.5</v>
      </c>
      <c r="E75" s="613">
        <v>-6.2</v>
      </c>
      <c r="F75" s="613">
        <v>-7.8</v>
      </c>
      <c r="G75" s="613">
        <v>-3.8</v>
      </c>
      <c r="H75" s="613">
        <v>5.4</v>
      </c>
      <c r="I75" s="613">
        <v>3.7</v>
      </c>
      <c r="J75" s="613">
        <v>2.7</v>
      </c>
      <c r="K75" s="613">
        <v>2.7</v>
      </c>
      <c r="L75" s="619" t="s">
        <v>734</v>
      </c>
      <c r="M75" s="619" t="s">
        <v>734</v>
      </c>
      <c r="N75" s="619" t="s">
        <v>734</v>
      </c>
      <c r="O75" s="619" t="s">
        <v>734</v>
      </c>
      <c r="P75" s="613">
        <v>4.1</v>
      </c>
      <c r="Q75" s="613">
        <v>7.6</v>
      </c>
      <c r="R75" s="613">
        <v>-17.6</v>
      </c>
      <c r="S75" s="619" t="s">
        <v>734</v>
      </c>
    </row>
    <row r="76" spans="1:19" ht="13.5" customHeight="1">
      <c r="A76" s="553"/>
      <c r="B76" s="553" t="s">
        <v>624</v>
      </c>
      <c r="C76" s="554"/>
      <c r="D76" s="612">
        <v>-1.7</v>
      </c>
      <c r="E76" s="613">
        <v>-5.5</v>
      </c>
      <c r="F76" s="613">
        <v>-7.2</v>
      </c>
      <c r="G76" s="613">
        <v>-3.4</v>
      </c>
      <c r="H76" s="613">
        <v>1.6</v>
      </c>
      <c r="I76" s="613">
        <v>-1.5</v>
      </c>
      <c r="J76" s="613">
        <v>3.2</v>
      </c>
      <c r="K76" s="613">
        <v>0.4</v>
      </c>
      <c r="L76" s="619" t="s">
        <v>734</v>
      </c>
      <c r="M76" s="619" t="s">
        <v>734</v>
      </c>
      <c r="N76" s="619" t="s">
        <v>734</v>
      </c>
      <c r="O76" s="619" t="s">
        <v>734</v>
      </c>
      <c r="P76" s="613">
        <v>2.6</v>
      </c>
      <c r="Q76" s="613">
        <v>7.5</v>
      </c>
      <c r="R76" s="613">
        <v>-36.1</v>
      </c>
      <c r="S76" s="619" t="s">
        <v>734</v>
      </c>
    </row>
    <row r="77" spans="1:19" ht="13.5" customHeight="1">
      <c r="A77" s="553"/>
      <c r="B77" s="553" t="s">
        <v>625</v>
      </c>
      <c r="C77" s="554"/>
      <c r="D77" s="612">
        <v>0</v>
      </c>
      <c r="E77" s="613">
        <v>3.2</v>
      </c>
      <c r="F77" s="613">
        <v>-1</v>
      </c>
      <c r="G77" s="613">
        <v>1.9</v>
      </c>
      <c r="H77" s="613">
        <v>-9.4</v>
      </c>
      <c r="I77" s="613">
        <v>1.4</v>
      </c>
      <c r="J77" s="613">
        <v>-3.1</v>
      </c>
      <c r="K77" s="613">
        <v>4.7</v>
      </c>
      <c r="L77" s="619" t="s">
        <v>734</v>
      </c>
      <c r="M77" s="619" t="s">
        <v>734</v>
      </c>
      <c r="N77" s="619" t="s">
        <v>734</v>
      </c>
      <c r="O77" s="619" t="s">
        <v>734</v>
      </c>
      <c r="P77" s="613">
        <v>-1.4</v>
      </c>
      <c r="Q77" s="613">
        <v>2.7</v>
      </c>
      <c r="R77" s="613">
        <v>-7.1</v>
      </c>
      <c r="S77" s="619" t="s">
        <v>734</v>
      </c>
    </row>
    <row r="78" spans="1:19" ht="13.5" customHeight="1">
      <c r="A78" s="553"/>
      <c r="B78" s="553" t="s">
        <v>626</v>
      </c>
      <c r="C78" s="554"/>
      <c r="D78" s="616">
        <v>1.3</v>
      </c>
      <c r="E78" s="617">
        <v>-1.6</v>
      </c>
      <c r="F78" s="617">
        <v>-0.2</v>
      </c>
      <c r="G78" s="617">
        <v>3.2</v>
      </c>
      <c r="H78" s="617">
        <v>0.3</v>
      </c>
      <c r="I78" s="617">
        <v>1.6</v>
      </c>
      <c r="J78" s="617">
        <v>0.5</v>
      </c>
      <c r="K78" s="617">
        <v>4.6</v>
      </c>
      <c r="L78" s="617">
        <v>-3.2</v>
      </c>
      <c r="M78" s="617">
        <v>1.4</v>
      </c>
      <c r="N78" s="617">
        <v>1.2</v>
      </c>
      <c r="O78" s="617">
        <v>-7.1</v>
      </c>
      <c r="P78" s="617">
        <v>-1.5</v>
      </c>
      <c r="Q78" s="617">
        <v>14.2</v>
      </c>
      <c r="R78" s="617">
        <v>-2.6</v>
      </c>
      <c r="S78" s="617">
        <v>-2.1</v>
      </c>
    </row>
    <row r="79" spans="1:19" ht="13.5" customHeight="1">
      <c r="A79" s="550" t="s">
        <v>627</v>
      </c>
      <c r="B79" s="550" t="s">
        <v>628</v>
      </c>
      <c r="C79" s="556" t="s">
        <v>629</v>
      </c>
      <c r="D79" s="598">
        <v>0.8</v>
      </c>
      <c r="E79" s="599">
        <v>-1</v>
      </c>
      <c r="F79" s="599">
        <v>0.1</v>
      </c>
      <c r="G79" s="599">
        <v>4.9</v>
      </c>
      <c r="H79" s="599">
        <v>2.9</v>
      </c>
      <c r="I79" s="599">
        <v>2.6</v>
      </c>
      <c r="J79" s="599">
        <v>2.5</v>
      </c>
      <c r="K79" s="599">
        <v>3.7</v>
      </c>
      <c r="L79" s="599">
        <v>-4</v>
      </c>
      <c r="M79" s="599">
        <v>0.7</v>
      </c>
      <c r="N79" s="599">
        <v>2.5</v>
      </c>
      <c r="O79" s="599">
        <v>-1.3</v>
      </c>
      <c r="P79" s="599">
        <v>-1.6</v>
      </c>
      <c r="Q79" s="599">
        <v>4.6</v>
      </c>
      <c r="R79" s="599">
        <v>-3.2</v>
      </c>
      <c r="S79" s="599">
        <v>-2.4</v>
      </c>
    </row>
    <row r="80" spans="1:19" ht="13.5" customHeight="1">
      <c r="A80" s="553"/>
      <c r="B80" s="553" t="s">
        <v>630</v>
      </c>
      <c r="C80" s="554"/>
      <c r="D80" s="598">
        <v>0.8</v>
      </c>
      <c r="E80" s="599">
        <v>-1.1</v>
      </c>
      <c r="F80" s="599">
        <v>0.4</v>
      </c>
      <c r="G80" s="599">
        <v>3.4</v>
      </c>
      <c r="H80" s="599">
        <v>2.8</v>
      </c>
      <c r="I80" s="599">
        <v>3.8</v>
      </c>
      <c r="J80" s="599">
        <v>-2.6</v>
      </c>
      <c r="K80" s="599">
        <v>6.1</v>
      </c>
      <c r="L80" s="599">
        <v>-1.3</v>
      </c>
      <c r="M80" s="599">
        <v>0.8</v>
      </c>
      <c r="N80" s="599">
        <v>3.8</v>
      </c>
      <c r="O80" s="599">
        <v>-4.1</v>
      </c>
      <c r="P80" s="599">
        <v>-1</v>
      </c>
      <c r="Q80" s="599">
        <v>6.3</v>
      </c>
      <c r="R80" s="599">
        <v>-3.2</v>
      </c>
      <c r="S80" s="599">
        <v>-1.6</v>
      </c>
    </row>
    <row r="81" spans="1:19" ht="13.5" customHeight="1">
      <c r="A81" s="553"/>
      <c r="B81" s="553" t="s">
        <v>631</v>
      </c>
      <c r="C81" s="554"/>
      <c r="D81" s="598">
        <v>1.1</v>
      </c>
      <c r="E81" s="599">
        <v>-0.5</v>
      </c>
      <c r="F81" s="599">
        <v>0.3</v>
      </c>
      <c r="G81" s="599">
        <v>2.9</v>
      </c>
      <c r="H81" s="599">
        <v>2.8</v>
      </c>
      <c r="I81" s="599">
        <v>3.2</v>
      </c>
      <c r="J81" s="599">
        <v>-2.4</v>
      </c>
      <c r="K81" s="599">
        <v>4.6</v>
      </c>
      <c r="L81" s="599">
        <v>0.9</v>
      </c>
      <c r="M81" s="599">
        <v>2.1</v>
      </c>
      <c r="N81" s="599">
        <v>5</v>
      </c>
      <c r="O81" s="599">
        <v>-6.1</v>
      </c>
      <c r="P81" s="599">
        <v>-2.8</v>
      </c>
      <c r="Q81" s="599">
        <v>11</v>
      </c>
      <c r="R81" s="599">
        <v>0</v>
      </c>
      <c r="S81" s="599">
        <v>-2.7</v>
      </c>
    </row>
    <row r="82" spans="1:19" ht="13.5" customHeight="1">
      <c r="A82" s="553"/>
      <c r="B82" s="553" t="s">
        <v>632</v>
      </c>
      <c r="C82" s="554"/>
      <c r="D82" s="598">
        <v>1.7</v>
      </c>
      <c r="E82" s="599">
        <v>-0.9</v>
      </c>
      <c r="F82" s="599">
        <v>1.6</v>
      </c>
      <c r="G82" s="599">
        <v>1.4</v>
      </c>
      <c r="H82" s="599">
        <v>2.7</v>
      </c>
      <c r="I82" s="599">
        <v>2.5</v>
      </c>
      <c r="J82" s="599">
        <v>-1.5</v>
      </c>
      <c r="K82" s="599">
        <v>3.3</v>
      </c>
      <c r="L82" s="599">
        <v>-1.9</v>
      </c>
      <c r="M82" s="599">
        <v>1</v>
      </c>
      <c r="N82" s="599">
        <v>2.6</v>
      </c>
      <c r="O82" s="599">
        <v>-7.3</v>
      </c>
      <c r="P82" s="599">
        <v>-1.4</v>
      </c>
      <c r="Q82" s="599">
        <v>13.4</v>
      </c>
      <c r="R82" s="599">
        <v>-1.7</v>
      </c>
      <c r="S82" s="599">
        <v>-2.9</v>
      </c>
    </row>
    <row r="83" spans="1:19" ht="13.5" customHeight="1">
      <c r="A83" s="553"/>
      <c r="B83" s="553" t="s">
        <v>633</v>
      </c>
      <c r="C83" s="554"/>
      <c r="D83" s="598">
        <v>1.5</v>
      </c>
      <c r="E83" s="599">
        <v>-1.5</v>
      </c>
      <c r="F83" s="599">
        <v>1.1</v>
      </c>
      <c r="G83" s="599">
        <v>4.5</v>
      </c>
      <c r="H83" s="599">
        <v>1.1</v>
      </c>
      <c r="I83" s="599">
        <v>1.6</v>
      </c>
      <c r="J83" s="599">
        <v>-1.3</v>
      </c>
      <c r="K83" s="599">
        <v>0.6</v>
      </c>
      <c r="L83" s="599">
        <v>-6.1</v>
      </c>
      <c r="M83" s="599">
        <v>2</v>
      </c>
      <c r="N83" s="599">
        <v>1.4</v>
      </c>
      <c r="O83" s="599">
        <v>-7</v>
      </c>
      <c r="P83" s="599">
        <v>-3</v>
      </c>
      <c r="Q83" s="599">
        <v>15.4</v>
      </c>
      <c r="R83" s="599">
        <v>-2.6</v>
      </c>
      <c r="S83" s="599">
        <v>-3.7</v>
      </c>
    </row>
    <row r="84" spans="1:19" ht="13.5" customHeight="1">
      <c r="A84" s="553"/>
      <c r="B84" s="553" t="s">
        <v>634</v>
      </c>
      <c r="C84" s="554"/>
      <c r="D84" s="598">
        <v>1.2</v>
      </c>
      <c r="E84" s="599">
        <v>-1.6</v>
      </c>
      <c r="F84" s="599">
        <v>0</v>
      </c>
      <c r="G84" s="599">
        <v>4.4</v>
      </c>
      <c r="H84" s="599">
        <v>-8.1</v>
      </c>
      <c r="I84" s="599">
        <v>2.8</v>
      </c>
      <c r="J84" s="599">
        <v>-0.5</v>
      </c>
      <c r="K84" s="599">
        <v>2.2</v>
      </c>
      <c r="L84" s="599">
        <v>-5</v>
      </c>
      <c r="M84" s="599">
        <v>2.6</v>
      </c>
      <c r="N84" s="599">
        <v>-0.4</v>
      </c>
      <c r="O84" s="599">
        <v>-8.8</v>
      </c>
      <c r="P84" s="599">
        <v>-2</v>
      </c>
      <c r="Q84" s="599">
        <v>15.3</v>
      </c>
      <c r="R84" s="599">
        <v>-5.4</v>
      </c>
      <c r="S84" s="599">
        <v>-2.4</v>
      </c>
    </row>
    <row r="85" spans="1:19" ht="13.5" customHeight="1">
      <c r="A85" s="553"/>
      <c r="B85" s="553" t="s">
        <v>635</v>
      </c>
      <c r="C85" s="554"/>
      <c r="D85" s="598">
        <v>1.8</v>
      </c>
      <c r="E85" s="599">
        <v>-1.4</v>
      </c>
      <c r="F85" s="599">
        <v>0.7</v>
      </c>
      <c r="G85" s="599">
        <v>5.3</v>
      </c>
      <c r="H85" s="599">
        <v>-3.5</v>
      </c>
      <c r="I85" s="599">
        <v>1.8</v>
      </c>
      <c r="J85" s="599">
        <v>0.1</v>
      </c>
      <c r="K85" s="599">
        <v>4.1</v>
      </c>
      <c r="L85" s="599">
        <v>-2.5</v>
      </c>
      <c r="M85" s="599">
        <v>1.8</v>
      </c>
      <c r="N85" s="599">
        <v>-0.5</v>
      </c>
      <c r="O85" s="599">
        <v>-8.2</v>
      </c>
      <c r="P85" s="599">
        <v>-1.4</v>
      </c>
      <c r="Q85" s="599">
        <v>16.9</v>
      </c>
      <c r="R85" s="599">
        <v>-4.3</v>
      </c>
      <c r="S85" s="599">
        <v>-1.1</v>
      </c>
    </row>
    <row r="86" spans="1:19" ht="13.5" customHeight="1">
      <c r="A86" s="553"/>
      <c r="B86" s="553" t="s">
        <v>636</v>
      </c>
      <c r="C86" s="554"/>
      <c r="D86" s="598">
        <v>0.9</v>
      </c>
      <c r="E86" s="599">
        <v>-2.1</v>
      </c>
      <c r="F86" s="599">
        <v>-2</v>
      </c>
      <c r="G86" s="599">
        <v>5.6</v>
      </c>
      <c r="H86" s="599">
        <v>-1.3</v>
      </c>
      <c r="I86" s="599">
        <v>1</v>
      </c>
      <c r="J86" s="599">
        <v>0.4</v>
      </c>
      <c r="K86" s="599">
        <v>6</v>
      </c>
      <c r="L86" s="599">
        <v>-3</v>
      </c>
      <c r="M86" s="599">
        <v>2.2</v>
      </c>
      <c r="N86" s="599">
        <v>1.6</v>
      </c>
      <c r="O86" s="599">
        <v>-10.4</v>
      </c>
      <c r="P86" s="599">
        <v>-2.8</v>
      </c>
      <c r="Q86" s="599">
        <v>18.8</v>
      </c>
      <c r="R86" s="599">
        <v>-3.3</v>
      </c>
      <c r="S86" s="599">
        <v>-1.6</v>
      </c>
    </row>
    <row r="87" spans="1:19" ht="13.5" customHeight="1">
      <c r="A87" s="553"/>
      <c r="B87" s="553" t="s">
        <v>637</v>
      </c>
      <c r="C87" s="554"/>
      <c r="D87" s="598">
        <v>1.1</v>
      </c>
      <c r="E87" s="599">
        <v>-2.6</v>
      </c>
      <c r="F87" s="599">
        <v>-1.7</v>
      </c>
      <c r="G87" s="599">
        <v>1.8</v>
      </c>
      <c r="H87" s="599">
        <v>-2.6</v>
      </c>
      <c r="I87" s="599">
        <v>0</v>
      </c>
      <c r="J87" s="599">
        <v>1.2</v>
      </c>
      <c r="K87" s="599">
        <v>6</v>
      </c>
      <c r="L87" s="599">
        <v>-3.3</v>
      </c>
      <c r="M87" s="599">
        <v>2.4</v>
      </c>
      <c r="N87" s="599">
        <v>0.1</v>
      </c>
      <c r="O87" s="599">
        <v>-7.8</v>
      </c>
      <c r="P87" s="599">
        <v>-1.2</v>
      </c>
      <c r="Q87" s="599">
        <v>18.8</v>
      </c>
      <c r="R87" s="599">
        <v>-3.8</v>
      </c>
      <c r="S87" s="599">
        <v>-2</v>
      </c>
    </row>
    <row r="88" spans="1:19" ht="13.5" customHeight="1">
      <c r="A88" s="553"/>
      <c r="B88" s="553" t="s">
        <v>638</v>
      </c>
      <c r="C88" s="554"/>
      <c r="D88" s="598">
        <v>1.7</v>
      </c>
      <c r="E88" s="599">
        <v>-2</v>
      </c>
      <c r="F88" s="599">
        <v>-0.6</v>
      </c>
      <c r="G88" s="599">
        <v>1.5</v>
      </c>
      <c r="H88" s="599">
        <v>-1.7</v>
      </c>
      <c r="I88" s="599">
        <v>0.5</v>
      </c>
      <c r="J88" s="599">
        <v>5.4</v>
      </c>
      <c r="K88" s="599">
        <v>6.5</v>
      </c>
      <c r="L88" s="599">
        <v>-3.7</v>
      </c>
      <c r="M88" s="599">
        <v>1.7</v>
      </c>
      <c r="N88" s="599">
        <v>-0.9</v>
      </c>
      <c r="O88" s="599">
        <v>-9.2</v>
      </c>
      <c r="P88" s="599">
        <v>-0.5</v>
      </c>
      <c r="Q88" s="599">
        <v>16.5</v>
      </c>
      <c r="R88" s="599">
        <v>-3.5</v>
      </c>
      <c r="S88" s="599">
        <v>-2.2</v>
      </c>
    </row>
    <row r="89" spans="1:19" ht="13.5" customHeight="1">
      <c r="A89" s="553"/>
      <c r="B89" s="553" t="s">
        <v>639</v>
      </c>
      <c r="C89" s="554"/>
      <c r="D89" s="598">
        <v>1.5</v>
      </c>
      <c r="E89" s="599">
        <v>-2.7</v>
      </c>
      <c r="F89" s="599">
        <v>-1</v>
      </c>
      <c r="G89" s="599">
        <v>1</v>
      </c>
      <c r="H89" s="599">
        <v>4.3</v>
      </c>
      <c r="I89" s="599">
        <v>0.3</v>
      </c>
      <c r="J89" s="599">
        <v>3.1</v>
      </c>
      <c r="K89" s="599">
        <v>6.2</v>
      </c>
      <c r="L89" s="599">
        <v>-3.9</v>
      </c>
      <c r="M89" s="599">
        <v>0.1</v>
      </c>
      <c r="N89" s="599">
        <v>0.2</v>
      </c>
      <c r="O89" s="599">
        <v>-6.7</v>
      </c>
      <c r="P89" s="599">
        <v>-0.6</v>
      </c>
      <c r="Q89" s="599">
        <v>16.5</v>
      </c>
      <c r="R89" s="599">
        <v>-0.2</v>
      </c>
      <c r="S89" s="599">
        <v>-1.2</v>
      </c>
    </row>
    <row r="90" spans="1:19" ht="13.5" customHeight="1">
      <c r="A90" s="553"/>
      <c r="B90" s="553" t="s">
        <v>640</v>
      </c>
      <c r="C90" s="554"/>
      <c r="D90" s="598">
        <v>1.3</v>
      </c>
      <c r="E90" s="599">
        <v>-2.2</v>
      </c>
      <c r="F90" s="599">
        <v>-0.6</v>
      </c>
      <c r="G90" s="599">
        <v>1.7</v>
      </c>
      <c r="H90" s="599">
        <v>4.9</v>
      </c>
      <c r="I90" s="599">
        <v>-0.5</v>
      </c>
      <c r="J90" s="599">
        <v>1.5</v>
      </c>
      <c r="K90" s="599">
        <v>6.5</v>
      </c>
      <c r="L90" s="599">
        <v>-4.1</v>
      </c>
      <c r="M90" s="599">
        <v>0.1</v>
      </c>
      <c r="N90" s="599">
        <v>-0.8</v>
      </c>
      <c r="O90" s="599">
        <v>-8.9</v>
      </c>
      <c r="P90" s="599">
        <v>-0.7</v>
      </c>
      <c r="Q90" s="599">
        <v>16.7</v>
      </c>
      <c r="R90" s="599">
        <v>-0.2</v>
      </c>
      <c r="S90" s="599">
        <v>-1.4</v>
      </c>
    </row>
    <row r="91" spans="1:19" ht="13.5" customHeight="1">
      <c r="A91" s="558" t="s">
        <v>641</v>
      </c>
      <c r="B91" s="558" t="s">
        <v>628</v>
      </c>
      <c r="C91" s="559" t="s">
        <v>642</v>
      </c>
      <c r="D91" s="600">
        <v>1.8</v>
      </c>
      <c r="E91" s="601">
        <v>-1.6</v>
      </c>
      <c r="F91" s="601">
        <v>1</v>
      </c>
      <c r="G91" s="601">
        <v>0.3</v>
      </c>
      <c r="H91" s="601">
        <v>-4.9</v>
      </c>
      <c r="I91" s="601">
        <v>0</v>
      </c>
      <c r="J91" s="601">
        <v>0.2</v>
      </c>
      <c r="K91" s="601">
        <v>6.5</v>
      </c>
      <c r="L91" s="601">
        <v>-2.6</v>
      </c>
      <c r="M91" s="601">
        <v>1.2</v>
      </c>
      <c r="N91" s="601">
        <v>-2.7</v>
      </c>
      <c r="O91" s="601">
        <v>-12.6</v>
      </c>
      <c r="P91" s="601">
        <v>-0.1</v>
      </c>
      <c r="Q91" s="601">
        <v>17.5</v>
      </c>
      <c r="R91" s="601">
        <v>4.8</v>
      </c>
      <c r="S91" s="601">
        <v>-3.3</v>
      </c>
    </row>
    <row r="92" spans="1:35" ht="27" customHeight="1">
      <c r="A92" s="756" t="s">
        <v>344</v>
      </c>
      <c r="B92" s="756"/>
      <c r="C92" s="757"/>
      <c r="D92" s="605">
        <v>0.4</v>
      </c>
      <c r="E92" s="602">
        <v>0.3</v>
      </c>
      <c r="F92" s="602">
        <v>1.4</v>
      </c>
      <c r="G92" s="602">
        <v>0.2</v>
      </c>
      <c r="H92" s="602">
        <v>-9.9</v>
      </c>
      <c r="I92" s="602">
        <v>0.8</v>
      </c>
      <c r="J92" s="602">
        <v>0.1</v>
      </c>
      <c r="K92" s="602">
        <v>-0.2</v>
      </c>
      <c r="L92" s="602">
        <v>0</v>
      </c>
      <c r="M92" s="602">
        <v>0.5</v>
      </c>
      <c r="N92" s="602">
        <v>-0.3</v>
      </c>
      <c r="O92" s="602">
        <v>-1.6</v>
      </c>
      <c r="P92" s="602">
        <v>0</v>
      </c>
      <c r="Q92" s="602">
        <v>0.3</v>
      </c>
      <c r="R92" s="602">
        <v>4.8</v>
      </c>
      <c r="S92" s="602">
        <v>-2.5</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Ｐゴシック,標準"&amp;12- 16 -</oddFooter>
  </headerFooter>
  <rowBreaks count="1" manualBreakCount="1">
    <brk id="92" max="255" man="1"/>
  </rowBreaks>
</worksheet>
</file>

<file path=xl/worksheets/sheet18.xml><?xml version="1.0" encoding="utf-8"?>
<worksheet xmlns="http://schemas.openxmlformats.org/spreadsheetml/2006/main" xmlns:r="http://schemas.openxmlformats.org/officeDocument/2006/relationships">
  <sheetPr>
    <tabColor indexed="14"/>
    <pageSetUpPr fitToPage="1"/>
  </sheetPr>
  <dimension ref="A1:BO40"/>
  <sheetViews>
    <sheetView workbookViewId="0" topLeftCell="A1">
      <selection activeCell="A1" sqref="A1"/>
    </sheetView>
  </sheetViews>
  <sheetFormatPr defaultColWidth="8.796875" defaultRowHeight="14.25"/>
  <cols>
    <col min="1" max="1" width="9.09765625" style="194" customWidth="1"/>
    <col min="2" max="2" width="5.19921875" style="194" customWidth="1"/>
    <col min="3" max="3" width="3.09765625" style="194" customWidth="1"/>
    <col min="4" max="4" width="2.69921875" style="194" customWidth="1"/>
    <col min="5" max="18" width="9.69921875" style="194" customWidth="1"/>
    <col min="19" max="19" width="7.5" style="194" customWidth="1"/>
    <col min="20" max="16384" width="9" style="194" customWidth="1"/>
  </cols>
  <sheetData>
    <row r="1" spans="8:14" ht="9" customHeight="1">
      <c r="H1" s="195"/>
      <c r="I1" s="195"/>
      <c r="J1" s="195"/>
      <c r="K1" s="195"/>
      <c r="L1" s="195"/>
      <c r="M1" s="195"/>
      <c r="N1" s="196"/>
    </row>
    <row r="2" spans="2:17" ht="22.5" customHeight="1">
      <c r="B2" s="197"/>
      <c r="C2" s="197"/>
      <c r="D2" s="197"/>
      <c r="G2" s="198"/>
      <c r="H2" s="195"/>
      <c r="I2" s="199" t="s">
        <v>356</v>
      </c>
      <c r="J2" s="199"/>
      <c r="K2" s="199"/>
      <c r="L2" s="199"/>
      <c r="M2" s="195"/>
      <c r="N2" s="195"/>
      <c r="Q2" s="200"/>
    </row>
    <row r="3" spans="2:18" ht="13.5">
      <c r="B3" s="201" t="s">
        <v>146</v>
      </c>
      <c r="C3" s="201"/>
      <c r="D3" s="201"/>
      <c r="E3" s="202"/>
      <c r="F3" s="202"/>
      <c r="Q3" s="595" t="s">
        <v>659</v>
      </c>
      <c r="R3" s="203"/>
    </row>
    <row r="4" spans="2:18" ht="13.5">
      <c r="B4" s="766" t="s">
        <v>357</v>
      </c>
      <c r="C4" s="767"/>
      <c r="D4" s="768"/>
      <c r="E4" s="466" t="s">
        <v>345</v>
      </c>
      <c r="F4" s="467"/>
      <c r="G4" s="466" t="s">
        <v>551</v>
      </c>
      <c r="H4" s="468"/>
      <c r="I4" s="466" t="s">
        <v>346</v>
      </c>
      <c r="J4" s="467"/>
      <c r="K4" s="469" t="s">
        <v>347</v>
      </c>
      <c r="L4" s="468"/>
      <c r="M4" s="762" t="s">
        <v>348</v>
      </c>
      <c r="N4" s="763"/>
      <c r="O4" s="470" t="s">
        <v>349</v>
      </c>
      <c r="P4" s="467"/>
      <c r="Q4" s="466" t="s">
        <v>350</v>
      </c>
      <c r="R4" s="468"/>
    </row>
    <row r="5" spans="2:18" ht="13.5">
      <c r="B5" s="769"/>
      <c r="C5" s="770"/>
      <c r="D5" s="771"/>
      <c r="E5" s="471" t="s">
        <v>351</v>
      </c>
      <c r="F5" s="472" t="s">
        <v>358</v>
      </c>
      <c r="G5" s="471" t="s">
        <v>351</v>
      </c>
      <c r="H5" s="472" t="s">
        <v>358</v>
      </c>
      <c r="I5" s="471" t="s">
        <v>351</v>
      </c>
      <c r="J5" s="472" t="s">
        <v>358</v>
      </c>
      <c r="K5" s="471" t="s">
        <v>351</v>
      </c>
      <c r="L5" s="472" t="s">
        <v>358</v>
      </c>
      <c r="M5" s="471" t="s">
        <v>351</v>
      </c>
      <c r="N5" s="472" t="s">
        <v>358</v>
      </c>
      <c r="O5" s="473" t="s">
        <v>359</v>
      </c>
      <c r="P5" s="472" t="s">
        <v>352</v>
      </c>
      <c r="Q5" s="473" t="s">
        <v>359</v>
      </c>
      <c r="R5" s="472" t="s">
        <v>352</v>
      </c>
    </row>
    <row r="6" spans="2:18" s="209" customFormat="1" ht="9.75">
      <c r="B6" s="568"/>
      <c r="C6" s="575"/>
      <c r="D6" s="578"/>
      <c r="E6" s="204"/>
      <c r="F6" s="205" t="s">
        <v>360</v>
      </c>
      <c r="G6" s="206"/>
      <c r="H6" s="205" t="s">
        <v>360</v>
      </c>
      <c r="I6" s="204"/>
      <c r="J6" s="205" t="s">
        <v>360</v>
      </c>
      <c r="K6" s="206"/>
      <c r="L6" s="205" t="s">
        <v>360</v>
      </c>
      <c r="M6" s="204"/>
      <c r="N6" s="205" t="s">
        <v>360</v>
      </c>
      <c r="O6" s="207" t="s">
        <v>360</v>
      </c>
      <c r="P6" s="205" t="s">
        <v>361</v>
      </c>
      <c r="Q6" s="208" t="s">
        <v>360</v>
      </c>
      <c r="R6" s="205" t="s">
        <v>361</v>
      </c>
    </row>
    <row r="7" spans="2:19" s="196" customFormat="1" ht="13.5">
      <c r="B7" s="569" t="s">
        <v>627</v>
      </c>
      <c r="C7" s="577" t="s">
        <v>650</v>
      </c>
      <c r="D7" s="579" t="s">
        <v>642</v>
      </c>
      <c r="E7" s="210">
        <v>100.7</v>
      </c>
      <c r="F7" s="211">
        <v>1.0030090270812437</v>
      </c>
      <c r="G7" s="195">
        <v>99.8</v>
      </c>
      <c r="H7" s="211">
        <v>1.0121457489878543</v>
      </c>
      <c r="I7" s="210">
        <v>98.9</v>
      </c>
      <c r="J7" s="211">
        <v>-0.2018163471241056</v>
      </c>
      <c r="K7" s="195">
        <v>99.3</v>
      </c>
      <c r="L7" s="211">
        <v>1.3265306122448952</v>
      </c>
      <c r="M7" s="212">
        <v>100.8</v>
      </c>
      <c r="N7" s="211">
        <v>0.09930486593842534</v>
      </c>
      <c r="O7" s="505">
        <v>1.83</v>
      </c>
      <c r="P7" s="506">
        <v>-0.26</v>
      </c>
      <c r="Q7" s="513">
        <v>2.01</v>
      </c>
      <c r="R7" s="506">
        <v>0.38</v>
      </c>
      <c r="S7" s="195"/>
    </row>
    <row r="8" spans="2:19" s="196" customFormat="1" ht="13.5">
      <c r="B8" s="570"/>
      <c r="C8" s="577" t="s">
        <v>651</v>
      </c>
      <c r="D8" s="580"/>
      <c r="E8" s="210">
        <v>99.6</v>
      </c>
      <c r="F8" s="211">
        <v>-1.0923535253227492</v>
      </c>
      <c r="G8" s="195">
        <v>98.5</v>
      </c>
      <c r="H8" s="211">
        <v>-1.3026052104208388</v>
      </c>
      <c r="I8" s="210">
        <v>98.1</v>
      </c>
      <c r="J8" s="211">
        <v>-0.8088978766430853</v>
      </c>
      <c r="K8" s="195">
        <v>96.9</v>
      </c>
      <c r="L8" s="211">
        <v>-2.4169184290030126</v>
      </c>
      <c r="M8" s="212">
        <v>101</v>
      </c>
      <c r="N8" s="211">
        <v>0.19841269841270123</v>
      </c>
      <c r="O8" s="505">
        <v>1.88</v>
      </c>
      <c r="P8" s="506">
        <v>0.04999999999999982</v>
      </c>
      <c r="Q8" s="513">
        <v>1.69</v>
      </c>
      <c r="R8" s="506">
        <v>-0.32</v>
      </c>
      <c r="S8" s="195"/>
    </row>
    <row r="9" spans="2:19" s="196" customFormat="1" ht="13.5">
      <c r="B9" s="570"/>
      <c r="C9" s="577" t="s">
        <v>652</v>
      </c>
      <c r="D9" s="581"/>
      <c r="E9" s="210">
        <v>99.2</v>
      </c>
      <c r="F9" s="211">
        <v>-0.4016064257028027</v>
      </c>
      <c r="G9" s="195">
        <v>98.8</v>
      </c>
      <c r="H9" s="211">
        <v>0.30456852791877886</v>
      </c>
      <c r="I9" s="210">
        <v>96.5</v>
      </c>
      <c r="J9" s="211">
        <v>-1.6309887869520838</v>
      </c>
      <c r="K9" s="195">
        <v>96.1</v>
      </c>
      <c r="L9" s="211">
        <v>-0.8255933952528497</v>
      </c>
      <c r="M9" s="212">
        <v>101.3</v>
      </c>
      <c r="N9" s="211">
        <v>0.29702970297029424</v>
      </c>
      <c r="O9" s="505">
        <v>1.86</v>
      </c>
      <c r="P9" s="506">
        <v>-0.019999999999999796</v>
      </c>
      <c r="Q9" s="513">
        <v>1.64</v>
      </c>
      <c r="R9" s="506">
        <v>-0.05</v>
      </c>
      <c r="S9" s="195"/>
    </row>
    <row r="10" spans="2:19" s="196" customFormat="1" ht="13.5">
      <c r="B10" s="570"/>
      <c r="C10" s="577" t="s">
        <v>653</v>
      </c>
      <c r="D10" s="580"/>
      <c r="E10" s="210">
        <v>98.9</v>
      </c>
      <c r="F10" s="211">
        <v>-0.3024193548387068</v>
      </c>
      <c r="G10" s="195">
        <v>98.4</v>
      </c>
      <c r="H10" s="211">
        <v>-0.40485829959513314</v>
      </c>
      <c r="I10" s="210">
        <v>97.9</v>
      </c>
      <c r="J10" s="211">
        <v>1.4507772020725447</v>
      </c>
      <c r="K10" s="195">
        <v>96.9</v>
      </c>
      <c r="L10" s="211">
        <v>0.8324661810614062</v>
      </c>
      <c r="M10" s="212">
        <v>101.4</v>
      </c>
      <c r="N10" s="211">
        <v>0.09871668311945561</v>
      </c>
      <c r="O10" s="505">
        <v>1.67</v>
      </c>
      <c r="P10" s="506">
        <v>-0.19</v>
      </c>
      <c r="Q10" s="513">
        <v>1.66</v>
      </c>
      <c r="R10" s="506">
        <v>0.02</v>
      </c>
      <c r="S10" s="195"/>
    </row>
    <row r="11" spans="2:19" s="196" customFormat="1" ht="13.5">
      <c r="B11" s="571"/>
      <c r="C11" s="577" t="s">
        <v>654</v>
      </c>
      <c r="D11" s="581"/>
      <c r="E11" s="210">
        <v>95.4</v>
      </c>
      <c r="F11" s="211">
        <v>-3.5389282103134474</v>
      </c>
      <c r="G11" s="195">
        <v>98.6</v>
      </c>
      <c r="H11" s="211">
        <v>0.20325203252031365</v>
      </c>
      <c r="I11" s="210">
        <v>98.5</v>
      </c>
      <c r="J11" s="211">
        <v>0.6128702757916182</v>
      </c>
      <c r="K11" s="195">
        <v>93.7</v>
      </c>
      <c r="L11" s="211">
        <v>-3.3023735810113544</v>
      </c>
      <c r="M11" s="212">
        <v>101.2</v>
      </c>
      <c r="N11" s="211">
        <v>-0.1972386587771231</v>
      </c>
      <c r="O11" s="505">
        <v>1.46</v>
      </c>
      <c r="P11" s="506">
        <v>-0.21</v>
      </c>
      <c r="Q11" s="513">
        <v>1.64</v>
      </c>
      <c r="R11" s="506">
        <v>-0.02</v>
      </c>
      <c r="S11" s="195"/>
    </row>
    <row r="12" spans="2:19" s="196" customFormat="1" ht="13.5">
      <c r="B12" s="572"/>
      <c r="C12" s="577" t="s">
        <v>655</v>
      </c>
      <c r="D12" s="582"/>
      <c r="E12" s="210">
        <v>98.8</v>
      </c>
      <c r="F12" s="211">
        <v>3.563941299790347</v>
      </c>
      <c r="G12" s="195">
        <v>98.6</v>
      </c>
      <c r="H12" s="211">
        <v>0</v>
      </c>
      <c r="I12" s="210">
        <v>98.1</v>
      </c>
      <c r="J12" s="211">
        <v>-0.4060913705583814</v>
      </c>
      <c r="K12" s="210">
        <v>94</v>
      </c>
      <c r="L12" s="211">
        <v>0.32017075773745696</v>
      </c>
      <c r="M12" s="212">
        <v>101.5</v>
      </c>
      <c r="N12" s="211">
        <v>0.29644268774703275</v>
      </c>
      <c r="O12" s="505">
        <v>1.82</v>
      </c>
      <c r="P12" s="506">
        <v>0.36</v>
      </c>
      <c r="Q12" s="513">
        <v>1.57</v>
      </c>
      <c r="R12" s="506">
        <v>-0.06999999999999984</v>
      </c>
      <c r="S12" s="195"/>
    </row>
    <row r="13" spans="2:19" s="196" customFormat="1" ht="13.5">
      <c r="B13" s="572"/>
      <c r="C13" s="577" t="s">
        <v>656</v>
      </c>
      <c r="D13" s="582"/>
      <c r="E13" s="210">
        <v>98.2</v>
      </c>
      <c r="F13" s="211">
        <v>-0.6072874493927068</v>
      </c>
      <c r="G13" s="195">
        <v>98</v>
      </c>
      <c r="H13" s="211">
        <v>-0.6085192697768705</v>
      </c>
      <c r="I13" s="210">
        <v>98.8</v>
      </c>
      <c r="J13" s="211">
        <v>0.7135575942915422</v>
      </c>
      <c r="K13" s="195">
        <v>92.6</v>
      </c>
      <c r="L13" s="211">
        <v>-1.4893617021276655</v>
      </c>
      <c r="M13" s="212">
        <v>101</v>
      </c>
      <c r="N13" s="211">
        <v>-0.49261083743842365</v>
      </c>
      <c r="O13" s="505">
        <v>1.78</v>
      </c>
      <c r="P13" s="506">
        <v>-0.04</v>
      </c>
      <c r="Q13" s="513">
        <v>1.87</v>
      </c>
      <c r="R13" s="506">
        <v>0.3</v>
      </c>
      <c r="S13" s="195"/>
    </row>
    <row r="14" spans="2:19" s="196" customFormat="1" ht="13.5">
      <c r="B14" s="572"/>
      <c r="C14" s="577" t="s">
        <v>657</v>
      </c>
      <c r="D14" s="582"/>
      <c r="E14" s="210">
        <v>99.1</v>
      </c>
      <c r="F14" s="211">
        <v>0.9164969450101746</v>
      </c>
      <c r="G14" s="195">
        <v>98.4</v>
      </c>
      <c r="H14" s="211">
        <v>0.40816326530612823</v>
      </c>
      <c r="I14" s="210">
        <v>97.8</v>
      </c>
      <c r="J14" s="211">
        <v>-1.0121457489878543</v>
      </c>
      <c r="K14" s="195">
        <v>98.6</v>
      </c>
      <c r="L14" s="211">
        <v>6.479481641468683</v>
      </c>
      <c r="M14" s="212">
        <v>101.6</v>
      </c>
      <c r="N14" s="211">
        <v>0.5940594059405885</v>
      </c>
      <c r="O14" s="505">
        <v>1.87</v>
      </c>
      <c r="P14" s="506">
        <v>0.09000000000000008</v>
      </c>
      <c r="Q14" s="513">
        <v>1.63</v>
      </c>
      <c r="R14" s="506">
        <v>-0.24</v>
      </c>
      <c r="S14" s="195"/>
    </row>
    <row r="15" spans="2:19" s="196" customFormat="1" ht="13.5">
      <c r="B15" s="572"/>
      <c r="C15" s="577" t="s">
        <v>579</v>
      </c>
      <c r="D15" s="582"/>
      <c r="E15" s="210">
        <v>98.8</v>
      </c>
      <c r="F15" s="211">
        <v>-0.3027245206861727</v>
      </c>
      <c r="G15" s="195">
        <v>98.1</v>
      </c>
      <c r="H15" s="211">
        <v>-0.30487804878049934</v>
      </c>
      <c r="I15" s="210">
        <v>98.1</v>
      </c>
      <c r="J15" s="211">
        <v>0.30674846625766583</v>
      </c>
      <c r="K15" s="195">
        <v>97.9</v>
      </c>
      <c r="L15" s="211">
        <v>-0.7099391480730108</v>
      </c>
      <c r="M15" s="212">
        <v>101.8</v>
      </c>
      <c r="N15" s="211">
        <v>0.19685039370079022</v>
      </c>
      <c r="O15" s="505">
        <v>1.77</v>
      </c>
      <c r="P15" s="506">
        <v>-0.1</v>
      </c>
      <c r="Q15" s="513">
        <v>1.64</v>
      </c>
      <c r="R15" s="506">
        <v>0.01</v>
      </c>
      <c r="S15" s="195"/>
    </row>
    <row r="16" spans="2:18" ht="13.5" customHeight="1">
      <c r="B16" s="572"/>
      <c r="C16" s="577" t="s">
        <v>658</v>
      </c>
      <c r="D16" s="582"/>
      <c r="E16" s="212">
        <v>98.5</v>
      </c>
      <c r="F16" s="213">
        <v>-0.3036437246963534</v>
      </c>
      <c r="G16" s="214">
        <v>98.1</v>
      </c>
      <c r="H16" s="213">
        <v>0</v>
      </c>
      <c r="I16" s="212">
        <v>97.7</v>
      </c>
      <c r="J16" s="213">
        <v>-0.4077471967380138</v>
      </c>
      <c r="K16" s="214">
        <v>95.5</v>
      </c>
      <c r="L16" s="213">
        <v>-2.4514811031665023</v>
      </c>
      <c r="M16" s="212">
        <v>101.6</v>
      </c>
      <c r="N16" s="213">
        <v>-0.19646365422397138</v>
      </c>
      <c r="O16" s="507">
        <v>1.74</v>
      </c>
      <c r="P16" s="508">
        <v>-0.03</v>
      </c>
      <c r="Q16" s="514">
        <v>1.66</v>
      </c>
      <c r="R16" s="508">
        <v>0.02</v>
      </c>
    </row>
    <row r="17" spans="1:67" ht="13.5" customHeight="1">
      <c r="A17" s="215"/>
      <c r="B17" s="573"/>
      <c r="C17" s="577" t="s">
        <v>662</v>
      </c>
      <c r="D17" s="583"/>
      <c r="E17" s="216">
        <v>98.8</v>
      </c>
      <c r="F17" s="217">
        <v>0.30456852791877886</v>
      </c>
      <c r="G17" s="218">
        <v>97.8</v>
      </c>
      <c r="H17" s="217">
        <v>-0.30581039755351397</v>
      </c>
      <c r="I17" s="216">
        <v>97.9</v>
      </c>
      <c r="J17" s="217">
        <v>0.20470829068577567</v>
      </c>
      <c r="K17" s="218">
        <v>96.6</v>
      </c>
      <c r="L17" s="217">
        <v>1.1518324607329784</v>
      </c>
      <c r="M17" s="216">
        <v>101.6</v>
      </c>
      <c r="N17" s="217">
        <v>0</v>
      </c>
      <c r="O17" s="509">
        <v>1.71</v>
      </c>
      <c r="P17" s="510">
        <v>-0.03</v>
      </c>
      <c r="Q17" s="515">
        <v>1.53</v>
      </c>
      <c r="R17" s="510">
        <v>-0.13</v>
      </c>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row>
    <row r="18" spans="1:18" s="223" customFormat="1" ht="13.5" customHeight="1">
      <c r="A18" s="219"/>
      <c r="B18" s="574" t="s">
        <v>641</v>
      </c>
      <c r="C18" s="576" t="s">
        <v>664</v>
      </c>
      <c r="D18" s="584" t="s">
        <v>642</v>
      </c>
      <c r="E18" s="220">
        <v>99.4</v>
      </c>
      <c r="F18" s="221">
        <v>0.6072874493927213</v>
      </c>
      <c r="G18" s="222">
        <v>99.2</v>
      </c>
      <c r="H18" s="221">
        <v>1.4314928425357931</v>
      </c>
      <c r="I18" s="220">
        <v>99.5</v>
      </c>
      <c r="J18" s="221">
        <v>1.6343207354443252</v>
      </c>
      <c r="K18" s="222">
        <v>98.1</v>
      </c>
      <c r="L18" s="221">
        <v>1.5527950310559007</v>
      </c>
      <c r="M18" s="220">
        <v>102.6</v>
      </c>
      <c r="N18" s="221">
        <v>0.984251968503937</v>
      </c>
      <c r="O18" s="516">
        <v>1.2</v>
      </c>
      <c r="P18" s="517">
        <v>-0.51</v>
      </c>
      <c r="Q18" s="518">
        <v>1.08</v>
      </c>
      <c r="R18" s="517">
        <v>-0.45</v>
      </c>
    </row>
    <row r="19" spans="1:18" ht="13.5" customHeight="1">
      <c r="A19" s="215" t="s">
        <v>552</v>
      </c>
      <c r="B19" s="196"/>
      <c r="C19" s="196"/>
      <c r="D19" s="196"/>
      <c r="E19" s="195"/>
      <c r="F19" s="195"/>
      <c r="G19" s="195"/>
      <c r="H19" s="195"/>
      <c r="I19" s="195"/>
      <c r="J19" s="195"/>
      <c r="K19" s="195"/>
      <c r="L19" s="195"/>
      <c r="M19" s="195"/>
      <c r="N19" s="195"/>
      <c r="O19" s="195"/>
      <c r="P19" s="195"/>
      <c r="Q19" s="195"/>
      <c r="R19" s="195"/>
    </row>
    <row r="20" spans="1:18" ht="13.5" customHeight="1">
      <c r="A20" s="224"/>
      <c r="B20" s="225" t="s">
        <v>156</v>
      </c>
      <c r="C20" s="225"/>
      <c r="D20" s="225"/>
      <c r="E20" s="226"/>
      <c r="F20" s="227"/>
      <c r="G20" s="228"/>
      <c r="H20" s="226"/>
      <c r="I20" s="226"/>
      <c r="K20" s="226"/>
      <c r="M20" s="226"/>
      <c r="N20" s="227"/>
      <c r="O20" s="229"/>
      <c r="P20" s="229"/>
      <c r="Q20" s="595" t="s">
        <v>659</v>
      </c>
      <c r="R20" s="230"/>
    </row>
    <row r="21" spans="1:18" ht="13.5" customHeight="1">
      <c r="A21" s="215"/>
      <c r="B21" s="766" t="s">
        <v>357</v>
      </c>
      <c r="C21" s="767"/>
      <c r="D21" s="768"/>
      <c r="E21" s="764" t="s">
        <v>345</v>
      </c>
      <c r="F21" s="765"/>
      <c r="G21" s="474" t="s">
        <v>353</v>
      </c>
      <c r="H21" s="475"/>
      <c r="I21" s="474" t="s">
        <v>346</v>
      </c>
      <c r="J21" s="476"/>
      <c r="K21" s="477" t="s">
        <v>347</v>
      </c>
      <c r="L21" s="475"/>
      <c r="M21" s="762" t="s">
        <v>348</v>
      </c>
      <c r="N21" s="763"/>
      <c r="O21" s="470" t="s">
        <v>349</v>
      </c>
      <c r="P21" s="467"/>
      <c r="Q21" s="466" t="s">
        <v>350</v>
      </c>
      <c r="R21" s="468"/>
    </row>
    <row r="22" spans="1:18" ht="13.5">
      <c r="A22" s="215" t="s">
        <v>552</v>
      </c>
      <c r="B22" s="769"/>
      <c r="C22" s="770"/>
      <c r="D22" s="771"/>
      <c r="E22" s="471" t="s">
        <v>351</v>
      </c>
      <c r="F22" s="472" t="s">
        <v>358</v>
      </c>
      <c r="G22" s="471" t="s">
        <v>351</v>
      </c>
      <c r="H22" s="472" t="s">
        <v>358</v>
      </c>
      <c r="I22" s="471" t="s">
        <v>351</v>
      </c>
      <c r="J22" s="472" t="s">
        <v>358</v>
      </c>
      <c r="K22" s="471" t="s">
        <v>351</v>
      </c>
      <c r="L22" s="472" t="s">
        <v>358</v>
      </c>
      <c r="M22" s="471" t="s">
        <v>351</v>
      </c>
      <c r="N22" s="472" t="s">
        <v>358</v>
      </c>
      <c r="O22" s="473" t="s">
        <v>359</v>
      </c>
      <c r="P22" s="472" t="s">
        <v>352</v>
      </c>
      <c r="Q22" s="473" t="s">
        <v>359</v>
      </c>
      <c r="R22" s="472" t="s">
        <v>352</v>
      </c>
    </row>
    <row r="23" spans="2:18" s="209" customFormat="1" ht="9.75">
      <c r="B23" s="568"/>
      <c r="C23" s="575"/>
      <c r="D23" s="578"/>
      <c r="E23" s="204"/>
      <c r="F23" s="205" t="s">
        <v>360</v>
      </c>
      <c r="G23" s="206"/>
      <c r="H23" s="205" t="s">
        <v>360</v>
      </c>
      <c r="I23" s="204"/>
      <c r="J23" s="205" t="s">
        <v>360</v>
      </c>
      <c r="K23" s="206"/>
      <c r="L23" s="205" t="s">
        <v>360</v>
      </c>
      <c r="M23" s="204"/>
      <c r="N23" s="205" t="s">
        <v>360</v>
      </c>
      <c r="O23" s="207" t="s">
        <v>360</v>
      </c>
      <c r="P23" s="205" t="s">
        <v>361</v>
      </c>
      <c r="Q23" s="208" t="s">
        <v>360</v>
      </c>
      <c r="R23" s="205" t="s">
        <v>361</v>
      </c>
    </row>
    <row r="24" spans="1:19" ht="13.5">
      <c r="A24" s="231"/>
      <c r="B24" s="569" t="s">
        <v>627</v>
      </c>
      <c r="C24" s="577" t="s">
        <v>650</v>
      </c>
      <c r="D24" s="579" t="s">
        <v>642</v>
      </c>
      <c r="E24" s="210">
        <v>102.7</v>
      </c>
      <c r="F24" s="211">
        <v>2.7</v>
      </c>
      <c r="G24" s="210">
        <v>100.7</v>
      </c>
      <c r="H24" s="211">
        <v>0.9018036072144346</v>
      </c>
      <c r="I24" s="210">
        <v>98.4</v>
      </c>
      <c r="J24" s="211">
        <v>0.20366598778004363</v>
      </c>
      <c r="K24" s="210">
        <v>105.9</v>
      </c>
      <c r="L24" s="211">
        <v>5.059523809523818</v>
      </c>
      <c r="M24" s="210">
        <v>100.7</v>
      </c>
      <c r="N24" s="211">
        <v>0.499001996007984</v>
      </c>
      <c r="O24" s="505">
        <v>1.26</v>
      </c>
      <c r="P24" s="506">
        <v>-0.24</v>
      </c>
      <c r="Q24" s="505">
        <v>1.13</v>
      </c>
      <c r="R24" s="506">
        <v>-0.17</v>
      </c>
      <c r="S24" s="196"/>
    </row>
    <row r="25" spans="2:18" ht="13.5">
      <c r="B25" s="570"/>
      <c r="C25" s="577" t="s">
        <v>651</v>
      </c>
      <c r="D25" s="580"/>
      <c r="E25" s="210">
        <v>101.5</v>
      </c>
      <c r="F25" s="211">
        <v>-1.1684518013631966</v>
      </c>
      <c r="G25" s="210">
        <v>99.7</v>
      </c>
      <c r="H25" s="211">
        <v>-0.9930486593843099</v>
      </c>
      <c r="I25" s="210">
        <v>97.4</v>
      </c>
      <c r="J25" s="211">
        <v>-1.0162601626016259</v>
      </c>
      <c r="K25" s="210">
        <v>101.1</v>
      </c>
      <c r="L25" s="211">
        <v>-4.53257790368273</v>
      </c>
      <c r="M25" s="210">
        <v>100.8</v>
      </c>
      <c r="N25" s="211">
        <v>0.09930486593842534</v>
      </c>
      <c r="O25" s="505">
        <v>1.13</v>
      </c>
      <c r="P25" s="506">
        <v>-0.13</v>
      </c>
      <c r="Q25" s="505">
        <v>1.23</v>
      </c>
      <c r="R25" s="506">
        <v>0.1</v>
      </c>
    </row>
    <row r="26" spans="1:18" ht="13.5">
      <c r="A26" s="196"/>
      <c r="B26" s="570"/>
      <c r="C26" s="577" t="s">
        <v>652</v>
      </c>
      <c r="D26" s="581"/>
      <c r="E26" s="210">
        <v>101</v>
      </c>
      <c r="F26" s="211">
        <v>-0.49261083743842365</v>
      </c>
      <c r="G26" s="210">
        <v>99.7</v>
      </c>
      <c r="H26" s="211">
        <v>0</v>
      </c>
      <c r="I26" s="210">
        <v>96.3</v>
      </c>
      <c r="J26" s="211">
        <v>-1.1293634496920006</v>
      </c>
      <c r="K26" s="210">
        <v>97.4</v>
      </c>
      <c r="L26" s="211">
        <v>-3.6597428288822833</v>
      </c>
      <c r="M26" s="210">
        <v>101</v>
      </c>
      <c r="N26" s="211">
        <v>0.19841269841270123</v>
      </c>
      <c r="O26" s="505">
        <v>1.14</v>
      </c>
      <c r="P26" s="506">
        <v>0.01</v>
      </c>
      <c r="Q26" s="505">
        <v>1.22</v>
      </c>
      <c r="R26" s="506">
        <v>-0.01</v>
      </c>
    </row>
    <row r="27" spans="1:18" ht="13.5">
      <c r="A27" s="196"/>
      <c r="B27" s="570"/>
      <c r="C27" s="577" t="s">
        <v>653</v>
      </c>
      <c r="D27" s="580"/>
      <c r="E27" s="210">
        <v>101.3</v>
      </c>
      <c r="F27" s="211">
        <v>0.29702970297029424</v>
      </c>
      <c r="G27" s="210">
        <v>99.6</v>
      </c>
      <c r="H27" s="211">
        <v>-0.10030090270813291</v>
      </c>
      <c r="I27" s="210">
        <v>96.8</v>
      </c>
      <c r="J27" s="211">
        <v>0.5192107995846313</v>
      </c>
      <c r="K27" s="210">
        <v>99.3</v>
      </c>
      <c r="L27" s="211">
        <v>1.9507186858316132</v>
      </c>
      <c r="M27" s="210">
        <v>100.5</v>
      </c>
      <c r="N27" s="211">
        <v>-0.49504950495049505</v>
      </c>
      <c r="O27" s="505">
        <v>0.98</v>
      </c>
      <c r="P27" s="506">
        <v>-0.16</v>
      </c>
      <c r="Q27" s="505">
        <v>1.34</v>
      </c>
      <c r="R27" s="506">
        <v>0.12</v>
      </c>
    </row>
    <row r="28" spans="2:18" ht="13.5">
      <c r="B28" s="571"/>
      <c r="C28" s="577" t="s">
        <v>654</v>
      </c>
      <c r="D28" s="581"/>
      <c r="E28" s="210">
        <v>91.4</v>
      </c>
      <c r="F28" s="211">
        <v>-9.772951628825263</v>
      </c>
      <c r="G28" s="210">
        <v>99.8</v>
      </c>
      <c r="H28" s="211">
        <v>0.20080321285140845</v>
      </c>
      <c r="I28" s="210">
        <v>98.1</v>
      </c>
      <c r="J28" s="211">
        <v>1.3429752066115674</v>
      </c>
      <c r="K28" s="210">
        <v>97.4</v>
      </c>
      <c r="L28" s="211">
        <v>-1.91339375629405</v>
      </c>
      <c r="M28" s="210">
        <v>99.9</v>
      </c>
      <c r="N28" s="211">
        <v>-0.5970149253731287</v>
      </c>
      <c r="O28" s="505">
        <v>0.99</v>
      </c>
      <c r="P28" s="506">
        <v>0.01</v>
      </c>
      <c r="Q28" s="505">
        <v>1.24</v>
      </c>
      <c r="R28" s="506">
        <v>-0.1</v>
      </c>
    </row>
    <row r="29" spans="2:18" ht="13.5">
      <c r="B29" s="572"/>
      <c r="C29" s="577" t="s">
        <v>655</v>
      </c>
      <c r="D29" s="582"/>
      <c r="E29" s="210">
        <v>110.6</v>
      </c>
      <c r="F29" s="211">
        <v>21.006564551422304</v>
      </c>
      <c r="G29" s="210">
        <v>100.2</v>
      </c>
      <c r="H29" s="211">
        <v>0.4008016032064185</v>
      </c>
      <c r="I29" s="210">
        <v>97.8</v>
      </c>
      <c r="J29" s="211">
        <v>-0.30581039755351397</v>
      </c>
      <c r="K29" s="210">
        <v>95.5</v>
      </c>
      <c r="L29" s="211">
        <v>-1.9507186858316279</v>
      </c>
      <c r="M29" s="210">
        <v>99.9</v>
      </c>
      <c r="N29" s="211">
        <v>0</v>
      </c>
      <c r="O29" s="505">
        <v>1.31</v>
      </c>
      <c r="P29" s="506">
        <v>0.32</v>
      </c>
      <c r="Q29" s="505">
        <v>1.13</v>
      </c>
      <c r="R29" s="506">
        <v>-0.11</v>
      </c>
    </row>
    <row r="30" spans="2:18" ht="13.5">
      <c r="B30" s="572"/>
      <c r="C30" s="577" t="s">
        <v>656</v>
      </c>
      <c r="D30" s="582"/>
      <c r="E30" s="210">
        <v>99.9</v>
      </c>
      <c r="F30" s="211">
        <v>-9.674502712477388</v>
      </c>
      <c r="G30" s="210">
        <v>99.4</v>
      </c>
      <c r="H30" s="211">
        <v>-0.7984031936127716</v>
      </c>
      <c r="I30" s="210">
        <v>97.9</v>
      </c>
      <c r="J30" s="211">
        <v>0.10224948875256497</v>
      </c>
      <c r="K30" s="210">
        <v>97.4</v>
      </c>
      <c r="L30" s="211">
        <v>1.9895287958115244</v>
      </c>
      <c r="M30" s="210">
        <v>98.3</v>
      </c>
      <c r="N30" s="211">
        <v>-1.60160160160161</v>
      </c>
      <c r="O30" s="505">
        <v>1.21</v>
      </c>
      <c r="P30" s="506">
        <v>-0.1</v>
      </c>
      <c r="Q30" s="505">
        <v>1.83</v>
      </c>
      <c r="R30" s="506">
        <v>0.7</v>
      </c>
    </row>
    <row r="31" spans="2:18" ht="13.5">
      <c r="B31" s="572"/>
      <c r="C31" s="577" t="s">
        <v>657</v>
      </c>
      <c r="D31" s="582"/>
      <c r="E31" s="210">
        <v>101.9</v>
      </c>
      <c r="F31" s="211">
        <v>2.002002002002002</v>
      </c>
      <c r="G31" s="210">
        <v>100.8</v>
      </c>
      <c r="H31" s="211">
        <v>1.4084507042253436</v>
      </c>
      <c r="I31" s="210">
        <v>97.6</v>
      </c>
      <c r="J31" s="211">
        <v>-0.30643513789582366</v>
      </c>
      <c r="K31" s="210">
        <v>103.8</v>
      </c>
      <c r="L31" s="211">
        <v>6.570841889117034</v>
      </c>
      <c r="M31" s="210">
        <v>99.4</v>
      </c>
      <c r="N31" s="211">
        <v>1.119023397761962</v>
      </c>
      <c r="O31" s="505">
        <v>1.27</v>
      </c>
      <c r="P31" s="506">
        <v>0.06000000000000005</v>
      </c>
      <c r="Q31" s="505">
        <v>1.19</v>
      </c>
      <c r="R31" s="506">
        <v>-0.64</v>
      </c>
    </row>
    <row r="32" spans="2:18" ht="13.5">
      <c r="B32" s="572"/>
      <c r="C32" s="577" t="s">
        <v>579</v>
      </c>
      <c r="D32" s="582"/>
      <c r="E32" s="210">
        <v>101.2</v>
      </c>
      <c r="F32" s="211">
        <v>-0.6869479882237515</v>
      </c>
      <c r="G32" s="210">
        <v>100.8</v>
      </c>
      <c r="H32" s="211">
        <v>0</v>
      </c>
      <c r="I32" s="210">
        <v>97.9</v>
      </c>
      <c r="J32" s="211">
        <v>0.30737704918033953</v>
      </c>
      <c r="K32" s="210">
        <v>104.5</v>
      </c>
      <c r="L32" s="211">
        <v>0.6743737957610818</v>
      </c>
      <c r="M32" s="210">
        <v>99.4</v>
      </c>
      <c r="N32" s="211">
        <v>0</v>
      </c>
      <c r="O32" s="505">
        <v>1.27</v>
      </c>
      <c r="P32" s="506">
        <v>0</v>
      </c>
      <c r="Q32" s="505">
        <v>1.27</v>
      </c>
      <c r="R32" s="506">
        <v>0.08000000000000007</v>
      </c>
    </row>
    <row r="33" spans="2:18" ht="13.5">
      <c r="B33" s="572"/>
      <c r="C33" s="577" t="s">
        <v>658</v>
      </c>
      <c r="D33" s="582"/>
      <c r="E33" s="212">
        <v>100.9</v>
      </c>
      <c r="F33" s="213">
        <v>-0.29644268774703275</v>
      </c>
      <c r="G33" s="212">
        <v>101.4</v>
      </c>
      <c r="H33" s="213">
        <v>0.5952380952381037</v>
      </c>
      <c r="I33" s="212">
        <v>98.2</v>
      </c>
      <c r="J33" s="213">
        <v>0.3064351378958091</v>
      </c>
      <c r="K33" s="212">
        <v>103</v>
      </c>
      <c r="L33" s="213">
        <v>-1.4354066985645932</v>
      </c>
      <c r="M33" s="212">
        <v>98.9</v>
      </c>
      <c r="N33" s="213">
        <v>-0.5030181086519114</v>
      </c>
      <c r="O33" s="507">
        <v>1.41</v>
      </c>
      <c r="P33" s="508">
        <v>0.14</v>
      </c>
      <c r="Q33" s="507">
        <v>1.23</v>
      </c>
      <c r="R33" s="508">
        <v>-0.04</v>
      </c>
    </row>
    <row r="34" spans="2:19" ht="13.5">
      <c r="B34" s="573"/>
      <c r="C34" s="577" t="s">
        <v>662</v>
      </c>
      <c r="D34" s="583"/>
      <c r="E34" s="216">
        <v>99.9</v>
      </c>
      <c r="F34" s="217">
        <v>-0.9910802775024776</v>
      </c>
      <c r="G34" s="216">
        <v>101.1</v>
      </c>
      <c r="H34" s="217">
        <v>-0.29585798816569164</v>
      </c>
      <c r="I34" s="216">
        <v>98.1</v>
      </c>
      <c r="J34" s="217">
        <v>-0.10183299389002905</v>
      </c>
      <c r="K34" s="216">
        <v>102.8</v>
      </c>
      <c r="L34" s="217">
        <v>-0.19417475728155617</v>
      </c>
      <c r="M34" s="216">
        <v>99.4</v>
      </c>
      <c r="N34" s="217">
        <v>0.5055611729019212</v>
      </c>
      <c r="O34" s="509">
        <v>1.61</v>
      </c>
      <c r="P34" s="510">
        <v>0.2</v>
      </c>
      <c r="Q34" s="509">
        <v>1.12</v>
      </c>
      <c r="R34" s="510">
        <v>-0.11</v>
      </c>
      <c r="S34" s="196"/>
    </row>
    <row r="35" spans="2:18" s="223" customFormat="1" ht="13.5">
      <c r="B35" s="574" t="s">
        <v>641</v>
      </c>
      <c r="C35" s="576" t="s">
        <v>664</v>
      </c>
      <c r="D35" s="584" t="s">
        <v>642</v>
      </c>
      <c r="E35" s="232">
        <v>105.6</v>
      </c>
      <c r="F35" s="233">
        <v>5.705705705705694</v>
      </c>
      <c r="G35" s="232">
        <v>102.1</v>
      </c>
      <c r="H35" s="233">
        <v>0.9891196834817014</v>
      </c>
      <c r="I35" s="232">
        <v>100.8</v>
      </c>
      <c r="J35" s="233">
        <v>2.7522935779816544</v>
      </c>
      <c r="K35" s="232">
        <v>104.5</v>
      </c>
      <c r="L35" s="233">
        <v>1.6536964980544775</v>
      </c>
      <c r="M35" s="232">
        <v>101.3</v>
      </c>
      <c r="N35" s="233">
        <v>1.911468812877255</v>
      </c>
      <c r="O35" s="511">
        <v>1.04</v>
      </c>
      <c r="P35" s="512">
        <v>-0.57</v>
      </c>
      <c r="Q35" s="511">
        <v>0.92</v>
      </c>
      <c r="R35" s="512">
        <v>-0.2</v>
      </c>
    </row>
    <row r="36" spans="2:18" ht="13.5">
      <c r="B36" s="196"/>
      <c r="C36" s="196"/>
      <c r="D36" s="196"/>
      <c r="E36" s="195"/>
      <c r="F36" s="195"/>
      <c r="G36" s="195"/>
      <c r="H36" s="195"/>
      <c r="I36" s="195"/>
      <c r="J36" s="195"/>
      <c r="K36" s="195"/>
      <c r="L36" s="195"/>
      <c r="M36" s="195"/>
      <c r="N36" s="195"/>
      <c r="O36" s="195"/>
      <c r="P36" s="195"/>
      <c r="Q36" s="195"/>
      <c r="R36" s="195"/>
    </row>
    <row r="37" spans="2:6" ht="13.5">
      <c r="B37" s="234" t="s">
        <v>351</v>
      </c>
      <c r="C37" s="234"/>
      <c r="D37" s="234"/>
      <c r="F37" s="235" t="s">
        <v>354</v>
      </c>
    </row>
    <row r="38" ht="13.5">
      <c r="F38" s="235" t="s">
        <v>355</v>
      </c>
    </row>
    <row r="39" ht="13.5">
      <c r="F39" s="235" t="s">
        <v>553</v>
      </c>
    </row>
    <row r="40" ht="13.5">
      <c r="F40" s="236"/>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89"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zoomScale="80" zoomScaleNormal="80" zoomScaleSheetLayoutView="75" workbookViewId="0" topLeftCell="A1">
      <selection activeCell="A1" sqref="A1"/>
    </sheetView>
  </sheetViews>
  <sheetFormatPr defaultColWidth="8.796875" defaultRowHeight="14.25"/>
  <cols>
    <col min="1" max="1" width="10.69921875" style="242" customWidth="1"/>
    <col min="2" max="2" width="3.59765625" style="242" customWidth="1"/>
    <col min="3" max="3" width="0.8984375" style="242" customWidth="1"/>
    <col min="4" max="4" width="38.59765625" style="246" customWidth="1"/>
    <col min="5" max="5" width="0.8984375" style="242" customWidth="1"/>
    <col min="6" max="16" width="14.59765625" style="242" customWidth="1"/>
    <col min="17" max="16384" width="9" style="242" customWidth="1"/>
  </cols>
  <sheetData>
    <row r="1" spans="1:16" ht="18.75">
      <c r="A1" s="524"/>
      <c r="B1" s="523" t="s">
        <v>667</v>
      </c>
      <c r="C1" s="240"/>
      <c r="D1" s="241"/>
      <c r="E1" s="240"/>
      <c r="F1" s="240"/>
      <c r="G1" s="240"/>
      <c r="H1" s="240"/>
      <c r="I1" s="240" t="s">
        <v>437</v>
      </c>
      <c r="J1" s="240"/>
      <c r="K1" s="240"/>
      <c r="L1" s="240"/>
      <c r="M1" s="240"/>
      <c r="N1" s="240"/>
      <c r="O1" s="240"/>
      <c r="P1" s="240"/>
    </row>
    <row r="2" spans="2:16" ht="14.25" customHeight="1">
      <c r="B2" s="243" t="s">
        <v>438</v>
      </c>
      <c r="C2" s="244"/>
      <c r="D2" s="244"/>
      <c r="E2" s="244"/>
      <c r="F2" s="244"/>
      <c r="G2" s="245"/>
      <c r="H2" s="245"/>
      <c r="I2" s="245"/>
      <c r="J2" s="245"/>
      <c r="K2" s="245"/>
      <c r="L2" s="245"/>
      <c r="M2" s="245"/>
      <c r="N2" s="245"/>
      <c r="O2" s="245"/>
      <c r="P2" s="245"/>
    </row>
    <row r="3" spans="2:15" ht="6" customHeight="1">
      <c r="B3" s="245"/>
      <c r="C3" s="245"/>
      <c r="E3" s="245"/>
      <c r="F3" s="245"/>
      <c r="G3" s="245"/>
      <c r="H3" s="245"/>
      <c r="I3" s="245"/>
      <c r="J3" s="245"/>
      <c r="K3" s="245"/>
      <c r="L3" s="245"/>
      <c r="M3" s="245"/>
      <c r="N3" s="245"/>
      <c r="O3" s="245"/>
    </row>
    <row r="4" spans="2:16" ht="18" customHeight="1">
      <c r="B4" s="245"/>
      <c r="C4" s="245"/>
      <c r="D4" s="247" t="s">
        <v>563</v>
      </c>
      <c r="E4" s="245"/>
      <c r="F4" s="247"/>
      <c r="G4" s="245"/>
      <c r="H4" s="245"/>
      <c r="I4" s="245"/>
      <c r="J4" s="245"/>
      <c r="K4" s="245"/>
      <c r="L4" s="245"/>
      <c r="M4" s="245"/>
      <c r="N4" s="245"/>
      <c r="O4" s="245"/>
      <c r="P4" s="248" t="s">
        <v>440</v>
      </c>
    </row>
    <row r="5" spans="2:16" s="253" customFormat="1" ht="18" customHeight="1">
      <c r="B5" s="249"/>
      <c r="C5" s="250"/>
      <c r="D5" s="251"/>
      <c r="E5" s="252"/>
      <c r="F5" s="774" t="s">
        <v>441</v>
      </c>
      <c r="G5" s="775"/>
      <c r="H5" s="776"/>
      <c r="I5" s="774" t="s">
        <v>442</v>
      </c>
      <c r="J5" s="775"/>
      <c r="K5" s="776"/>
      <c r="L5" s="772" t="s">
        <v>83</v>
      </c>
      <c r="M5" s="772" t="s">
        <v>443</v>
      </c>
      <c r="N5" s="774" t="s">
        <v>444</v>
      </c>
      <c r="O5" s="775"/>
      <c r="P5" s="776"/>
    </row>
    <row r="6" spans="2:16" s="253" customFormat="1" ht="18" customHeight="1" thickBot="1">
      <c r="B6" s="777" t="s">
        <v>445</v>
      </c>
      <c r="C6" s="778"/>
      <c r="D6" s="778"/>
      <c r="E6" s="255"/>
      <c r="F6" s="255" t="s">
        <v>446</v>
      </c>
      <c r="G6" s="254" t="s">
        <v>447</v>
      </c>
      <c r="H6" s="254" t="s">
        <v>448</v>
      </c>
      <c r="I6" s="256" t="s">
        <v>446</v>
      </c>
      <c r="J6" s="254" t="s">
        <v>447</v>
      </c>
      <c r="K6" s="254" t="s">
        <v>448</v>
      </c>
      <c r="L6" s="773"/>
      <c r="M6" s="773"/>
      <c r="N6" s="254" t="s">
        <v>446</v>
      </c>
      <c r="O6" s="256" t="s">
        <v>447</v>
      </c>
      <c r="P6" s="255" t="s">
        <v>448</v>
      </c>
    </row>
    <row r="7" spans="2:16" ht="16.5" customHeight="1" thickTop="1">
      <c r="B7" s="257"/>
      <c r="C7" s="258"/>
      <c r="D7" s="259" t="s">
        <v>146</v>
      </c>
      <c r="E7" s="260"/>
      <c r="F7" s="261">
        <v>262379</v>
      </c>
      <c r="G7" s="261">
        <v>334352</v>
      </c>
      <c r="H7" s="261">
        <v>167778</v>
      </c>
      <c r="I7" s="261">
        <v>251009</v>
      </c>
      <c r="J7" s="261">
        <v>317650</v>
      </c>
      <c r="K7" s="261">
        <v>163416</v>
      </c>
      <c r="L7" s="261">
        <v>231672</v>
      </c>
      <c r="M7" s="261">
        <v>19337</v>
      </c>
      <c r="N7" s="261">
        <v>11370</v>
      </c>
      <c r="O7" s="261">
        <v>16702</v>
      </c>
      <c r="P7" s="261">
        <v>4362</v>
      </c>
    </row>
    <row r="8" spans="2:16" ht="16.5" customHeight="1">
      <c r="B8" s="262"/>
      <c r="C8" s="263"/>
      <c r="D8" s="264" t="s">
        <v>393</v>
      </c>
      <c r="E8" s="265"/>
      <c r="F8" s="266" t="s">
        <v>746</v>
      </c>
      <c r="G8" s="266" t="s">
        <v>746</v>
      </c>
      <c r="H8" s="266" t="s">
        <v>746</v>
      </c>
      <c r="I8" s="266" t="s">
        <v>746</v>
      </c>
      <c r="J8" s="266" t="s">
        <v>746</v>
      </c>
      <c r="K8" s="266" t="s">
        <v>746</v>
      </c>
      <c r="L8" s="266" t="s">
        <v>746</v>
      </c>
      <c r="M8" s="266" t="s">
        <v>746</v>
      </c>
      <c r="N8" s="266" t="s">
        <v>746</v>
      </c>
      <c r="O8" s="266" t="s">
        <v>746</v>
      </c>
      <c r="P8" s="266" t="s">
        <v>746</v>
      </c>
    </row>
    <row r="9" spans="2:16" ht="16.5" customHeight="1">
      <c r="B9" s="267"/>
      <c r="C9" s="268"/>
      <c r="D9" s="269" t="s">
        <v>154</v>
      </c>
      <c r="E9" s="270"/>
      <c r="F9" s="271">
        <v>346539</v>
      </c>
      <c r="G9" s="271">
        <v>377458</v>
      </c>
      <c r="H9" s="271">
        <v>187955</v>
      </c>
      <c r="I9" s="271">
        <v>313009</v>
      </c>
      <c r="J9" s="271">
        <v>339466</v>
      </c>
      <c r="K9" s="271">
        <v>177310</v>
      </c>
      <c r="L9" s="271">
        <v>292836</v>
      </c>
      <c r="M9" s="271">
        <v>20173</v>
      </c>
      <c r="N9" s="271">
        <v>33530</v>
      </c>
      <c r="O9" s="271">
        <v>37992</v>
      </c>
      <c r="P9" s="271">
        <v>10645</v>
      </c>
    </row>
    <row r="10" spans="2:16" ht="16.5" customHeight="1">
      <c r="B10" s="267"/>
      <c r="C10" s="268"/>
      <c r="D10" s="269" t="s">
        <v>156</v>
      </c>
      <c r="E10" s="270"/>
      <c r="F10" s="271">
        <v>304330</v>
      </c>
      <c r="G10" s="271">
        <v>357056</v>
      </c>
      <c r="H10" s="271">
        <v>171925</v>
      </c>
      <c r="I10" s="271">
        <v>288965</v>
      </c>
      <c r="J10" s="271">
        <v>338397</v>
      </c>
      <c r="K10" s="271">
        <v>164832</v>
      </c>
      <c r="L10" s="271">
        <v>259967</v>
      </c>
      <c r="M10" s="271">
        <v>28998</v>
      </c>
      <c r="N10" s="271">
        <v>15365</v>
      </c>
      <c r="O10" s="271">
        <v>18659</v>
      </c>
      <c r="P10" s="271">
        <v>7093</v>
      </c>
    </row>
    <row r="11" spans="2:16" ht="16.5" customHeight="1">
      <c r="B11" s="267"/>
      <c r="C11" s="268"/>
      <c r="D11" s="269" t="s">
        <v>158</v>
      </c>
      <c r="E11" s="270"/>
      <c r="F11" s="271">
        <v>463084</v>
      </c>
      <c r="G11" s="271">
        <v>488170</v>
      </c>
      <c r="H11" s="271">
        <v>273511</v>
      </c>
      <c r="I11" s="271">
        <v>446524</v>
      </c>
      <c r="J11" s="271">
        <v>470082</v>
      </c>
      <c r="K11" s="271">
        <v>268500</v>
      </c>
      <c r="L11" s="271">
        <v>388344</v>
      </c>
      <c r="M11" s="271">
        <v>58180</v>
      </c>
      <c r="N11" s="271">
        <v>16560</v>
      </c>
      <c r="O11" s="271">
        <v>18088</v>
      </c>
      <c r="P11" s="271">
        <v>5011</v>
      </c>
    </row>
    <row r="12" spans="2:16" ht="16.5" customHeight="1">
      <c r="B12" s="267"/>
      <c r="C12" s="268"/>
      <c r="D12" s="269" t="s">
        <v>161</v>
      </c>
      <c r="E12" s="270"/>
      <c r="F12" s="271">
        <v>279376</v>
      </c>
      <c r="G12" s="271">
        <v>337309</v>
      </c>
      <c r="H12" s="271">
        <v>212761</v>
      </c>
      <c r="I12" s="271">
        <v>277304</v>
      </c>
      <c r="J12" s="271">
        <v>335275</v>
      </c>
      <c r="K12" s="271">
        <v>210646</v>
      </c>
      <c r="L12" s="271">
        <v>257896</v>
      </c>
      <c r="M12" s="271">
        <v>19408</v>
      </c>
      <c r="N12" s="271">
        <v>2072</v>
      </c>
      <c r="O12" s="271">
        <v>2034</v>
      </c>
      <c r="P12" s="271">
        <v>2115</v>
      </c>
    </row>
    <row r="13" spans="2:16" ht="16.5" customHeight="1">
      <c r="B13" s="267"/>
      <c r="C13" s="268"/>
      <c r="D13" s="269" t="s">
        <v>394</v>
      </c>
      <c r="E13" s="270"/>
      <c r="F13" s="271">
        <v>281524</v>
      </c>
      <c r="G13" s="271">
        <v>309801</v>
      </c>
      <c r="H13" s="271">
        <v>167748</v>
      </c>
      <c r="I13" s="271">
        <v>265022</v>
      </c>
      <c r="J13" s="271">
        <v>290356</v>
      </c>
      <c r="K13" s="271">
        <v>163086</v>
      </c>
      <c r="L13" s="271">
        <v>230301</v>
      </c>
      <c r="M13" s="271">
        <v>34721</v>
      </c>
      <c r="N13" s="271">
        <v>16502</v>
      </c>
      <c r="O13" s="271">
        <v>19445</v>
      </c>
      <c r="P13" s="271">
        <v>4662</v>
      </c>
    </row>
    <row r="14" spans="2:16" ht="16.5" customHeight="1">
      <c r="B14" s="267"/>
      <c r="C14" s="268"/>
      <c r="D14" s="269" t="s">
        <v>395</v>
      </c>
      <c r="E14" s="270"/>
      <c r="F14" s="271">
        <v>217534</v>
      </c>
      <c r="G14" s="271">
        <v>318213</v>
      </c>
      <c r="H14" s="271">
        <v>130330</v>
      </c>
      <c r="I14" s="271">
        <v>204785</v>
      </c>
      <c r="J14" s="271">
        <v>294394</v>
      </c>
      <c r="K14" s="271">
        <v>127169</v>
      </c>
      <c r="L14" s="271">
        <v>193161</v>
      </c>
      <c r="M14" s="271">
        <v>11624</v>
      </c>
      <c r="N14" s="271">
        <v>12749</v>
      </c>
      <c r="O14" s="271">
        <v>23819</v>
      </c>
      <c r="P14" s="271">
        <v>3161</v>
      </c>
    </row>
    <row r="15" spans="2:16" ht="16.5" customHeight="1">
      <c r="B15" s="267"/>
      <c r="C15" s="268"/>
      <c r="D15" s="269" t="s">
        <v>396</v>
      </c>
      <c r="E15" s="270"/>
      <c r="F15" s="271">
        <v>370257</v>
      </c>
      <c r="G15" s="271">
        <v>474994</v>
      </c>
      <c r="H15" s="271">
        <v>249740</v>
      </c>
      <c r="I15" s="271">
        <v>367655</v>
      </c>
      <c r="J15" s="271">
        <v>470361</v>
      </c>
      <c r="K15" s="271">
        <v>249474</v>
      </c>
      <c r="L15" s="271">
        <v>339653</v>
      </c>
      <c r="M15" s="271">
        <v>28002</v>
      </c>
      <c r="N15" s="271">
        <v>2602</v>
      </c>
      <c r="O15" s="271">
        <v>4633</v>
      </c>
      <c r="P15" s="271">
        <v>266</v>
      </c>
    </row>
    <row r="16" spans="2:16" ht="16.5" customHeight="1">
      <c r="B16" s="267"/>
      <c r="C16" s="268"/>
      <c r="D16" s="269" t="s">
        <v>397</v>
      </c>
      <c r="E16" s="270"/>
      <c r="F16" s="271">
        <v>236502</v>
      </c>
      <c r="G16" s="271">
        <v>274440</v>
      </c>
      <c r="H16" s="271">
        <v>156528</v>
      </c>
      <c r="I16" s="271">
        <v>236487</v>
      </c>
      <c r="J16" s="271">
        <v>274422</v>
      </c>
      <c r="K16" s="271">
        <v>156518</v>
      </c>
      <c r="L16" s="271">
        <v>224713</v>
      </c>
      <c r="M16" s="271">
        <v>11774</v>
      </c>
      <c r="N16" s="271">
        <v>15</v>
      </c>
      <c r="O16" s="271">
        <v>18</v>
      </c>
      <c r="P16" s="271">
        <v>10</v>
      </c>
    </row>
    <row r="17" spans="2:16" ht="16.5" customHeight="1">
      <c r="B17" s="267"/>
      <c r="C17" s="268"/>
      <c r="D17" s="269" t="s">
        <v>398</v>
      </c>
      <c r="E17" s="270"/>
      <c r="F17" s="271">
        <v>346982</v>
      </c>
      <c r="G17" s="271">
        <v>403507</v>
      </c>
      <c r="H17" s="271">
        <v>183041</v>
      </c>
      <c r="I17" s="271">
        <v>340441</v>
      </c>
      <c r="J17" s="271">
        <v>394960</v>
      </c>
      <c r="K17" s="271">
        <v>182315</v>
      </c>
      <c r="L17" s="271">
        <v>315038</v>
      </c>
      <c r="M17" s="271">
        <v>25403</v>
      </c>
      <c r="N17" s="271">
        <v>6541</v>
      </c>
      <c r="O17" s="271">
        <v>8547</v>
      </c>
      <c r="P17" s="271">
        <v>726</v>
      </c>
    </row>
    <row r="18" spans="2:16" ht="16.5" customHeight="1">
      <c r="B18" s="267"/>
      <c r="C18" s="268"/>
      <c r="D18" s="269" t="s">
        <v>399</v>
      </c>
      <c r="E18" s="270"/>
      <c r="F18" s="271">
        <v>121585</v>
      </c>
      <c r="G18" s="271">
        <v>188882</v>
      </c>
      <c r="H18" s="271">
        <v>77208</v>
      </c>
      <c r="I18" s="271">
        <v>116186</v>
      </c>
      <c r="J18" s="271">
        <v>178686</v>
      </c>
      <c r="K18" s="271">
        <v>74972</v>
      </c>
      <c r="L18" s="271">
        <v>111441</v>
      </c>
      <c r="M18" s="271">
        <v>4745</v>
      </c>
      <c r="N18" s="271">
        <v>5399</v>
      </c>
      <c r="O18" s="271">
        <v>10196</v>
      </c>
      <c r="P18" s="271">
        <v>2236</v>
      </c>
    </row>
    <row r="19" spans="2:16" ht="16.5" customHeight="1">
      <c r="B19" s="267"/>
      <c r="C19" s="268"/>
      <c r="D19" s="269" t="s">
        <v>400</v>
      </c>
      <c r="E19" s="270"/>
      <c r="F19" s="271">
        <v>218185</v>
      </c>
      <c r="G19" s="271">
        <v>294525</v>
      </c>
      <c r="H19" s="271">
        <v>163138</v>
      </c>
      <c r="I19" s="271">
        <v>205130</v>
      </c>
      <c r="J19" s="271">
        <v>268164</v>
      </c>
      <c r="K19" s="271">
        <v>159678</v>
      </c>
      <c r="L19" s="271">
        <v>196567</v>
      </c>
      <c r="M19" s="271">
        <v>8563</v>
      </c>
      <c r="N19" s="271">
        <v>13055</v>
      </c>
      <c r="O19" s="271">
        <v>26361</v>
      </c>
      <c r="P19" s="271">
        <v>3460</v>
      </c>
    </row>
    <row r="20" spans="2:16" ht="16.5" customHeight="1">
      <c r="B20" s="267"/>
      <c r="C20" s="268"/>
      <c r="D20" s="269" t="s">
        <v>401</v>
      </c>
      <c r="E20" s="270"/>
      <c r="F20" s="271">
        <v>277445</v>
      </c>
      <c r="G20" s="271">
        <v>311274</v>
      </c>
      <c r="H20" s="271">
        <v>243310</v>
      </c>
      <c r="I20" s="271">
        <v>277156</v>
      </c>
      <c r="J20" s="271">
        <v>310967</v>
      </c>
      <c r="K20" s="271">
        <v>243039</v>
      </c>
      <c r="L20" s="271">
        <v>271643</v>
      </c>
      <c r="M20" s="271">
        <v>5513</v>
      </c>
      <c r="N20" s="271">
        <v>289</v>
      </c>
      <c r="O20" s="271">
        <v>307</v>
      </c>
      <c r="P20" s="271">
        <v>271</v>
      </c>
    </row>
    <row r="21" spans="2:16" ht="16.5" customHeight="1">
      <c r="B21" s="267"/>
      <c r="C21" s="268"/>
      <c r="D21" s="269" t="s">
        <v>402</v>
      </c>
      <c r="E21" s="270"/>
      <c r="F21" s="271">
        <v>257278</v>
      </c>
      <c r="G21" s="271">
        <v>368474</v>
      </c>
      <c r="H21" s="271">
        <v>224753</v>
      </c>
      <c r="I21" s="271">
        <v>251771</v>
      </c>
      <c r="J21" s="271">
        <v>367508</v>
      </c>
      <c r="K21" s="271">
        <v>217918</v>
      </c>
      <c r="L21" s="271">
        <v>237217</v>
      </c>
      <c r="M21" s="271">
        <v>14554</v>
      </c>
      <c r="N21" s="271">
        <v>5507</v>
      </c>
      <c r="O21" s="271">
        <v>966</v>
      </c>
      <c r="P21" s="271">
        <v>6835</v>
      </c>
    </row>
    <row r="22" spans="2:16" ht="16.5" customHeight="1">
      <c r="B22" s="267"/>
      <c r="C22" s="268"/>
      <c r="D22" s="269" t="s">
        <v>188</v>
      </c>
      <c r="E22" s="270"/>
      <c r="F22" s="271">
        <v>306459</v>
      </c>
      <c r="G22" s="271">
        <v>377992</v>
      </c>
      <c r="H22" s="271">
        <v>209076</v>
      </c>
      <c r="I22" s="271">
        <v>289849</v>
      </c>
      <c r="J22" s="271">
        <v>354610</v>
      </c>
      <c r="K22" s="271">
        <v>201686</v>
      </c>
      <c r="L22" s="271">
        <v>281485</v>
      </c>
      <c r="M22" s="271">
        <v>8364</v>
      </c>
      <c r="N22" s="271">
        <v>16610</v>
      </c>
      <c r="O22" s="271">
        <v>23382</v>
      </c>
      <c r="P22" s="271">
        <v>7390</v>
      </c>
    </row>
    <row r="23" spans="2:16" ht="16.5" customHeight="1">
      <c r="B23" s="267"/>
      <c r="C23" s="268"/>
      <c r="D23" s="269" t="s">
        <v>403</v>
      </c>
      <c r="E23" s="270"/>
      <c r="F23" s="271">
        <v>200705</v>
      </c>
      <c r="G23" s="271">
        <v>255543</v>
      </c>
      <c r="H23" s="271">
        <v>130992</v>
      </c>
      <c r="I23" s="271">
        <v>198697</v>
      </c>
      <c r="J23" s="271">
        <v>252919</v>
      </c>
      <c r="K23" s="271">
        <v>129767</v>
      </c>
      <c r="L23" s="271">
        <v>184936</v>
      </c>
      <c r="M23" s="271">
        <v>13761</v>
      </c>
      <c r="N23" s="271">
        <v>2008</v>
      </c>
      <c r="O23" s="271">
        <v>2624</v>
      </c>
      <c r="P23" s="271">
        <v>1225</v>
      </c>
    </row>
    <row r="24" spans="2:16" ht="16.5" customHeight="1">
      <c r="B24" s="262"/>
      <c r="C24" s="263"/>
      <c r="D24" s="264" t="s">
        <v>404</v>
      </c>
      <c r="E24" s="265"/>
      <c r="F24" s="272">
        <v>215738</v>
      </c>
      <c r="G24" s="272">
        <v>292599</v>
      </c>
      <c r="H24" s="272">
        <v>140125</v>
      </c>
      <c r="I24" s="272">
        <v>206865</v>
      </c>
      <c r="J24" s="272">
        <v>280088</v>
      </c>
      <c r="K24" s="272">
        <v>134830</v>
      </c>
      <c r="L24" s="272">
        <v>190827</v>
      </c>
      <c r="M24" s="272">
        <v>16038</v>
      </c>
      <c r="N24" s="272">
        <v>8873</v>
      </c>
      <c r="O24" s="272">
        <v>12511</v>
      </c>
      <c r="P24" s="272">
        <v>5295</v>
      </c>
    </row>
    <row r="25" spans="2:16" ht="16.5" customHeight="1">
      <c r="B25" s="273"/>
      <c r="C25" s="274"/>
      <c r="D25" s="275" t="s">
        <v>196</v>
      </c>
      <c r="E25" s="276"/>
      <c r="F25" s="277">
        <v>198848</v>
      </c>
      <c r="G25" s="277">
        <v>249865</v>
      </c>
      <c r="H25" s="277">
        <v>123791</v>
      </c>
      <c r="I25" s="277">
        <v>197691</v>
      </c>
      <c r="J25" s="277">
        <v>247922</v>
      </c>
      <c r="K25" s="277">
        <v>123791</v>
      </c>
      <c r="L25" s="277">
        <v>182468</v>
      </c>
      <c r="M25" s="277">
        <v>15223</v>
      </c>
      <c r="N25" s="277">
        <v>1157</v>
      </c>
      <c r="O25" s="277">
        <v>1943</v>
      </c>
      <c r="P25" s="277">
        <v>0</v>
      </c>
    </row>
    <row r="26" spans="2:16" ht="16.5" customHeight="1">
      <c r="B26" s="278"/>
      <c r="C26" s="279"/>
      <c r="D26" s="280" t="s">
        <v>405</v>
      </c>
      <c r="E26" s="281"/>
      <c r="F26" s="282">
        <v>236892</v>
      </c>
      <c r="G26" s="282">
        <v>261665</v>
      </c>
      <c r="H26" s="282">
        <v>150478</v>
      </c>
      <c r="I26" s="282">
        <v>236623</v>
      </c>
      <c r="J26" s="282">
        <v>261388</v>
      </c>
      <c r="K26" s="282">
        <v>150236</v>
      </c>
      <c r="L26" s="282">
        <v>217411</v>
      </c>
      <c r="M26" s="282">
        <v>19212</v>
      </c>
      <c r="N26" s="282">
        <v>269</v>
      </c>
      <c r="O26" s="282">
        <v>277</v>
      </c>
      <c r="P26" s="282">
        <v>242</v>
      </c>
    </row>
    <row r="27" spans="2:16" ht="16.5" customHeight="1">
      <c r="B27" s="267"/>
      <c r="C27" s="268"/>
      <c r="D27" s="269" t="s">
        <v>406</v>
      </c>
      <c r="E27" s="270"/>
      <c r="F27" s="271">
        <v>235629</v>
      </c>
      <c r="G27" s="271">
        <v>260463</v>
      </c>
      <c r="H27" s="271">
        <v>154511</v>
      </c>
      <c r="I27" s="271">
        <v>235244</v>
      </c>
      <c r="J27" s="271">
        <v>259960</v>
      </c>
      <c r="K27" s="271">
        <v>154511</v>
      </c>
      <c r="L27" s="271">
        <v>219782</v>
      </c>
      <c r="M27" s="271">
        <v>15462</v>
      </c>
      <c r="N27" s="271">
        <v>385</v>
      </c>
      <c r="O27" s="271">
        <v>503</v>
      </c>
      <c r="P27" s="271">
        <v>0</v>
      </c>
    </row>
    <row r="28" spans="2:16" ht="16.5" customHeight="1">
      <c r="B28" s="267"/>
      <c r="C28" s="268"/>
      <c r="D28" s="269" t="s">
        <v>407</v>
      </c>
      <c r="E28" s="270"/>
      <c r="F28" s="271">
        <v>456814</v>
      </c>
      <c r="G28" s="271">
        <v>552141</v>
      </c>
      <c r="H28" s="271">
        <v>222369</v>
      </c>
      <c r="I28" s="271">
        <v>270882</v>
      </c>
      <c r="J28" s="271">
        <v>317137</v>
      </c>
      <c r="K28" s="271">
        <v>157123</v>
      </c>
      <c r="L28" s="271">
        <v>240890</v>
      </c>
      <c r="M28" s="271">
        <v>29992</v>
      </c>
      <c r="N28" s="271">
        <v>185932</v>
      </c>
      <c r="O28" s="271">
        <v>235004</v>
      </c>
      <c r="P28" s="271">
        <v>65246</v>
      </c>
    </row>
    <row r="29" spans="2:16" ht="16.5" customHeight="1">
      <c r="B29" s="267"/>
      <c r="C29" s="268"/>
      <c r="D29" s="269" t="s">
        <v>208</v>
      </c>
      <c r="E29" s="270"/>
      <c r="F29" s="271">
        <v>257846</v>
      </c>
      <c r="G29" s="271">
        <v>299014</v>
      </c>
      <c r="H29" s="271">
        <v>167203</v>
      </c>
      <c r="I29" s="271">
        <v>254489</v>
      </c>
      <c r="J29" s="271">
        <v>294358</v>
      </c>
      <c r="K29" s="271">
        <v>166706</v>
      </c>
      <c r="L29" s="271">
        <v>222059</v>
      </c>
      <c r="M29" s="271">
        <v>32430</v>
      </c>
      <c r="N29" s="271">
        <v>3357</v>
      </c>
      <c r="O29" s="271">
        <v>4656</v>
      </c>
      <c r="P29" s="271">
        <v>497</v>
      </c>
    </row>
    <row r="30" spans="2:16" ht="16.5" customHeight="1">
      <c r="B30" s="267"/>
      <c r="C30" s="268"/>
      <c r="D30" s="269" t="s">
        <v>408</v>
      </c>
      <c r="E30" s="270"/>
      <c r="F30" s="271">
        <v>319433</v>
      </c>
      <c r="G30" s="271">
        <v>359294</v>
      </c>
      <c r="H30" s="271">
        <v>220062</v>
      </c>
      <c r="I30" s="271">
        <v>306789</v>
      </c>
      <c r="J30" s="271">
        <v>348532</v>
      </c>
      <c r="K30" s="271">
        <v>202728</v>
      </c>
      <c r="L30" s="271">
        <v>275972</v>
      </c>
      <c r="M30" s="271">
        <v>30817</v>
      </c>
      <c r="N30" s="271">
        <v>12644</v>
      </c>
      <c r="O30" s="271">
        <v>10762</v>
      </c>
      <c r="P30" s="271">
        <v>17334</v>
      </c>
    </row>
    <row r="31" spans="2:16" ht="16.5" customHeight="1">
      <c r="B31" s="267"/>
      <c r="C31" s="268"/>
      <c r="D31" s="269" t="s">
        <v>409</v>
      </c>
      <c r="E31" s="270"/>
      <c r="F31" s="271">
        <v>234545</v>
      </c>
      <c r="G31" s="271">
        <v>342429</v>
      </c>
      <c r="H31" s="271">
        <v>128604</v>
      </c>
      <c r="I31" s="271">
        <v>219110</v>
      </c>
      <c r="J31" s="271">
        <v>313729</v>
      </c>
      <c r="K31" s="271">
        <v>126194</v>
      </c>
      <c r="L31" s="271">
        <v>197855</v>
      </c>
      <c r="M31" s="271">
        <v>21255</v>
      </c>
      <c r="N31" s="271">
        <v>15435</v>
      </c>
      <c r="O31" s="271">
        <v>28700</v>
      </c>
      <c r="P31" s="271">
        <v>2410</v>
      </c>
    </row>
    <row r="32" spans="2:16" ht="16.5" customHeight="1">
      <c r="B32" s="267"/>
      <c r="C32" s="268"/>
      <c r="D32" s="269" t="s">
        <v>410</v>
      </c>
      <c r="E32" s="270"/>
      <c r="F32" s="271">
        <v>327536</v>
      </c>
      <c r="G32" s="271">
        <v>351000</v>
      </c>
      <c r="H32" s="271">
        <v>195958</v>
      </c>
      <c r="I32" s="271">
        <v>327219</v>
      </c>
      <c r="J32" s="271">
        <v>350627</v>
      </c>
      <c r="K32" s="271">
        <v>195958</v>
      </c>
      <c r="L32" s="271">
        <v>283446</v>
      </c>
      <c r="M32" s="271">
        <v>43773</v>
      </c>
      <c r="N32" s="271">
        <v>317</v>
      </c>
      <c r="O32" s="271">
        <v>373</v>
      </c>
      <c r="P32" s="271">
        <v>0</v>
      </c>
    </row>
    <row r="33" spans="2:16" ht="16.5" customHeight="1">
      <c r="B33" s="267"/>
      <c r="C33" s="268"/>
      <c r="D33" s="269" t="s">
        <v>411</v>
      </c>
      <c r="E33" s="270"/>
      <c r="F33" s="271">
        <v>290815</v>
      </c>
      <c r="G33" s="271">
        <v>304962</v>
      </c>
      <c r="H33" s="271">
        <v>201154</v>
      </c>
      <c r="I33" s="271">
        <v>290789</v>
      </c>
      <c r="J33" s="271">
        <v>304932</v>
      </c>
      <c r="K33" s="271">
        <v>201154</v>
      </c>
      <c r="L33" s="271">
        <v>262373</v>
      </c>
      <c r="M33" s="271">
        <v>28416</v>
      </c>
      <c r="N33" s="271">
        <v>26</v>
      </c>
      <c r="O33" s="271">
        <v>30</v>
      </c>
      <c r="P33" s="271">
        <v>0</v>
      </c>
    </row>
    <row r="34" spans="2:16" ht="16.5" customHeight="1">
      <c r="B34" s="267"/>
      <c r="C34" s="268"/>
      <c r="D34" s="269" t="s">
        <v>222</v>
      </c>
      <c r="E34" s="270"/>
      <c r="F34" s="271">
        <v>333336</v>
      </c>
      <c r="G34" s="271">
        <v>358337</v>
      </c>
      <c r="H34" s="271">
        <v>171949</v>
      </c>
      <c r="I34" s="271">
        <v>325987</v>
      </c>
      <c r="J34" s="271">
        <v>350304</v>
      </c>
      <c r="K34" s="271">
        <v>169014</v>
      </c>
      <c r="L34" s="271">
        <v>291663</v>
      </c>
      <c r="M34" s="271">
        <v>34324</v>
      </c>
      <c r="N34" s="271">
        <v>7349</v>
      </c>
      <c r="O34" s="271">
        <v>8033</v>
      </c>
      <c r="P34" s="271">
        <v>2935</v>
      </c>
    </row>
    <row r="35" spans="2:16" ht="16.5" customHeight="1">
      <c r="B35" s="267"/>
      <c r="C35" s="268"/>
      <c r="D35" s="269" t="s">
        <v>225</v>
      </c>
      <c r="E35" s="270"/>
      <c r="F35" s="271">
        <v>284316</v>
      </c>
      <c r="G35" s="271">
        <v>304241</v>
      </c>
      <c r="H35" s="271">
        <v>187151</v>
      </c>
      <c r="I35" s="271">
        <v>284316</v>
      </c>
      <c r="J35" s="271">
        <v>304241</v>
      </c>
      <c r="K35" s="271">
        <v>187151</v>
      </c>
      <c r="L35" s="271">
        <v>257227</v>
      </c>
      <c r="M35" s="271">
        <v>27089</v>
      </c>
      <c r="N35" s="271">
        <v>0</v>
      </c>
      <c r="O35" s="271">
        <v>0</v>
      </c>
      <c r="P35" s="271">
        <v>0</v>
      </c>
    </row>
    <row r="36" spans="2:16" ht="16.5" customHeight="1">
      <c r="B36" s="267"/>
      <c r="C36" s="268"/>
      <c r="D36" s="269" t="s">
        <v>228</v>
      </c>
      <c r="E36" s="270"/>
      <c r="F36" s="271">
        <v>263651</v>
      </c>
      <c r="G36" s="271">
        <v>310669</v>
      </c>
      <c r="H36" s="271">
        <v>145659</v>
      </c>
      <c r="I36" s="271">
        <v>261885</v>
      </c>
      <c r="J36" s="271">
        <v>310176</v>
      </c>
      <c r="K36" s="271">
        <v>140699</v>
      </c>
      <c r="L36" s="271">
        <v>231815</v>
      </c>
      <c r="M36" s="271">
        <v>30070</v>
      </c>
      <c r="N36" s="271">
        <v>1766</v>
      </c>
      <c r="O36" s="271">
        <v>493</v>
      </c>
      <c r="P36" s="271">
        <v>4960</v>
      </c>
    </row>
    <row r="37" spans="2:16" ht="16.5" customHeight="1">
      <c r="B37" s="267"/>
      <c r="C37" s="268"/>
      <c r="D37" s="269" t="s">
        <v>412</v>
      </c>
      <c r="E37" s="270"/>
      <c r="F37" s="271">
        <v>311338</v>
      </c>
      <c r="G37" s="271">
        <v>339645</v>
      </c>
      <c r="H37" s="271">
        <v>222924</v>
      </c>
      <c r="I37" s="271">
        <v>310749</v>
      </c>
      <c r="J37" s="271">
        <v>339033</v>
      </c>
      <c r="K37" s="271">
        <v>222405</v>
      </c>
      <c r="L37" s="271">
        <v>284967</v>
      </c>
      <c r="M37" s="271">
        <v>25782</v>
      </c>
      <c r="N37" s="271">
        <v>589</v>
      </c>
      <c r="O37" s="271">
        <v>612</v>
      </c>
      <c r="P37" s="271">
        <v>519</v>
      </c>
    </row>
    <row r="38" spans="2:16" ht="16.5" customHeight="1">
      <c r="B38" s="267"/>
      <c r="C38" s="268"/>
      <c r="D38" s="269" t="s">
        <v>413</v>
      </c>
      <c r="E38" s="270"/>
      <c r="F38" s="271">
        <v>343801</v>
      </c>
      <c r="G38" s="271">
        <v>374969</v>
      </c>
      <c r="H38" s="271">
        <v>197660</v>
      </c>
      <c r="I38" s="271">
        <v>339821</v>
      </c>
      <c r="J38" s="271">
        <v>370359</v>
      </c>
      <c r="K38" s="271">
        <v>196632</v>
      </c>
      <c r="L38" s="271">
        <v>314111</v>
      </c>
      <c r="M38" s="271">
        <v>25710</v>
      </c>
      <c r="N38" s="271">
        <v>3980</v>
      </c>
      <c r="O38" s="271">
        <v>4610</v>
      </c>
      <c r="P38" s="271">
        <v>1028</v>
      </c>
    </row>
    <row r="39" spans="2:16" ht="16.5" customHeight="1">
      <c r="B39" s="267"/>
      <c r="C39" s="268"/>
      <c r="D39" s="269" t="s">
        <v>414</v>
      </c>
      <c r="E39" s="270"/>
      <c r="F39" s="271">
        <v>319492</v>
      </c>
      <c r="G39" s="271">
        <v>396895</v>
      </c>
      <c r="H39" s="271">
        <v>166887</v>
      </c>
      <c r="I39" s="271">
        <v>319192</v>
      </c>
      <c r="J39" s="271">
        <v>396598</v>
      </c>
      <c r="K39" s="271">
        <v>166581</v>
      </c>
      <c r="L39" s="271">
        <v>297517</v>
      </c>
      <c r="M39" s="271">
        <v>21675</v>
      </c>
      <c r="N39" s="271">
        <v>300</v>
      </c>
      <c r="O39" s="271">
        <v>297</v>
      </c>
      <c r="P39" s="271">
        <v>306</v>
      </c>
    </row>
    <row r="40" spans="2:16" ht="16.5" customHeight="1">
      <c r="B40" s="267"/>
      <c r="C40" s="268"/>
      <c r="D40" s="269" t="s">
        <v>415</v>
      </c>
      <c r="E40" s="270"/>
      <c r="F40" s="271">
        <v>372521</v>
      </c>
      <c r="G40" s="271">
        <v>554708</v>
      </c>
      <c r="H40" s="271">
        <v>155981</v>
      </c>
      <c r="I40" s="271">
        <v>252823</v>
      </c>
      <c r="J40" s="271">
        <v>354729</v>
      </c>
      <c r="K40" s="271">
        <v>131701</v>
      </c>
      <c r="L40" s="271">
        <v>232119</v>
      </c>
      <c r="M40" s="271">
        <v>20704</v>
      </c>
      <c r="N40" s="271">
        <v>119698</v>
      </c>
      <c r="O40" s="271">
        <v>199979</v>
      </c>
      <c r="P40" s="271">
        <v>24280</v>
      </c>
    </row>
    <row r="41" spans="2:16" ht="16.5" customHeight="1">
      <c r="B41" s="267"/>
      <c r="C41" s="268"/>
      <c r="D41" s="269" t="s">
        <v>416</v>
      </c>
      <c r="E41" s="270"/>
      <c r="F41" s="271">
        <v>286896</v>
      </c>
      <c r="G41" s="271">
        <v>352702</v>
      </c>
      <c r="H41" s="271">
        <v>158102</v>
      </c>
      <c r="I41" s="271">
        <v>281140</v>
      </c>
      <c r="J41" s="271">
        <v>344680</v>
      </c>
      <c r="K41" s="271">
        <v>156782</v>
      </c>
      <c r="L41" s="271">
        <v>252917</v>
      </c>
      <c r="M41" s="271">
        <v>28223</v>
      </c>
      <c r="N41" s="271">
        <v>5756</v>
      </c>
      <c r="O41" s="271">
        <v>8022</v>
      </c>
      <c r="P41" s="271">
        <v>1320</v>
      </c>
    </row>
    <row r="42" spans="2:16" ht="16.5" customHeight="1">
      <c r="B42" s="267"/>
      <c r="C42" s="268"/>
      <c r="D42" s="269" t="s">
        <v>417</v>
      </c>
      <c r="E42" s="270"/>
      <c r="F42" s="271">
        <v>377800</v>
      </c>
      <c r="G42" s="271">
        <v>426534</v>
      </c>
      <c r="H42" s="271">
        <v>240527</v>
      </c>
      <c r="I42" s="271">
        <v>375505</v>
      </c>
      <c r="J42" s="271">
        <v>424534</v>
      </c>
      <c r="K42" s="271">
        <v>237404</v>
      </c>
      <c r="L42" s="271">
        <v>338375</v>
      </c>
      <c r="M42" s="271">
        <v>37130</v>
      </c>
      <c r="N42" s="271">
        <v>2295</v>
      </c>
      <c r="O42" s="271">
        <v>2000</v>
      </c>
      <c r="P42" s="271">
        <v>3123</v>
      </c>
    </row>
    <row r="43" spans="2:16" ht="16.5" customHeight="1">
      <c r="B43" s="267"/>
      <c r="C43" s="268"/>
      <c r="D43" s="269" t="s">
        <v>418</v>
      </c>
      <c r="E43" s="270"/>
      <c r="F43" s="271">
        <v>338689</v>
      </c>
      <c r="G43" s="271">
        <v>359421</v>
      </c>
      <c r="H43" s="271">
        <v>216828</v>
      </c>
      <c r="I43" s="271">
        <v>337363</v>
      </c>
      <c r="J43" s="271">
        <v>357949</v>
      </c>
      <c r="K43" s="271">
        <v>216361</v>
      </c>
      <c r="L43" s="271">
        <v>296813</v>
      </c>
      <c r="M43" s="271">
        <v>40550</v>
      </c>
      <c r="N43" s="271">
        <v>1326</v>
      </c>
      <c r="O43" s="271">
        <v>1472</v>
      </c>
      <c r="P43" s="271">
        <v>467</v>
      </c>
    </row>
    <row r="44" spans="2:16" ht="16.5" customHeight="1">
      <c r="B44" s="267"/>
      <c r="C44" s="268"/>
      <c r="D44" s="269" t="s">
        <v>419</v>
      </c>
      <c r="E44" s="270"/>
      <c r="F44" s="271">
        <v>319543</v>
      </c>
      <c r="G44" s="271">
        <v>371279</v>
      </c>
      <c r="H44" s="271">
        <v>199236</v>
      </c>
      <c r="I44" s="271">
        <v>307367</v>
      </c>
      <c r="J44" s="271">
        <v>356550</v>
      </c>
      <c r="K44" s="271">
        <v>192997</v>
      </c>
      <c r="L44" s="271">
        <v>280600</v>
      </c>
      <c r="M44" s="271">
        <v>26767</v>
      </c>
      <c r="N44" s="271">
        <v>12176</v>
      </c>
      <c r="O44" s="271">
        <v>14729</v>
      </c>
      <c r="P44" s="271">
        <v>6239</v>
      </c>
    </row>
    <row r="45" spans="2:16" ht="16.5" customHeight="1">
      <c r="B45" s="267"/>
      <c r="C45" s="268"/>
      <c r="D45" s="269" t="s">
        <v>420</v>
      </c>
      <c r="E45" s="270"/>
      <c r="F45" s="283" t="s">
        <v>746</v>
      </c>
      <c r="G45" s="283" t="s">
        <v>746</v>
      </c>
      <c r="H45" s="283" t="s">
        <v>746</v>
      </c>
      <c r="I45" s="283" t="s">
        <v>746</v>
      </c>
      <c r="J45" s="283" t="s">
        <v>746</v>
      </c>
      <c r="K45" s="283" t="s">
        <v>746</v>
      </c>
      <c r="L45" s="283" t="s">
        <v>746</v>
      </c>
      <c r="M45" s="283" t="s">
        <v>746</v>
      </c>
      <c r="N45" s="283" t="s">
        <v>746</v>
      </c>
      <c r="O45" s="283" t="s">
        <v>746</v>
      </c>
      <c r="P45" s="283" t="s">
        <v>746</v>
      </c>
    </row>
    <row r="46" spans="2:16" ht="16.5" customHeight="1">
      <c r="B46" s="267"/>
      <c r="C46" s="268"/>
      <c r="D46" s="269" t="s">
        <v>421</v>
      </c>
      <c r="E46" s="270"/>
      <c r="F46" s="283" t="s">
        <v>746</v>
      </c>
      <c r="G46" s="283" t="s">
        <v>746</v>
      </c>
      <c r="H46" s="283" t="s">
        <v>746</v>
      </c>
      <c r="I46" s="283" t="s">
        <v>746</v>
      </c>
      <c r="J46" s="283" t="s">
        <v>746</v>
      </c>
      <c r="K46" s="283" t="s">
        <v>746</v>
      </c>
      <c r="L46" s="283" t="s">
        <v>746</v>
      </c>
      <c r="M46" s="283" t="s">
        <v>746</v>
      </c>
      <c r="N46" s="283" t="s">
        <v>746</v>
      </c>
      <c r="O46" s="283" t="s">
        <v>746</v>
      </c>
      <c r="P46" s="283" t="s">
        <v>746</v>
      </c>
    </row>
    <row r="47" spans="2:16" ht="16.5" customHeight="1">
      <c r="B47" s="267"/>
      <c r="C47" s="268"/>
      <c r="D47" s="269" t="s">
        <v>422</v>
      </c>
      <c r="E47" s="270"/>
      <c r="F47" s="283" t="s">
        <v>746</v>
      </c>
      <c r="G47" s="283" t="s">
        <v>746</v>
      </c>
      <c r="H47" s="283" t="s">
        <v>746</v>
      </c>
      <c r="I47" s="283" t="s">
        <v>746</v>
      </c>
      <c r="J47" s="283" t="s">
        <v>746</v>
      </c>
      <c r="K47" s="283" t="s">
        <v>746</v>
      </c>
      <c r="L47" s="283" t="s">
        <v>746</v>
      </c>
      <c r="M47" s="283" t="s">
        <v>746</v>
      </c>
      <c r="N47" s="283" t="s">
        <v>746</v>
      </c>
      <c r="O47" s="283" t="s">
        <v>746</v>
      </c>
      <c r="P47" s="283" t="s">
        <v>746</v>
      </c>
    </row>
    <row r="48" spans="2:16" ht="16.5" customHeight="1">
      <c r="B48" s="262"/>
      <c r="C48" s="263"/>
      <c r="D48" s="264" t="s">
        <v>423</v>
      </c>
      <c r="E48" s="265"/>
      <c r="F48" s="272">
        <v>326097</v>
      </c>
      <c r="G48" s="272">
        <v>413201</v>
      </c>
      <c r="H48" s="272">
        <v>167648</v>
      </c>
      <c r="I48" s="272">
        <v>301895</v>
      </c>
      <c r="J48" s="272">
        <v>378531</v>
      </c>
      <c r="K48" s="272">
        <v>162488</v>
      </c>
      <c r="L48" s="272">
        <v>284709</v>
      </c>
      <c r="M48" s="272">
        <v>17186</v>
      </c>
      <c r="N48" s="272">
        <v>24202</v>
      </c>
      <c r="O48" s="272">
        <v>34670</v>
      </c>
      <c r="P48" s="272">
        <v>5160</v>
      </c>
    </row>
    <row r="49" spans="2:16" ht="16.5" customHeight="1">
      <c r="B49" s="284"/>
      <c r="C49" s="285"/>
      <c r="D49" s="286" t="s">
        <v>424</v>
      </c>
      <c r="E49" s="287"/>
      <c r="F49" s="288">
        <v>171651</v>
      </c>
      <c r="G49" s="288">
        <v>251376</v>
      </c>
      <c r="H49" s="288">
        <v>121195</v>
      </c>
      <c r="I49" s="288">
        <v>163742</v>
      </c>
      <c r="J49" s="288">
        <v>235192</v>
      </c>
      <c r="K49" s="288">
        <v>118523</v>
      </c>
      <c r="L49" s="288">
        <v>154469</v>
      </c>
      <c r="M49" s="288">
        <v>9273</v>
      </c>
      <c r="N49" s="288">
        <v>7909</v>
      </c>
      <c r="O49" s="288">
        <v>16184</v>
      </c>
      <c r="P49" s="288">
        <v>2672</v>
      </c>
    </row>
    <row r="50" spans="2:16" ht="16.5" customHeight="1">
      <c r="B50" s="278"/>
      <c r="C50" s="279"/>
      <c r="D50" s="280" t="s">
        <v>256</v>
      </c>
      <c r="E50" s="281"/>
      <c r="F50" s="282">
        <v>197059</v>
      </c>
      <c r="G50" s="282">
        <v>275697</v>
      </c>
      <c r="H50" s="282">
        <v>123075</v>
      </c>
      <c r="I50" s="282">
        <v>176472</v>
      </c>
      <c r="J50" s="282">
        <v>242779</v>
      </c>
      <c r="K50" s="282">
        <v>114089</v>
      </c>
      <c r="L50" s="282">
        <v>164715</v>
      </c>
      <c r="M50" s="282">
        <v>11757</v>
      </c>
      <c r="N50" s="282">
        <v>20587</v>
      </c>
      <c r="O50" s="282">
        <v>32918</v>
      </c>
      <c r="P50" s="282">
        <v>8986</v>
      </c>
    </row>
    <row r="51" spans="2:16" ht="16.5" customHeight="1">
      <c r="B51" s="267"/>
      <c r="C51" s="268"/>
      <c r="D51" s="269" t="s">
        <v>425</v>
      </c>
      <c r="E51" s="270"/>
      <c r="F51" s="271">
        <v>99786</v>
      </c>
      <c r="G51" s="271">
        <v>156220</v>
      </c>
      <c r="H51" s="271">
        <v>66338</v>
      </c>
      <c r="I51" s="271">
        <v>98773</v>
      </c>
      <c r="J51" s="271">
        <v>154572</v>
      </c>
      <c r="K51" s="271">
        <v>65701</v>
      </c>
      <c r="L51" s="271">
        <v>96053</v>
      </c>
      <c r="M51" s="271">
        <v>2720</v>
      </c>
      <c r="N51" s="271">
        <v>1013</v>
      </c>
      <c r="O51" s="271">
        <v>1648</v>
      </c>
      <c r="P51" s="271">
        <v>637</v>
      </c>
    </row>
    <row r="52" spans="2:16" ht="16.5" customHeight="1">
      <c r="B52" s="262"/>
      <c r="C52" s="263"/>
      <c r="D52" s="264" t="s">
        <v>258</v>
      </c>
      <c r="E52" s="265"/>
      <c r="F52" s="272">
        <v>322875</v>
      </c>
      <c r="G52" s="272">
        <v>499510</v>
      </c>
      <c r="H52" s="272">
        <v>271719</v>
      </c>
      <c r="I52" s="272">
        <v>313426</v>
      </c>
      <c r="J52" s="272">
        <v>499163</v>
      </c>
      <c r="K52" s="272">
        <v>259634</v>
      </c>
      <c r="L52" s="272">
        <v>287937</v>
      </c>
      <c r="M52" s="272">
        <v>25489</v>
      </c>
      <c r="N52" s="272">
        <v>9449</v>
      </c>
      <c r="O52" s="272">
        <v>347</v>
      </c>
      <c r="P52" s="272">
        <v>12085</v>
      </c>
    </row>
    <row r="53" spans="2:16" ht="16.5" customHeight="1">
      <c r="B53" s="284"/>
      <c r="C53" s="285"/>
      <c r="D53" s="286" t="s">
        <v>426</v>
      </c>
      <c r="E53" s="287"/>
      <c r="F53" s="288">
        <v>206444</v>
      </c>
      <c r="G53" s="288">
        <v>268301</v>
      </c>
      <c r="H53" s="288">
        <v>188212</v>
      </c>
      <c r="I53" s="288">
        <v>203992</v>
      </c>
      <c r="J53" s="288">
        <v>266861</v>
      </c>
      <c r="K53" s="288">
        <v>185462</v>
      </c>
      <c r="L53" s="288">
        <v>197911</v>
      </c>
      <c r="M53" s="288">
        <v>6081</v>
      </c>
      <c r="N53" s="288">
        <v>2452</v>
      </c>
      <c r="O53" s="288">
        <v>1440</v>
      </c>
      <c r="P53" s="288">
        <v>2750</v>
      </c>
    </row>
    <row r="54" spans="2:16" ht="16.5" customHeight="1">
      <c r="B54" s="278"/>
      <c r="C54" s="279"/>
      <c r="D54" s="280" t="s">
        <v>427</v>
      </c>
      <c r="E54" s="281"/>
      <c r="F54" s="282">
        <v>185306</v>
      </c>
      <c r="G54" s="282">
        <v>219306</v>
      </c>
      <c r="H54" s="282">
        <v>140496</v>
      </c>
      <c r="I54" s="282">
        <v>184868</v>
      </c>
      <c r="J54" s="282">
        <v>218890</v>
      </c>
      <c r="K54" s="282">
        <v>140029</v>
      </c>
      <c r="L54" s="282">
        <v>163695</v>
      </c>
      <c r="M54" s="282">
        <v>21173</v>
      </c>
      <c r="N54" s="282">
        <v>438</v>
      </c>
      <c r="O54" s="282">
        <v>416</v>
      </c>
      <c r="P54" s="282">
        <v>467</v>
      </c>
    </row>
    <row r="55" spans="2:16" ht="16.5" customHeight="1">
      <c r="B55" s="267"/>
      <c r="C55" s="268"/>
      <c r="D55" s="269" t="s">
        <v>428</v>
      </c>
      <c r="E55" s="270"/>
      <c r="F55" s="271">
        <v>171795</v>
      </c>
      <c r="G55" s="271">
        <v>236754</v>
      </c>
      <c r="H55" s="271">
        <v>120231</v>
      </c>
      <c r="I55" s="271">
        <v>170814</v>
      </c>
      <c r="J55" s="271">
        <v>236006</v>
      </c>
      <c r="K55" s="271">
        <v>119065</v>
      </c>
      <c r="L55" s="271">
        <v>159903</v>
      </c>
      <c r="M55" s="271">
        <v>10911</v>
      </c>
      <c r="N55" s="271">
        <v>981</v>
      </c>
      <c r="O55" s="271">
        <v>748</v>
      </c>
      <c r="P55" s="271">
        <v>1166</v>
      </c>
    </row>
    <row r="56" spans="2:16" ht="16.5" customHeight="1">
      <c r="B56" s="267"/>
      <c r="C56" s="268"/>
      <c r="D56" s="269" t="s">
        <v>429</v>
      </c>
      <c r="E56" s="270"/>
      <c r="F56" s="271">
        <v>285689</v>
      </c>
      <c r="G56" s="271">
        <v>307274</v>
      </c>
      <c r="H56" s="271">
        <v>184601</v>
      </c>
      <c r="I56" s="271">
        <v>279512</v>
      </c>
      <c r="J56" s="271">
        <v>300580</v>
      </c>
      <c r="K56" s="271">
        <v>180846</v>
      </c>
      <c r="L56" s="271">
        <v>267412</v>
      </c>
      <c r="M56" s="271">
        <v>12100</v>
      </c>
      <c r="N56" s="271">
        <v>6177</v>
      </c>
      <c r="O56" s="271">
        <v>6694</v>
      </c>
      <c r="P56" s="271">
        <v>3755</v>
      </c>
    </row>
    <row r="57" spans="2:16" ht="10.5" customHeight="1">
      <c r="B57" s="262"/>
      <c r="C57" s="289"/>
      <c r="D57" s="290" t="s">
        <v>430</v>
      </c>
      <c r="E57" s="265"/>
      <c r="F57" s="291" t="s">
        <v>746</v>
      </c>
      <c r="G57" s="291" t="s">
        <v>746</v>
      </c>
      <c r="H57" s="291" t="s">
        <v>746</v>
      </c>
      <c r="I57" s="291" t="s">
        <v>746</v>
      </c>
      <c r="J57" s="291" t="s">
        <v>746</v>
      </c>
      <c r="K57" s="291" t="s">
        <v>746</v>
      </c>
      <c r="L57" s="291" t="s">
        <v>746</v>
      </c>
      <c r="M57" s="291" t="s">
        <v>746</v>
      </c>
      <c r="N57" s="291" t="s">
        <v>746</v>
      </c>
      <c r="O57" s="291" t="s">
        <v>746</v>
      </c>
      <c r="P57" s="291" t="s">
        <v>746</v>
      </c>
    </row>
    <row r="58" spans="2:16" ht="10.5" customHeight="1">
      <c r="B58" s="267"/>
      <c r="C58" s="292"/>
      <c r="D58" s="293" t="s">
        <v>431</v>
      </c>
      <c r="E58" s="270"/>
      <c r="F58" s="283" t="s">
        <v>746</v>
      </c>
      <c r="G58" s="283" t="s">
        <v>746</v>
      </c>
      <c r="H58" s="283" t="s">
        <v>746</v>
      </c>
      <c r="I58" s="283" t="s">
        <v>746</v>
      </c>
      <c r="J58" s="283" t="s">
        <v>746</v>
      </c>
      <c r="K58" s="283" t="s">
        <v>746</v>
      </c>
      <c r="L58" s="283" t="s">
        <v>746</v>
      </c>
      <c r="M58" s="283" t="s">
        <v>746</v>
      </c>
      <c r="N58" s="283" t="s">
        <v>746</v>
      </c>
      <c r="O58" s="283" t="s">
        <v>746</v>
      </c>
      <c r="P58" s="283" t="s">
        <v>746</v>
      </c>
    </row>
    <row r="59" spans="2:16" ht="10.5" customHeight="1">
      <c r="B59" s="267"/>
      <c r="C59" s="292"/>
      <c r="D59" s="293" t="s">
        <v>432</v>
      </c>
      <c r="E59" s="270"/>
      <c r="F59" s="283" t="s">
        <v>746</v>
      </c>
      <c r="G59" s="283" t="s">
        <v>746</v>
      </c>
      <c r="H59" s="283" t="s">
        <v>746</v>
      </c>
      <c r="I59" s="283" t="s">
        <v>746</v>
      </c>
      <c r="J59" s="283" t="s">
        <v>746</v>
      </c>
      <c r="K59" s="283" t="s">
        <v>746</v>
      </c>
      <c r="L59" s="283" t="s">
        <v>746</v>
      </c>
      <c r="M59" s="283" t="s">
        <v>746</v>
      </c>
      <c r="N59" s="283" t="s">
        <v>746</v>
      </c>
      <c r="O59" s="283" t="s">
        <v>746</v>
      </c>
      <c r="P59" s="283" t="s">
        <v>746</v>
      </c>
    </row>
    <row r="60" spans="2:16" ht="10.5" customHeight="1">
      <c r="B60" s="267"/>
      <c r="C60" s="292"/>
      <c r="D60" s="293" t="s">
        <v>433</v>
      </c>
      <c r="E60" s="270"/>
      <c r="F60" s="283" t="s">
        <v>746</v>
      </c>
      <c r="G60" s="283" t="s">
        <v>746</v>
      </c>
      <c r="H60" s="283" t="s">
        <v>746</v>
      </c>
      <c r="I60" s="283" t="s">
        <v>746</v>
      </c>
      <c r="J60" s="283" t="s">
        <v>746</v>
      </c>
      <c r="K60" s="283" t="s">
        <v>746</v>
      </c>
      <c r="L60" s="283" t="s">
        <v>746</v>
      </c>
      <c r="M60" s="283" t="s">
        <v>746</v>
      </c>
      <c r="N60" s="283" t="s">
        <v>746</v>
      </c>
      <c r="O60" s="283" t="s">
        <v>746</v>
      </c>
      <c r="P60" s="283" t="s">
        <v>746</v>
      </c>
    </row>
    <row r="61" spans="2:16" ht="10.5" customHeight="1">
      <c r="B61" s="284"/>
      <c r="C61" s="294"/>
      <c r="D61" s="295" t="s">
        <v>434</v>
      </c>
      <c r="E61" s="287"/>
      <c r="F61" s="283" t="s">
        <v>746</v>
      </c>
      <c r="G61" s="283" t="s">
        <v>746</v>
      </c>
      <c r="H61" s="283" t="s">
        <v>746</v>
      </c>
      <c r="I61" s="283" t="s">
        <v>746</v>
      </c>
      <c r="J61" s="283" t="s">
        <v>746</v>
      </c>
      <c r="K61" s="283" t="s">
        <v>746</v>
      </c>
      <c r="L61" s="283" t="s">
        <v>746</v>
      </c>
      <c r="M61" s="283" t="s">
        <v>746</v>
      </c>
      <c r="N61" s="283" t="s">
        <v>746</v>
      </c>
      <c r="O61" s="283" t="s">
        <v>746</v>
      </c>
      <c r="P61" s="283" t="s">
        <v>746</v>
      </c>
    </row>
    <row r="62" spans="2:16" ht="10.5" customHeight="1">
      <c r="B62" s="262"/>
      <c r="C62" s="289"/>
      <c r="D62" s="290" t="s">
        <v>435</v>
      </c>
      <c r="E62" s="265"/>
      <c r="F62" s="291" t="s">
        <v>746</v>
      </c>
      <c r="G62" s="291" t="s">
        <v>746</v>
      </c>
      <c r="H62" s="291" t="s">
        <v>746</v>
      </c>
      <c r="I62" s="291" t="s">
        <v>746</v>
      </c>
      <c r="J62" s="291" t="s">
        <v>746</v>
      </c>
      <c r="K62" s="291" t="s">
        <v>746</v>
      </c>
      <c r="L62" s="291" t="s">
        <v>746</v>
      </c>
      <c r="M62" s="291" t="s">
        <v>746</v>
      </c>
      <c r="N62" s="291" t="s">
        <v>746</v>
      </c>
      <c r="O62" s="291" t="s">
        <v>746</v>
      </c>
      <c r="P62" s="291" t="s">
        <v>746</v>
      </c>
    </row>
    <row r="63" spans="2:16" ht="10.5" customHeight="1">
      <c r="B63" s="284"/>
      <c r="C63" s="294"/>
      <c r="D63" s="295" t="s">
        <v>436</v>
      </c>
      <c r="E63" s="287"/>
      <c r="F63" s="296" t="s">
        <v>746</v>
      </c>
      <c r="G63" s="296" t="s">
        <v>746</v>
      </c>
      <c r="H63" s="296" t="s">
        <v>746</v>
      </c>
      <c r="I63" s="296" t="s">
        <v>746</v>
      </c>
      <c r="J63" s="296" t="s">
        <v>746</v>
      </c>
      <c r="K63" s="296" t="s">
        <v>746</v>
      </c>
      <c r="L63" s="296" t="s">
        <v>746</v>
      </c>
      <c r="M63" s="296" t="s">
        <v>746</v>
      </c>
      <c r="N63" s="296" t="s">
        <v>746</v>
      </c>
      <c r="O63" s="296" t="s">
        <v>746</v>
      </c>
      <c r="P63" s="296" t="s">
        <v>746</v>
      </c>
    </row>
    <row r="64" spans="2:16" ht="18.75">
      <c r="B64" s="239" t="s">
        <v>745</v>
      </c>
      <c r="C64" s="240"/>
      <c r="D64" s="241"/>
      <c r="E64" s="240"/>
      <c r="F64" s="240"/>
      <c r="G64" s="240"/>
      <c r="H64" s="240"/>
      <c r="I64" s="240" t="s">
        <v>675</v>
      </c>
      <c r="J64" s="240"/>
      <c r="K64" s="240"/>
      <c r="L64" s="240"/>
      <c r="M64" s="240"/>
      <c r="N64" s="240"/>
      <c r="O64" s="240"/>
      <c r="P64" s="240"/>
    </row>
    <row r="65" spans="2:16" ht="14.25" customHeight="1">
      <c r="B65" s="243" t="s">
        <v>438</v>
      </c>
      <c r="C65" s="244"/>
      <c r="D65" s="244"/>
      <c r="E65" s="244"/>
      <c r="F65" s="244"/>
      <c r="G65" s="245"/>
      <c r="H65" s="245"/>
      <c r="I65" s="245"/>
      <c r="J65" s="245"/>
      <c r="K65" s="245"/>
      <c r="L65" s="245"/>
      <c r="M65" s="245"/>
      <c r="N65" s="245"/>
      <c r="O65" s="245"/>
      <c r="P65" s="245"/>
    </row>
    <row r="66" spans="2:15" ht="6" customHeight="1">
      <c r="B66" s="245"/>
      <c r="C66" s="245"/>
      <c r="E66" s="245"/>
      <c r="F66" s="245"/>
      <c r="G66" s="245"/>
      <c r="H66" s="245"/>
      <c r="I66" s="245"/>
      <c r="J66" s="245"/>
      <c r="K66" s="245"/>
      <c r="L66" s="245"/>
      <c r="M66" s="245"/>
      <c r="N66" s="245"/>
      <c r="O66" s="245"/>
    </row>
    <row r="67" spans="2:16" ht="18" customHeight="1">
      <c r="B67" s="245"/>
      <c r="C67" s="245"/>
      <c r="D67" s="247" t="s">
        <v>449</v>
      </c>
      <c r="E67" s="245"/>
      <c r="F67" s="247"/>
      <c r="G67" s="245"/>
      <c r="H67" s="245"/>
      <c r="I67" s="245"/>
      <c r="J67" s="245"/>
      <c r="K67" s="245"/>
      <c r="L67" s="245"/>
      <c r="M67" s="245"/>
      <c r="N67" s="245"/>
      <c r="O67" s="245"/>
      <c r="P67" s="248" t="s">
        <v>676</v>
      </c>
    </row>
    <row r="68" spans="2:16" s="253" customFormat="1" ht="18" customHeight="1">
      <c r="B68" s="249"/>
      <c r="C68" s="250"/>
      <c r="D68" s="251"/>
      <c r="E68" s="252"/>
      <c r="F68" s="774" t="s">
        <v>345</v>
      </c>
      <c r="G68" s="775"/>
      <c r="H68" s="776"/>
      <c r="I68" s="774" t="s">
        <v>677</v>
      </c>
      <c r="J68" s="775"/>
      <c r="K68" s="776"/>
      <c r="L68" s="772" t="s">
        <v>678</v>
      </c>
      <c r="M68" s="772" t="s">
        <v>679</v>
      </c>
      <c r="N68" s="774" t="s">
        <v>680</v>
      </c>
      <c r="O68" s="775"/>
      <c r="P68" s="776"/>
    </row>
    <row r="69" spans="2:16" s="253" customFormat="1" ht="18" customHeight="1" thickBot="1">
      <c r="B69" s="777" t="s">
        <v>445</v>
      </c>
      <c r="C69" s="778"/>
      <c r="D69" s="778"/>
      <c r="E69" s="255"/>
      <c r="F69" s="255" t="s">
        <v>681</v>
      </c>
      <c r="G69" s="254" t="s">
        <v>682</v>
      </c>
      <c r="H69" s="254" t="s">
        <v>683</v>
      </c>
      <c r="I69" s="256" t="s">
        <v>681</v>
      </c>
      <c r="J69" s="254" t="s">
        <v>682</v>
      </c>
      <c r="K69" s="254" t="s">
        <v>683</v>
      </c>
      <c r="L69" s="773"/>
      <c r="M69" s="773"/>
      <c r="N69" s="254" t="s">
        <v>681</v>
      </c>
      <c r="O69" s="256" t="s">
        <v>682</v>
      </c>
      <c r="P69" s="255" t="s">
        <v>683</v>
      </c>
    </row>
    <row r="70" spans="2:16" ht="16.5" customHeight="1" thickTop="1">
      <c r="B70" s="257"/>
      <c r="C70" s="258"/>
      <c r="D70" s="259" t="s">
        <v>146</v>
      </c>
      <c r="E70" s="260"/>
      <c r="F70" s="261">
        <v>282170</v>
      </c>
      <c r="G70" s="261">
        <v>351434</v>
      </c>
      <c r="H70" s="261">
        <v>182940</v>
      </c>
      <c r="I70" s="261">
        <v>273278</v>
      </c>
      <c r="J70" s="261">
        <v>338187</v>
      </c>
      <c r="K70" s="261">
        <v>180287</v>
      </c>
      <c r="L70" s="261">
        <v>248719</v>
      </c>
      <c r="M70" s="261">
        <v>24559</v>
      </c>
      <c r="N70" s="261">
        <v>8892</v>
      </c>
      <c r="O70" s="261">
        <v>13247</v>
      </c>
      <c r="P70" s="261">
        <v>2653</v>
      </c>
    </row>
    <row r="71" spans="2:16" ht="16.5" customHeight="1">
      <c r="B71" s="262"/>
      <c r="C71" s="263"/>
      <c r="D71" s="264" t="s">
        <v>393</v>
      </c>
      <c r="E71" s="265"/>
      <c r="F71" s="266" t="s">
        <v>746</v>
      </c>
      <c r="G71" s="266" t="s">
        <v>746</v>
      </c>
      <c r="H71" s="266" t="s">
        <v>746</v>
      </c>
      <c r="I71" s="266" t="s">
        <v>746</v>
      </c>
      <c r="J71" s="266" t="s">
        <v>746</v>
      </c>
      <c r="K71" s="266" t="s">
        <v>746</v>
      </c>
      <c r="L71" s="266" t="s">
        <v>746</v>
      </c>
      <c r="M71" s="266" t="s">
        <v>746</v>
      </c>
      <c r="N71" s="266" t="s">
        <v>746</v>
      </c>
      <c r="O71" s="266" t="s">
        <v>746</v>
      </c>
      <c r="P71" s="266" t="s">
        <v>746</v>
      </c>
    </row>
    <row r="72" spans="2:16" ht="16.5" customHeight="1">
      <c r="B72" s="267"/>
      <c r="C72" s="268"/>
      <c r="D72" s="269" t="s">
        <v>154</v>
      </c>
      <c r="E72" s="270"/>
      <c r="F72" s="271">
        <v>401775</v>
      </c>
      <c r="G72" s="271">
        <v>417462</v>
      </c>
      <c r="H72" s="271">
        <v>263000</v>
      </c>
      <c r="I72" s="271">
        <v>401537</v>
      </c>
      <c r="J72" s="271">
        <v>417197</v>
      </c>
      <c r="K72" s="271">
        <v>263000</v>
      </c>
      <c r="L72" s="271">
        <v>378921</v>
      </c>
      <c r="M72" s="271">
        <v>22616</v>
      </c>
      <c r="N72" s="271">
        <v>238</v>
      </c>
      <c r="O72" s="271">
        <v>265</v>
      </c>
      <c r="P72" s="271">
        <v>0</v>
      </c>
    </row>
    <row r="73" spans="2:16" ht="16.5" customHeight="1">
      <c r="B73" s="267"/>
      <c r="C73" s="268"/>
      <c r="D73" s="269" t="s">
        <v>156</v>
      </c>
      <c r="E73" s="270"/>
      <c r="F73" s="271">
        <v>330960</v>
      </c>
      <c r="G73" s="271">
        <v>374366</v>
      </c>
      <c r="H73" s="271">
        <v>196696</v>
      </c>
      <c r="I73" s="271">
        <v>312332</v>
      </c>
      <c r="J73" s="271">
        <v>352857</v>
      </c>
      <c r="K73" s="271">
        <v>186980</v>
      </c>
      <c r="L73" s="271">
        <v>278541</v>
      </c>
      <c r="M73" s="271">
        <v>33791</v>
      </c>
      <c r="N73" s="271">
        <v>18628</v>
      </c>
      <c r="O73" s="271">
        <v>21509</v>
      </c>
      <c r="P73" s="271">
        <v>9716</v>
      </c>
    </row>
    <row r="74" spans="2:16" ht="16.5" customHeight="1">
      <c r="B74" s="267"/>
      <c r="C74" s="268"/>
      <c r="D74" s="269" t="s">
        <v>158</v>
      </c>
      <c r="E74" s="270"/>
      <c r="F74" s="271">
        <v>434423</v>
      </c>
      <c r="G74" s="271">
        <v>461844</v>
      </c>
      <c r="H74" s="271">
        <v>283657</v>
      </c>
      <c r="I74" s="271">
        <v>426650</v>
      </c>
      <c r="J74" s="271">
        <v>453621</v>
      </c>
      <c r="K74" s="271">
        <v>278356</v>
      </c>
      <c r="L74" s="271">
        <v>373980</v>
      </c>
      <c r="M74" s="271">
        <v>52670</v>
      </c>
      <c r="N74" s="271">
        <v>7773</v>
      </c>
      <c r="O74" s="271">
        <v>8223</v>
      </c>
      <c r="P74" s="271">
        <v>5301</v>
      </c>
    </row>
    <row r="75" spans="2:16" ht="16.5" customHeight="1">
      <c r="B75" s="267"/>
      <c r="C75" s="268"/>
      <c r="D75" s="269" t="s">
        <v>161</v>
      </c>
      <c r="E75" s="270"/>
      <c r="F75" s="271">
        <v>283006</v>
      </c>
      <c r="G75" s="271">
        <v>343987</v>
      </c>
      <c r="H75" s="271">
        <v>184948</v>
      </c>
      <c r="I75" s="271">
        <v>281262</v>
      </c>
      <c r="J75" s="271">
        <v>341425</v>
      </c>
      <c r="K75" s="271">
        <v>184520</v>
      </c>
      <c r="L75" s="271">
        <v>258299</v>
      </c>
      <c r="M75" s="271">
        <v>22963</v>
      </c>
      <c r="N75" s="271">
        <v>1744</v>
      </c>
      <c r="O75" s="271">
        <v>2562</v>
      </c>
      <c r="P75" s="271">
        <v>428</v>
      </c>
    </row>
    <row r="76" spans="2:16" ht="16.5" customHeight="1">
      <c r="B76" s="267"/>
      <c r="C76" s="268"/>
      <c r="D76" s="269" t="s">
        <v>394</v>
      </c>
      <c r="E76" s="270"/>
      <c r="F76" s="271">
        <v>274003</v>
      </c>
      <c r="G76" s="271">
        <v>307556</v>
      </c>
      <c r="H76" s="271">
        <v>162389</v>
      </c>
      <c r="I76" s="271">
        <v>266326</v>
      </c>
      <c r="J76" s="271">
        <v>297727</v>
      </c>
      <c r="K76" s="271">
        <v>161874</v>
      </c>
      <c r="L76" s="271">
        <v>225385</v>
      </c>
      <c r="M76" s="271">
        <v>40941</v>
      </c>
      <c r="N76" s="271">
        <v>7677</v>
      </c>
      <c r="O76" s="271">
        <v>9829</v>
      </c>
      <c r="P76" s="271">
        <v>515</v>
      </c>
    </row>
    <row r="77" spans="2:16" ht="16.5" customHeight="1">
      <c r="B77" s="267"/>
      <c r="C77" s="268"/>
      <c r="D77" s="269" t="s">
        <v>395</v>
      </c>
      <c r="E77" s="270"/>
      <c r="F77" s="271">
        <v>204957</v>
      </c>
      <c r="G77" s="271">
        <v>327591</v>
      </c>
      <c r="H77" s="271">
        <v>131590</v>
      </c>
      <c r="I77" s="271">
        <v>204704</v>
      </c>
      <c r="J77" s="271">
        <v>326946</v>
      </c>
      <c r="K77" s="271">
        <v>131572</v>
      </c>
      <c r="L77" s="271">
        <v>193346</v>
      </c>
      <c r="M77" s="271">
        <v>11358</v>
      </c>
      <c r="N77" s="271">
        <v>253</v>
      </c>
      <c r="O77" s="271">
        <v>645</v>
      </c>
      <c r="P77" s="271">
        <v>18</v>
      </c>
    </row>
    <row r="78" spans="2:16" ht="16.5" customHeight="1">
      <c r="B78" s="267"/>
      <c r="C78" s="268"/>
      <c r="D78" s="269" t="s">
        <v>396</v>
      </c>
      <c r="E78" s="270"/>
      <c r="F78" s="271">
        <v>396794</v>
      </c>
      <c r="G78" s="271">
        <v>560990</v>
      </c>
      <c r="H78" s="271">
        <v>251660</v>
      </c>
      <c r="I78" s="271">
        <v>391579</v>
      </c>
      <c r="J78" s="271">
        <v>550403</v>
      </c>
      <c r="K78" s="271">
        <v>251193</v>
      </c>
      <c r="L78" s="271">
        <v>361915</v>
      </c>
      <c r="M78" s="271">
        <v>29664</v>
      </c>
      <c r="N78" s="271">
        <v>5215</v>
      </c>
      <c r="O78" s="271">
        <v>10587</v>
      </c>
      <c r="P78" s="271">
        <v>467</v>
      </c>
    </row>
    <row r="79" spans="2:16" ht="16.5" customHeight="1">
      <c r="B79" s="267"/>
      <c r="C79" s="268"/>
      <c r="D79" s="269" t="s">
        <v>397</v>
      </c>
      <c r="E79" s="270"/>
      <c r="F79" s="271">
        <v>199762</v>
      </c>
      <c r="G79" s="271">
        <v>254089</v>
      </c>
      <c r="H79" s="271">
        <v>133060</v>
      </c>
      <c r="I79" s="271">
        <v>199755</v>
      </c>
      <c r="J79" s="271">
        <v>254089</v>
      </c>
      <c r="K79" s="271">
        <v>133045</v>
      </c>
      <c r="L79" s="271">
        <v>189173</v>
      </c>
      <c r="M79" s="271">
        <v>10582</v>
      </c>
      <c r="N79" s="271">
        <v>7</v>
      </c>
      <c r="O79" s="271">
        <v>0</v>
      </c>
      <c r="P79" s="271">
        <v>15</v>
      </c>
    </row>
    <row r="80" spans="2:16" ht="16.5" customHeight="1">
      <c r="B80" s="267"/>
      <c r="C80" s="268"/>
      <c r="D80" s="269" t="s">
        <v>398</v>
      </c>
      <c r="E80" s="270"/>
      <c r="F80" s="271">
        <v>384168</v>
      </c>
      <c r="G80" s="271">
        <v>414090</v>
      </c>
      <c r="H80" s="271">
        <v>229951</v>
      </c>
      <c r="I80" s="271">
        <v>374389</v>
      </c>
      <c r="J80" s="271">
        <v>402706</v>
      </c>
      <c r="K80" s="271">
        <v>228444</v>
      </c>
      <c r="L80" s="271">
        <v>333835</v>
      </c>
      <c r="M80" s="271">
        <v>40554</v>
      </c>
      <c r="N80" s="271">
        <v>9779</v>
      </c>
      <c r="O80" s="271">
        <v>11384</v>
      </c>
      <c r="P80" s="271">
        <v>1507</v>
      </c>
    </row>
    <row r="81" spans="2:16" ht="16.5" customHeight="1">
      <c r="B81" s="267"/>
      <c r="C81" s="268"/>
      <c r="D81" s="269" t="s">
        <v>399</v>
      </c>
      <c r="E81" s="270"/>
      <c r="F81" s="271">
        <v>133315</v>
      </c>
      <c r="G81" s="271">
        <v>200337</v>
      </c>
      <c r="H81" s="271">
        <v>89473</v>
      </c>
      <c r="I81" s="271">
        <v>131352</v>
      </c>
      <c r="J81" s="271">
        <v>197333</v>
      </c>
      <c r="K81" s="271">
        <v>88192</v>
      </c>
      <c r="L81" s="271">
        <v>123478</v>
      </c>
      <c r="M81" s="271">
        <v>7874</v>
      </c>
      <c r="N81" s="271">
        <v>1963</v>
      </c>
      <c r="O81" s="271">
        <v>3004</v>
      </c>
      <c r="P81" s="271">
        <v>1281</v>
      </c>
    </row>
    <row r="82" spans="2:16" ht="16.5" customHeight="1">
      <c r="B82" s="267"/>
      <c r="C82" s="268"/>
      <c r="D82" s="269" t="s">
        <v>400</v>
      </c>
      <c r="E82" s="270"/>
      <c r="F82" s="271">
        <v>233533</v>
      </c>
      <c r="G82" s="271">
        <v>329161</v>
      </c>
      <c r="H82" s="271">
        <v>170245</v>
      </c>
      <c r="I82" s="271">
        <v>206425</v>
      </c>
      <c r="J82" s="271">
        <v>270869</v>
      </c>
      <c r="K82" s="271">
        <v>163775</v>
      </c>
      <c r="L82" s="271">
        <v>199036</v>
      </c>
      <c r="M82" s="271">
        <v>7389</v>
      </c>
      <c r="N82" s="271">
        <v>27108</v>
      </c>
      <c r="O82" s="271">
        <v>58292</v>
      </c>
      <c r="P82" s="271">
        <v>6470</v>
      </c>
    </row>
    <row r="83" spans="2:16" ht="16.5" customHeight="1">
      <c r="B83" s="267"/>
      <c r="C83" s="268"/>
      <c r="D83" s="269" t="s">
        <v>401</v>
      </c>
      <c r="E83" s="270"/>
      <c r="F83" s="271">
        <v>310114</v>
      </c>
      <c r="G83" s="271">
        <v>338769</v>
      </c>
      <c r="H83" s="271">
        <v>265893</v>
      </c>
      <c r="I83" s="271">
        <v>310030</v>
      </c>
      <c r="J83" s="271">
        <v>338734</v>
      </c>
      <c r="K83" s="271">
        <v>265732</v>
      </c>
      <c r="L83" s="271">
        <v>303180</v>
      </c>
      <c r="M83" s="271">
        <v>6850</v>
      </c>
      <c r="N83" s="271">
        <v>84</v>
      </c>
      <c r="O83" s="271">
        <v>35</v>
      </c>
      <c r="P83" s="271">
        <v>161</v>
      </c>
    </row>
    <row r="84" spans="2:16" ht="16.5" customHeight="1">
      <c r="B84" s="267"/>
      <c r="C84" s="268"/>
      <c r="D84" s="269" t="s">
        <v>402</v>
      </c>
      <c r="E84" s="270"/>
      <c r="F84" s="271">
        <v>276768</v>
      </c>
      <c r="G84" s="271">
        <v>376747</v>
      </c>
      <c r="H84" s="271">
        <v>241048</v>
      </c>
      <c r="I84" s="271">
        <v>276587</v>
      </c>
      <c r="J84" s="271">
        <v>376402</v>
      </c>
      <c r="K84" s="271">
        <v>240926</v>
      </c>
      <c r="L84" s="271">
        <v>258633</v>
      </c>
      <c r="M84" s="271">
        <v>17954</v>
      </c>
      <c r="N84" s="271">
        <v>181</v>
      </c>
      <c r="O84" s="271">
        <v>345</v>
      </c>
      <c r="P84" s="271">
        <v>122</v>
      </c>
    </row>
    <row r="85" spans="2:16" ht="16.5" customHeight="1">
      <c r="B85" s="267"/>
      <c r="C85" s="268"/>
      <c r="D85" s="269" t="s">
        <v>188</v>
      </c>
      <c r="E85" s="270"/>
      <c r="F85" s="271">
        <v>294438</v>
      </c>
      <c r="G85" s="271">
        <v>343122</v>
      </c>
      <c r="H85" s="271">
        <v>197488</v>
      </c>
      <c r="I85" s="271">
        <v>294088</v>
      </c>
      <c r="J85" s="271">
        <v>342612</v>
      </c>
      <c r="K85" s="271">
        <v>197456</v>
      </c>
      <c r="L85" s="271">
        <v>284798</v>
      </c>
      <c r="M85" s="271">
        <v>9290</v>
      </c>
      <c r="N85" s="271">
        <v>350</v>
      </c>
      <c r="O85" s="271">
        <v>510</v>
      </c>
      <c r="P85" s="271">
        <v>32</v>
      </c>
    </row>
    <row r="86" spans="2:16" ht="16.5" customHeight="1">
      <c r="B86" s="284"/>
      <c r="C86" s="285"/>
      <c r="D86" s="286" t="s">
        <v>403</v>
      </c>
      <c r="E86" s="287"/>
      <c r="F86" s="288">
        <v>162892</v>
      </c>
      <c r="G86" s="288">
        <v>210504</v>
      </c>
      <c r="H86" s="288">
        <v>121187</v>
      </c>
      <c r="I86" s="288">
        <v>162513</v>
      </c>
      <c r="J86" s="288">
        <v>210119</v>
      </c>
      <c r="K86" s="288">
        <v>120813</v>
      </c>
      <c r="L86" s="288">
        <v>146450</v>
      </c>
      <c r="M86" s="288">
        <v>16063</v>
      </c>
      <c r="N86" s="288">
        <v>379</v>
      </c>
      <c r="O86" s="288">
        <v>385</v>
      </c>
      <c r="P86" s="288">
        <v>374</v>
      </c>
    </row>
    <row r="87" spans="2:16" ht="16.5" customHeight="1">
      <c r="B87" s="278"/>
      <c r="C87" s="279"/>
      <c r="D87" s="280" t="s">
        <v>404</v>
      </c>
      <c r="E87" s="281"/>
      <c r="F87" s="282">
        <v>243210</v>
      </c>
      <c r="G87" s="282">
        <v>315811</v>
      </c>
      <c r="H87" s="282">
        <v>154849</v>
      </c>
      <c r="I87" s="282">
        <v>230398</v>
      </c>
      <c r="J87" s="282">
        <v>299493</v>
      </c>
      <c r="K87" s="282">
        <v>146305</v>
      </c>
      <c r="L87" s="282">
        <v>209151</v>
      </c>
      <c r="M87" s="282">
        <v>21247</v>
      </c>
      <c r="N87" s="282">
        <v>12812</v>
      </c>
      <c r="O87" s="282">
        <v>16318</v>
      </c>
      <c r="P87" s="282">
        <v>8544</v>
      </c>
    </row>
    <row r="88" spans="2:16" ht="16.5" customHeight="1">
      <c r="B88" s="273"/>
      <c r="C88" s="274"/>
      <c r="D88" s="275" t="s">
        <v>196</v>
      </c>
      <c r="E88" s="276"/>
      <c r="F88" s="483">
        <v>273867</v>
      </c>
      <c r="G88" s="277">
        <v>314031</v>
      </c>
      <c r="H88" s="277">
        <v>166024</v>
      </c>
      <c r="I88" s="277">
        <v>271248</v>
      </c>
      <c r="J88" s="277">
        <v>310437</v>
      </c>
      <c r="K88" s="277">
        <v>166024</v>
      </c>
      <c r="L88" s="277">
        <v>246576</v>
      </c>
      <c r="M88" s="277">
        <v>24672</v>
      </c>
      <c r="N88" s="277">
        <v>2619</v>
      </c>
      <c r="O88" s="277">
        <v>3594</v>
      </c>
      <c r="P88" s="277">
        <v>0</v>
      </c>
    </row>
    <row r="89" spans="2:16" ht="16.5" customHeight="1">
      <c r="B89" s="278"/>
      <c r="C89" s="279"/>
      <c r="D89" s="280" t="s">
        <v>405</v>
      </c>
      <c r="E89" s="281"/>
      <c r="F89" s="484">
        <v>262394</v>
      </c>
      <c r="G89" s="484">
        <v>297592</v>
      </c>
      <c r="H89" s="484">
        <v>175174</v>
      </c>
      <c r="I89" s="484">
        <v>262394</v>
      </c>
      <c r="J89" s="484">
        <v>297592</v>
      </c>
      <c r="K89" s="484">
        <v>175174</v>
      </c>
      <c r="L89" s="484">
        <v>249865</v>
      </c>
      <c r="M89" s="484">
        <v>12529</v>
      </c>
      <c r="N89" s="484">
        <v>0</v>
      </c>
      <c r="O89" s="484">
        <v>0</v>
      </c>
      <c r="P89" s="484">
        <v>0</v>
      </c>
    </row>
    <row r="90" spans="2:16" ht="16.5" customHeight="1">
      <c r="B90" s="267"/>
      <c r="C90" s="268"/>
      <c r="D90" s="269" t="s">
        <v>406</v>
      </c>
      <c r="E90" s="270"/>
      <c r="F90" s="271">
        <v>237496</v>
      </c>
      <c r="G90" s="271">
        <v>264983</v>
      </c>
      <c r="H90" s="271">
        <v>157730</v>
      </c>
      <c r="I90" s="271">
        <v>237496</v>
      </c>
      <c r="J90" s="271">
        <v>264983</v>
      </c>
      <c r="K90" s="271">
        <v>157730</v>
      </c>
      <c r="L90" s="271">
        <v>220648</v>
      </c>
      <c r="M90" s="271">
        <v>16848</v>
      </c>
      <c r="N90" s="271">
        <v>0</v>
      </c>
      <c r="O90" s="271">
        <v>0</v>
      </c>
      <c r="P90" s="271">
        <v>0</v>
      </c>
    </row>
    <row r="91" spans="2:16" ht="16.5" customHeight="1">
      <c r="B91" s="267"/>
      <c r="C91" s="268"/>
      <c r="D91" s="269" t="s">
        <v>407</v>
      </c>
      <c r="E91" s="270"/>
      <c r="F91" s="271">
        <v>513315</v>
      </c>
      <c r="G91" s="271">
        <v>618577</v>
      </c>
      <c r="H91" s="271">
        <v>243380</v>
      </c>
      <c r="I91" s="271">
        <v>283683</v>
      </c>
      <c r="J91" s="271">
        <v>331808</v>
      </c>
      <c r="K91" s="271">
        <v>160270</v>
      </c>
      <c r="L91" s="271">
        <v>249466</v>
      </c>
      <c r="M91" s="271">
        <v>34217</v>
      </c>
      <c r="N91" s="271">
        <v>229632</v>
      </c>
      <c r="O91" s="271">
        <v>286769</v>
      </c>
      <c r="P91" s="271">
        <v>83110</v>
      </c>
    </row>
    <row r="92" spans="2:16" ht="16.5" customHeight="1">
      <c r="B92" s="267"/>
      <c r="C92" s="268"/>
      <c r="D92" s="269" t="s">
        <v>208</v>
      </c>
      <c r="E92" s="270"/>
      <c r="F92" s="271">
        <v>275220</v>
      </c>
      <c r="G92" s="271">
        <v>303184</v>
      </c>
      <c r="H92" s="271">
        <v>181195</v>
      </c>
      <c r="I92" s="271">
        <v>270251</v>
      </c>
      <c r="J92" s="271">
        <v>296953</v>
      </c>
      <c r="K92" s="271">
        <v>180469</v>
      </c>
      <c r="L92" s="271">
        <v>231880</v>
      </c>
      <c r="M92" s="271">
        <v>38371</v>
      </c>
      <c r="N92" s="271">
        <v>4969</v>
      </c>
      <c r="O92" s="271">
        <v>6231</v>
      </c>
      <c r="P92" s="271">
        <v>726</v>
      </c>
    </row>
    <row r="93" spans="2:16" ht="16.5" customHeight="1">
      <c r="B93" s="267"/>
      <c r="C93" s="268"/>
      <c r="D93" s="269" t="s">
        <v>408</v>
      </c>
      <c r="E93" s="270"/>
      <c r="F93" s="271">
        <v>321911</v>
      </c>
      <c r="G93" s="271">
        <v>363093</v>
      </c>
      <c r="H93" s="271">
        <v>222668</v>
      </c>
      <c r="I93" s="271">
        <v>307792</v>
      </c>
      <c r="J93" s="271">
        <v>350957</v>
      </c>
      <c r="K93" s="271">
        <v>203772</v>
      </c>
      <c r="L93" s="271">
        <v>274995</v>
      </c>
      <c r="M93" s="271">
        <v>32797</v>
      </c>
      <c r="N93" s="271">
        <v>14119</v>
      </c>
      <c r="O93" s="271">
        <v>12136</v>
      </c>
      <c r="P93" s="271">
        <v>18896</v>
      </c>
    </row>
    <row r="94" spans="2:16" ht="16.5" customHeight="1">
      <c r="B94" s="267"/>
      <c r="C94" s="268"/>
      <c r="D94" s="269" t="s">
        <v>409</v>
      </c>
      <c r="E94" s="270"/>
      <c r="F94" s="271">
        <v>281454</v>
      </c>
      <c r="G94" s="271">
        <v>353199</v>
      </c>
      <c r="H94" s="271">
        <v>166140</v>
      </c>
      <c r="I94" s="271">
        <v>258594</v>
      </c>
      <c r="J94" s="271">
        <v>319038</v>
      </c>
      <c r="K94" s="271">
        <v>161445</v>
      </c>
      <c r="L94" s="271">
        <v>229430</v>
      </c>
      <c r="M94" s="271">
        <v>29164</v>
      </c>
      <c r="N94" s="271">
        <v>22860</v>
      </c>
      <c r="O94" s="271">
        <v>34161</v>
      </c>
      <c r="P94" s="271">
        <v>4695</v>
      </c>
    </row>
    <row r="95" spans="2:16" ht="16.5" customHeight="1">
      <c r="B95" s="267"/>
      <c r="C95" s="268"/>
      <c r="D95" s="269" t="s">
        <v>410</v>
      </c>
      <c r="E95" s="270"/>
      <c r="F95" s="271">
        <v>327536</v>
      </c>
      <c r="G95" s="271">
        <v>351000</v>
      </c>
      <c r="H95" s="271">
        <v>195958</v>
      </c>
      <c r="I95" s="271">
        <v>327219</v>
      </c>
      <c r="J95" s="271">
        <v>350627</v>
      </c>
      <c r="K95" s="271">
        <v>195958</v>
      </c>
      <c r="L95" s="271">
        <v>283446</v>
      </c>
      <c r="M95" s="271">
        <v>43773</v>
      </c>
      <c r="N95" s="271">
        <v>317</v>
      </c>
      <c r="O95" s="271">
        <v>373</v>
      </c>
      <c r="P95" s="271">
        <v>0</v>
      </c>
    </row>
    <row r="96" spans="2:16" ht="16.5" customHeight="1">
      <c r="B96" s="267"/>
      <c r="C96" s="268"/>
      <c r="D96" s="269" t="s">
        <v>411</v>
      </c>
      <c r="E96" s="270"/>
      <c r="F96" s="271">
        <v>297279</v>
      </c>
      <c r="G96" s="271">
        <v>309984</v>
      </c>
      <c r="H96" s="271">
        <v>204372</v>
      </c>
      <c r="I96" s="271">
        <v>297228</v>
      </c>
      <c r="J96" s="271">
        <v>309927</v>
      </c>
      <c r="K96" s="271">
        <v>204372</v>
      </c>
      <c r="L96" s="271">
        <v>258624</v>
      </c>
      <c r="M96" s="271">
        <v>38604</v>
      </c>
      <c r="N96" s="271">
        <v>51</v>
      </c>
      <c r="O96" s="271">
        <v>57</v>
      </c>
      <c r="P96" s="271">
        <v>0</v>
      </c>
    </row>
    <row r="97" spans="2:16" ht="16.5" customHeight="1">
      <c r="B97" s="267"/>
      <c r="C97" s="268"/>
      <c r="D97" s="269" t="s">
        <v>222</v>
      </c>
      <c r="E97" s="270"/>
      <c r="F97" s="271">
        <v>358132</v>
      </c>
      <c r="G97" s="271">
        <v>374135</v>
      </c>
      <c r="H97" s="271">
        <v>198856</v>
      </c>
      <c r="I97" s="271">
        <v>348878</v>
      </c>
      <c r="J97" s="271">
        <v>364497</v>
      </c>
      <c r="K97" s="271">
        <v>193426</v>
      </c>
      <c r="L97" s="271">
        <v>310899</v>
      </c>
      <c r="M97" s="271">
        <v>37979</v>
      </c>
      <c r="N97" s="271">
        <v>9254</v>
      </c>
      <c r="O97" s="271">
        <v>9638</v>
      </c>
      <c r="P97" s="271">
        <v>5430</v>
      </c>
    </row>
    <row r="98" spans="2:16" ht="16.5" customHeight="1">
      <c r="B98" s="267"/>
      <c r="C98" s="268"/>
      <c r="D98" s="269" t="s">
        <v>225</v>
      </c>
      <c r="E98" s="270"/>
      <c r="F98" s="271">
        <v>294608</v>
      </c>
      <c r="G98" s="271">
        <v>316505</v>
      </c>
      <c r="H98" s="271">
        <v>190931</v>
      </c>
      <c r="I98" s="271">
        <v>294608</v>
      </c>
      <c r="J98" s="271">
        <v>316505</v>
      </c>
      <c r="K98" s="271">
        <v>190931</v>
      </c>
      <c r="L98" s="271">
        <v>266146</v>
      </c>
      <c r="M98" s="271">
        <v>28462</v>
      </c>
      <c r="N98" s="271">
        <v>0</v>
      </c>
      <c r="O98" s="271">
        <v>0</v>
      </c>
      <c r="P98" s="271">
        <v>0</v>
      </c>
    </row>
    <row r="99" spans="2:16" ht="16.5" customHeight="1">
      <c r="B99" s="267"/>
      <c r="C99" s="268"/>
      <c r="D99" s="269" t="s">
        <v>228</v>
      </c>
      <c r="E99" s="270"/>
      <c r="F99" s="271">
        <v>316971</v>
      </c>
      <c r="G99" s="271">
        <v>340209</v>
      </c>
      <c r="H99" s="271">
        <v>195430</v>
      </c>
      <c r="I99" s="271">
        <v>316971</v>
      </c>
      <c r="J99" s="271">
        <v>340209</v>
      </c>
      <c r="K99" s="271">
        <v>195430</v>
      </c>
      <c r="L99" s="271">
        <v>270809</v>
      </c>
      <c r="M99" s="271">
        <v>46162</v>
      </c>
      <c r="N99" s="271">
        <v>0</v>
      </c>
      <c r="O99" s="271">
        <v>0</v>
      </c>
      <c r="P99" s="271">
        <v>0</v>
      </c>
    </row>
    <row r="100" spans="2:16" ht="16.5" customHeight="1">
      <c r="B100" s="267"/>
      <c r="C100" s="268"/>
      <c r="D100" s="269" t="s">
        <v>412</v>
      </c>
      <c r="E100" s="270"/>
      <c r="F100" s="271">
        <v>324639</v>
      </c>
      <c r="G100" s="271">
        <v>354836</v>
      </c>
      <c r="H100" s="271">
        <v>235520</v>
      </c>
      <c r="I100" s="271">
        <v>324639</v>
      </c>
      <c r="J100" s="271">
        <v>354836</v>
      </c>
      <c r="K100" s="271">
        <v>235520</v>
      </c>
      <c r="L100" s="271">
        <v>296336</v>
      </c>
      <c r="M100" s="271">
        <v>28303</v>
      </c>
      <c r="N100" s="271">
        <v>0</v>
      </c>
      <c r="O100" s="271">
        <v>0</v>
      </c>
      <c r="P100" s="271">
        <v>0</v>
      </c>
    </row>
    <row r="101" spans="2:16" ht="16.5" customHeight="1">
      <c r="B101" s="267"/>
      <c r="C101" s="268"/>
      <c r="D101" s="269" t="s">
        <v>413</v>
      </c>
      <c r="E101" s="270"/>
      <c r="F101" s="271">
        <v>345782</v>
      </c>
      <c r="G101" s="271">
        <v>379259</v>
      </c>
      <c r="H101" s="271">
        <v>191052</v>
      </c>
      <c r="I101" s="271">
        <v>345031</v>
      </c>
      <c r="J101" s="271">
        <v>378418</v>
      </c>
      <c r="K101" s="271">
        <v>190718</v>
      </c>
      <c r="L101" s="271">
        <v>316627</v>
      </c>
      <c r="M101" s="271">
        <v>28404</v>
      </c>
      <c r="N101" s="271">
        <v>751</v>
      </c>
      <c r="O101" s="271">
        <v>841</v>
      </c>
      <c r="P101" s="271">
        <v>334</v>
      </c>
    </row>
    <row r="102" spans="2:16" ht="16.5" customHeight="1">
      <c r="B102" s="267"/>
      <c r="C102" s="268"/>
      <c r="D102" s="269" t="s">
        <v>414</v>
      </c>
      <c r="E102" s="270"/>
      <c r="F102" s="271">
        <v>336304</v>
      </c>
      <c r="G102" s="271">
        <v>405475</v>
      </c>
      <c r="H102" s="271">
        <v>170433</v>
      </c>
      <c r="I102" s="271">
        <v>335950</v>
      </c>
      <c r="J102" s="271">
        <v>405145</v>
      </c>
      <c r="K102" s="271">
        <v>170021</v>
      </c>
      <c r="L102" s="271">
        <v>310375</v>
      </c>
      <c r="M102" s="271">
        <v>25575</v>
      </c>
      <c r="N102" s="271">
        <v>354</v>
      </c>
      <c r="O102" s="271">
        <v>330</v>
      </c>
      <c r="P102" s="271">
        <v>412</v>
      </c>
    </row>
    <row r="103" spans="2:16" ht="16.5" customHeight="1">
      <c r="B103" s="267"/>
      <c r="C103" s="268"/>
      <c r="D103" s="269" t="s">
        <v>415</v>
      </c>
      <c r="E103" s="270"/>
      <c r="F103" s="271">
        <v>441556</v>
      </c>
      <c r="G103" s="271">
        <v>599027</v>
      </c>
      <c r="H103" s="271">
        <v>189721</v>
      </c>
      <c r="I103" s="271">
        <v>289648</v>
      </c>
      <c r="J103" s="271">
        <v>375015</v>
      </c>
      <c r="K103" s="271">
        <v>153126</v>
      </c>
      <c r="L103" s="271">
        <v>263566</v>
      </c>
      <c r="M103" s="271">
        <v>26082</v>
      </c>
      <c r="N103" s="271">
        <v>151908</v>
      </c>
      <c r="O103" s="271">
        <v>224012</v>
      </c>
      <c r="P103" s="271">
        <v>36595</v>
      </c>
    </row>
    <row r="104" spans="2:16" ht="16.5" customHeight="1">
      <c r="B104" s="267"/>
      <c r="C104" s="268"/>
      <c r="D104" s="269" t="s">
        <v>416</v>
      </c>
      <c r="E104" s="270"/>
      <c r="F104" s="271">
        <v>323446</v>
      </c>
      <c r="G104" s="271">
        <v>360734</v>
      </c>
      <c r="H104" s="271">
        <v>208386</v>
      </c>
      <c r="I104" s="271">
        <v>316529</v>
      </c>
      <c r="J104" s="271">
        <v>352286</v>
      </c>
      <c r="K104" s="271">
        <v>206194</v>
      </c>
      <c r="L104" s="271">
        <v>283277</v>
      </c>
      <c r="M104" s="271">
        <v>33252</v>
      </c>
      <c r="N104" s="271">
        <v>6917</v>
      </c>
      <c r="O104" s="271">
        <v>8448</v>
      </c>
      <c r="P104" s="271">
        <v>2192</v>
      </c>
    </row>
    <row r="105" spans="2:16" ht="16.5" customHeight="1">
      <c r="B105" s="267"/>
      <c r="C105" s="268"/>
      <c r="D105" s="269" t="s">
        <v>417</v>
      </c>
      <c r="E105" s="270"/>
      <c r="F105" s="271">
        <v>387942</v>
      </c>
      <c r="G105" s="271">
        <v>426534</v>
      </c>
      <c r="H105" s="271">
        <v>262930</v>
      </c>
      <c r="I105" s="271">
        <v>385566</v>
      </c>
      <c r="J105" s="271">
        <v>424534</v>
      </c>
      <c r="K105" s="271">
        <v>259338</v>
      </c>
      <c r="L105" s="271">
        <v>347122</v>
      </c>
      <c r="M105" s="271">
        <v>38444</v>
      </c>
      <c r="N105" s="271">
        <v>2376</v>
      </c>
      <c r="O105" s="271">
        <v>2000</v>
      </c>
      <c r="P105" s="271">
        <v>3592</v>
      </c>
    </row>
    <row r="106" spans="2:16" ht="16.5" customHeight="1">
      <c r="B106" s="267"/>
      <c r="C106" s="268"/>
      <c r="D106" s="269" t="s">
        <v>418</v>
      </c>
      <c r="E106" s="270"/>
      <c r="F106" s="271">
        <v>347514</v>
      </c>
      <c r="G106" s="271">
        <v>368058</v>
      </c>
      <c r="H106" s="271">
        <v>223209</v>
      </c>
      <c r="I106" s="271">
        <v>346062</v>
      </c>
      <c r="J106" s="271">
        <v>366453</v>
      </c>
      <c r="K106" s="271">
        <v>222684</v>
      </c>
      <c r="L106" s="271">
        <v>303341</v>
      </c>
      <c r="M106" s="271">
        <v>42721</v>
      </c>
      <c r="N106" s="271">
        <v>1452</v>
      </c>
      <c r="O106" s="271">
        <v>1605</v>
      </c>
      <c r="P106" s="271">
        <v>525</v>
      </c>
    </row>
    <row r="107" spans="2:16" ht="16.5" customHeight="1">
      <c r="B107" s="267"/>
      <c r="C107" s="268"/>
      <c r="D107" s="269" t="s">
        <v>419</v>
      </c>
      <c r="E107" s="270"/>
      <c r="F107" s="271">
        <v>319153</v>
      </c>
      <c r="G107" s="271">
        <v>374538</v>
      </c>
      <c r="H107" s="271">
        <v>199312</v>
      </c>
      <c r="I107" s="271">
        <v>318310</v>
      </c>
      <c r="J107" s="271">
        <v>373341</v>
      </c>
      <c r="K107" s="271">
        <v>199236</v>
      </c>
      <c r="L107" s="271">
        <v>290815</v>
      </c>
      <c r="M107" s="271">
        <v>27495</v>
      </c>
      <c r="N107" s="271">
        <v>843</v>
      </c>
      <c r="O107" s="271">
        <v>1197</v>
      </c>
      <c r="P107" s="271">
        <v>76</v>
      </c>
    </row>
    <row r="108" spans="2:16" ht="16.5" customHeight="1">
      <c r="B108" s="267"/>
      <c r="C108" s="268"/>
      <c r="D108" s="269" t="s">
        <v>420</v>
      </c>
      <c r="E108" s="270"/>
      <c r="F108" s="283" t="s">
        <v>746</v>
      </c>
      <c r="G108" s="283" t="s">
        <v>746</v>
      </c>
      <c r="H108" s="283" t="s">
        <v>746</v>
      </c>
      <c r="I108" s="283" t="s">
        <v>746</v>
      </c>
      <c r="J108" s="283" t="s">
        <v>746</v>
      </c>
      <c r="K108" s="283" t="s">
        <v>746</v>
      </c>
      <c r="L108" s="283" t="s">
        <v>746</v>
      </c>
      <c r="M108" s="283" t="s">
        <v>746</v>
      </c>
      <c r="N108" s="283" t="s">
        <v>746</v>
      </c>
      <c r="O108" s="283" t="s">
        <v>746</v>
      </c>
      <c r="P108" s="283" t="s">
        <v>746</v>
      </c>
    </row>
    <row r="109" spans="2:16" ht="16.5" customHeight="1">
      <c r="B109" s="267"/>
      <c r="C109" s="268"/>
      <c r="D109" s="269" t="s">
        <v>421</v>
      </c>
      <c r="E109" s="270"/>
      <c r="F109" s="283" t="s">
        <v>746</v>
      </c>
      <c r="G109" s="283" t="s">
        <v>746</v>
      </c>
      <c r="H109" s="283" t="s">
        <v>746</v>
      </c>
      <c r="I109" s="283" t="s">
        <v>746</v>
      </c>
      <c r="J109" s="283" t="s">
        <v>746</v>
      </c>
      <c r="K109" s="283" t="s">
        <v>746</v>
      </c>
      <c r="L109" s="283" t="s">
        <v>746</v>
      </c>
      <c r="M109" s="283" t="s">
        <v>746</v>
      </c>
      <c r="N109" s="283" t="s">
        <v>746</v>
      </c>
      <c r="O109" s="283" t="s">
        <v>746</v>
      </c>
      <c r="P109" s="283" t="s">
        <v>746</v>
      </c>
    </row>
    <row r="110" spans="2:16" ht="16.5" customHeight="1">
      <c r="B110" s="267"/>
      <c r="C110" s="268"/>
      <c r="D110" s="269" t="s">
        <v>422</v>
      </c>
      <c r="E110" s="270"/>
      <c r="F110" s="283" t="s">
        <v>746</v>
      </c>
      <c r="G110" s="283" t="s">
        <v>746</v>
      </c>
      <c r="H110" s="283" t="s">
        <v>746</v>
      </c>
      <c r="I110" s="283" t="s">
        <v>746</v>
      </c>
      <c r="J110" s="283" t="s">
        <v>746</v>
      </c>
      <c r="K110" s="283" t="s">
        <v>746</v>
      </c>
      <c r="L110" s="283" t="s">
        <v>746</v>
      </c>
      <c r="M110" s="283" t="s">
        <v>746</v>
      </c>
      <c r="N110" s="283" t="s">
        <v>746</v>
      </c>
      <c r="O110" s="283" t="s">
        <v>746</v>
      </c>
      <c r="P110" s="283" t="s">
        <v>746</v>
      </c>
    </row>
    <row r="111" spans="2:16" ht="16.5" customHeight="1">
      <c r="B111" s="262"/>
      <c r="C111" s="263"/>
      <c r="D111" s="264" t="s">
        <v>423</v>
      </c>
      <c r="E111" s="265"/>
      <c r="F111" s="272">
        <v>326928</v>
      </c>
      <c r="G111" s="272">
        <v>417216</v>
      </c>
      <c r="H111" s="272">
        <v>169178</v>
      </c>
      <c r="I111" s="272">
        <v>325976</v>
      </c>
      <c r="J111" s="272">
        <v>415786</v>
      </c>
      <c r="K111" s="272">
        <v>169061</v>
      </c>
      <c r="L111" s="272">
        <v>302523</v>
      </c>
      <c r="M111" s="272">
        <v>23453</v>
      </c>
      <c r="N111" s="272">
        <v>952</v>
      </c>
      <c r="O111" s="272">
        <v>1430</v>
      </c>
      <c r="P111" s="272">
        <v>117</v>
      </c>
    </row>
    <row r="112" spans="2:16" ht="16.5" customHeight="1">
      <c r="B112" s="284"/>
      <c r="C112" s="285"/>
      <c r="D112" s="286" t="s">
        <v>424</v>
      </c>
      <c r="E112" s="287"/>
      <c r="F112" s="288">
        <v>160847</v>
      </c>
      <c r="G112" s="288">
        <v>253888</v>
      </c>
      <c r="H112" s="288">
        <v>124721</v>
      </c>
      <c r="I112" s="288">
        <v>160847</v>
      </c>
      <c r="J112" s="288">
        <v>253888</v>
      </c>
      <c r="K112" s="288">
        <v>124721</v>
      </c>
      <c r="L112" s="288">
        <v>153863</v>
      </c>
      <c r="M112" s="288">
        <v>6984</v>
      </c>
      <c r="N112" s="288">
        <v>0</v>
      </c>
      <c r="O112" s="288">
        <v>0</v>
      </c>
      <c r="P112" s="288">
        <v>0</v>
      </c>
    </row>
    <row r="113" spans="2:16" ht="16.5" customHeight="1">
      <c r="B113" s="278"/>
      <c r="C113" s="279"/>
      <c r="D113" s="280" t="s">
        <v>256</v>
      </c>
      <c r="E113" s="281"/>
      <c r="F113" s="282">
        <v>212098</v>
      </c>
      <c r="G113" s="282">
        <v>260775</v>
      </c>
      <c r="H113" s="282">
        <v>146859</v>
      </c>
      <c r="I113" s="282">
        <v>212098</v>
      </c>
      <c r="J113" s="282">
        <v>260775</v>
      </c>
      <c r="K113" s="282">
        <v>146859</v>
      </c>
      <c r="L113" s="282">
        <v>198284</v>
      </c>
      <c r="M113" s="282">
        <v>13814</v>
      </c>
      <c r="N113" s="282">
        <v>0</v>
      </c>
      <c r="O113" s="282">
        <v>0</v>
      </c>
      <c r="P113" s="282">
        <v>0</v>
      </c>
    </row>
    <row r="114" spans="2:16" ht="16.5" customHeight="1">
      <c r="B114" s="267"/>
      <c r="C114" s="268"/>
      <c r="D114" s="269" t="s">
        <v>425</v>
      </c>
      <c r="E114" s="270"/>
      <c r="F114" s="271">
        <v>94561</v>
      </c>
      <c r="G114" s="271">
        <v>145106</v>
      </c>
      <c r="H114" s="271">
        <v>72036</v>
      </c>
      <c r="I114" s="271">
        <v>91633</v>
      </c>
      <c r="J114" s="271">
        <v>139356</v>
      </c>
      <c r="K114" s="271">
        <v>70365</v>
      </c>
      <c r="L114" s="271">
        <v>86681</v>
      </c>
      <c r="M114" s="271">
        <v>4952</v>
      </c>
      <c r="N114" s="271">
        <v>2928</v>
      </c>
      <c r="O114" s="271">
        <v>5750</v>
      </c>
      <c r="P114" s="271">
        <v>1671</v>
      </c>
    </row>
    <row r="115" spans="2:16" ht="16.5" customHeight="1">
      <c r="B115" s="262"/>
      <c r="C115" s="263"/>
      <c r="D115" s="264" t="s">
        <v>258</v>
      </c>
      <c r="E115" s="265"/>
      <c r="F115" s="272">
        <v>353273</v>
      </c>
      <c r="G115" s="272">
        <v>500534</v>
      </c>
      <c r="H115" s="272">
        <v>298948</v>
      </c>
      <c r="I115" s="272">
        <v>353180</v>
      </c>
      <c r="J115" s="272">
        <v>500378</v>
      </c>
      <c r="K115" s="272">
        <v>298878</v>
      </c>
      <c r="L115" s="272">
        <v>322299</v>
      </c>
      <c r="M115" s="272">
        <v>30881</v>
      </c>
      <c r="N115" s="272">
        <v>93</v>
      </c>
      <c r="O115" s="272">
        <v>156</v>
      </c>
      <c r="P115" s="272">
        <v>70</v>
      </c>
    </row>
    <row r="116" spans="2:16" ht="16.5" customHeight="1">
      <c r="B116" s="284"/>
      <c r="C116" s="285"/>
      <c r="D116" s="286" t="s">
        <v>426</v>
      </c>
      <c r="E116" s="287"/>
      <c r="F116" s="288">
        <v>215411</v>
      </c>
      <c r="G116" s="288">
        <v>273132</v>
      </c>
      <c r="H116" s="288">
        <v>195319</v>
      </c>
      <c r="I116" s="288">
        <v>215160</v>
      </c>
      <c r="J116" s="288">
        <v>272629</v>
      </c>
      <c r="K116" s="288">
        <v>195155</v>
      </c>
      <c r="L116" s="288">
        <v>207573</v>
      </c>
      <c r="M116" s="288">
        <v>7587</v>
      </c>
      <c r="N116" s="288">
        <v>251</v>
      </c>
      <c r="O116" s="288">
        <v>503</v>
      </c>
      <c r="P116" s="288">
        <v>164</v>
      </c>
    </row>
    <row r="117" spans="2:16" ht="16.5" customHeight="1">
      <c r="B117" s="278"/>
      <c r="C117" s="279"/>
      <c r="D117" s="280" t="s">
        <v>427</v>
      </c>
      <c r="E117" s="281"/>
      <c r="F117" s="282">
        <v>156076</v>
      </c>
      <c r="G117" s="282">
        <v>179881</v>
      </c>
      <c r="H117" s="282">
        <v>127525</v>
      </c>
      <c r="I117" s="282">
        <v>155656</v>
      </c>
      <c r="J117" s="282">
        <v>179533</v>
      </c>
      <c r="K117" s="282">
        <v>127018</v>
      </c>
      <c r="L117" s="282">
        <v>130929</v>
      </c>
      <c r="M117" s="282">
        <v>24727</v>
      </c>
      <c r="N117" s="282">
        <v>420</v>
      </c>
      <c r="O117" s="282">
        <v>348</v>
      </c>
      <c r="P117" s="282">
        <v>507</v>
      </c>
    </row>
    <row r="118" spans="2:16" ht="16.5" customHeight="1">
      <c r="B118" s="267"/>
      <c r="C118" s="268"/>
      <c r="D118" s="269" t="s">
        <v>428</v>
      </c>
      <c r="E118" s="270"/>
      <c r="F118" s="271">
        <v>147298</v>
      </c>
      <c r="G118" s="271">
        <v>199425</v>
      </c>
      <c r="H118" s="271">
        <v>117084</v>
      </c>
      <c r="I118" s="271">
        <v>146868</v>
      </c>
      <c r="J118" s="271">
        <v>198857</v>
      </c>
      <c r="K118" s="271">
        <v>116734</v>
      </c>
      <c r="L118" s="271">
        <v>136015</v>
      </c>
      <c r="M118" s="271">
        <v>10853</v>
      </c>
      <c r="N118" s="271">
        <v>430</v>
      </c>
      <c r="O118" s="271">
        <v>568</v>
      </c>
      <c r="P118" s="271">
        <v>350</v>
      </c>
    </row>
    <row r="119" spans="2:16" ht="16.5" customHeight="1">
      <c r="B119" s="267"/>
      <c r="C119" s="268"/>
      <c r="D119" s="269" t="s">
        <v>429</v>
      </c>
      <c r="E119" s="270"/>
      <c r="F119" s="271">
        <v>263645</v>
      </c>
      <c r="G119" s="271">
        <v>291572</v>
      </c>
      <c r="H119" s="271">
        <v>153082</v>
      </c>
      <c r="I119" s="271">
        <v>263645</v>
      </c>
      <c r="J119" s="271">
        <v>291572</v>
      </c>
      <c r="K119" s="271">
        <v>153082</v>
      </c>
      <c r="L119" s="271">
        <v>242112</v>
      </c>
      <c r="M119" s="271">
        <v>21533</v>
      </c>
      <c r="N119" s="271">
        <v>0</v>
      </c>
      <c r="O119" s="271">
        <v>0</v>
      </c>
      <c r="P119" s="271">
        <v>0</v>
      </c>
    </row>
    <row r="120" spans="2:16" ht="10.5" customHeight="1">
      <c r="B120" s="262"/>
      <c r="C120" s="263"/>
      <c r="D120" s="290" t="s">
        <v>430</v>
      </c>
      <c r="E120" s="265"/>
      <c r="F120" s="291" t="s">
        <v>746</v>
      </c>
      <c r="G120" s="291" t="s">
        <v>746</v>
      </c>
      <c r="H120" s="291" t="s">
        <v>746</v>
      </c>
      <c r="I120" s="291" t="s">
        <v>746</v>
      </c>
      <c r="J120" s="291" t="s">
        <v>746</v>
      </c>
      <c r="K120" s="291" t="s">
        <v>746</v>
      </c>
      <c r="L120" s="291" t="s">
        <v>746</v>
      </c>
      <c r="M120" s="291" t="s">
        <v>746</v>
      </c>
      <c r="N120" s="291" t="s">
        <v>746</v>
      </c>
      <c r="O120" s="291" t="s">
        <v>746</v>
      </c>
      <c r="P120" s="291" t="s">
        <v>746</v>
      </c>
    </row>
    <row r="121" spans="2:16" ht="10.5" customHeight="1">
      <c r="B121" s="267"/>
      <c r="C121" s="268"/>
      <c r="D121" s="293" t="s">
        <v>431</v>
      </c>
      <c r="E121" s="270"/>
      <c r="F121" s="283" t="s">
        <v>746</v>
      </c>
      <c r="G121" s="283" t="s">
        <v>746</v>
      </c>
      <c r="H121" s="283" t="s">
        <v>746</v>
      </c>
      <c r="I121" s="283" t="s">
        <v>746</v>
      </c>
      <c r="J121" s="283" t="s">
        <v>746</v>
      </c>
      <c r="K121" s="283" t="s">
        <v>746</v>
      </c>
      <c r="L121" s="283" t="s">
        <v>746</v>
      </c>
      <c r="M121" s="283" t="s">
        <v>746</v>
      </c>
      <c r="N121" s="283" t="s">
        <v>746</v>
      </c>
      <c r="O121" s="283" t="s">
        <v>746</v>
      </c>
      <c r="P121" s="283" t="s">
        <v>746</v>
      </c>
    </row>
    <row r="122" spans="2:16" ht="10.5" customHeight="1">
      <c r="B122" s="267"/>
      <c r="C122" s="268"/>
      <c r="D122" s="293" t="s">
        <v>432</v>
      </c>
      <c r="E122" s="270"/>
      <c r="F122" s="283" t="s">
        <v>746</v>
      </c>
      <c r="G122" s="283" t="s">
        <v>746</v>
      </c>
      <c r="H122" s="283" t="s">
        <v>746</v>
      </c>
      <c r="I122" s="283" t="s">
        <v>746</v>
      </c>
      <c r="J122" s="283" t="s">
        <v>746</v>
      </c>
      <c r="K122" s="283" t="s">
        <v>746</v>
      </c>
      <c r="L122" s="283" t="s">
        <v>746</v>
      </c>
      <c r="M122" s="283" t="s">
        <v>746</v>
      </c>
      <c r="N122" s="283" t="s">
        <v>746</v>
      </c>
      <c r="O122" s="283" t="s">
        <v>746</v>
      </c>
      <c r="P122" s="283" t="s">
        <v>746</v>
      </c>
    </row>
    <row r="123" spans="2:16" ht="10.5" customHeight="1">
      <c r="B123" s="267"/>
      <c r="C123" s="268"/>
      <c r="D123" s="293" t="s">
        <v>433</v>
      </c>
      <c r="E123" s="270"/>
      <c r="F123" s="283" t="s">
        <v>746</v>
      </c>
      <c r="G123" s="283" t="s">
        <v>746</v>
      </c>
      <c r="H123" s="283" t="s">
        <v>746</v>
      </c>
      <c r="I123" s="283" t="s">
        <v>746</v>
      </c>
      <c r="J123" s="283" t="s">
        <v>746</v>
      </c>
      <c r="K123" s="283" t="s">
        <v>746</v>
      </c>
      <c r="L123" s="283" t="s">
        <v>746</v>
      </c>
      <c r="M123" s="283" t="s">
        <v>746</v>
      </c>
      <c r="N123" s="283" t="s">
        <v>746</v>
      </c>
      <c r="O123" s="283" t="s">
        <v>746</v>
      </c>
      <c r="P123" s="283" t="s">
        <v>746</v>
      </c>
    </row>
    <row r="124" spans="2:16" ht="10.5" customHeight="1">
      <c r="B124" s="284"/>
      <c r="C124" s="285"/>
      <c r="D124" s="295" t="s">
        <v>434</v>
      </c>
      <c r="E124" s="287"/>
      <c r="F124" s="283" t="s">
        <v>746</v>
      </c>
      <c r="G124" s="283" t="s">
        <v>746</v>
      </c>
      <c r="H124" s="283" t="s">
        <v>746</v>
      </c>
      <c r="I124" s="283" t="s">
        <v>746</v>
      </c>
      <c r="J124" s="283" t="s">
        <v>746</v>
      </c>
      <c r="K124" s="283" t="s">
        <v>746</v>
      </c>
      <c r="L124" s="283" t="s">
        <v>746</v>
      </c>
      <c r="M124" s="283" t="s">
        <v>746</v>
      </c>
      <c r="N124" s="283" t="s">
        <v>746</v>
      </c>
      <c r="O124" s="283" t="s">
        <v>746</v>
      </c>
      <c r="P124" s="283" t="s">
        <v>746</v>
      </c>
    </row>
    <row r="125" spans="2:16" ht="10.5" customHeight="1">
      <c r="B125" s="262"/>
      <c r="C125" s="263"/>
      <c r="D125" s="290" t="s">
        <v>435</v>
      </c>
      <c r="E125" s="265"/>
      <c r="F125" s="291" t="s">
        <v>746</v>
      </c>
      <c r="G125" s="291" t="s">
        <v>746</v>
      </c>
      <c r="H125" s="291" t="s">
        <v>746</v>
      </c>
      <c r="I125" s="291" t="s">
        <v>746</v>
      </c>
      <c r="J125" s="291" t="s">
        <v>746</v>
      </c>
      <c r="K125" s="291" t="s">
        <v>746</v>
      </c>
      <c r="L125" s="291" t="s">
        <v>746</v>
      </c>
      <c r="M125" s="291" t="s">
        <v>746</v>
      </c>
      <c r="N125" s="291" t="s">
        <v>746</v>
      </c>
      <c r="O125" s="291" t="s">
        <v>746</v>
      </c>
      <c r="P125" s="291" t="s">
        <v>746</v>
      </c>
    </row>
    <row r="126" spans="2:16" ht="10.5" customHeight="1">
      <c r="B126" s="284"/>
      <c r="C126" s="285"/>
      <c r="D126" s="295" t="s">
        <v>436</v>
      </c>
      <c r="E126" s="287"/>
      <c r="F126" s="296" t="s">
        <v>746</v>
      </c>
      <c r="G126" s="296" t="s">
        <v>746</v>
      </c>
      <c r="H126" s="296" t="s">
        <v>746</v>
      </c>
      <c r="I126" s="296" t="s">
        <v>746</v>
      </c>
      <c r="J126" s="296" t="s">
        <v>746</v>
      </c>
      <c r="K126" s="296" t="s">
        <v>746</v>
      </c>
      <c r="L126" s="296" t="s">
        <v>746</v>
      </c>
      <c r="M126" s="296" t="s">
        <v>746</v>
      </c>
      <c r="N126" s="296" t="s">
        <v>746</v>
      </c>
      <c r="O126" s="296" t="s">
        <v>746</v>
      </c>
      <c r="P126" s="296" t="s">
        <v>746</v>
      </c>
    </row>
  </sheetData>
  <sheetProtection/>
  <mergeCells count="12">
    <mergeCell ref="B6:D6"/>
    <mergeCell ref="N5:P5"/>
    <mergeCell ref="F68:H68"/>
    <mergeCell ref="I68:K68"/>
    <mergeCell ref="F5:H5"/>
    <mergeCell ref="I5:K5"/>
    <mergeCell ref="L5:L6"/>
    <mergeCell ref="M5:M6"/>
    <mergeCell ref="L68:L69"/>
    <mergeCell ref="M68:M69"/>
    <mergeCell ref="N68:P68"/>
    <mergeCell ref="B69:D69"/>
  </mergeCells>
  <dataValidations count="1">
    <dataValidation type="whole" allowBlank="1" showInputMessage="1" showErrorMessage="1" errorTitle="入力エラー" error="入力した値に誤りがあります" sqref="A34:A56 A7:A25 B7:E63 F57:P63 F7:IV56 B70:IV126 A99:A126 A70:A91">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tabSelected="1" zoomScale="88" zoomScaleNormal="88" workbookViewId="0" topLeftCell="A1">
      <selection activeCell="A1" sqref="A1"/>
    </sheetView>
  </sheetViews>
  <sheetFormatPr defaultColWidth="8.796875" defaultRowHeight="14.25"/>
  <cols>
    <col min="1" max="1" width="2.59765625" style="109" customWidth="1"/>
    <col min="2" max="2" width="2.8984375" style="109" customWidth="1"/>
    <col min="3" max="3" width="2.59765625" style="109" customWidth="1"/>
    <col min="4" max="4" width="3.19921875" style="109" customWidth="1"/>
    <col min="5" max="5" width="4.3984375" style="109" customWidth="1"/>
    <col min="6" max="6" width="31.8984375" style="109" customWidth="1"/>
    <col min="7" max="11" width="7.59765625" style="109" customWidth="1"/>
    <col min="12" max="12" width="8.59765625" style="109" customWidth="1"/>
    <col min="13" max="13" width="2.59765625" style="109" customWidth="1"/>
    <col min="14" max="14" width="1.203125" style="109" customWidth="1"/>
    <col min="15" max="15" width="2.59765625" style="453" customWidth="1"/>
    <col min="16" max="17" width="2.59765625" style="109" customWidth="1"/>
    <col min="18" max="20" width="0" style="109" hidden="1" customWidth="1"/>
    <col min="21" max="16384" width="9" style="109" customWidth="1"/>
  </cols>
  <sheetData>
    <row r="2" spans="2:15" s="107" customFormat="1" ht="24.75" customHeight="1">
      <c r="B2" s="645" t="s">
        <v>541</v>
      </c>
      <c r="C2" s="645"/>
      <c r="D2" s="645"/>
      <c r="E2" s="645"/>
      <c r="F2" s="645"/>
      <c r="G2" s="645"/>
      <c r="H2" s="645"/>
      <c r="I2" s="645"/>
      <c r="J2" s="645"/>
      <c r="K2" s="645"/>
      <c r="L2" s="645"/>
      <c r="M2" s="645"/>
      <c r="N2" s="645"/>
      <c r="O2" s="645"/>
    </row>
    <row r="3" spans="2:15" s="107" customFormat="1" ht="15" customHeight="1">
      <c r="B3" s="105"/>
      <c r="C3" s="105"/>
      <c r="D3" s="105"/>
      <c r="E3" s="105"/>
      <c r="F3" s="106"/>
      <c r="G3" s="106"/>
      <c r="H3" s="106"/>
      <c r="I3" s="106"/>
      <c r="J3" s="106"/>
      <c r="K3" s="106"/>
      <c r="L3" s="106"/>
      <c r="M3" s="105"/>
      <c r="N3" s="105"/>
      <c r="O3" s="112"/>
    </row>
    <row r="4" spans="2:15" ht="14.25" customHeight="1">
      <c r="B4" s="105"/>
      <c r="C4" s="108"/>
      <c r="D4" s="108"/>
      <c r="E4" s="108"/>
      <c r="F4" s="108"/>
      <c r="G4" s="108"/>
      <c r="H4" s="108"/>
      <c r="I4" s="108"/>
      <c r="J4" s="108"/>
      <c r="K4" s="108"/>
      <c r="L4" s="108"/>
      <c r="M4" s="108"/>
      <c r="N4" s="108"/>
      <c r="O4" s="112"/>
    </row>
    <row r="5" spans="2:20" ht="18.75" customHeight="1">
      <c r="B5" s="108" t="s">
        <v>372</v>
      </c>
      <c r="C5" s="108"/>
      <c r="D5" s="108"/>
      <c r="E5" s="108"/>
      <c r="F5" s="108"/>
      <c r="G5" s="110"/>
      <c r="H5" s="108"/>
      <c r="I5" s="108"/>
      <c r="J5" s="108"/>
      <c r="K5" s="108"/>
      <c r="L5" s="108"/>
      <c r="M5" s="111" t="str">
        <f>REPT("-",R5-LEN(E5))</f>
        <v>--------------------------------------------------------------------</v>
      </c>
      <c r="N5" s="111"/>
      <c r="O5" s="463" t="str">
        <f>HYPERLINK("#"&amp;T5&amp;"!A1","1")</f>
        <v>1</v>
      </c>
      <c r="R5" s="109">
        <v>68</v>
      </c>
      <c r="T5" s="116" t="s">
        <v>338</v>
      </c>
    </row>
    <row r="6" spans="2:20" ht="18.75" customHeight="1">
      <c r="B6" s="108" t="s">
        <v>103</v>
      </c>
      <c r="C6" s="108"/>
      <c r="D6" s="108"/>
      <c r="E6" s="108"/>
      <c r="F6" s="108"/>
      <c r="G6" s="110"/>
      <c r="H6" s="108"/>
      <c r="I6" s="108"/>
      <c r="J6" s="108"/>
      <c r="K6" s="108"/>
      <c r="L6" s="108"/>
      <c r="M6" s="111" t="str">
        <f>REPT("-",R6-LEN(E6))</f>
        <v>--------------------------------------------------</v>
      </c>
      <c r="N6" s="111"/>
      <c r="O6" s="463" t="str">
        <f>HYPERLINK("#"&amp;T6&amp;"!A1","3")</f>
        <v>3</v>
      </c>
      <c r="R6" s="109">
        <v>50</v>
      </c>
      <c r="T6" s="116" t="s">
        <v>339</v>
      </c>
    </row>
    <row r="7" spans="2:15" ht="18.75" customHeight="1">
      <c r="B7" s="108"/>
      <c r="C7" s="108"/>
      <c r="D7" s="108"/>
      <c r="E7" s="108"/>
      <c r="F7" s="108"/>
      <c r="G7" s="112"/>
      <c r="H7" s="108"/>
      <c r="I7" s="108"/>
      <c r="J7" s="108"/>
      <c r="K7" s="108"/>
      <c r="L7" s="108"/>
      <c r="M7" s="108"/>
      <c r="N7" s="108"/>
      <c r="O7" s="464"/>
    </row>
    <row r="8" spans="2:15" ht="18.75" customHeight="1">
      <c r="B8" s="116" t="s">
        <v>542</v>
      </c>
      <c r="C8" s="108"/>
      <c r="D8" s="108"/>
      <c r="E8" s="108"/>
      <c r="F8" s="108"/>
      <c r="G8" s="112"/>
      <c r="H8" s="108"/>
      <c r="I8" s="108"/>
      <c r="J8" s="108"/>
      <c r="K8" s="108"/>
      <c r="L8" s="108"/>
      <c r="M8" s="108"/>
      <c r="N8" s="108"/>
      <c r="O8" s="464"/>
    </row>
    <row r="9" spans="2:15" ht="18.75" customHeight="1">
      <c r="B9" s="108"/>
      <c r="C9" s="108" t="s">
        <v>373</v>
      </c>
      <c r="D9" s="108"/>
      <c r="E9" s="108"/>
      <c r="F9" s="108"/>
      <c r="G9" s="112"/>
      <c r="H9" s="108"/>
      <c r="I9" s="108"/>
      <c r="J9" s="108"/>
      <c r="K9" s="108"/>
      <c r="L9" s="108"/>
      <c r="M9" s="108"/>
      <c r="N9" s="108"/>
      <c r="O9" s="464"/>
    </row>
    <row r="10" spans="2:20" ht="18.75" customHeight="1">
      <c r="B10" s="108"/>
      <c r="C10" s="108"/>
      <c r="D10" s="108">
        <v>1</v>
      </c>
      <c r="E10" s="108" t="s">
        <v>104</v>
      </c>
      <c r="F10" s="108"/>
      <c r="G10" s="110"/>
      <c r="H10" s="108"/>
      <c r="I10" s="108"/>
      <c r="J10" s="108"/>
      <c r="K10" s="108"/>
      <c r="L10" s="108"/>
      <c r="M10" s="111" t="str">
        <f>REPT("-",R10-LEN(E10))</f>
        <v>---------------------------------------------------------------------</v>
      </c>
      <c r="N10" s="111"/>
      <c r="O10" s="463" t="str">
        <f>HYPERLINK("#"&amp;T10&amp;"!A1","4")</f>
        <v>4</v>
      </c>
      <c r="R10" s="109">
        <v>74</v>
      </c>
      <c r="T10" s="116" t="s">
        <v>119</v>
      </c>
    </row>
    <row r="11" spans="2:20" ht="18.75" customHeight="1">
      <c r="B11" s="108"/>
      <c r="C11" s="108"/>
      <c r="D11" s="108">
        <v>2</v>
      </c>
      <c r="E11" s="108" t="s">
        <v>105</v>
      </c>
      <c r="F11" s="108"/>
      <c r="G11" s="110"/>
      <c r="H11" s="108"/>
      <c r="I11" s="108"/>
      <c r="J11" s="108"/>
      <c r="K11" s="108"/>
      <c r="L11" s="108"/>
      <c r="M11" s="111" t="str">
        <f>REPT("-",R11-LEN(E11))</f>
        <v>-------------------------------------------------------------------</v>
      </c>
      <c r="N11" s="111"/>
      <c r="O11" s="463" t="str">
        <f>HYPERLINK("#"&amp;T11&amp;"!A1","5")</f>
        <v>5</v>
      </c>
      <c r="R11" s="109">
        <v>74</v>
      </c>
      <c r="T11" s="116" t="s">
        <v>120</v>
      </c>
    </row>
    <row r="12" spans="2:20" ht="18.75" customHeight="1">
      <c r="B12" s="108"/>
      <c r="C12" s="108"/>
      <c r="D12" s="108">
        <v>3</v>
      </c>
      <c r="E12" s="108" t="s">
        <v>106</v>
      </c>
      <c r="F12" s="108"/>
      <c r="G12" s="110"/>
      <c r="H12" s="108"/>
      <c r="I12" s="108"/>
      <c r="J12" s="108"/>
      <c r="K12" s="108"/>
      <c r="L12" s="108"/>
      <c r="M12" s="111" t="str">
        <f>REPT("-",R12-LEN(E12))</f>
        <v>---------------------------------------------------------------------</v>
      </c>
      <c r="N12" s="111"/>
      <c r="O12" s="463" t="str">
        <f>HYPERLINK("#"&amp;T12&amp;"!A1","5")</f>
        <v>5</v>
      </c>
      <c r="R12" s="109">
        <v>74</v>
      </c>
      <c r="T12" s="116" t="s">
        <v>120</v>
      </c>
    </row>
    <row r="13" spans="2:15" ht="18.75" customHeight="1">
      <c r="B13" s="108"/>
      <c r="C13" s="108" t="s">
        <v>107</v>
      </c>
      <c r="D13" s="108"/>
      <c r="E13" s="108"/>
      <c r="F13" s="108"/>
      <c r="G13" s="112"/>
      <c r="H13" s="108"/>
      <c r="I13" s="108"/>
      <c r="J13" s="108"/>
      <c r="K13" s="108"/>
      <c r="L13" s="108"/>
      <c r="M13" s="108"/>
      <c r="N13" s="108"/>
      <c r="O13" s="464"/>
    </row>
    <row r="14" spans="2:20" ht="18.75" customHeight="1">
      <c r="B14" s="108"/>
      <c r="C14" s="108"/>
      <c r="D14" s="108">
        <v>1</v>
      </c>
      <c r="E14" s="108" t="s">
        <v>104</v>
      </c>
      <c r="F14" s="108"/>
      <c r="G14" s="110"/>
      <c r="H14" s="108"/>
      <c r="I14" s="108"/>
      <c r="J14" s="108"/>
      <c r="K14" s="108"/>
      <c r="L14" s="108"/>
      <c r="M14" s="111" t="str">
        <f>REPT("-",R14-LEN(E14))</f>
        <v>---------------------------------------------------------------------</v>
      </c>
      <c r="N14" s="111"/>
      <c r="O14" s="463" t="str">
        <f>HYPERLINK("#"&amp;T14&amp;"!A1","6")</f>
        <v>6</v>
      </c>
      <c r="R14" s="109">
        <v>74</v>
      </c>
      <c r="T14" s="116" t="s">
        <v>340</v>
      </c>
    </row>
    <row r="15" spans="2:20" ht="18.75" customHeight="1">
      <c r="B15" s="108"/>
      <c r="C15" s="108"/>
      <c r="D15" s="108">
        <v>2</v>
      </c>
      <c r="E15" s="108" t="s">
        <v>105</v>
      </c>
      <c r="F15" s="108"/>
      <c r="G15" s="110"/>
      <c r="H15" s="108"/>
      <c r="I15" s="108"/>
      <c r="J15" s="108"/>
      <c r="K15" s="108"/>
      <c r="L15" s="108"/>
      <c r="M15" s="111" t="str">
        <f>REPT("-",R15-LEN(E15))</f>
        <v>-------------------------------------------------------------------</v>
      </c>
      <c r="N15" s="111"/>
      <c r="O15" s="463" t="str">
        <f>HYPERLINK("#"&amp;T15&amp;"!A1","7")</f>
        <v>7</v>
      </c>
      <c r="R15" s="109">
        <v>74</v>
      </c>
      <c r="T15" s="116" t="s">
        <v>341</v>
      </c>
    </row>
    <row r="16" spans="2:20" ht="18.75" customHeight="1">
      <c r="B16" s="108"/>
      <c r="C16" s="108"/>
      <c r="D16" s="108">
        <v>3</v>
      </c>
      <c r="E16" s="108" t="s">
        <v>106</v>
      </c>
      <c r="F16" s="108"/>
      <c r="G16" s="110"/>
      <c r="H16" s="108"/>
      <c r="I16" s="108"/>
      <c r="J16" s="108"/>
      <c r="K16" s="108"/>
      <c r="L16" s="108"/>
      <c r="M16" s="111" t="str">
        <f>REPT("-",R16-LEN(E16))</f>
        <v>---------------------------------------------------------------------</v>
      </c>
      <c r="N16" s="111"/>
      <c r="O16" s="463" t="str">
        <f>HYPERLINK("#"&amp;T16&amp;"!A1","7")</f>
        <v>7</v>
      </c>
      <c r="R16" s="109">
        <v>74</v>
      </c>
      <c r="T16" s="116" t="s">
        <v>341</v>
      </c>
    </row>
    <row r="17" spans="2:15" ht="18.75" customHeight="1">
      <c r="B17" s="108"/>
      <c r="C17" s="108"/>
      <c r="D17" s="108"/>
      <c r="E17" s="108"/>
      <c r="F17" s="108"/>
      <c r="G17" s="108"/>
      <c r="H17" s="108"/>
      <c r="I17" s="108"/>
      <c r="J17" s="108"/>
      <c r="K17" s="108"/>
      <c r="L17" s="108"/>
      <c r="M17" s="108"/>
      <c r="N17" s="108"/>
      <c r="O17" s="464"/>
    </row>
    <row r="18" spans="2:15" ht="18.75" customHeight="1">
      <c r="B18" s="116" t="s">
        <v>543</v>
      </c>
      <c r="C18" s="108"/>
      <c r="D18" s="108"/>
      <c r="E18" s="108"/>
      <c r="F18" s="108"/>
      <c r="G18" s="108"/>
      <c r="H18" s="108"/>
      <c r="I18" s="108"/>
      <c r="J18" s="108"/>
      <c r="K18" s="108"/>
      <c r="L18" s="108"/>
      <c r="M18" s="108"/>
      <c r="N18" s="108"/>
      <c r="O18" s="464"/>
    </row>
    <row r="19" spans="2:15" ht="18.75" customHeight="1">
      <c r="B19" s="108"/>
      <c r="C19" s="108" t="s">
        <v>108</v>
      </c>
      <c r="D19" s="108"/>
      <c r="E19" s="108"/>
      <c r="F19" s="238"/>
      <c r="G19" s="108"/>
      <c r="H19" s="108"/>
      <c r="I19" s="108"/>
      <c r="J19" s="108"/>
      <c r="K19" s="108"/>
      <c r="L19" s="108"/>
      <c r="M19" s="108"/>
      <c r="N19" s="108"/>
      <c r="O19" s="464"/>
    </row>
    <row r="20" spans="2:20" ht="18.75" customHeight="1">
      <c r="B20" s="108"/>
      <c r="C20" s="108"/>
      <c r="D20" s="113" t="s">
        <v>374</v>
      </c>
      <c r="E20" s="237" t="s">
        <v>382</v>
      </c>
      <c r="F20" s="108"/>
      <c r="G20" s="237"/>
      <c r="H20" s="108"/>
      <c r="I20" s="108"/>
      <c r="J20" s="108"/>
      <c r="K20" s="108"/>
      <c r="L20" s="108"/>
      <c r="M20" s="111" t="str">
        <f aca="true" t="shared" si="0" ref="M20:M29">REPT("-",R20-LEN(E20))</f>
        <v>---------------------------</v>
      </c>
      <c r="N20" s="111"/>
      <c r="O20" s="463" t="str">
        <f>HYPERLINK("#"&amp;T20&amp;"!A1","8")</f>
        <v>8</v>
      </c>
      <c r="R20" s="109">
        <v>58</v>
      </c>
      <c r="T20" s="116" t="s">
        <v>362</v>
      </c>
    </row>
    <row r="21" spans="2:20" ht="18.75" customHeight="1">
      <c r="B21" s="108"/>
      <c r="C21" s="108"/>
      <c r="D21" s="113" t="s">
        <v>374</v>
      </c>
      <c r="E21" s="108" t="s">
        <v>371</v>
      </c>
      <c r="F21" s="108"/>
      <c r="G21" s="108"/>
      <c r="H21" s="108"/>
      <c r="I21" s="108"/>
      <c r="J21" s="108"/>
      <c r="K21" s="108"/>
      <c r="L21" s="108"/>
      <c r="M21" s="111" t="str">
        <f t="shared" si="0"/>
        <v>---------------------------</v>
      </c>
      <c r="N21" s="111"/>
      <c r="O21" s="463" t="str">
        <f>HYPERLINK("#"&amp;T21&amp;"!A1","9")</f>
        <v>9</v>
      </c>
      <c r="R21" s="109">
        <v>58</v>
      </c>
      <c r="T21" s="116" t="s">
        <v>365</v>
      </c>
    </row>
    <row r="22" spans="2:20" ht="18.75" customHeight="1">
      <c r="B22" s="108"/>
      <c r="C22" s="108"/>
      <c r="D22" s="113" t="s">
        <v>374</v>
      </c>
      <c r="E22" s="108" t="s">
        <v>381</v>
      </c>
      <c r="F22" s="108"/>
      <c r="G22" s="108"/>
      <c r="H22" s="108"/>
      <c r="I22" s="108"/>
      <c r="J22" s="108"/>
      <c r="K22" s="108"/>
      <c r="L22" s="108"/>
      <c r="M22" s="111" t="str">
        <f t="shared" si="0"/>
        <v>-------------------------------</v>
      </c>
      <c r="N22" s="111"/>
      <c r="O22" s="463" t="str">
        <f>HYPERLINK("#"&amp;T22&amp;"!A1","10")</f>
        <v>10</v>
      </c>
      <c r="R22" s="109">
        <v>60</v>
      </c>
      <c r="T22" s="116" t="s">
        <v>363</v>
      </c>
    </row>
    <row r="23" spans="2:20" ht="18.75" customHeight="1">
      <c r="B23" s="108"/>
      <c r="C23" s="108"/>
      <c r="D23" s="113" t="s">
        <v>374</v>
      </c>
      <c r="E23" s="108" t="s">
        <v>556</v>
      </c>
      <c r="F23" s="108"/>
      <c r="G23" s="108"/>
      <c r="H23" s="108"/>
      <c r="I23" s="108"/>
      <c r="J23" s="108"/>
      <c r="K23" s="108"/>
      <c r="L23" s="108"/>
      <c r="M23" s="111" t="str">
        <f>REPT("-",R23-LEN(E23))</f>
        <v>-------------------------------</v>
      </c>
      <c r="N23" s="111"/>
      <c r="O23" s="490" t="str">
        <f>HYPERLINK("#"&amp;T23&amp;"!A1","11")</f>
        <v>11</v>
      </c>
      <c r="R23" s="109">
        <v>60</v>
      </c>
      <c r="T23" s="116" t="s">
        <v>558</v>
      </c>
    </row>
    <row r="24" spans="2:20" ht="18.75" customHeight="1">
      <c r="B24" s="108"/>
      <c r="C24" s="108"/>
      <c r="D24" s="113" t="s">
        <v>374</v>
      </c>
      <c r="E24" s="108" t="s">
        <v>91</v>
      </c>
      <c r="F24" s="108"/>
      <c r="G24" s="108"/>
      <c r="H24" s="108"/>
      <c r="I24" s="108"/>
      <c r="J24" s="108"/>
      <c r="K24" s="108"/>
      <c r="L24" s="108"/>
      <c r="M24" s="111" t="str">
        <f t="shared" si="0"/>
        <v>----------------------------</v>
      </c>
      <c r="N24" s="111"/>
      <c r="O24" s="490" t="str">
        <f>HYPERLINK("#"&amp;T24&amp;"!A1","12")</f>
        <v>12</v>
      </c>
      <c r="R24" s="109">
        <v>58</v>
      </c>
      <c r="T24" s="116" t="s">
        <v>364</v>
      </c>
    </row>
    <row r="25" spans="2:20" ht="18.75" customHeight="1">
      <c r="B25" s="108"/>
      <c r="C25" s="108"/>
      <c r="D25" s="113" t="s">
        <v>374</v>
      </c>
      <c r="E25" s="108" t="s">
        <v>92</v>
      </c>
      <c r="F25" s="108"/>
      <c r="G25" s="108"/>
      <c r="H25" s="108"/>
      <c r="I25" s="108"/>
      <c r="J25" s="108"/>
      <c r="K25" s="108"/>
      <c r="L25" s="108"/>
      <c r="M25" s="111" t="str">
        <f t="shared" si="0"/>
        <v>--------------------------</v>
      </c>
      <c r="N25" s="111"/>
      <c r="O25" s="490" t="str">
        <f>HYPERLINK("#"&amp;T25&amp;"!A1","13")</f>
        <v>13</v>
      </c>
      <c r="R25" s="109">
        <v>57</v>
      </c>
      <c r="T25" s="116" t="s">
        <v>366</v>
      </c>
    </row>
    <row r="26" spans="2:20" ht="18.75" customHeight="1">
      <c r="B26" s="108"/>
      <c r="C26" s="108"/>
      <c r="D26" s="113" t="s">
        <v>374</v>
      </c>
      <c r="E26" s="108" t="s">
        <v>557</v>
      </c>
      <c r="F26" s="108"/>
      <c r="G26" s="108"/>
      <c r="H26" s="108"/>
      <c r="I26" s="108"/>
      <c r="J26" s="108"/>
      <c r="K26" s="108"/>
      <c r="L26" s="108"/>
      <c r="M26" s="111" t="str">
        <f>REPT("-",R26-LEN(E26))</f>
        <v>-------------------------</v>
      </c>
      <c r="N26" s="111"/>
      <c r="O26" s="490" t="str">
        <f>HYPERLINK("#"&amp;T26&amp;"!A1","14")</f>
        <v>14</v>
      </c>
      <c r="R26" s="109">
        <v>57</v>
      </c>
      <c r="T26" s="116" t="s">
        <v>453</v>
      </c>
    </row>
    <row r="27" spans="2:20" ht="18.75" customHeight="1">
      <c r="B27" s="108"/>
      <c r="C27" s="108"/>
      <c r="D27" s="113" t="s">
        <v>374</v>
      </c>
      <c r="E27" s="108" t="s">
        <v>93</v>
      </c>
      <c r="F27" s="108"/>
      <c r="G27" s="108"/>
      <c r="H27" s="108"/>
      <c r="I27" s="108"/>
      <c r="J27" s="108"/>
      <c r="K27" s="108"/>
      <c r="L27" s="108"/>
      <c r="M27" s="111" t="str">
        <f t="shared" si="0"/>
        <v>-------------------------</v>
      </c>
      <c r="N27" s="111"/>
      <c r="O27" s="490" t="str">
        <f>HYPERLINK("#"&amp;T27&amp;"!A1","15")</f>
        <v>15</v>
      </c>
      <c r="R27" s="109">
        <v>57</v>
      </c>
      <c r="T27" s="116" t="s">
        <v>367</v>
      </c>
    </row>
    <row r="28" spans="2:20" ht="18.75" customHeight="1">
      <c r="B28" s="108"/>
      <c r="C28" s="108"/>
      <c r="D28" s="113" t="s">
        <v>374</v>
      </c>
      <c r="E28" s="108" t="s">
        <v>370</v>
      </c>
      <c r="F28" s="108"/>
      <c r="G28" s="108"/>
      <c r="H28" s="108"/>
      <c r="I28" s="108"/>
      <c r="J28" s="108"/>
      <c r="K28" s="108"/>
      <c r="L28" s="108"/>
      <c r="M28" s="111" t="str">
        <f t="shared" si="0"/>
        <v>---------------------------------------</v>
      </c>
      <c r="N28" s="111"/>
      <c r="O28" s="490" t="str">
        <f>HYPERLINK("#"&amp;T28&amp;"!A1","16")</f>
        <v>16</v>
      </c>
      <c r="R28" s="109">
        <v>62</v>
      </c>
      <c r="T28" s="116" t="s">
        <v>368</v>
      </c>
    </row>
    <row r="29" spans="2:20" ht="18.75" customHeight="1">
      <c r="B29" s="108"/>
      <c r="C29" s="108"/>
      <c r="D29" s="113" t="s">
        <v>374</v>
      </c>
      <c r="E29" s="108" t="s">
        <v>94</v>
      </c>
      <c r="F29" s="108"/>
      <c r="G29" s="108"/>
      <c r="H29" s="108"/>
      <c r="I29" s="108"/>
      <c r="J29" s="108"/>
      <c r="K29" s="108"/>
      <c r="L29" s="108"/>
      <c r="M29" s="111" t="str">
        <f t="shared" si="0"/>
        <v>-----------------------------------------------</v>
      </c>
      <c r="N29" s="111"/>
      <c r="O29" s="490" t="str">
        <f>HYPERLINK("#"&amp;T29&amp;"!A1","17")</f>
        <v>17</v>
      </c>
      <c r="R29" s="109">
        <v>66</v>
      </c>
      <c r="T29" s="116" t="s">
        <v>369</v>
      </c>
    </row>
    <row r="30" spans="2:15" ht="18.75" customHeight="1">
      <c r="B30" s="108"/>
      <c r="C30" s="108"/>
      <c r="D30" s="111"/>
      <c r="E30" s="111"/>
      <c r="F30" s="108"/>
      <c r="G30" s="108"/>
      <c r="H30" s="108"/>
      <c r="I30" s="108"/>
      <c r="J30" s="108"/>
      <c r="K30" s="108"/>
      <c r="L30" s="108"/>
      <c r="M30" s="108"/>
      <c r="N30" s="108"/>
      <c r="O30" s="464"/>
    </row>
    <row r="31" spans="2:15" ht="18.75" customHeight="1">
      <c r="B31" s="108"/>
      <c r="C31" s="108" t="s">
        <v>109</v>
      </c>
      <c r="D31" s="108"/>
      <c r="E31" s="108"/>
      <c r="F31" s="108"/>
      <c r="G31" s="108"/>
      <c r="H31" s="108"/>
      <c r="I31" s="108"/>
      <c r="J31" s="108"/>
      <c r="K31" s="108"/>
      <c r="L31" s="108"/>
      <c r="M31" s="108"/>
      <c r="N31" s="108"/>
      <c r="O31" s="464"/>
    </row>
    <row r="32" spans="2:20" ht="18.75" customHeight="1">
      <c r="B32" s="108"/>
      <c r="C32" s="108"/>
      <c r="D32" s="108" t="s">
        <v>110</v>
      </c>
      <c r="E32" s="108"/>
      <c r="F32" s="108" t="s">
        <v>383</v>
      </c>
      <c r="G32" s="108"/>
      <c r="H32" s="108"/>
      <c r="I32" s="108"/>
      <c r="J32" s="108"/>
      <c r="K32" s="108"/>
      <c r="L32" s="108"/>
      <c r="M32" s="111" t="str">
        <f>REPT("-",R32-LEN(F32))</f>
        <v>------------------</v>
      </c>
      <c r="N32" s="114"/>
      <c r="O32" s="490" t="str">
        <f>HYPERLINK("#"&amp;T32&amp;"!A1","18")</f>
        <v>18</v>
      </c>
      <c r="R32" s="109">
        <v>50</v>
      </c>
      <c r="T32" s="116" t="s">
        <v>531</v>
      </c>
    </row>
    <row r="33" spans="2:20" ht="18.75" customHeight="1">
      <c r="B33" s="108"/>
      <c r="C33" s="108"/>
      <c r="D33" s="108" t="s">
        <v>111</v>
      </c>
      <c r="E33" s="108"/>
      <c r="F33" s="108" t="s">
        <v>387</v>
      </c>
      <c r="G33" s="108"/>
      <c r="H33" s="108"/>
      <c r="I33" s="108"/>
      <c r="J33" s="108"/>
      <c r="K33" s="108"/>
      <c r="L33" s="108"/>
      <c r="M33" s="111" t="str">
        <f aca="true" t="shared" si="1" ref="M33:M45">REPT("-",R33-LEN(F33))</f>
        <v>-----------------</v>
      </c>
      <c r="N33" s="115"/>
      <c r="O33" s="490" t="str">
        <f>HYPERLINK("#"&amp;T33&amp;"!A1","19")</f>
        <v>19</v>
      </c>
      <c r="R33" s="109">
        <v>50</v>
      </c>
      <c r="T33" s="116" t="s">
        <v>531</v>
      </c>
    </row>
    <row r="34" spans="2:20" ht="18.75" customHeight="1">
      <c r="B34" s="108"/>
      <c r="C34" s="108" t="s">
        <v>95</v>
      </c>
      <c r="D34" s="108" t="s">
        <v>112</v>
      </c>
      <c r="E34" s="108"/>
      <c r="F34" s="108" t="s">
        <v>384</v>
      </c>
      <c r="G34" s="108"/>
      <c r="H34" s="108"/>
      <c r="I34" s="108"/>
      <c r="J34" s="108"/>
      <c r="K34" s="108"/>
      <c r="L34" s="108"/>
      <c r="M34" s="111" t="str">
        <f t="shared" si="1"/>
        <v>-------</v>
      </c>
      <c r="N34" s="115"/>
      <c r="O34" s="490" t="str">
        <f>HYPERLINK("#"&amp;T34&amp;"!A1","20")</f>
        <v>20</v>
      </c>
      <c r="R34" s="109">
        <v>45</v>
      </c>
      <c r="T34" s="116" t="s">
        <v>532</v>
      </c>
    </row>
    <row r="35" spans="2:20" ht="18.75" customHeight="1">
      <c r="B35" s="108"/>
      <c r="C35" s="108" t="s">
        <v>96</v>
      </c>
      <c r="D35" s="108" t="s">
        <v>111</v>
      </c>
      <c r="E35" s="108"/>
      <c r="F35" s="108" t="s">
        <v>388</v>
      </c>
      <c r="G35" s="108"/>
      <c r="H35" s="108"/>
      <c r="I35" s="108"/>
      <c r="J35" s="108"/>
      <c r="K35" s="108"/>
      <c r="L35" s="108"/>
      <c r="M35" s="111" t="str">
        <f t="shared" si="1"/>
        <v>------</v>
      </c>
      <c r="N35" s="115"/>
      <c r="O35" s="490" t="str">
        <f>HYPERLINK("#"&amp;T35&amp;"!A1","21")</f>
        <v>21</v>
      </c>
      <c r="R35" s="109">
        <v>45</v>
      </c>
      <c r="T35" s="116" t="s">
        <v>532</v>
      </c>
    </row>
    <row r="36" spans="2:20" ht="18.75" customHeight="1">
      <c r="B36" s="108"/>
      <c r="C36" s="108" t="s">
        <v>97</v>
      </c>
      <c r="D36" s="108" t="s">
        <v>375</v>
      </c>
      <c r="E36" s="108"/>
      <c r="F36" s="108" t="s">
        <v>385</v>
      </c>
      <c r="G36" s="108"/>
      <c r="H36" s="108"/>
      <c r="I36" s="108"/>
      <c r="J36" s="108"/>
      <c r="K36" s="108"/>
      <c r="L36" s="108"/>
      <c r="M36" s="111" t="str">
        <f t="shared" si="1"/>
        <v>---------------</v>
      </c>
      <c r="N36" s="115"/>
      <c r="O36" s="490" t="str">
        <f>HYPERLINK("#"&amp;T36&amp;"!A1","22")</f>
        <v>22</v>
      </c>
      <c r="R36" s="109">
        <v>50</v>
      </c>
      <c r="T36" s="116" t="s">
        <v>533</v>
      </c>
    </row>
    <row r="37" spans="2:20" ht="18.75" customHeight="1">
      <c r="B37" s="108"/>
      <c r="C37" s="108" t="s">
        <v>98</v>
      </c>
      <c r="D37" s="108" t="s">
        <v>111</v>
      </c>
      <c r="E37" s="108"/>
      <c r="F37" s="108" t="s">
        <v>389</v>
      </c>
      <c r="G37" s="108"/>
      <c r="H37" s="108"/>
      <c r="I37" s="108"/>
      <c r="J37" s="108"/>
      <c r="K37" s="108"/>
      <c r="L37" s="108"/>
      <c r="M37" s="111" t="str">
        <f t="shared" si="1"/>
        <v>--------------</v>
      </c>
      <c r="N37" s="115"/>
      <c r="O37" s="490" t="str">
        <f>HYPERLINK("#"&amp;T37&amp;"!A1","23")</f>
        <v>23</v>
      </c>
      <c r="R37" s="109">
        <v>50</v>
      </c>
      <c r="T37" s="116" t="s">
        <v>533</v>
      </c>
    </row>
    <row r="38" spans="2:20" ht="18.75" customHeight="1">
      <c r="B38" s="108"/>
      <c r="C38" s="108" t="s">
        <v>99</v>
      </c>
      <c r="D38" s="108" t="s">
        <v>376</v>
      </c>
      <c r="E38" s="108"/>
      <c r="F38" s="108" t="s">
        <v>113</v>
      </c>
      <c r="G38" s="108"/>
      <c r="H38" s="108"/>
      <c r="I38" s="108"/>
      <c r="J38" s="108"/>
      <c r="K38" s="108"/>
      <c r="L38" s="108"/>
      <c r="M38" s="111" t="str">
        <f t="shared" si="1"/>
        <v>---------------------------</v>
      </c>
      <c r="N38" s="115"/>
      <c r="O38" s="490" t="str">
        <f>HYPERLINK("#"&amp;T38&amp;"!A1","24")</f>
        <v>24</v>
      </c>
      <c r="R38" s="109">
        <v>52</v>
      </c>
      <c r="T38" s="116" t="s">
        <v>534</v>
      </c>
    </row>
    <row r="39" spans="2:20" ht="18.75" customHeight="1">
      <c r="B39" s="108"/>
      <c r="C39" s="108" t="s">
        <v>100</v>
      </c>
      <c r="D39" s="108" t="s">
        <v>101</v>
      </c>
      <c r="E39" s="108"/>
      <c r="F39" s="108" t="s">
        <v>114</v>
      </c>
      <c r="G39" s="108"/>
      <c r="H39" s="108"/>
      <c r="I39" s="108"/>
      <c r="J39" s="108"/>
      <c r="K39" s="108"/>
      <c r="L39" s="108"/>
      <c r="M39" s="111" t="str">
        <f t="shared" si="1"/>
        <v>-------------------</v>
      </c>
      <c r="N39" s="115"/>
      <c r="O39" s="490" t="str">
        <f>HYPERLINK("#"&amp;T39&amp;"!A1","25")</f>
        <v>25</v>
      </c>
      <c r="R39" s="109">
        <v>50</v>
      </c>
      <c r="T39" s="116" t="s">
        <v>535</v>
      </c>
    </row>
    <row r="40" spans="2:20" ht="18.75" customHeight="1">
      <c r="B40" s="108"/>
      <c r="C40" s="108"/>
      <c r="D40" s="108" t="s">
        <v>377</v>
      </c>
      <c r="E40" s="108"/>
      <c r="F40" s="108" t="s">
        <v>386</v>
      </c>
      <c r="G40" s="108"/>
      <c r="H40" s="108"/>
      <c r="I40" s="108"/>
      <c r="J40" s="108"/>
      <c r="K40" s="108"/>
      <c r="L40" s="108"/>
      <c r="M40" s="111" t="str">
        <f t="shared" si="1"/>
        <v>-------------</v>
      </c>
      <c r="N40" s="115"/>
      <c r="O40" s="490" t="str">
        <f>HYPERLINK("#"&amp;T40&amp;"!A1","26")</f>
        <v>26</v>
      </c>
      <c r="R40" s="109">
        <v>48</v>
      </c>
      <c r="T40" s="116" t="s">
        <v>536</v>
      </c>
    </row>
    <row r="41" spans="2:20" ht="18.75" customHeight="1">
      <c r="B41" s="108"/>
      <c r="C41" s="108"/>
      <c r="D41" s="108" t="s">
        <v>378</v>
      </c>
      <c r="E41" s="108"/>
      <c r="F41" s="108" t="s">
        <v>390</v>
      </c>
      <c r="G41" s="108"/>
      <c r="H41" s="108"/>
      <c r="I41" s="108"/>
      <c r="J41" s="108"/>
      <c r="K41" s="108"/>
      <c r="L41" s="108"/>
      <c r="M41" s="111" t="str">
        <f t="shared" si="1"/>
        <v>------------</v>
      </c>
      <c r="N41" s="115"/>
      <c r="O41" s="490" t="str">
        <f>HYPERLINK("#"&amp;T41&amp;"!A1","27")</f>
        <v>27</v>
      </c>
      <c r="R41" s="109">
        <v>48</v>
      </c>
      <c r="T41" s="116" t="s">
        <v>536</v>
      </c>
    </row>
    <row r="42" spans="2:20" ht="18.75" customHeight="1">
      <c r="B42" s="108"/>
      <c r="C42" s="108"/>
      <c r="D42" s="108" t="s">
        <v>379</v>
      </c>
      <c r="E42" s="108"/>
      <c r="F42" s="108" t="s">
        <v>392</v>
      </c>
      <c r="G42" s="108"/>
      <c r="H42" s="108"/>
      <c r="I42" s="108"/>
      <c r="J42" s="108"/>
      <c r="K42" s="108"/>
      <c r="L42" s="108"/>
      <c r="M42" s="111" t="str">
        <f t="shared" si="1"/>
        <v>---</v>
      </c>
      <c r="N42" s="115"/>
      <c r="O42" s="490" t="str">
        <f>HYPERLINK("#"&amp;T42&amp;"!A1","28")</f>
        <v>28</v>
      </c>
      <c r="R42" s="109">
        <v>45</v>
      </c>
      <c r="T42" s="116" t="s">
        <v>537</v>
      </c>
    </row>
    <row r="43" spans="2:20" ht="18.75" customHeight="1">
      <c r="B43" s="108"/>
      <c r="C43" s="108"/>
      <c r="D43" s="108" t="s">
        <v>378</v>
      </c>
      <c r="E43" s="108"/>
      <c r="F43" s="108" t="s">
        <v>391</v>
      </c>
      <c r="G43" s="108"/>
      <c r="H43" s="108"/>
      <c r="I43" s="108"/>
      <c r="J43" s="108"/>
      <c r="K43" s="108"/>
      <c r="L43" s="108"/>
      <c r="M43" s="111" t="str">
        <f t="shared" si="1"/>
        <v>--</v>
      </c>
      <c r="N43" s="115"/>
      <c r="O43" s="490" t="str">
        <f>HYPERLINK("#"&amp;T43&amp;"!A1","29")</f>
        <v>29</v>
      </c>
      <c r="R43" s="109">
        <v>44</v>
      </c>
      <c r="T43" s="116" t="s">
        <v>537</v>
      </c>
    </row>
    <row r="44" spans="2:20" ht="18.75" customHeight="1">
      <c r="B44" s="108" t="s">
        <v>102</v>
      </c>
      <c r="C44" s="108"/>
      <c r="D44" s="108" t="s">
        <v>380</v>
      </c>
      <c r="E44" s="108"/>
      <c r="F44" s="108" t="s">
        <v>544</v>
      </c>
      <c r="G44" s="108"/>
      <c r="H44" s="108"/>
      <c r="I44" s="108"/>
      <c r="J44" s="108"/>
      <c r="K44" s="108"/>
      <c r="L44" s="108"/>
      <c r="M44" s="111" t="str">
        <f t="shared" si="1"/>
        <v>-------------------------------</v>
      </c>
      <c r="N44" s="115"/>
      <c r="O44" s="490" t="str">
        <f>HYPERLINK("#"&amp;T44&amp;"!A1","30")</f>
        <v>30</v>
      </c>
      <c r="R44" s="109">
        <v>56</v>
      </c>
      <c r="T44" s="116" t="s">
        <v>538</v>
      </c>
    </row>
    <row r="45" spans="2:20" ht="18.75" customHeight="1">
      <c r="B45" s="108"/>
      <c r="C45" s="108"/>
      <c r="D45" s="108" t="s">
        <v>378</v>
      </c>
      <c r="E45" s="108"/>
      <c r="F45" s="108" t="s">
        <v>545</v>
      </c>
      <c r="G45" s="108"/>
      <c r="H45" s="108"/>
      <c r="I45" s="108"/>
      <c r="J45" s="108"/>
      <c r="K45" s="108"/>
      <c r="L45" s="108"/>
      <c r="M45" s="111" t="str">
        <f t="shared" si="1"/>
        <v>-------------------------------</v>
      </c>
      <c r="N45" s="115"/>
      <c r="O45" s="490" t="str">
        <f>HYPERLINK("#"&amp;T45&amp;"!A1","31")</f>
        <v>31</v>
      </c>
      <c r="R45" s="109">
        <v>57</v>
      </c>
      <c r="T45" s="116" t="s">
        <v>538</v>
      </c>
    </row>
    <row r="46" spans="2:15" ht="18.75" customHeight="1">
      <c r="B46" s="116" t="s">
        <v>115</v>
      </c>
      <c r="C46" s="108"/>
      <c r="D46" s="108"/>
      <c r="E46" s="108"/>
      <c r="F46" s="108"/>
      <c r="G46" s="108"/>
      <c r="H46" s="108"/>
      <c r="I46" s="108"/>
      <c r="J46" s="108"/>
      <c r="K46" s="108"/>
      <c r="L46" s="108"/>
      <c r="M46" s="108"/>
      <c r="N46" s="108"/>
      <c r="O46" s="464"/>
    </row>
    <row r="47" spans="2:15" ht="18.75" customHeight="1">
      <c r="B47" s="108"/>
      <c r="C47" s="108" t="s">
        <v>116</v>
      </c>
      <c r="D47" s="108"/>
      <c r="E47" s="108"/>
      <c r="F47" s="108"/>
      <c r="G47" s="108"/>
      <c r="H47" s="108"/>
      <c r="I47" s="108"/>
      <c r="J47" s="108"/>
      <c r="K47" s="108"/>
      <c r="L47" s="108"/>
      <c r="M47" s="108"/>
      <c r="N47" s="108"/>
      <c r="O47" s="464"/>
    </row>
    <row r="48" spans="2:20" ht="18.75" customHeight="1">
      <c r="B48" s="108"/>
      <c r="C48" s="108"/>
      <c r="D48" s="108">
        <v>1</v>
      </c>
      <c r="E48" s="108" t="s">
        <v>117</v>
      </c>
      <c r="F48" s="108"/>
      <c r="G48" s="110"/>
      <c r="H48" s="108"/>
      <c r="I48" s="108"/>
      <c r="J48" s="108"/>
      <c r="K48" s="108"/>
      <c r="L48" s="108"/>
      <c r="M48" s="111" t="str">
        <f>REPT("-",R48-LEN(E48))</f>
        <v>----------------------------------------------------------------</v>
      </c>
      <c r="N48" s="108"/>
      <c r="O48" s="490" t="str">
        <f>HYPERLINK("#"&amp;T48&amp;"!A1","32")</f>
        <v>32</v>
      </c>
      <c r="R48" s="109">
        <v>73</v>
      </c>
      <c r="T48" s="116" t="s">
        <v>539</v>
      </c>
    </row>
    <row r="49" spans="2:20" ht="18.75" customHeight="1">
      <c r="B49" s="108"/>
      <c r="C49" s="108"/>
      <c r="D49" s="108">
        <v>2</v>
      </c>
      <c r="E49" s="108" t="s">
        <v>118</v>
      </c>
      <c r="F49" s="108"/>
      <c r="G49" s="110"/>
      <c r="H49" s="108"/>
      <c r="I49" s="108"/>
      <c r="J49" s="108"/>
      <c r="K49" s="108"/>
      <c r="L49" s="108"/>
      <c r="M49" s="111" t="str">
        <f>REPT("-",R49-LEN(E49))</f>
        <v>---------------------------------------------------------------</v>
      </c>
      <c r="N49" s="108"/>
      <c r="O49" s="490" t="str">
        <f>HYPERLINK("#"&amp;T49&amp;"!A1","34")</f>
        <v>34</v>
      </c>
      <c r="R49" s="109">
        <v>73</v>
      </c>
      <c r="T49" s="116" t="s">
        <v>540</v>
      </c>
    </row>
    <row r="50" spans="2:15" ht="18.75" customHeight="1">
      <c r="B50" s="108"/>
      <c r="C50" s="108"/>
      <c r="D50" s="108"/>
      <c r="E50" s="108"/>
      <c r="F50" s="108"/>
      <c r="G50" s="108"/>
      <c r="H50" s="108"/>
      <c r="I50" s="108"/>
      <c r="J50" s="108"/>
      <c r="K50" s="108"/>
      <c r="L50" s="108"/>
      <c r="M50" s="108"/>
      <c r="N50" s="108"/>
      <c r="O50" s="112"/>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zoomScale="80" zoomScaleNormal="80" zoomScaleSheetLayoutView="72" workbookViewId="0" topLeftCell="A1">
      <selection activeCell="A1" sqref="A1"/>
    </sheetView>
  </sheetViews>
  <sheetFormatPr defaultColWidth="8.796875" defaultRowHeight="14.25"/>
  <cols>
    <col min="1" max="1" width="9" style="242" customWidth="1"/>
    <col min="2" max="2" width="2.3984375" style="242" customWidth="1"/>
    <col min="3" max="3" width="0.59375" style="242" customWidth="1"/>
    <col min="4" max="4" width="38.59765625" style="246" customWidth="1"/>
    <col min="5" max="5" width="0.8984375" style="242" customWidth="1"/>
    <col min="6" max="6" width="14.59765625" style="242" customWidth="1"/>
    <col min="7" max="7" width="15" style="242" customWidth="1"/>
    <col min="8" max="17" width="14.59765625" style="242" customWidth="1"/>
    <col min="18" max="16384" width="9" style="242" customWidth="1"/>
  </cols>
  <sheetData>
    <row r="1" spans="2:17" ht="18.75">
      <c r="B1" s="239" t="s">
        <v>745</v>
      </c>
      <c r="C1" s="240"/>
      <c r="D1" s="241"/>
      <c r="E1" s="240"/>
      <c r="F1" s="240"/>
      <c r="G1" s="240"/>
      <c r="H1" s="240"/>
      <c r="I1" s="240" t="s">
        <v>450</v>
      </c>
      <c r="J1" s="240"/>
      <c r="K1" s="240"/>
      <c r="L1" s="240"/>
      <c r="M1" s="240"/>
      <c r="N1" s="240"/>
      <c r="O1" s="240"/>
      <c r="P1" s="240"/>
      <c r="Q1" s="240"/>
    </row>
    <row r="2" spans="2:17" ht="14.25" customHeight="1">
      <c r="B2" s="243" t="s">
        <v>438</v>
      </c>
      <c r="C2" s="244"/>
      <c r="D2" s="244"/>
      <c r="E2" s="244"/>
      <c r="F2" s="244"/>
      <c r="G2" s="245"/>
      <c r="H2" s="245"/>
      <c r="I2" s="245"/>
      <c r="J2" s="245"/>
      <c r="K2" s="245"/>
      <c r="L2" s="245"/>
      <c r="M2" s="245"/>
      <c r="N2" s="245"/>
      <c r="O2" s="245"/>
      <c r="P2" s="245"/>
      <c r="Q2" s="245"/>
    </row>
    <row r="3" spans="2:17" ht="6" customHeight="1">
      <c r="B3" s="245"/>
      <c r="C3" s="245"/>
      <c r="E3" s="245"/>
      <c r="F3" s="245"/>
      <c r="G3" s="245"/>
      <c r="H3" s="245"/>
      <c r="I3" s="245"/>
      <c r="J3" s="245"/>
      <c r="K3" s="245"/>
      <c r="L3" s="245"/>
      <c r="M3" s="245"/>
      <c r="N3" s="245"/>
      <c r="O3" s="245"/>
      <c r="P3" s="245"/>
      <c r="Q3" s="245"/>
    </row>
    <row r="4" spans="2:17" ht="18" customHeight="1">
      <c r="B4" s="245"/>
      <c r="C4" s="245"/>
      <c r="D4" s="247" t="s">
        <v>439</v>
      </c>
      <c r="E4" s="245"/>
      <c r="G4" s="245"/>
      <c r="H4" s="245"/>
      <c r="I4" s="245"/>
      <c r="J4" s="245"/>
      <c r="K4" s="245"/>
      <c r="L4" s="245"/>
      <c r="M4" s="245"/>
      <c r="N4" s="245"/>
      <c r="O4" s="245"/>
      <c r="P4" s="245"/>
      <c r="Q4" s="245"/>
    </row>
    <row r="5" spans="2:17" s="253" customFormat="1" ht="18" customHeight="1">
      <c r="B5" s="249"/>
      <c r="C5" s="250"/>
      <c r="D5" s="251"/>
      <c r="E5" s="252"/>
      <c r="F5" s="779" t="s">
        <v>451</v>
      </c>
      <c r="G5" s="784"/>
      <c r="H5" s="784"/>
      <c r="I5" s="779" t="s">
        <v>452</v>
      </c>
      <c r="J5" s="780"/>
      <c r="K5" s="780"/>
      <c r="L5" s="779" t="s">
        <v>453</v>
      </c>
      <c r="M5" s="780"/>
      <c r="N5" s="780"/>
      <c r="O5" s="774" t="s">
        <v>367</v>
      </c>
      <c r="P5" s="781"/>
      <c r="Q5" s="782"/>
    </row>
    <row r="6" spans="2:17" s="253" customFormat="1" ht="18" customHeight="1" thickBot="1">
      <c r="B6" s="777" t="s">
        <v>445</v>
      </c>
      <c r="C6" s="783"/>
      <c r="D6" s="783"/>
      <c r="E6" s="255"/>
      <c r="F6" s="255" t="s">
        <v>446</v>
      </c>
      <c r="G6" s="254" t="s">
        <v>447</v>
      </c>
      <c r="H6" s="254" t="s">
        <v>448</v>
      </c>
      <c r="I6" s="256" t="s">
        <v>446</v>
      </c>
      <c r="J6" s="254" t="s">
        <v>447</v>
      </c>
      <c r="K6" s="254" t="s">
        <v>448</v>
      </c>
      <c r="L6" s="256" t="s">
        <v>446</v>
      </c>
      <c r="M6" s="254" t="s">
        <v>447</v>
      </c>
      <c r="N6" s="254" t="s">
        <v>448</v>
      </c>
      <c r="O6" s="254" t="s">
        <v>446</v>
      </c>
      <c r="P6" s="256" t="s">
        <v>447</v>
      </c>
      <c r="Q6" s="254" t="s">
        <v>448</v>
      </c>
    </row>
    <row r="7" spans="2:17" s="253" customFormat="1" ht="9.75" customHeight="1" thickTop="1">
      <c r="B7" s="298"/>
      <c r="C7" s="299"/>
      <c r="D7" s="300"/>
      <c r="E7" s="301"/>
      <c r="F7" s="302" t="s">
        <v>454</v>
      </c>
      <c r="G7" s="303" t="s">
        <v>454</v>
      </c>
      <c r="H7" s="303" t="s">
        <v>454</v>
      </c>
      <c r="I7" s="304" t="s">
        <v>455</v>
      </c>
      <c r="J7" s="304" t="s">
        <v>455</v>
      </c>
      <c r="K7" s="304" t="s">
        <v>455</v>
      </c>
      <c r="L7" s="304" t="s">
        <v>455</v>
      </c>
      <c r="M7" s="304" t="s">
        <v>455</v>
      </c>
      <c r="N7" s="304" t="s">
        <v>455</v>
      </c>
      <c r="O7" s="304" t="s">
        <v>455</v>
      </c>
      <c r="P7" s="304" t="s">
        <v>455</v>
      </c>
      <c r="Q7" s="304" t="s">
        <v>455</v>
      </c>
    </row>
    <row r="8" spans="2:17" ht="16.5" customHeight="1">
      <c r="B8" s="305"/>
      <c r="C8" s="306"/>
      <c r="D8" s="307" t="s">
        <v>146</v>
      </c>
      <c r="E8" s="281"/>
      <c r="F8" s="308">
        <v>17.6</v>
      </c>
      <c r="G8" s="308">
        <v>18.2</v>
      </c>
      <c r="H8" s="308">
        <v>17</v>
      </c>
      <c r="I8" s="308">
        <v>137.2</v>
      </c>
      <c r="J8" s="308">
        <v>150.5</v>
      </c>
      <c r="K8" s="308">
        <v>119.7</v>
      </c>
      <c r="L8" s="308">
        <v>126.6</v>
      </c>
      <c r="M8" s="308">
        <v>136.4</v>
      </c>
      <c r="N8" s="308">
        <v>113.7</v>
      </c>
      <c r="O8" s="308">
        <v>10.6</v>
      </c>
      <c r="P8" s="308">
        <v>14.1</v>
      </c>
      <c r="Q8" s="308">
        <v>6</v>
      </c>
    </row>
    <row r="9" spans="2:17" ht="16.5" customHeight="1">
      <c r="B9" s="262"/>
      <c r="C9" s="263"/>
      <c r="D9" s="264" t="s">
        <v>393</v>
      </c>
      <c r="E9" s="265"/>
      <c r="F9" s="309" t="s">
        <v>746</v>
      </c>
      <c r="G9" s="309" t="s">
        <v>746</v>
      </c>
      <c r="H9" s="309" t="s">
        <v>746</v>
      </c>
      <c r="I9" s="309" t="s">
        <v>746</v>
      </c>
      <c r="J9" s="309" t="s">
        <v>746</v>
      </c>
      <c r="K9" s="309" t="s">
        <v>746</v>
      </c>
      <c r="L9" s="309" t="s">
        <v>746</v>
      </c>
      <c r="M9" s="309" t="s">
        <v>746</v>
      </c>
      <c r="N9" s="309" t="s">
        <v>746</v>
      </c>
      <c r="O9" s="309" t="s">
        <v>746</v>
      </c>
      <c r="P9" s="309" t="s">
        <v>746</v>
      </c>
      <c r="Q9" s="309" t="s">
        <v>746</v>
      </c>
    </row>
    <row r="10" spans="2:17" ht="16.5" customHeight="1">
      <c r="B10" s="267"/>
      <c r="C10" s="268"/>
      <c r="D10" s="269" t="s">
        <v>154</v>
      </c>
      <c r="E10" s="270"/>
      <c r="F10" s="310">
        <v>18.5</v>
      </c>
      <c r="G10" s="310">
        <v>18.8</v>
      </c>
      <c r="H10" s="310">
        <v>16.6</v>
      </c>
      <c r="I10" s="310">
        <v>150.9</v>
      </c>
      <c r="J10" s="310">
        <v>155.8</v>
      </c>
      <c r="K10" s="310">
        <v>125.8</v>
      </c>
      <c r="L10" s="310">
        <v>139.6</v>
      </c>
      <c r="M10" s="310">
        <v>143.6</v>
      </c>
      <c r="N10" s="310">
        <v>118.7</v>
      </c>
      <c r="O10" s="310">
        <v>11.3</v>
      </c>
      <c r="P10" s="310">
        <v>12.2</v>
      </c>
      <c r="Q10" s="310">
        <v>7.1</v>
      </c>
    </row>
    <row r="11" spans="2:17" ht="16.5" customHeight="1">
      <c r="B11" s="267"/>
      <c r="C11" s="268"/>
      <c r="D11" s="269" t="s">
        <v>156</v>
      </c>
      <c r="E11" s="270"/>
      <c r="F11" s="310">
        <v>17.6</v>
      </c>
      <c r="G11" s="310">
        <v>17.9</v>
      </c>
      <c r="H11" s="310">
        <v>16.8</v>
      </c>
      <c r="I11" s="310">
        <v>145.7</v>
      </c>
      <c r="J11" s="310">
        <v>154.2</v>
      </c>
      <c r="K11" s="310">
        <v>124.6</v>
      </c>
      <c r="L11" s="310">
        <v>132.4</v>
      </c>
      <c r="M11" s="310">
        <v>138.2</v>
      </c>
      <c r="N11" s="310">
        <v>118</v>
      </c>
      <c r="O11" s="310">
        <v>13.3</v>
      </c>
      <c r="P11" s="310">
        <v>16</v>
      </c>
      <c r="Q11" s="310">
        <v>6.6</v>
      </c>
    </row>
    <row r="12" spans="2:17" ht="16.5" customHeight="1">
      <c r="B12" s="267"/>
      <c r="C12" s="268"/>
      <c r="D12" s="269" t="s">
        <v>158</v>
      </c>
      <c r="E12" s="270"/>
      <c r="F12" s="310">
        <v>17.4</v>
      </c>
      <c r="G12" s="310">
        <v>17.4</v>
      </c>
      <c r="H12" s="310">
        <v>17.2</v>
      </c>
      <c r="I12" s="310">
        <v>147.6</v>
      </c>
      <c r="J12" s="310">
        <v>149.8</v>
      </c>
      <c r="K12" s="310">
        <v>130.9</v>
      </c>
      <c r="L12" s="310">
        <v>135.3</v>
      </c>
      <c r="M12" s="310">
        <v>136.6</v>
      </c>
      <c r="N12" s="310">
        <v>125.4</v>
      </c>
      <c r="O12" s="310">
        <v>12.3</v>
      </c>
      <c r="P12" s="310">
        <v>13.2</v>
      </c>
      <c r="Q12" s="310">
        <v>5.5</v>
      </c>
    </row>
    <row r="13" spans="2:17" ht="16.5" customHeight="1">
      <c r="B13" s="267"/>
      <c r="C13" s="268"/>
      <c r="D13" s="269" t="s">
        <v>161</v>
      </c>
      <c r="E13" s="270"/>
      <c r="F13" s="310">
        <v>17.6</v>
      </c>
      <c r="G13" s="310">
        <v>17.7</v>
      </c>
      <c r="H13" s="310">
        <v>17.4</v>
      </c>
      <c r="I13" s="310">
        <v>146.7</v>
      </c>
      <c r="J13" s="310">
        <v>154.5</v>
      </c>
      <c r="K13" s="310">
        <v>137.7</v>
      </c>
      <c r="L13" s="310">
        <v>135.7</v>
      </c>
      <c r="M13" s="310">
        <v>141.7</v>
      </c>
      <c r="N13" s="310">
        <v>128.9</v>
      </c>
      <c r="O13" s="310">
        <v>11</v>
      </c>
      <c r="P13" s="310">
        <v>12.8</v>
      </c>
      <c r="Q13" s="310">
        <v>8.8</v>
      </c>
    </row>
    <row r="14" spans="2:17" ht="16.5" customHeight="1">
      <c r="B14" s="267"/>
      <c r="C14" s="268"/>
      <c r="D14" s="269" t="s">
        <v>394</v>
      </c>
      <c r="E14" s="270"/>
      <c r="F14" s="310">
        <v>19</v>
      </c>
      <c r="G14" s="310">
        <v>19.2</v>
      </c>
      <c r="H14" s="310">
        <v>18.3</v>
      </c>
      <c r="I14" s="310">
        <v>162.2</v>
      </c>
      <c r="J14" s="310">
        <v>168.8</v>
      </c>
      <c r="K14" s="310">
        <v>135.8</v>
      </c>
      <c r="L14" s="310">
        <v>140.8</v>
      </c>
      <c r="M14" s="310">
        <v>144.8</v>
      </c>
      <c r="N14" s="310">
        <v>124.8</v>
      </c>
      <c r="O14" s="310">
        <v>21.4</v>
      </c>
      <c r="P14" s="310">
        <v>24</v>
      </c>
      <c r="Q14" s="310">
        <v>11</v>
      </c>
    </row>
    <row r="15" spans="2:17" ht="16.5" customHeight="1">
      <c r="B15" s="267"/>
      <c r="C15" s="268"/>
      <c r="D15" s="269" t="s">
        <v>395</v>
      </c>
      <c r="E15" s="270"/>
      <c r="F15" s="310">
        <v>18.2</v>
      </c>
      <c r="G15" s="310">
        <v>18.7</v>
      </c>
      <c r="H15" s="310">
        <v>17.8</v>
      </c>
      <c r="I15" s="310">
        <v>131.3</v>
      </c>
      <c r="J15" s="310">
        <v>149.5</v>
      </c>
      <c r="K15" s="310">
        <v>115.6</v>
      </c>
      <c r="L15" s="310">
        <v>123.3</v>
      </c>
      <c r="M15" s="310">
        <v>137.2</v>
      </c>
      <c r="N15" s="310">
        <v>111.3</v>
      </c>
      <c r="O15" s="310">
        <v>8</v>
      </c>
      <c r="P15" s="310">
        <v>12.3</v>
      </c>
      <c r="Q15" s="310">
        <v>4.3</v>
      </c>
    </row>
    <row r="16" spans="2:17" ht="16.5" customHeight="1">
      <c r="B16" s="267"/>
      <c r="C16" s="268"/>
      <c r="D16" s="269" t="s">
        <v>396</v>
      </c>
      <c r="E16" s="270"/>
      <c r="F16" s="310">
        <v>18.8</v>
      </c>
      <c r="G16" s="310">
        <v>19.2</v>
      </c>
      <c r="H16" s="310">
        <v>18.5</v>
      </c>
      <c r="I16" s="310">
        <v>163.6</v>
      </c>
      <c r="J16" s="310">
        <v>177.3</v>
      </c>
      <c r="K16" s="310">
        <v>147.8</v>
      </c>
      <c r="L16" s="310">
        <v>147.4</v>
      </c>
      <c r="M16" s="310">
        <v>154.7</v>
      </c>
      <c r="N16" s="310">
        <v>139</v>
      </c>
      <c r="O16" s="310">
        <v>16.2</v>
      </c>
      <c r="P16" s="310">
        <v>22.6</v>
      </c>
      <c r="Q16" s="310">
        <v>8.8</v>
      </c>
    </row>
    <row r="17" spans="2:17" ht="16.5" customHeight="1">
      <c r="B17" s="267"/>
      <c r="C17" s="268"/>
      <c r="D17" s="269" t="s">
        <v>397</v>
      </c>
      <c r="E17" s="270"/>
      <c r="F17" s="310">
        <v>17.8</v>
      </c>
      <c r="G17" s="310">
        <v>18</v>
      </c>
      <c r="H17" s="310">
        <v>17.3</v>
      </c>
      <c r="I17" s="310">
        <v>139.1</v>
      </c>
      <c r="J17" s="310">
        <v>144.6</v>
      </c>
      <c r="K17" s="310">
        <v>127.5</v>
      </c>
      <c r="L17" s="310">
        <v>130.3</v>
      </c>
      <c r="M17" s="310">
        <v>135.2</v>
      </c>
      <c r="N17" s="310">
        <v>119.9</v>
      </c>
      <c r="O17" s="310">
        <v>8.8</v>
      </c>
      <c r="P17" s="310">
        <v>9.4</v>
      </c>
      <c r="Q17" s="310">
        <v>7.6</v>
      </c>
    </row>
    <row r="18" spans="2:17" ht="16.5" customHeight="1">
      <c r="B18" s="267"/>
      <c r="C18" s="268"/>
      <c r="D18" s="269" t="s">
        <v>398</v>
      </c>
      <c r="E18" s="270"/>
      <c r="F18" s="310">
        <v>17.1</v>
      </c>
      <c r="G18" s="310">
        <v>17.2</v>
      </c>
      <c r="H18" s="310">
        <v>16.9</v>
      </c>
      <c r="I18" s="310">
        <v>142.9</v>
      </c>
      <c r="J18" s="310">
        <v>150.1</v>
      </c>
      <c r="K18" s="310">
        <v>122.1</v>
      </c>
      <c r="L18" s="310">
        <v>128.1</v>
      </c>
      <c r="M18" s="310">
        <v>133.3</v>
      </c>
      <c r="N18" s="310">
        <v>113.1</v>
      </c>
      <c r="O18" s="310">
        <v>14.8</v>
      </c>
      <c r="P18" s="310">
        <v>16.8</v>
      </c>
      <c r="Q18" s="310">
        <v>9</v>
      </c>
    </row>
    <row r="19" spans="2:17" ht="16.5" customHeight="1">
      <c r="B19" s="267"/>
      <c r="C19" s="268"/>
      <c r="D19" s="269" t="s">
        <v>399</v>
      </c>
      <c r="E19" s="270"/>
      <c r="F19" s="310">
        <v>15.7</v>
      </c>
      <c r="G19" s="310">
        <v>17.5</v>
      </c>
      <c r="H19" s="310">
        <v>14.5</v>
      </c>
      <c r="I19" s="310">
        <v>100.2</v>
      </c>
      <c r="J19" s="310">
        <v>130.6</v>
      </c>
      <c r="K19" s="310">
        <v>80</v>
      </c>
      <c r="L19" s="310">
        <v>96.1</v>
      </c>
      <c r="M19" s="310">
        <v>123.9</v>
      </c>
      <c r="N19" s="310">
        <v>77.7</v>
      </c>
      <c r="O19" s="310">
        <v>4.1</v>
      </c>
      <c r="P19" s="310">
        <v>6.7</v>
      </c>
      <c r="Q19" s="310">
        <v>2.3</v>
      </c>
    </row>
    <row r="20" spans="2:17" ht="16.5" customHeight="1">
      <c r="B20" s="267"/>
      <c r="C20" s="268"/>
      <c r="D20" s="269" t="s">
        <v>400</v>
      </c>
      <c r="E20" s="270"/>
      <c r="F20" s="310">
        <v>19.5</v>
      </c>
      <c r="G20" s="310">
        <v>20</v>
      </c>
      <c r="H20" s="310">
        <v>19.2</v>
      </c>
      <c r="I20" s="310">
        <v>144.3</v>
      </c>
      <c r="J20" s="310">
        <v>152.2</v>
      </c>
      <c r="K20" s="310">
        <v>138.5</v>
      </c>
      <c r="L20" s="310">
        <v>139.1</v>
      </c>
      <c r="M20" s="310">
        <v>145.9</v>
      </c>
      <c r="N20" s="310">
        <v>134.2</v>
      </c>
      <c r="O20" s="310">
        <v>5.2</v>
      </c>
      <c r="P20" s="310">
        <v>6.3</v>
      </c>
      <c r="Q20" s="310">
        <v>4.3</v>
      </c>
    </row>
    <row r="21" spans="2:17" ht="16.5" customHeight="1">
      <c r="B21" s="267"/>
      <c r="C21" s="268"/>
      <c r="D21" s="269" t="s">
        <v>401</v>
      </c>
      <c r="E21" s="270"/>
      <c r="F21" s="310">
        <v>15.4</v>
      </c>
      <c r="G21" s="310">
        <v>15.7</v>
      </c>
      <c r="H21" s="310">
        <v>15.1</v>
      </c>
      <c r="I21" s="310">
        <v>111.7</v>
      </c>
      <c r="J21" s="310">
        <v>115.8</v>
      </c>
      <c r="K21" s="310">
        <v>107.7</v>
      </c>
      <c r="L21" s="310">
        <v>102.8</v>
      </c>
      <c r="M21" s="310">
        <v>107.2</v>
      </c>
      <c r="N21" s="310">
        <v>98.5</v>
      </c>
      <c r="O21" s="310">
        <v>8.9</v>
      </c>
      <c r="P21" s="310">
        <v>8.6</v>
      </c>
      <c r="Q21" s="310">
        <v>9.2</v>
      </c>
    </row>
    <row r="22" spans="2:17" ht="16.5" customHeight="1">
      <c r="B22" s="267"/>
      <c r="C22" s="268"/>
      <c r="D22" s="269" t="s">
        <v>402</v>
      </c>
      <c r="E22" s="270"/>
      <c r="F22" s="310">
        <v>17.6</v>
      </c>
      <c r="G22" s="310">
        <v>18</v>
      </c>
      <c r="H22" s="310">
        <v>17.5</v>
      </c>
      <c r="I22" s="310">
        <v>135.3</v>
      </c>
      <c r="J22" s="310">
        <v>140</v>
      </c>
      <c r="K22" s="310">
        <v>134</v>
      </c>
      <c r="L22" s="310">
        <v>129.5</v>
      </c>
      <c r="M22" s="310">
        <v>133.1</v>
      </c>
      <c r="N22" s="310">
        <v>128.5</v>
      </c>
      <c r="O22" s="310">
        <v>5.8</v>
      </c>
      <c r="P22" s="310">
        <v>6.9</v>
      </c>
      <c r="Q22" s="310">
        <v>5.5</v>
      </c>
    </row>
    <row r="23" spans="2:17" ht="16.5" customHeight="1">
      <c r="B23" s="267"/>
      <c r="C23" s="268"/>
      <c r="D23" s="269" t="s">
        <v>188</v>
      </c>
      <c r="E23" s="270"/>
      <c r="F23" s="310">
        <v>17.7</v>
      </c>
      <c r="G23" s="310">
        <v>18.3</v>
      </c>
      <c r="H23" s="310">
        <v>16.9</v>
      </c>
      <c r="I23" s="310">
        <v>138.9</v>
      </c>
      <c r="J23" s="310">
        <v>145.9</v>
      </c>
      <c r="K23" s="310">
        <v>129.1</v>
      </c>
      <c r="L23" s="310">
        <v>134.3</v>
      </c>
      <c r="M23" s="310">
        <v>140.4</v>
      </c>
      <c r="N23" s="310">
        <v>125.9</v>
      </c>
      <c r="O23" s="310">
        <v>4.6</v>
      </c>
      <c r="P23" s="310">
        <v>5.5</v>
      </c>
      <c r="Q23" s="310">
        <v>3.2</v>
      </c>
    </row>
    <row r="24" spans="2:17" ht="16.5" customHeight="1">
      <c r="B24" s="267"/>
      <c r="C24" s="268"/>
      <c r="D24" s="269" t="s">
        <v>403</v>
      </c>
      <c r="E24" s="270"/>
      <c r="F24" s="310">
        <v>17.6</v>
      </c>
      <c r="G24" s="310">
        <v>18.4</v>
      </c>
      <c r="H24" s="310">
        <v>16.6</v>
      </c>
      <c r="I24" s="310">
        <v>129</v>
      </c>
      <c r="J24" s="310">
        <v>140.4</v>
      </c>
      <c r="K24" s="310">
        <v>114.6</v>
      </c>
      <c r="L24" s="310">
        <v>117.8</v>
      </c>
      <c r="M24" s="310">
        <v>128.8</v>
      </c>
      <c r="N24" s="310">
        <v>103.9</v>
      </c>
      <c r="O24" s="310">
        <v>11.2</v>
      </c>
      <c r="P24" s="310">
        <v>11.6</v>
      </c>
      <c r="Q24" s="310">
        <v>10.7</v>
      </c>
    </row>
    <row r="25" spans="2:17" ht="16.5" customHeight="1">
      <c r="B25" s="262"/>
      <c r="C25" s="263"/>
      <c r="D25" s="264" t="s">
        <v>404</v>
      </c>
      <c r="E25" s="265"/>
      <c r="F25" s="311">
        <v>17.4</v>
      </c>
      <c r="G25" s="311">
        <v>18</v>
      </c>
      <c r="H25" s="311">
        <v>16.7</v>
      </c>
      <c r="I25" s="311">
        <v>132.6</v>
      </c>
      <c r="J25" s="311">
        <v>148.8</v>
      </c>
      <c r="K25" s="311">
        <v>116.8</v>
      </c>
      <c r="L25" s="311">
        <v>123.1</v>
      </c>
      <c r="M25" s="311">
        <v>135.4</v>
      </c>
      <c r="N25" s="311">
        <v>111.1</v>
      </c>
      <c r="O25" s="311">
        <v>9.5</v>
      </c>
      <c r="P25" s="311">
        <v>13.4</v>
      </c>
      <c r="Q25" s="311">
        <v>5.7</v>
      </c>
    </row>
    <row r="26" spans="2:17" ht="16.5" customHeight="1">
      <c r="B26" s="273"/>
      <c r="C26" s="274"/>
      <c r="D26" s="275" t="s">
        <v>196</v>
      </c>
      <c r="E26" s="276"/>
      <c r="F26" s="312">
        <v>16.9</v>
      </c>
      <c r="G26" s="312">
        <v>17.2</v>
      </c>
      <c r="H26" s="312">
        <v>16.6</v>
      </c>
      <c r="I26" s="312">
        <v>128.5</v>
      </c>
      <c r="J26" s="312">
        <v>133.2</v>
      </c>
      <c r="K26" s="312">
        <v>121.7</v>
      </c>
      <c r="L26" s="312">
        <v>117.8</v>
      </c>
      <c r="M26" s="312">
        <v>121.1</v>
      </c>
      <c r="N26" s="312">
        <v>113</v>
      </c>
      <c r="O26" s="312">
        <v>10.7</v>
      </c>
      <c r="P26" s="312">
        <v>12.1</v>
      </c>
      <c r="Q26" s="312">
        <v>8.7</v>
      </c>
    </row>
    <row r="27" spans="2:17" ht="16.5" customHeight="1">
      <c r="B27" s="278"/>
      <c r="C27" s="279"/>
      <c r="D27" s="280" t="s">
        <v>405</v>
      </c>
      <c r="E27" s="281"/>
      <c r="F27" s="308">
        <v>19</v>
      </c>
      <c r="G27" s="308">
        <v>19.3</v>
      </c>
      <c r="H27" s="308">
        <v>18.2</v>
      </c>
      <c r="I27" s="308">
        <v>158.4</v>
      </c>
      <c r="J27" s="308">
        <v>164.4</v>
      </c>
      <c r="K27" s="308">
        <v>137.3</v>
      </c>
      <c r="L27" s="308">
        <v>142.5</v>
      </c>
      <c r="M27" s="308">
        <v>145</v>
      </c>
      <c r="N27" s="308">
        <v>133.5</v>
      </c>
      <c r="O27" s="308">
        <v>15.9</v>
      </c>
      <c r="P27" s="308">
        <v>19.4</v>
      </c>
      <c r="Q27" s="308">
        <v>3.8</v>
      </c>
    </row>
    <row r="28" spans="2:17" ht="16.5" customHeight="1">
      <c r="B28" s="267"/>
      <c r="C28" s="268"/>
      <c r="D28" s="269" t="s">
        <v>406</v>
      </c>
      <c r="E28" s="270"/>
      <c r="F28" s="310">
        <v>16.6</v>
      </c>
      <c r="G28" s="310">
        <v>16.8</v>
      </c>
      <c r="H28" s="310">
        <v>15.7</v>
      </c>
      <c r="I28" s="310">
        <v>134.1</v>
      </c>
      <c r="J28" s="310">
        <v>136</v>
      </c>
      <c r="K28" s="310">
        <v>128.1</v>
      </c>
      <c r="L28" s="310">
        <v>123.8</v>
      </c>
      <c r="M28" s="310">
        <v>125.2</v>
      </c>
      <c r="N28" s="310">
        <v>119.3</v>
      </c>
      <c r="O28" s="310">
        <v>10.3</v>
      </c>
      <c r="P28" s="310">
        <v>10.8</v>
      </c>
      <c r="Q28" s="310">
        <v>8.8</v>
      </c>
    </row>
    <row r="29" spans="2:17" ht="16.5" customHeight="1">
      <c r="B29" s="267"/>
      <c r="C29" s="268"/>
      <c r="D29" s="269" t="s">
        <v>407</v>
      </c>
      <c r="E29" s="270"/>
      <c r="F29" s="310">
        <v>18.4</v>
      </c>
      <c r="G29" s="310">
        <v>19</v>
      </c>
      <c r="H29" s="310">
        <v>17</v>
      </c>
      <c r="I29" s="310">
        <v>143.7</v>
      </c>
      <c r="J29" s="310">
        <v>151.1</v>
      </c>
      <c r="K29" s="310">
        <v>125.6</v>
      </c>
      <c r="L29" s="310">
        <v>133.3</v>
      </c>
      <c r="M29" s="310">
        <v>138.2</v>
      </c>
      <c r="N29" s="310">
        <v>121.2</v>
      </c>
      <c r="O29" s="310">
        <v>10.4</v>
      </c>
      <c r="P29" s="310">
        <v>12.9</v>
      </c>
      <c r="Q29" s="310">
        <v>4.4</v>
      </c>
    </row>
    <row r="30" spans="2:17" ht="16.5" customHeight="1">
      <c r="B30" s="267"/>
      <c r="C30" s="268"/>
      <c r="D30" s="269" t="s">
        <v>208</v>
      </c>
      <c r="E30" s="270"/>
      <c r="F30" s="310">
        <v>18.2</v>
      </c>
      <c r="G30" s="310">
        <v>18.4</v>
      </c>
      <c r="H30" s="310">
        <v>17.9</v>
      </c>
      <c r="I30" s="310">
        <v>155.7</v>
      </c>
      <c r="J30" s="310">
        <v>162.4</v>
      </c>
      <c r="K30" s="310">
        <v>141.1</v>
      </c>
      <c r="L30" s="310">
        <v>137.3</v>
      </c>
      <c r="M30" s="310">
        <v>139.5</v>
      </c>
      <c r="N30" s="310">
        <v>132.6</v>
      </c>
      <c r="O30" s="310">
        <v>18.4</v>
      </c>
      <c r="P30" s="310">
        <v>22.9</v>
      </c>
      <c r="Q30" s="310">
        <v>8.5</v>
      </c>
    </row>
    <row r="31" spans="2:17" ht="16.5" customHeight="1">
      <c r="B31" s="267"/>
      <c r="C31" s="268"/>
      <c r="D31" s="269" t="s">
        <v>408</v>
      </c>
      <c r="E31" s="270"/>
      <c r="F31" s="310">
        <v>17.6</v>
      </c>
      <c r="G31" s="310">
        <v>17.9</v>
      </c>
      <c r="H31" s="310">
        <v>16.9</v>
      </c>
      <c r="I31" s="310">
        <v>142.1</v>
      </c>
      <c r="J31" s="310">
        <v>147</v>
      </c>
      <c r="K31" s="310">
        <v>130.3</v>
      </c>
      <c r="L31" s="310">
        <v>130.1</v>
      </c>
      <c r="M31" s="310">
        <v>133</v>
      </c>
      <c r="N31" s="310">
        <v>123.1</v>
      </c>
      <c r="O31" s="310">
        <v>12</v>
      </c>
      <c r="P31" s="310">
        <v>14</v>
      </c>
      <c r="Q31" s="310">
        <v>7.2</v>
      </c>
    </row>
    <row r="32" spans="2:17" ht="16.5" customHeight="1">
      <c r="B32" s="267"/>
      <c r="C32" s="268"/>
      <c r="D32" s="269" t="s">
        <v>409</v>
      </c>
      <c r="E32" s="270"/>
      <c r="F32" s="310">
        <v>17.9</v>
      </c>
      <c r="G32" s="310">
        <v>17.9</v>
      </c>
      <c r="H32" s="310">
        <v>17.9</v>
      </c>
      <c r="I32" s="310">
        <v>138</v>
      </c>
      <c r="J32" s="310">
        <v>160.1</v>
      </c>
      <c r="K32" s="310">
        <v>116.2</v>
      </c>
      <c r="L32" s="310">
        <v>125</v>
      </c>
      <c r="M32" s="310">
        <v>140.1</v>
      </c>
      <c r="N32" s="310">
        <v>110.2</v>
      </c>
      <c r="O32" s="310">
        <v>13</v>
      </c>
      <c r="P32" s="310">
        <v>20</v>
      </c>
      <c r="Q32" s="310">
        <v>6</v>
      </c>
    </row>
    <row r="33" spans="2:17" ht="16.5" customHeight="1">
      <c r="B33" s="267"/>
      <c r="C33" s="268"/>
      <c r="D33" s="269" t="s">
        <v>410</v>
      </c>
      <c r="E33" s="270"/>
      <c r="F33" s="310">
        <v>17.9</v>
      </c>
      <c r="G33" s="310">
        <v>18.2</v>
      </c>
      <c r="H33" s="310">
        <v>16.4</v>
      </c>
      <c r="I33" s="310">
        <v>155.6</v>
      </c>
      <c r="J33" s="310">
        <v>160.3</v>
      </c>
      <c r="K33" s="310">
        <v>129.1</v>
      </c>
      <c r="L33" s="310">
        <v>136.4</v>
      </c>
      <c r="M33" s="310">
        <v>139.1</v>
      </c>
      <c r="N33" s="310">
        <v>120.8</v>
      </c>
      <c r="O33" s="310">
        <v>19.2</v>
      </c>
      <c r="P33" s="310">
        <v>21.2</v>
      </c>
      <c r="Q33" s="310">
        <v>8.3</v>
      </c>
    </row>
    <row r="34" spans="2:17" ht="16.5" customHeight="1">
      <c r="B34" s="267"/>
      <c r="C34" s="268"/>
      <c r="D34" s="269" t="s">
        <v>411</v>
      </c>
      <c r="E34" s="270"/>
      <c r="F34" s="310">
        <v>17.3</v>
      </c>
      <c r="G34" s="310">
        <v>17.2</v>
      </c>
      <c r="H34" s="310">
        <v>17.7</v>
      </c>
      <c r="I34" s="310">
        <v>145.1</v>
      </c>
      <c r="J34" s="310">
        <v>147.6</v>
      </c>
      <c r="K34" s="310">
        <v>129.4</v>
      </c>
      <c r="L34" s="310">
        <v>131.7</v>
      </c>
      <c r="M34" s="310">
        <v>133.1</v>
      </c>
      <c r="N34" s="310">
        <v>123.3</v>
      </c>
      <c r="O34" s="310">
        <v>13.4</v>
      </c>
      <c r="P34" s="310">
        <v>14.5</v>
      </c>
      <c r="Q34" s="310">
        <v>6.1</v>
      </c>
    </row>
    <row r="35" spans="2:17" ht="16.5" customHeight="1">
      <c r="B35" s="267"/>
      <c r="C35" s="268"/>
      <c r="D35" s="269" t="s">
        <v>222</v>
      </c>
      <c r="E35" s="270"/>
      <c r="F35" s="310">
        <v>18.4</v>
      </c>
      <c r="G35" s="310">
        <v>18.6</v>
      </c>
      <c r="H35" s="310">
        <v>17.1</v>
      </c>
      <c r="I35" s="310">
        <v>163.4</v>
      </c>
      <c r="J35" s="310">
        <v>168.4</v>
      </c>
      <c r="K35" s="310">
        <v>131.6</v>
      </c>
      <c r="L35" s="310">
        <v>144.6</v>
      </c>
      <c r="M35" s="310">
        <v>147.5</v>
      </c>
      <c r="N35" s="310">
        <v>126</v>
      </c>
      <c r="O35" s="310">
        <v>18.8</v>
      </c>
      <c r="P35" s="310">
        <v>20.9</v>
      </c>
      <c r="Q35" s="310">
        <v>5.6</v>
      </c>
    </row>
    <row r="36" spans="2:17" ht="16.5" customHeight="1">
      <c r="B36" s="267"/>
      <c r="C36" s="268"/>
      <c r="D36" s="269" t="s">
        <v>225</v>
      </c>
      <c r="E36" s="270"/>
      <c r="F36" s="310">
        <v>15.8</v>
      </c>
      <c r="G36" s="310">
        <v>15.9</v>
      </c>
      <c r="H36" s="310">
        <v>15.2</v>
      </c>
      <c r="I36" s="310">
        <v>132.5</v>
      </c>
      <c r="J36" s="310">
        <v>133.8</v>
      </c>
      <c r="K36" s="310">
        <v>126.1</v>
      </c>
      <c r="L36" s="310">
        <v>123.4</v>
      </c>
      <c r="M36" s="310">
        <v>124</v>
      </c>
      <c r="N36" s="310">
        <v>120.5</v>
      </c>
      <c r="O36" s="310">
        <v>9.1</v>
      </c>
      <c r="P36" s="310">
        <v>9.8</v>
      </c>
      <c r="Q36" s="310">
        <v>5.6</v>
      </c>
    </row>
    <row r="37" spans="2:17" ht="16.5" customHeight="1">
      <c r="B37" s="267"/>
      <c r="C37" s="268"/>
      <c r="D37" s="269" t="s">
        <v>228</v>
      </c>
      <c r="E37" s="270"/>
      <c r="F37" s="310">
        <v>16.5</v>
      </c>
      <c r="G37" s="310">
        <v>17.3</v>
      </c>
      <c r="H37" s="310">
        <v>14.6</v>
      </c>
      <c r="I37" s="310">
        <v>135.9</v>
      </c>
      <c r="J37" s="310">
        <v>148.2</v>
      </c>
      <c r="K37" s="310">
        <v>104.7</v>
      </c>
      <c r="L37" s="310">
        <v>121.2</v>
      </c>
      <c r="M37" s="310">
        <v>129.4</v>
      </c>
      <c r="N37" s="310">
        <v>100.4</v>
      </c>
      <c r="O37" s="310">
        <v>14.7</v>
      </c>
      <c r="P37" s="310">
        <v>18.8</v>
      </c>
      <c r="Q37" s="310">
        <v>4.3</v>
      </c>
    </row>
    <row r="38" spans="2:17" ht="16.5" customHeight="1">
      <c r="B38" s="267"/>
      <c r="C38" s="268"/>
      <c r="D38" s="269" t="s">
        <v>412</v>
      </c>
      <c r="E38" s="270"/>
      <c r="F38" s="310">
        <v>17.9</v>
      </c>
      <c r="G38" s="310">
        <v>18</v>
      </c>
      <c r="H38" s="310">
        <v>17.9</v>
      </c>
      <c r="I38" s="310">
        <v>155.2</v>
      </c>
      <c r="J38" s="310">
        <v>155.8</v>
      </c>
      <c r="K38" s="310">
        <v>153.5</v>
      </c>
      <c r="L38" s="310">
        <v>142.7</v>
      </c>
      <c r="M38" s="310">
        <v>143.4</v>
      </c>
      <c r="N38" s="310">
        <v>140.6</v>
      </c>
      <c r="O38" s="310">
        <v>12.5</v>
      </c>
      <c r="P38" s="310">
        <v>12.4</v>
      </c>
      <c r="Q38" s="310">
        <v>12.9</v>
      </c>
    </row>
    <row r="39" spans="2:17" ht="16.5" customHeight="1">
      <c r="B39" s="267"/>
      <c r="C39" s="268"/>
      <c r="D39" s="269" t="s">
        <v>413</v>
      </c>
      <c r="E39" s="270"/>
      <c r="F39" s="310">
        <v>17.6</v>
      </c>
      <c r="G39" s="310">
        <v>17.8</v>
      </c>
      <c r="H39" s="310">
        <v>16.7</v>
      </c>
      <c r="I39" s="310">
        <v>149.6</v>
      </c>
      <c r="J39" s="310">
        <v>154.9</v>
      </c>
      <c r="K39" s="310">
        <v>125</v>
      </c>
      <c r="L39" s="310">
        <v>136.9</v>
      </c>
      <c r="M39" s="310">
        <v>140</v>
      </c>
      <c r="N39" s="310">
        <v>122.4</v>
      </c>
      <c r="O39" s="310">
        <v>12.7</v>
      </c>
      <c r="P39" s="310">
        <v>14.9</v>
      </c>
      <c r="Q39" s="310">
        <v>2.6</v>
      </c>
    </row>
    <row r="40" spans="2:17" ht="16.5" customHeight="1">
      <c r="B40" s="267"/>
      <c r="C40" s="268"/>
      <c r="D40" s="269" t="s">
        <v>414</v>
      </c>
      <c r="E40" s="270"/>
      <c r="F40" s="310">
        <v>16.6</v>
      </c>
      <c r="G40" s="310">
        <v>17.2</v>
      </c>
      <c r="H40" s="310">
        <v>15.5</v>
      </c>
      <c r="I40" s="310">
        <v>134.7</v>
      </c>
      <c r="J40" s="310">
        <v>146.1</v>
      </c>
      <c r="K40" s="310">
        <v>112.1</v>
      </c>
      <c r="L40" s="310">
        <v>124.2</v>
      </c>
      <c r="M40" s="310">
        <v>132.1</v>
      </c>
      <c r="N40" s="310">
        <v>108.7</v>
      </c>
      <c r="O40" s="310">
        <v>10.5</v>
      </c>
      <c r="P40" s="310">
        <v>14</v>
      </c>
      <c r="Q40" s="310">
        <v>3.4</v>
      </c>
    </row>
    <row r="41" spans="2:17" ht="16.5" customHeight="1">
      <c r="B41" s="267"/>
      <c r="C41" s="268"/>
      <c r="D41" s="269" t="s">
        <v>415</v>
      </c>
      <c r="E41" s="270"/>
      <c r="F41" s="310">
        <v>16.5</v>
      </c>
      <c r="G41" s="310">
        <v>17.1</v>
      </c>
      <c r="H41" s="310">
        <v>15.7</v>
      </c>
      <c r="I41" s="310">
        <v>132.7</v>
      </c>
      <c r="J41" s="310">
        <v>144.5</v>
      </c>
      <c r="K41" s="310">
        <v>118.7</v>
      </c>
      <c r="L41" s="310">
        <v>122.5</v>
      </c>
      <c r="M41" s="310">
        <v>129.8</v>
      </c>
      <c r="N41" s="310">
        <v>113.9</v>
      </c>
      <c r="O41" s="310">
        <v>10.2</v>
      </c>
      <c r="P41" s="310">
        <v>14.7</v>
      </c>
      <c r="Q41" s="310">
        <v>4.8</v>
      </c>
    </row>
    <row r="42" spans="2:17" ht="16.5" customHeight="1">
      <c r="B42" s="267"/>
      <c r="C42" s="268"/>
      <c r="D42" s="269" t="s">
        <v>416</v>
      </c>
      <c r="E42" s="270"/>
      <c r="F42" s="310">
        <v>17.2</v>
      </c>
      <c r="G42" s="310">
        <v>17.5</v>
      </c>
      <c r="H42" s="310">
        <v>16.7</v>
      </c>
      <c r="I42" s="310">
        <v>141.1</v>
      </c>
      <c r="J42" s="310">
        <v>151.2</v>
      </c>
      <c r="K42" s="310">
        <v>121.4</v>
      </c>
      <c r="L42" s="310">
        <v>127.4</v>
      </c>
      <c r="M42" s="310">
        <v>134.9</v>
      </c>
      <c r="N42" s="310">
        <v>112.7</v>
      </c>
      <c r="O42" s="310">
        <v>13.7</v>
      </c>
      <c r="P42" s="310">
        <v>16.3</v>
      </c>
      <c r="Q42" s="310">
        <v>8.7</v>
      </c>
    </row>
    <row r="43" spans="2:17" ht="16.5" customHeight="1">
      <c r="B43" s="267"/>
      <c r="C43" s="268"/>
      <c r="D43" s="269" t="s">
        <v>417</v>
      </c>
      <c r="E43" s="270"/>
      <c r="F43" s="310">
        <v>17.3</v>
      </c>
      <c r="G43" s="310">
        <v>17.3</v>
      </c>
      <c r="H43" s="310">
        <v>17.4</v>
      </c>
      <c r="I43" s="310">
        <v>146.2</v>
      </c>
      <c r="J43" s="310">
        <v>148.2</v>
      </c>
      <c r="K43" s="310">
        <v>140.6</v>
      </c>
      <c r="L43" s="310">
        <v>132.2</v>
      </c>
      <c r="M43" s="310">
        <v>132.4</v>
      </c>
      <c r="N43" s="310">
        <v>131.4</v>
      </c>
      <c r="O43" s="310">
        <v>14</v>
      </c>
      <c r="P43" s="310">
        <v>15.8</v>
      </c>
      <c r="Q43" s="310">
        <v>9.2</v>
      </c>
    </row>
    <row r="44" spans="2:17" ht="16.5" customHeight="1">
      <c r="B44" s="267"/>
      <c r="C44" s="268"/>
      <c r="D44" s="269" t="s">
        <v>418</v>
      </c>
      <c r="E44" s="270"/>
      <c r="F44" s="310">
        <v>18.4</v>
      </c>
      <c r="G44" s="310">
        <v>18.5</v>
      </c>
      <c r="H44" s="310">
        <v>17.8</v>
      </c>
      <c r="I44" s="310">
        <v>160</v>
      </c>
      <c r="J44" s="310">
        <v>163</v>
      </c>
      <c r="K44" s="310">
        <v>142.4</v>
      </c>
      <c r="L44" s="310">
        <v>143.7</v>
      </c>
      <c r="M44" s="310">
        <v>145.4</v>
      </c>
      <c r="N44" s="310">
        <v>134</v>
      </c>
      <c r="O44" s="310">
        <v>16.3</v>
      </c>
      <c r="P44" s="310">
        <v>17.6</v>
      </c>
      <c r="Q44" s="310">
        <v>8.4</v>
      </c>
    </row>
    <row r="45" spans="2:17" ht="16.5" customHeight="1">
      <c r="B45" s="267"/>
      <c r="C45" s="268"/>
      <c r="D45" s="269" t="s">
        <v>419</v>
      </c>
      <c r="E45" s="270"/>
      <c r="F45" s="310">
        <v>17.3</v>
      </c>
      <c r="G45" s="310">
        <v>17.7</v>
      </c>
      <c r="H45" s="310">
        <v>16.6</v>
      </c>
      <c r="I45" s="310">
        <v>144.7</v>
      </c>
      <c r="J45" s="310">
        <v>151.7</v>
      </c>
      <c r="K45" s="310">
        <v>128.3</v>
      </c>
      <c r="L45" s="310">
        <v>132.9</v>
      </c>
      <c r="M45" s="310">
        <v>137.3</v>
      </c>
      <c r="N45" s="310">
        <v>122.5</v>
      </c>
      <c r="O45" s="310">
        <v>11.8</v>
      </c>
      <c r="P45" s="310">
        <v>14.4</v>
      </c>
      <c r="Q45" s="310">
        <v>5.8</v>
      </c>
    </row>
    <row r="46" spans="2:17" ht="16.5" customHeight="1">
      <c r="B46" s="267"/>
      <c r="C46" s="268"/>
      <c r="D46" s="269" t="s">
        <v>420</v>
      </c>
      <c r="E46" s="270"/>
      <c r="F46" s="283" t="s">
        <v>746</v>
      </c>
      <c r="G46" s="283" t="s">
        <v>746</v>
      </c>
      <c r="H46" s="283" t="s">
        <v>746</v>
      </c>
      <c r="I46" s="283" t="s">
        <v>746</v>
      </c>
      <c r="J46" s="283" t="s">
        <v>746</v>
      </c>
      <c r="K46" s="283" t="s">
        <v>746</v>
      </c>
      <c r="L46" s="283" t="s">
        <v>746</v>
      </c>
      <c r="M46" s="283" t="s">
        <v>746</v>
      </c>
      <c r="N46" s="283" t="s">
        <v>746</v>
      </c>
      <c r="O46" s="283" t="s">
        <v>746</v>
      </c>
      <c r="P46" s="283" t="s">
        <v>746</v>
      </c>
      <c r="Q46" s="283" t="s">
        <v>746</v>
      </c>
    </row>
    <row r="47" spans="2:17" ht="16.5" customHeight="1">
      <c r="B47" s="267"/>
      <c r="C47" s="268"/>
      <c r="D47" s="269" t="s">
        <v>421</v>
      </c>
      <c r="E47" s="270"/>
      <c r="F47" s="283" t="s">
        <v>746</v>
      </c>
      <c r="G47" s="283" t="s">
        <v>746</v>
      </c>
      <c r="H47" s="283" t="s">
        <v>746</v>
      </c>
      <c r="I47" s="283" t="s">
        <v>746</v>
      </c>
      <c r="J47" s="283" t="s">
        <v>746</v>
      </c>
      <c r="K47" s="283" t="s">
        <v>746</v>
      </c>
      <c r="L47" s="283" t="s">
        <v>746</v>
      </c>
      <c r="M47" s="283" t="s">
        <v>746</v>
      </c>
      <c r="N47" s="283" t="s">
        <v>746</v>
      </c>
      <c r="O47" s="283" t="s">
        <v>746</v>
      </c>
      <c r="P47" s="283" t="s">
        <v>746</v>
      </c>
      <c r="Q47" s="283" t="s">
        <v>746</v>
      </c>
    </row>
    <row r="48" spans="2:17" ht="16.5" customHeight="1">
      <c r="B48" s="267"/>
      <c r="C48" s="268"/>
      <c r="D48" s="269" t="s">
        <v>422</v>
      </c>
      <c r="E48" s="270"/>
      <c r="F48" s="283" t="s">
        <v>746</v>
      </c>
      <c r="G48" s="283" t="s">
        <v>746</v>
      </c>
      <c r="H48" s="283" t="s">
        <v>746</v>
      </c>
      <c r="I48" s="283" t="s">
        <v>746</v>
      </c>
      <c r="J48" s="283" t="s">
        <v>746</v>
      </c>
      <c r="K48" s="283" t="s">
        <v>746</v>
      </c>
      <c r="L48" s="283" t="s">
        <v>746</v>
      </c>
      <c r="M48" s="283" t="s">
        <v>746</v>
      </c>
      <c r="N48" s="283" t="s">
        <v>746</v>
      </c>
      <c r="O48" s="283" t="s">
        <v>746</v>
      </c>
      <c r="P48" s="283" t="s">
        <v>746</v>
      </c>
      <c r="Q48" s="283" t="s">
        <v>746</v>
      </c>
    </row>
    <row r="49" spans="2:17" ht="16.5" customHeight="1">
      <c r="B49" s="262"/>
      <c r="C49" s="263"/>
      <c r="D49" s="264" t="s">
        <v>423</v>
      </c>
      <c r="E49" s="265"/>
      <c r="F49" s="311">
        <v>17.9</v>
      </c>
      <c r="G49" s="311">
        <v>18.5</v>
      </c>
      <c r="H49" s="311">
        <v>16.7</v>
      </c>
      <c r="I49" s="311">
        <v>139.5</v>
      </c>
      <c r="J49" s="311">
        <v>151.6</v>
      </c>
      <c r="K49" s="311">
        <v>117.6</v>
      </c>
      <c r="L49" s="311">
        <v>130.8</v>
      </c>
      <c r="M49" s="311">
        <v>141</v>
      </c>
      <c r="N49" s="311">
        <v>112.3</v>
      </c>
      <c r="O49" s="311">
        <v>8.7</v>
      </c>
      <c r="P49" s="311">
        <v>10.6</v>
      </c>
      <c r="Q49" s="311">
        <v>5.3</v>
      </c>
    </row>
    <row r="50" spans="2:17" ht="16.5" customHeight="1">
      <c r="B50" s="284"/>
      <c r="C50" s="285"/>
      <c r="D50" s="286" t="s">
        <v>424</v>
      </c>
      <c r="E50" s="287"/>
      <c r="F50" s="313">
        <v>18.3</v>
      </c>
      <c r="G50" s="313">
        <v>18.8</v>
      </c>
      <c r="H50" s="313">
        <v>18</v>
      </c>
      <c r="I50" s="313">
        <v>127.8</v>
      </c>
      <c r="J50" s="313">
        <v>147.8</v>
      </c>
      <c r="K50" s="313">
        <v>115</v>
      </c>
      <c r="L50" s="313">
        <v>120.1</v>
      </c>
      <c r="M50" s="313">
        <v>134.4</v>
      </c>
      <c r="N50" s="313">
        <v>111</v>
      </c>
      <c r="O50" s="313">
        <v>7.7</v>
      </c>
      <c r="P50" s="313">
        <v>13.4</v>
      </c>
      <c r="Q50" s="313">
        <v>4</v>
      </c>
    </row>
    <row r="51" spans="2:17" ht="16.5" customHeight="1">
      <c r="B51" s="278"/>
      <c r="C51" s="279"/>
      <c r="D51" s="280" t="s">
        <v>256</v>
      </c>
      <c r="E51" s="281"/>
      <c r="F51" s="308">
        <v>19.1</v>
      </c>
      <c r="G51" s="308">
        <v>21.5</v>
      </c>
      <c r="H51" s="308">
        <v>16.8</v>
      </c>
      <c r="I51" s="308">
        <v>146.5</v>
      </c>
      <c r="J51" s="308">
        <v>175.3</v>
      </c>
      <c r="K51" s="308">
        <v>119.3</v>
      </c>
      <c r="L51" s="308">
        <v>137.4</v>
      </c>
      <c r="M51" s="308">
        <v>162.8</v>
      </c>
      <c r="N51" s="308">
        <v>113.5</v>
      </c>
      <c r="O51" s="308">
        <v>9.1</v>
      </c>
      <c r="P51" s="308">
        <v>12.5</v>
      </c>
      <c r="Q51" s="308">
        <v>5.8</v>
      </c>
    </row>
    <row r="52" spans="2:17" ht="16.5" customHeight="1">
      <c r="B52" s="267"/>
      <c r="C52" s="268"/>
      <c r="D52" s="269" t="s">
        <v>425</v>
      </c>
      <c r="E52" s="270"/>
      <c r="F52" s="310">
        <v>14.7</v>
      </c>
      <c r="G52" s="310">
        <v>16</v>
      </c>
      <c r="H52" s="310">
        <v>13.9</v>
      </c>
      <c r="I52" s="310">
        <v>86.7</v>
      </c>
      <c r="J52" s="310">
        <v>113.8</v>
      </c>
      <c r="K52" s="310">
        <v>70.7</v>
      </c>
      <c r="L52" s="310">
        <v>84.1</v>
      </c>
      <c r="M52" s="310">
        <v>109.3</v>
      </c>
      <c r="N52" s="310">
        <v>69.2</v>
      </c>
      <c r="O52" s="310">
        <v>2.6</v>
      </c>
      <c r="P52" s="310">
        <v>4.5</v>
      </c>
      <c r="Q52" s="310">
        <v>1.5</v>
      </c>
    </row>
    <row r="53" spans="2:17" ht="16.5" customHeight="1">
      <c r="B53" s="262"/>
      <c r="C53" s="263"/>
      <c r="D53" s="264" t="s">
        <v>258</v>
      </c>
      <c r="E53" s="265"/>
      <c r="F53" s="311">
        <v>17.7</v>
      </c>
      <c r="G53" s="311">
        <v>17.4</v>
      </c>
      <c r="H53" s="311">
        <v>17.8</v>
      </c>
      <c r="I53" s="311">
        <v>137.5</v>
      </c>
      <c r="J53" s="311">
        <v>142.3</v>
      </c>
      <c r="K53" s="311">
        <v>136.1</v>
      </c>
      <c r="L53" s="311">
        <v>129.5</v>
      </c>
      <c r="M53" s="311">
        <v>132.2</v>
      </c>
      <c r="N53" s="311">
        <v>128.7</v>
      </c>
      <c r="O53" s="311">
        <v>8</v>
      </c>
      <c r="P53" s="311">
        <v>10.1</v>
      </c>
      <c r="Q53" s="311">
        <v>7.4</v>
      </c>
    </row>
    <row r="54" spans="2:17" ht="16.5" customHeight="1">
      <c r="B54" s="284"/>
      <c r="C54" s="285"/>
      <c r="D54" s="286" t="s">
        <v>426</v>
      </c>
      <c r="E54" s="287"/>
      <c r="F54" s="313">
        <v>17.5</v>
      </c>
      <c r="G54" s="313">
        <v>18.4</v>
      </c>
      <c r="H54" s="313">
        <v>17.2</v>
      </c>
      <c r="I54" s="313">
        <v>133.6</v>
      </c>
      <c r="J54" s="313">
        <v>138.2</v>
      </c>
      <c r="K54" s="313">
        <v>132.3</v>
      </c>
      <c r="L54" s="313">
        <v>129.5</v>
      </c>
      <c r="M54" s="313">
        <v>133.7</v>
      </c>
      <c r="N54" s="313">
        <v>128.3</v>
      </c>
      <c r="O54" s="313">
        <v>4.1</v>
      </c>
      <c r="P54" s="313">
        <v>4.5</v>
      </c>
      <c r="Q54" s="313">
        <v>4</v>
      </c>
    </row>
    <row r="55" spans="2:17" ht="16.5" customHeight="1">
      <c r="B55" s="278"/>
      <c r="C55" s="279"/>
      <c r="D55" s="280" t="s">
        <v>427</v>
      </c>
      <c r="E55" s="281"/>
      <c r="F55" s="308">
        <v>17.9</v>
      </c>
      <c r="G55" s="308">
        <v>18.2</v>
      </c>
      <c r="H55" s="308">
        <v>17.4</v>
      </c>
      <c r="I55" s="308">
        <v>129.8</v>
      </c>
      <c r="J55" s="308">
        <v>131.6</v>
      </c>
      <c r="K55" s="308">
        <v>127.5</v>
      </c>
      <c r="L55" s="308">
        <v>110.2</v>
      </c>
      <c r="M55" s="308">
        <v>111.6</v>
      </c>
      <c r="N55" s="308">
        <v>108.4</v>
      </c>
      <c r="O55" s="308">
        <v>19.6</v>
      </c>
      <c r="P55" s="308">
        <v>20</v>
      </c>
      <c r="Q55" s="308">
        <v>19.1</v>
      </c>
    </row>
    <row r="56" spans="2:17" ht="16.5" customHeight="1">
      <c r="B56" s="267"/>
      <c r="C56" s="268"/>
      <c r="D56" s="269" t="s">
        <v>428</v>
      </c>
      <c r="E56" s="270"/>
      <c r="F56" s="310">
        <v>17.3</v>
      </c>
      <c r="G56" s="310">
        <v>18.6</v>
      </c>
      <c r="H56" s="310">
        <v>16.2</v>
      </c>
      <c r="I56" s="310">
        <v>122.7</v>
      </c>
      <c r="J56" s="310">
        <v>141.2</v>
      </c>
      <c r="K56" s="310">
        <v>108.1</v>
      </c>
      <c r="L56" s="310">
        <v>113.7</v>
      </c>
      <c r="M56" s="310">
        <v>131.5</v>
      </c>
      <c r="N56" s="310">
        <v>99.6</v>
      </c>
      <c r="O56" s="310">
        <v>9</v>
      </c>
      <c r="P56" s="310">
        <v>9.7</v>
      </c>
      <c r="Q56" s="310">
        <v>8.5</v>
      </c>
    </row>
    <row r="57" spans="2:17" ht="16.5" customHeight="1">
      <c r="B57" s="267"/>
      <c r="C57" s="268"/>
      <c r="D57" s="269" t="s">
        <v>429</v>
      </c>
      <c r="E57" s="270"/>
      <c r="F57" s="310">
        <v>18.1</v>
      </c>
      <c r="G57" s="310">
        <v>18.2</v>
      </c>
      <c r="H57" s="310">
        <v>17.3</v>
      </c>
      <c r="I57" s="310">
        <v>142.9</v>
      </c>
      <c r="J57" s="310">
        <v>146.2</v>
      </c>
      <c r="K57" s="310">
        <v>127.7</v>
      </c>
      <c r="L57" s="310">
        <v>136</v>
      </c>
      <c r="M57" s="310">
        <v>138.6</v>
      </c>
      <c r="N57" s="310">
        <v>123.7</v>
      </c>
      <c r="O57" s="310">
        <v>6.9</v>
      </c>
      <c r="P57" s="310">
        <v>7.6</v>
      </c>
      <c r="Q57" s="310">
        <v>4</v>
      </c>
    </row>
    <row r="58" spans="2:17" ht="10.5" customHeight="1">
      <c r="B58" s="262"/>
      <c r="C58" s="263"/>
      <c r="D58" s="290" t="s">
        <v>430</v>
      </c>
      <c r="E58" s="265"/>
      <c r="F58" s="291" t="s">
        <v>746</v>
      </c>
      <c r="G58" s="291" t="s">
        <v>746</v>
      </c>
      <c r="H58" s="291" t="s">
        <v>746</v>
      </c>
      <c r="I58" s="291" t="s">
        <v>746</v>
      </c>
      <c r="J58" s="291" t="s">
        <v>746</v>
      </c>
      <c r="K58" s="291" t="s">
        <v>746</v>
      </c>
      <c r="L58" s="291" t="s">
        <v>746</v>
      </c>
      <c r="M58" s="291" t="s">
        <v>746</v>
      </c>
      <c r="N58" s="291" t="s">
        <v>746</v>
      </c>
      <c r="O58" s="291" t="s">
        <v>746</v>
      </c>
      <c r="P58" s="291" t="s">
        <v>746</v>
      </c>
      <c r="Q58" s="291" t="s">
        <v>746</v>
      </c>
    </row>
    <row r="59" spans="2:17" ht="10.5" customHeight="1">
      <c r="B59" s="267"/>
      <c r="C59" s="268"/>
      <c r="D59" s="293" t="s">
        <v>431</v>
      </c>
      <c r="E59" s="276"/>
      <c r="F59" s="283" t="s">
        <v>746</v>
      </c>
      <c r="G59" s="283" t="s">
        <v>746</v>
      </c>
      <c r="H59" s="283" t="s">
        <v>746</v>
      </c>
      <c r="I59" s="283" t="s">
        <v>746</v>
      </c>
      <c r="J59" s="283" t="s">
        <v>746</v>
      </c>
      <c r="K59" s="283" t="s">
        <v>746</v>
      </c>
      <c r="L59" s="283" t="s">
        <v>746</v>
      </c>
      <c r="M59" s="283" t="s">
        <v>746</v>
      </c>
      <c r="N59" s="283" t="s">
        <v>746</v>
      </c>
      <c r="O59" s="283" t="s">
        <v>746</v>
      </c>
      <c r="P59" s="283" t="s">
        <v>746</v>
      </c>
      <c r="Q59" s="283" t="s">
        <v>746</v>
      </c>
    </row>
    <row r="60" spans="2:17" ht="10.5" customHeight="1">
      <c r="B60" s="267"/>
      <c r="C60" s="268"/>
      <c r="D60" s="293" t="s">
        <v>432</v>
      </c>
      <c r="E60" s="276"/>
      <c r="F60" s="283" t="s">
        <v>746</v>
      </c>
      <c r="G60" s="283" t="s">
        <v>746</v>
      </c>
      <c r="H60" s="283" t="s">
        <v>746</v>
      </c>
      <c r="I60" s="283" t="s">
        <v>746</v>
      </c>
      <c r="J60" s="283" t="s">
        <v>746</v>
      </c>
      <c r="K60" s="283" t="s">
        <v>746</v>
      </c>
      <c r="L60" s="283" t="s">
        <v>746</v>
      </c>
      <c r="M60" s="283" t="s">
        <v>746</v>
      </c>
      <c r="N60" s="283" t="s">
        <v>746</v>
      </c>
      <c r="O60" s="283" t="s">
        <v>746</v>
      </c>
      <c r="P60" s="283" t="s">
        <v>746</v>
      </c>
      <c r="Q60" s="283" t="s">
        <v>746</v>
      </c>
    </row>
    <row r="61" spans="2:17" ht="10.5" customHeight="1">
      <c r="B61" s="267"/>
      <c r="C61" s="268"/>
      <c r="D61" s="293" t="s">
        <v>433</v>
      </c>
      <c r="E61" s="276"/>
      <c r="F61" s="283" t="s">
        <v>746</v>
      </c>
      <c r="G61" s="283" t="s">
        <v>746</v>
      </c>
      <c r="H61" s="283" t="s">
        <v>746</v>
      </c>
      <c r="I61" s="283" t="s">
        <v>746</v>
      </c>
      <c r="J61" s="283" t="s">
        <v>746</v>
      </c>
      <c r="K61" s="283" t="s">
        <v>746</v>
      </c>
      <c r="L61" s="283" t="s">
        <v>746</v>
      </c>
      <c r="M61" s="283" t="s">
        <v>746</v>
      </c>
      <c r="N61" s="283" t="s">
        <v>746</v>
      </c>
      <c r="O61" s="283" t="s">
        <v>746</v>
      </c>
      <c r="P61" s="283" t="s">
        <v>746</v>
      </c>
      <c r="Q61" s="283" t="s">
        <v>746</v>
      </c>
    </row>
    <row r="62" spans="2:17" ht="10.5" customHeight="1">
      <c r="B62" s="284"/>
      <c r="C62" s="285"/>
      <c r="D62" s="295" t="s">
        <v>434</v>
      </c>
      <c r="E62" s="287"/>
      <c r="F62" s="283" t="s">
        <v>746</v>
      </c>
      <c r="G62" s="283" t="s">
        <v>746</v>
      </c>
      <c r="H62" s="283" t="s">
        <v>746</v>
      </c>
      <c r="I62" s="283" t="s">
        <v>746</v>
      </c>
      <c r="J62" s="283" t="s">
        <v>746</v>
      </c>
      <c r="K62" s="283" t="s">
        <v>746</v>
      </c>
      <c r="L62" s="283" t="s">
        <v>746</v>
      </c>
      <c r="M62" s="283" t="s">
        <v>746</v>
      </c>
      <c r="N62" s="283" t="s">
        <v>746</v>
      </c>
      <c r="O62" s="283" t="s">
        <v>746</v>
      </c>
      <c r="P62" s="283" t="s">
        <v>746</v>
      </c>
      <c r="Q62" s="283" t="s">
        <v>746</v>
      </c>
    </row>
    <row r="63" spans="2:17" ht="10.5" customHeight="1">
      <c r="B63" s="262"/>
      <c r="C63" s="263"/>
      <c r="D63" s="290" t="s">
        <v>435</v>
      </c>
      <c r="E63" s="265"/>
      <c r="F63" s="291" t="s">
        <v>746</v>
      </c>
      <c r="G63" s="291" t="s">
        <v>746</v>
      </c>
      <c r="H63" s="291" t="s">
        <v>746</v>
      </c>
      <c r="I63" s="291" t="s">
        <v>746</v>
      </c>
      <c r="J63" s="291" t="s">
        <v>746</v>
      </c>
      <c r="K63" s="291" t="s">
        <v>746</v>
      </c>
      <c r="L63" s="291" t="s">
        <v>746</v>
      </c>
      <c r="M63" s="291" t="s">
        <v>746</v>
      </c>
      <c r="N63" s="291" t="s">
        <v>746</v>
      </c>
      <c r="O63" s="291" t="s">
        <v>746</v>
      </c>
      <c r="P63" s="291" t="s">
        <v>746</v>
      </c>
      <c r="Q63" s="291" t="s">
        <v>746</v>
      </c>
    </row>
    <row r="64" spans="2:17" ht="10.5" customHeight="1">
      <c r="B64" s="284"/>
      <c r="C64" s="285"/>
      <c r="D64" s="295" t="s">
        <v>436</v>
      </c>
      <c r="E64" s="287"/>
      <c r="F64" s="296" t="s">
        <v>746</v>
      </c>
      <c r="G64" s="296" t="s">
        <v>746</v>
      </c>
      <c r="H64" s="296" t="s">
        <v>746</v>
      </c>
      <c r="I64" s="296" t="s">
        <v>746</v>
      </c>
      <c r="J64" s="296" t="s">
        <v>746</v>
      </c>
      <c r="K64" s="296" t="s">
        <v>746</v>
      </c>
      <c r="L64" s="296" t="s">
        <v>746</v>
      </c>
      <c r="M64" s="296" t="s">
        <v>746</v>
      </c>
      <c r="N64" s="296" t="s">
        <v>746</v>
      </c>
      <c r="O64" s="296" t="s">
        <v>746</v>
      </c>
      <c r="P64" s="296" t="s">
        <v>746</v>
      </c>
      <c r="Q64" s="296" t="s">
        <v>746</v>
      </c>
    </row>
    <row r="65" spans="2:17" ht="18.75">
      <c r="B65" s="239" t="s">
        <v>745</v>
      </c>
      <c r="C65" s="240"/>
      <c r="D65" s="241"/>
      <c r="E65" s="240"/>
      <c r="F65" s="240"/>
      <c r="G65" s="240"/>
      <c r="H65" s="240"/>
      <c r="I65" s="240" t="s">
        <v>684</v>
      </c>
      <c r="J65" s="240"/>
      <c r="K65" s="240"/>
      <c r="L65" s="240"/>
      <c r="M65" s="240"/>
      <c r="N65" s="240"/>
      <c r="O65" s="240"/>
      <c r="P65" s="240"/>
      <c r="Q65" s="240"/>
    </row>
    <row r="66" spans="2:17" ht="14.25" customHeight="1">
      <c r="B66" s="243" t="s">
        <v>438</v>
      </c>
      <c r="C66" s="244"/>
      <c r="D66" s="244"/>
      <c r="E66" s="244"/>
      <c r="F66" s="244"/>
      <c r="G66" s="245"/>
      <c r="H66" s="245"/>
      <c r="I66" s="245"/>
      <c r="J66" s="245"/>
      <c r="K66" s="245"/>
      <c r="L66" s="245"/>
      <c r="M66" s="245"/>
      <c r="N66" s="245"/>
      <c r="O66" s="245"/>
      <c r="P66" s="245"/>
      <c r="Q66" s="245"/>
    </row>
    <row r="67" spans="2:17" ht="6" customHeight="1">
      <c r="B67" s="245"/>
      <c r="C67" s="245"/>
      <c r="E67" s="245"/>
      <c r="F67" s="245"/>
      <c r="G67" s="245"/>
      <c r="H67" s="245"/>
      <c r="I67" s="245"/>
      <c r="J67" s="245"/>
      <c r="K67" s="245"/>
      <c r="L67" s="245"/>
      <c r="M67" s="245"/>
      <c r="N67" s="245"/>
      <c r="O67" s="245"/>
      <c r="P67" s="245"/>
      <c r="Q67" s="245"/>
    </row>
    <row r="68" spans="2:17" ht="18" customHeight="1">
      <c r="B68" s="245"/>
      <c r="C68" s="245"/>
      <c r="D68" s="247" t="s">
        <v>449</v>
      </c>
      <c r="E68" s="245"/>
      <c r="G68" s="245"/>
      <c r="H68" s="245"/>
      <c r="I68" s="245"/>
      <c r="J68" s="245"/>
      <c r="K68" s="245"/>
      <c r="L68" s="245"/>
      <c r="M68" s="245"/>
      <c r="N68" s="245"/>
      <c r="O68" s="245"/>
      <c r="P68" s="245"/>
      <c r="Q68" s="245"/>
    </row>
    <row r="69" spans="2:17" s="253" customFormat="1" ht="18" customHeight="1">
      <c r="B69" s="249"/>
      <c r="C69" s="250"/>
      <c r="D69" s="251"/>
      <c r="E69" s="252"/>
      <c r="F69" s="779" t="s">
        <v>685</v>
      </c>
      <c r="G69" s="784"/>
      <c r="H69" s="784"/>
      <c r="I69" s="779" t="s">
        <v>346</v>
      </c>
      <c r="J69" s="780"/>
      <c r="K69" s="780"/>
      <c r="L69" s="779" t="s">
        <v>686</v>
      </c>
      <c r="M69" s="780"/>
      <c r="N69" s="780"/>
      <c r="O69" s="774" t="s">
        <v>347</v>
      </c>
      <c r="P69" s="781"/>
      <c r="Q69" s="782"/>
    </row>
    <row r="70" spans="2:17" s="253" customFormat="1" ht="18" customHeight="1" thickBot="1">
      <c r="B70" s="777" t="s">
        <v>445</v>
      </c>
      <c r="C70" s="783"/>
      <c r="D70" s="783"/>
      <c r="E70" s="255"/>
      <c r="F70" s="255" t="s">
        <v>681</v>
      </c>
      <c r="G70" s="254" t="s">
        <v>682</v>
      </c>
      <c r="H70" s="254" t="s">
        <v>683</v>
      </c>
      <c r="I70" s="256" t="s">
        <v>681</v>
      </c>
      <c r="J70" s="254" t="s">
        <v>682</v>
      </c>
      <c r="K70" s="254" t="s">
        <v>683</v>
      </c>
      <c r="L70" s="256" t="s">
        <v>681</v>
      </c>
      <c r="M70" s="254" t="s">
        <v>682</v>
      </c>
      <c r="N70" s="254" t="s">
        <v>683</v>
      </c>
      <c r="O70" s="254" t="s">
        <v>681</v>
      </c>
      <c r="P70" s="256" t="s">
        <v>682</v>
      </c>
      <c r="Q70" s="255" t="s">
        <v>683</v>
      </c>
    </row>
    <row r="71" spans="2:17" s="253" customFormat="1" ht="9.75" customHeight="1" thickTop="1">
      <c r="B71" s="298"/>
      <c r="C71" s="299"/>
      <c r="D71" s="300"/>
      <c r="E71" s="301"/>
      <c r="F71" s="302" t="s">
        <v>670</v>
      </c>
      <c r="G71" s="303" t="s">
        <v>670</v>
      </c>
      <c r="H71" s="303" t="s">
        <v>670</v>
      </c>
      <c r="I71" s="304" t="s">
        <v>671</v>
      </c>
      <c r="J71" s="304" t="s">
        <v>671</v>
      </c>
      <c r="K71" s="304" t="s">
        <v>671</v>
      </c>
      <c r="L71" s="304" t="s">
        <v>671</v>
      </c>
      <c r="M71" s="304" t="s">
        <v>671</v>
      </c>
      <c r="N71" s="304" t="s">
        <v>671</v>
      </c>
      <c r="O71" s="304" t="s">
        <v>671</v>
      </c>
      <c r="P71" s="304" t="s">
        <v>671</v>
      </c>
      <c r="Q71" s="304" t="s">
        <v>671</v>
      </c>
    </row>
    <row r="72" spans="2:17" ht="16.5" customHeight="1">
      <c r="B72" s="305"/>
      <c r="C72" s="306"/>
      <c r="D72" s="307" t="s">
        <v>146</v>
      </c>
      <c r="E72" s="281"/>
      <c r="F72" s="308">
        <v>17.9</v>
      </c>
      <c r="G72" s="308">
        <v>18.2</v>
      </c>
      <c r="H72" s="308">
        <v>17.4</v>
      </c>
      <c r="I72" s="308">
        <v>141</v>
      </c>
      <c r="J72" s="308">
        <v>151.2</v>
      </c>
      <c r="K72" s="308">
        <v>126.3</v>
      </c>
      <c r="L72" s="308">
        <v>129</v>
      </c>
      <c r="M72" s="308">
        <v>135.9</v>
      </c>
      <c r="N72" s="308">
        <v>119.1</v>
      </c>
      <c r="O72" s="308">
        <v>12</v>
      </c>
      <c r="P72" s="308">
        <v>15.3</v>
      </c>
      <c r="Q72" s="308">
        <v>7.2</v>
      </c>
    </row>
    <row r="73" spans="2:17" ht="16.5" customHeight="1">
      <c r="B73" s="262"/>
      <c r="C73" s="263"/>
      <c r="D73" s="264" t="s">
        <v>393</v>
      </c>
      <c r="E73" s="265"/>
      <c r="F73" s="309" t="s">
        <v>746</v>
      </c>
      <c r="G73" s="309" t="s">
        <v>746</v>
      </c>
      <c r="H73" s="309" t="s">
        <v>746</v>
      </c>
      <c r="I73" s="309" t="s">
        <v>746</v>
      </c>
      <c r="J73" s="309" t="s">
        <v>746</v>
      </c>
      <c r="K73" s="309" t="s">
        <v>746</v>
      </c>
      <c r="L73" s="309" t="s">
        <v>746</v>
      </c>
      <c r="M73" s="309" t="s">
        <v>746</v>
      </c>
      <c r="N73" s="309" t="s">
        <v>746</v>
      </c>
      <c r="O73" s="309" t="s">
        <v>746</v>
      </c>
      <c r="P73" s="309" t="s">
        <v>746</v>
      </c>
      <c r="Q73" s="309" t="s">
        <v>746</v>
      </c>
    </row>
    <row r="74" spans="2:17" ht="16.5" customHeight="1">
      <c r="B74" s="267"/>
      <c r="C74" s="268"/>
      <c r="D74" s="269" t="s">
        <v>154</v>
      </c>
      <c r="E74" s="270"/>
      <c r="F74" s="310">
        <v>18.4</v>
      </c>
      <c r="G74" s="310">
        <v>18.6</v>
      </c>
      <c r="H74" s="310">
        <v>16.3</v>
      </c>
      <c r="I74" s="310">
        <v>152.9</v>
      </c>
      <c r="J74" s="310">
        <v>155.3</v>
      </c>
      <c r="K74" s="310">
        <v>131.6</v>
      </c>
      <c r="L74" s="310">
        <v>142.3</v>
      </c>
      <c r="M74" s="310">
        <v>144</v>
      </c>
      <c r="N74" s="310">
        <v>126.7</v>
      </c>
      <c r="O74" s="310">
        <v>10.6</v>
      </c>
      <c r="P74" s="310">
        <v>11.3</v>
      </c>
      <c r="Q74" s="310">
        <v>4.9</v>
      </c>
    </row>
    <row r="75" spans="2:17" ht="16.5" customHeight="1">
      <c r="B75" s="267"/>
      <c r="C75" s="268"/>
      <c r="D75" s="269" t="s">
        <v>156</v>
      </c>
      <c r="E75" s="270"/>
      <c r="F75" s="310">
        <v>17.7</v>
      </c>
      <c r="G75" s="310">
        <v>17.9</v>
      </c>
      <c r="H75" s="310">
        <v>16.9</v>
      </c>
      <c r="I75" s="310">
        <v>149.9</v>
      </c>
      <c r="J75" s="310">
        <v>155.3</v>
      </c>
      <c r="K75" s="310">
        <v>133</v>
      </c>
      <c r="L75" s="310">
        <v>135.1</v>
      </c>
      <c r="M75" s="310">
        <v>138.4</v>
      </c>
      <c r="N75" s="310">
        <v>124.8</v>
      </c>
      <c r="O75" s="310">
        <v>14.8</v>
      </c>
      <c r="P75" s="310">
        <v>16.9</v>
      </c>
      <c r="Q75" s="310">
        <v>8.2</v>
      </c>
    </row>
    <row r="76" spans="2:17" ht="16.5" customHeight="1">
      <c r="B76" s="267"/>
      <c r="C76" s="268"/>
      <c r="D76" s="269" t="s">
        <v>158</v>
      </c>
      <c r="E76" s="270"/>
      <c r="F76" s="310">
        <v>17.7</v>
      </c>
      <c r="G76" s="310">
        <v>17.8</v>
      </c>
      <c r="H76" s="310">
        <v>17.1</v>
      </c>
      <c r="I76" s="310">
        <v>145.6</v>
      </c>
      <c r="J76" s="310">
        <v>148.4</v>
      </c>
      <c r="K76" s="310">
        <v>130</v>
      </c>
      <c r="L76" s="310">
        <v>132</v>
      </c>
      <c r="M76" s="310">
        <v>133.4</v>
      </c>
      <c r="N76" s="310">
        <v>124.1</v>
      </c>
      <c r="O76" s="310">
        <v>13.6</v>
      </c>
      <c r="P76" s="310">
        <v>15</v>
      </c>
      <c r="Q76" s="310">
        <v>5.9</v>
      </c>
    </row>
    <row r="77" spans="2:17" ht="16.5" customHeight="1">
      <c r="B77" s="267"/>
      <c r="C77" s="268"/>
      <c r="D77" s="269" t="s">
        <v>161</v>
      </c>
      <c r="E77" s="270"/>
      <c r="F77" s="310">
        <v>17.1</v>
      </c>
      <c r="G77" s="310">
        <v>17.5</v>
      </c>
      <c r="H77" s="310">
        <v>16.4</v>
      </c>
      <c r="I77" s="310">
        <v>144.8</v>
      </c>
      <c r="J77" s="310">
        <v>156.4</v>
      </c>
      <c r="K77" s="310">
        <v>126.3</v>
      </c>
      <c r="L77" s="310">
        <v>133.5</v>
      </c>
      <c r="M77" s="310">
        <v>142.2</v>
      </c>
      <c r="N77" s="310">
        <v>119.6</v>
      </c>
      <c r="O77" s="310">
        <v>11.3</v>
      </c>
      <c r="P77" s="310">
        <v>14.2</v>
      </c>
      <c r="Q77" s="310">
        <v>6.7</v>
      </c>
    </row>
    <row r="78" spans="2:17" ht="16.5" customHeight="1">
      <c r="B78" s="267"/>
      <c r="C78" s="268"/>
      <c r="D78" s="269" t="s">
        <v>394</v>
      </c>
      <c r="E78" s="270"/>
      <c r="F78" s="310">
        <v>19.3</v>
      </c>
      <c r="G78" s="310">
        <v>19.6</v>
      </c>
      <c r="H78" s="310">
        <v>18.5</v>
      </c>
      <c r="I78" s="310">
        <v>159.9</v>
      </c>
      <c r="J78" s="310">
        <v>166.9</v>
      </c>
      <c r="K78" s="310">
        <v>136.7</v>
      </c>
      <c r="L78" s="310">
        <v>141.4</v>
      </c>
      <c r="M78" s="310">
        <v>145.7</v>
      </c>
      <c r="N78" s="310">
        <v>126.9</v>
      </c>
      <c r="O78" s="310">
        <v>18.5</v>
      </c>
      <c r="P78" s="310">
        <v>21.2</v>
      </c>
      <c r="Q78" s="310">
        <v>9.8</v>
      </c>
    </row>
    <row r="79" spans="2:17" ht="16.5" customHeight="1">
      <c r="B79" s="267"/>
      <c r="C79" s="268"/>
      <c r="D79" s="269" t="s">
        <v>395</v>
      </c>
      <c r="E79" s="270"/>
      <c r="F79" s="310">
        <v>18.9</v>
      </c>
      <c r="G79" s="310">
        <v>19.5</v>
      </c>
      <c r="H79" s="310">
        <v>18.6</v>
      </c>
      <c r="I79" s="310">
        <v>133.1</v>
      </c>
      <c r="J79" s="310">
        <v>150.6</v>
      </c>
      <c r="K79" s="310">
        <v>122.5</v>
      </c>
      <c r="L79" s="310">
        <v>125.4</v>
      </c>
      <c r="M79" s="310">
        <v>138.9</v>
      </c>
      <c r="N79" s="310">
        <v>117.3</v>
      </c>
      <c r="O79" s="310">
        <v>7.7</v>
      </c>
      <c r="P79" s="310">
        <v>11.7</v>
      </c>
      <c r="Q79" s="310">
        <v>5.2</v>
      </c>
    </row>
    <row r="80" spans="2:17" ht="16.5" customHeight="1">
      <c r="B80" s="267"/>
      <c r="C80" s="268"/>
      <c r="D80" s="269" t="s">
        <v>396</v>
      </c>
      <c r="E80" s="270"/>
      <c r="F80" s="310">
        <v>18.8</v>
      </c>
      <c r="G80" s="310">
        <v>19.1</v>
      </c>
      <c r="H80" s="310">
        <v>18.6</v>
      </c>
      <c r="I80" s="310">
        <v>151.1</v>
      </c>
      <c r="J80" s="310">
        <v>159.4</v>
      </c>
      <c r="K80" s="310">
        <v>143.7</v>
      </c>
      <c r="L80" s="310">
        <v>139</v>
      </c>
      <c r="M80" s="310">
        <v>141.8</v>
      </c>
      <c r="N80" s="310">
        <v>136.4</v>
      </c>
      <c r="O80" s="310">
        <v>12.1</v>
      </c>
      <c r="P80" s="310">
        <v>17.6</v>
      </c>
      <c r="Q80" s="310">
        <v>7.3</v>
      </c>
    </row>
    <row r="81" spans="2:17" ht="16.5" customHeight="1">
      <c r="B81" s="267"/>
      <c r="C81" s="268"/>
      <c r="D81" s="269" t="s">
        <v>397</v>
      </c>
      <c r="E81" s="270"/>
      <c r="F81" s="310">
        <v>17.4</v>
      </c>
      <c r="G81" s="310">
        <v>17.9</v>
      </c>
      <c r="H81" s="310">
        <v>16.7</v>
      </c>
      <c r="I81" s="310">
        <v>130.2</v>
      </c>
      <c r="J81" s="310">
        <v>140.4</v>
      </c>
      <c r="K81" s="310">
        <v>117.7</v>
      </c>
      <c r="L81" s="310">
        <v>121.8</v>
      </c>
      <c r="M81" s="310">
        <v>131.7</v>
      </c>
      <c r="N81" s="310">
        <v>109.6</v>
      </c>
      <c r="O81" s="310">
        <v>8.4</v>
      </c>
      <c r="P81" s="310">
        <v>8.7</v>
      </c>
      <c r="Q81" s="310">
        <v>8.1</v>
      </c>
    </row>
    <row r="82" spans="2:17" ht="16.5" customHeight="1">
      <c r="B82" s="267"/>
      <c r="C82" s="268"/>
      <c r="D82" s="269" t="s">
        <v>398</v>
      </c>
      <c r="E82" s="270"/>
      <c r="F82" s="310">
        <v>17.1</v>
      </c>
      <c r="G82" s="310">
        <v>17.1</v>
      </c>
      <c r="H82" s="310">
        <v>17.1</v>
      </c>
      <c r="I82" s="310">
        <v>149.4</v>
      </c>
      <c r="J82" s="310">
        <v>153.7</v>
      </c>
      <c r="K82" s="310">
        <v>127</v>
      </c>
      <c r="L82" s="310">
        <v>131.7</v>
      </c>
      <c r="M82" s="310">
        <v>134</v>
      </c>
      <c r="N82" s="310">
        <v>120</v>
      </c>
      <c r="O82" s="310">
        <v>17.7</v>
      </c>
      <c r="P82" s="310">
        <v>19.7</v>
      </c>
      <c r="Q82" s="310">
        <v>7</v>
      </c>
    </row>
    <row r="83" spans="2:17" ht="16.5" customHeight="1">
      <c r="B83" s="267"/>
      <c r="C83" s="268"/>
      <c r="D83" s="269" t="s">
        <v>399</v>
      </c>
      <c r="E83" s="270"/>
      <c r="F83" s="310">
        <v>17.1</v>
      </c>
      <c r="G83" s="310">
        <v>18.7</v>
      </c>
      <c r="H83" s="310">
        <v>16.2</v>
      </c>
      <c r="I83" s="310">
        <v>111</v>
      </c>
      <c r="J83" s="310">
        <v>138.9</v>
      </c>
      <c r="K83" s="310">
        <v>92.9</v>
      </c>
      <c r="L83" s="310">
        <v>103.6</v>
      </c>
      <c r="M83" s="310">
        <v>126.9</v>
      </c>
      <c r="N83" s="310">
        <v>88.4</v>
      </c>
      <c r="O83" s="310">
        <v>7.4</v>
      </c>
      <c r="P83" s="310">
        <v>12</v>
      </c>
      <c r="Q83" s="310">
        <v>4.5</v>
      </c>
    </row>
    <row r="84" spans="2:17" ht="16.5" customHeight="1">
      <c r="B84" s="267"/>
      <c r="C84" s="268"/>
      <c r="D84" s="269" t="s">
        <v>400</v>
      </c>
      <c r="E84" s="270"/>
      <c r="F84" s="310">
        <v>20</v>
      </c>
      <c r="G84" s="310">
        <v>21.1</v>
      </c>
      <c r="H84" s="310">
        <v>19.2</v>
      </c>
      <c r="I84" s="310">
        <v>142.9</v>
      </c>
      <c r="J84" s="310">
        <v>158.4</v>
      </c>
      <c r="K84" s="310">
        <v>132.5</v>
      </c>
      <c r="L84" s="310">
        <v>138.7</v>
      </c>
      <c r="M84" s="310">
        <v>153.3</v>
      </c>
      <c r="N84" s="310">
        <v>128.9</v>
      </c>
      <c r="O84" s="310">
        <v>4.2</v>
      </c>
      <c r="P84" s="310">
        <v>5.1</v>
      </c>
      <c r="Q84" s="310">
        <v>3.6</v>
      </c>
    </row>
    <row r="85" spans="2:17" ht="16.5" customHeight="1">
      <c r="B85" s="267"/>
      <c r="C85" s="268"/>
      <c r="D85" s="269" t="s">
        <v>401</v>
      </c>
      <c r="E85" s="270"/>
      <c r="F85" s="310">
        <v>15.4</v>
      </c>
      <c r="G85" s="310">
        <v>15.7</v>
      </c>
      <c r="H85" s="310">
        <v>15.1</v>
      </c>
      <c r="I85" s="310">
        <v>114.8</v>
      </c>
      <c r="J85" s="310">
        <v>118.4</v>
      </c>
      <c r="K85" s="310">
        <v>109.4</v>
      </c>
      <c r="L85" s="310">
        <v>104</v>
      </c>
      <c r="M85" s="310">
        <v>109.2</v>
      </c>
      <c r="N85" s="310">
        <v>96.1</v>
      </c>
      <c r="O85" s="310">
        <v>10.8</v>
      </c>
      <c r="P85" s="310">
        <v>9.2</v>
      </c>
      <c r="Q85" s="310">
        <v>13.3</v>
      </c>
    </row>
    <row r="86" spans="2:17" ht="16.5" customHeight="1">
      <c r="B86" s="267"/>
      <c r="C86" s="268"/>
      <c r="D86" s="269" t="s">
        <v>402</v>
      </c>
      <c r="E86" s="270"/>
      <c r="F86" s="310">
        <v>17.9</v>
      </c>
      <c r="G86" s="310">
        <v>18</v>
      </c>
      <c r="H86" s="310">
        <v>17.9</v>
      </c>
      <c r="I86" s="310">
        <v>139.5</v>
      </c>
      <c r="J86" s="310">
        <v>139.4</v>
      </c>
      <c r="K86" s="310">
        <v>139.5</v>
      </c>
      <c r="L86" s="310">
        <v>132.8</v>
      </c>
      <c r="M86" s="310">
        <v>131.8</v>
      </c>
      <c r="N86" s="310">
        <v>133.1</v>
      </c>
      <c r="O86" s="310">
        <v>6.7</v>
      </c>
      <c r="P86" s="310">
        <v>7.6</v>
      </c>
      <c r="Q86" s="310">
        <v>6.4</v>
      </c>
    </row>
    <row r="87" spans="2:17" ht="16.5" customHeight="1">
      <c r="B87" s="267"/>
      <c r="C87" s="268"/>
      <c r="D87" s="269" t="s">
        <v>188</v>
      </c>
      <c r="E87" s="270"/>
      <c r="F87" s="310">
        <v>18.1</v>
      </c>
      <c r="G87" s="310">
        <v>18.3</v>
      </c>
      <c r="H87" s="310">
        <v>17.8</v>
      </c>
      <c r="I87" s="310">
        <v>141.5</v>
      </c>
      <c r="J87" s="310">
        <v>145.9</v>
      </c>
      <c r="K87" s="310">
        <v>132.7</v>
      </c>
      <c r="L87" s="310">
        <v>136.9</v>
      </c>
      <c r="M87" s="310">
        <v>140.7</v>
      </c>
      <c r="N87" s="310">
        <v>129.4</v>
      </c>
      <c r="O87" s="310">
        <v>4.6</v>
      </c>
      <c r="P87" s="310">
        <v>5.2</v>
      </c>
      <c r="Q87" s="310">
        <v>3.3</v>
      </c>
    </row>
    <row r="88" spans="2:17" ht="16.5" customHeight="1">
      <c r="B88" s="267"/>
      <c r="C88" s="268"/>
      <c r="D88" s="269" t="s">
        <v>403</v>
      </c>
      <c r="E88" s="270"/>
      <c r="F88" s="310">
        <v>17.3</v>
      </c>
      <c r="G88" s="310">
        <v>18.2</v>
      </c>
      <c r="H88" s="310">
        <v>16.6</v>
      </c>
      <c r="I88" s="310">
        <v>120.9</v>
      </c>
      <c r="J88" s="310">
        <v>134.3</v>
      </c>
      <c r="K88" s="310">
        <v>109.3</v>
      </c>
      <c r="L88" s="310">
        <v>108.3</v>
      </c>
      <c r="M88" s="310">
        <v>118.5</v>
      </c>
      <c r="N88" s="310">
        <v>99.4</v>
      </c>
      <c r="O88" s="310">
        <v>12.6</v>
      </c>
      <c r="P88" s="310">
        <v>15.8</v>
      </c>
      <c r="Q88" s="310">
        <v>9.9</v>
      </c>
    </row>
    <row r="89" spans="2:17" ht="16.5" customHeight="1">
      <c r="B89" s="262"/>
      <c r="C89" s="263"/>
      <c r="D89" s="264" t="s">
        <v>404</v>
      </c>
      <c r="E89" s="265"/>
      <c r="F89" s="311">
        <v>17.3</v>
      </c>
      <c r="G89" s="311">
        <v>17.5</v>
      </c>
      <c r="H89" s="311">
        <v>16.9</v>
      </c>
      <c r="I89" s="311">
        <v>138</v>
      </c>
      <c r="J89" s="311">
        <v>150.6</v>
      </c>
      <c r="K89" s="311">
        <v>122.7</v>
      </c>
      <c r="L89" s="311">
        <v>125.9</v>
      </c>
      <c r="M89" s="311">
        <v>134.4</v>
      </c>
      <c r="N89" s="311">
        <v>115.5</v>
      </c>
      <c r="O89" s="311">
        <v>12.1</v>
      </c>
      <c r="P89" s="311">
        <v>16.2</v>
      </c>
      <c r="Q89" s="311">
        <v>7.2</v>
      </c>
    </row>
    <row r="90" spans="2:17" ht="16.5" customHeight="1">
      <c r="B90" s="273"/>
      <c r="C90" s="274"/>
      <c r="D90" s="275" t="s">
        <v>196</v>
      </c>
      <c r="E90" s="276"/>
      <c r="F90" s="312">
        <v>18</v>
      </c>
      <c r="G90" s="312">
        <v>18.7</v>
      </c>
      <c r="H90" s="312">
        <v>16.3</v>
      </c>
      <c r="I90" s="312">
        <v>143.9</v>
      </c>
      <c r="J90" s="312">
        <v>151</v>
      </c>
      <c r="K90" s="312">
        <v>125</v>
      </c>
      <c r="L90" s="312">
        <v>130.1</v>
      </c>
      <c r="M90" s="312">
        <v>133.3</v>
      </c>
      <c r="N90" s="312">
        <v>121.7</v>
      </c>
      <c r="O90" s="312">
        <v>13.8</v>
      </c>
      <c r="P90" s="312">
        <v>17.7</v>
      </c>
      <c r="Q90" s="312">
        <v>3.3</v>
      </c>
    </row>
    <row r="91" spans="2:17" ht="16.5" customHeight="1">
      <c r="B91" s="278"/>
      <c r="C91" s="279"/>
      <c r="D91" s="280" t="s">
        <v>405</v>
      </c>
      <c r="E91" s="281"/>
      <c r="F91" s="485">
        <v>18.1</v>
      </c>
      <c r="G91" s="485">
        <v>18</v>
      </c>
      <c r="H91" s="485">
        <v>18.3</v>
      </c>
      <c r="I91" s="485">
        <v>152</v>
      </c>
      <c r="J91" s="485">
        <v>152.6</v>
      </c>
      <c r="K91" s="485">
        <v>150.6</v>
      </c>
      <c r="L91" s="485">
        <v>144.6</v>
      </c>
      <c r="M91" s="485">
        <v>144.3</v>
      </c>
      <c r="N91" s="485">
        <v>145.5</v>
      </c>
      <c r="O91" s="485">
        <v>7.4</v>
      </c>
      <c r="P91" s="485">
        <v>8.3</v>
      </c>
      <c r="Q91" s="485">
        <v>5.1</v>
      </c>
    </row>
    <row r="92" spans="2:17" ht="16.5" customHeight="1">
      <c r="B92" s="267"/>
      <c r="C92" s="268"/>
      <c r="D92" s="269" t="s">
        <v>406</v>
      </c>
      <c r="E92" s="270"/>
      <c r="F92" s="310">
        <v>16.9</v>
      </c>
      <c r="G92" s="310">
        <v>17.3</v>
      </c>
      <c r="H92" s="310">
        <v>15.7</v>
      </c>
      <c r="I92" s="310">
        <v>137.3</v>
      </c>
      <c r="J92" s="310">
        <v>137.8</v>
      </c>
      <c r="K92" s="310">
        <v>135.6</v>
      </c>
      <c r="L92" s="310">
        <v>126.6</v>
      </c>
      <c r="M92" s="310">
        <v>126.8</v>
      </c>
      <c r="N92" s="310">
        <v>125.7</v>
      </c>
      <c r="O92" s="310">
        <v>10.7</v>
      </c>
      <c r="P92" s="310">
        <v>11</v>
      </c>
      <c r="Q92" s="310">
        <v>9.9</v>
      </c>
    </row>
    <row r="93" spans="2:17" ht="16.5" customHeight="1">
      <c r="B93" s="267"/>
      <c r="C93" s="268"/>
      <c r="D93" s="269" t="s">
        <v>407</v>
      </c>
      <c r="E93" s="270"/>
      <c r="F93" s="310">
        <v>18.7</v>
      </c>
      <c r="G93" s="310">
        <v>19.4</v>
      </c>
      <c r="H93" s="310">
        <v>16.9</v>
      </c>
      <c r="I93" s="310">
        <v>144.7</v>
      </c>
      <c r="J93" s="310">
        <v>152.3</v>
      </c>
      <c r="K93" s="310">
        <v>125.6</v>
      </c>
      <c r="L93" s="310">
        <v>133.3</v>
      </c>
      <c r="M93" s="310">
        <v>138.5</v>
      </c>
      <c r="N93" s="310">
        <v>120.2</v>
      </c>
      <c r="O93" s="310">
        <v>11.4</v>
      </c>
      <c r="P93" s="310">
        <v>13.8</v>
      </c>
      <c r="Q93" s="310">
        <v>5.4</v>
      </c>
    </row>
    <row r="94" spans="2:17" ht="16.5" customHeight="1">
      <c r="B94" s="267"/>
      <c r="C94" s="268"/>
      <c r="D94" s="269" t="s">
        <v>208</v>
      </c>
      <c r="E94" s="270"/>
      <c r="F94" s="310">
        <v>18.7</v>
      </c>
      <c r="G94" s="310">
        <v>18.7</v>
      </c>
      <c r="H94" s="310">
        <v>18.7</v>
      </c>
      <c r="I94" s="310">
        <v>163.8</v>
      </c>
      <c r="J94" s="310">
        <v>166.4</v>
      </c>
      <c r="K94" s="310">
        <v>154.9</v>
      </c>
      <c r="L94" s="310">
        <v>142.4</v>
      </c>
      <c r="M94" s="310">
        <v>141.3</v>
      </c>
      <c r="N94" s="310">
        <v>146.2</v>
      </c>
      <c r="O94" s="310">
        <v>21.4</v>
      </c>
      <c r="P94" s="310">
        <v>25.1</v>
      </c>
      <c r="Q94" s="310">
        <v>8.7</v>
      </c>
    </row>
    <row r="95" spans="2:17" ht="16.5" customHeight="1">
      <c r="B95" s="267"/>
      <c r="C95" s="268"/>
      <c r="D95" s="269" t="s">
        <v>408</v>
      </c>
      <c r="E95" s="270"/>
      <c r="F95" s="310">
        <v>17.5</v>
      </c>
      <c r="G95" s="310">
        <v>17.8</v>
      </c>
      <c r="H95" s="310">
        <v>16.8</v>
      </c>
      <c r="I95" s="310">
        <v>141.6</v>
      </c>
      <c r="J95" s="310">
        <v>146.4</v>
      </c>
      <c r="K95" s="310">
        <v>129.8</v>
      </c>
      <c r="L95" s="310">
        <v>129.3</v>
      </c>
      <c r="M95" s="310">
        <v>132.1</v>
      </c>
      <c r="N95" s="310">
        <v>122.5</v>
      </c>
      <c r="O95" s="310">
        <v>12.3</v>
      </c>
      <c r="P95" s="310">
        <v>14.3</v>
      </c>
      <c r="Q95" s="310">
        <v>7.3</v>
      </c>
    </row>
    <row r="96" spans="2:17" ht="16.5" customHeight="1">
      <c r="B96" s="267"/>
      <c r="C96" s="268"/>
      <c r="D96" s="269" t="s">
        <v>409</v>
      </c>
      <c r="E96" s="270"/>
      <c r="F96" s="310">
        <v>17.3</v>
      </c>
      <c r="G96" s="310">
        <v>17.7</v>
      </c>
      <c r="H96" s="310">
        <v>16.5</v>
      </c>
      <c r="I96" s="310">
        <v>148.7</v>
      </c>
      <c r="J96" s="310">
        <v>158.2</v>
      </c>
      <c r="K96" s="310">
        <v>133.4</v>
      </c>
      <c r="L96" s="310">
        <v>132.1</v>
      </c>
      <c r="M96" s="310">
        <v>137.9</v>
      </c>
      <c r="N96" s="310">
        <v>122.9</v>
      </c>
      <c r="O96" s="310">
        <v>16.6</v>
      </c>
      <c r="P96" s="310">
        <v>20.3</v>
      </c>
      <c r="Q96" s="310">
        <v>10.5</v>
      </c>
    </row>
    <row r="97" spans="2:17" ht="16.5" customHeight="1">
      <c r="B97" s="267"/>
      <c r="C97" s="268"/>
      <c r="D97" s="269" t="s">
        <v>410</v>
      </c>
      <c r="E97" s="270"/>
      <c r="F97" s="310">
        <v>17.9</v>
      </c>
      <c r="G97" s="310">
        <v>18.2</v>
      </c>
      <c r="H97" s="310">
        <v>16.4</v>
      </c>
      <c r="I97" s="310">
        <v>155.6</v>
      </c>
      <c r="J97" s="310">
        <v>160.3</v>
      </c>
      <c r="K97" s="310">
        <v>129.1</v>
      </c>
      <c r="L97" s="310">
        <v>136.4</v>
      </c>
      <c r="M97" s="310">
        <v>139.1</v>
      </c>
      <c r="N97" s="310">
        <v>120.8</v>
      </c>
      <c r="O97" s="310">
        <v>19.2</v>
      </c>
      <c r="P97" s="310">
        <v>21.2</v>
      </c>
      <c r="Q97" s="310">
        <v>8.3</v>
      </c>
    </row>
    <row r="98" spans="2:17" ht="16.5" customHeight="1">
      <c r="B98" s="267"/>
      <c r="C98" s="268"/>
      <c r="D98" s="269" t="s">
        <v>411</v>
      </c>
      <c r="E98" s="270"/>
      <c r="F98" s="310">
        <v>17.6</v>
      </c>
      <c r="G98" s="310">
        <v>17.7</v>
      </c>
      <c r="H98" s="310">
        <v>17</v>
      </c>
      <c r="I98" s="310">
        <v>149</v>
      </c>
      <c r="J98" s="310">
        <v>151.7</v>
      </c>
      <c r="K98" s="310">
        <v>128.9</v>
      </c>
      <c r="L98" s="310">
        <v>132.8</v>
      </c>
      <c r="M98" s="310">
        <v>134.7</v>
      </c>
      <c r="N98" s="310">
        <v>118.8</v>
      </c>
      <c r="O98" s="310">
        <v>16.2</v>
      </c>
      <c r="P98" s="310">
        <v>17</v>
      </c>
      <c r="Q98" s="310">
        <v>10.1</v>
      </c>
    </row>
    <row r="99" spans="2:17" ht="16.5" customHeight="1">
      <c r="B99" s="267"/>
      <c r="C99" s="268"/>
      <c r="D99" s="269" t="s">
        <v>222</v>
      </c>
      <c r="E99" s="270"/>
      <c r="F99" s="310">
        <v>18.7</v>
      </c>
      <c r="G99" s="310">
        <v>18.7</v>
      </c>
      <c r="H99" s="310">
        <v>18.4</v>
      </c>
      <c r="I99" s="310">
        <v>169</v>
      </c>
      <c r="J99" s="310">
        <v>170.5</v>
      </c>
      <c r="K99" s="310">
        <v>153</v>
      </c>
      <c r="L99" s="310">
        <v>148.2</v>
      </c>
      <c r="M99" s="310">
        <v>148.6</v>
      </c>
      <c r="N99" s="310">
        <v>143.9</v>
      </c>
      <c r="O99" s="310">
        <v>20.8</v>
      </c>
      <c r="P99" s="310">
        <v>21.9</v>
      </c>
      <c r="Q99" s="310">
        <v>9.1</v>
      </c>
    </row>
    <row r="100" spans="2:17" ht="16.5" customHeight="1">
      <c r="B100" s="267"/>
      <c r="C100" s="268"/>
      <c r="D100" s="269" t="s">
        <v>225</v>
      </c>
      <c r="E100" s="270"/>
      <c r="F100" s="310">
        <v>15.4</v>
      </c>
      <c r="G100" s="310">
        <v>15.5</v>
      </c>
      <c r="H100" s="310">
        <v>14.8</v>
      </c>
      <c r="I100" s="310">
        <v>129.8</v>
      </c>
      <c r="J100" s="310">
        <v>130.9</v>
      </c>
      <c r="K100" s="310">
        <v>124.2</v>
      </c>
      <c r="L100" s="310">
        <v>120.6</v>
      </c>
      <c r="M100" s="310">
        <v>121.1</v>
      </c>
      <c r="N100" s="310">
        <v>117.8</v>
      </c>
      <c r="O100" s="310">
        <v>9.2</v>
      </c>
      <c r="P100" s="310">
        <v>9.8</v>
      </c>
      <c r="Q100" s="310">
        <v>6.4</v>
      </c>
    </row>
    <row r="101" spans="2:17" ht="16.5" customHeight="1">
      <c r="B101" s="267"/>
      <c r="C101" s="268"/>
      <c r="D101" s="269" t="s">
        <v>228</v>
      </c>
      <c r="E101" s="270"/>
      <c r="F101" s="310">
        <v>17.3</v>
      </c>
      <c r="G101" s="310">
        <v>17.2</v>
      </c>
      <c r="H101" s="310">
        <v>17.8</v>
      </c>
      <c r="I101" s="310">
        <v>153.2</v>
      </c>
      <c r="J101" s="310">
        <v>155.8</v>
      </c>
      <c r="K101" s="310">
        <v>139.5</v>
      </c>
      <c r="L101" s="310">
        <v>131.8</v>
      </c>
      <c r="M101" s="310">
        <v>131.7</v>
      </c>
      <c r="N101" s="310">
        <v>132.4</v>
      </c>
      <c r="O101" s="310">
        <v>21.4</v>
      </c>
      <c r="P101" s="310">
        <v>24.1</v>
      </c>
      <c r="Q101" s="310">
        <v>7.1</v>
      </c>
    </row>
    <row r="102" spans="2:17" ht="16.5" customHeight="1">
      <c r="B102" s="267"/>
      <c r="C102" s="268"/>
      <c r="D102" s="269" t="s">
        <v>412</v>
      </c>
      <c r="E102" s="270"/>
      <c r="F102" s="310">
        <v>17.9</v>
      </c>
      <c r="G102" s="310">
        <v>17.9</v>
      </c>
      <c r="H102" s="310">
        <v>17.8</v>
      </c>
      <c r="I102" s="310">
        <v>153.9</v>
      </c>
      <c r="J102" s="310">
        <v>153.7</v>
      </c>
      <c r="K102" s="310">
        <v>154.8</v>
      </c>
      <c r="L102" s="310">
        <v>140.7</v>
      </c>
      <c r="M102" s="310">
        <v>140.8</v>
      </c>
      <c r="N102" s="310">
        <v>140.7</v>
      </c>
      <c r="O102" s="310">
        <v>13.2</v>
      </c>
      <c r="P102" s="310">
        <v>12.9</v>
      </c>
      <c r="Q102" s="310">
        <v>14.1</v>
      </c>
    </row>
    <row r="103" spans="2:17" ht="16.5" customHeight="1">
      <c r="B103" s="267"/>
      <c r="C103" s="268"/>
      <c r="D103" s="269" t="s">
        <v>413</v>
      </c>
      <c r="E103" s="270"/>
      <c r="F103" s="310">
        <v>17.3</v>
      </c>
      <c r="G103" s="310">
        <v>17.6</v>
      </c>
      <c r="H103" s="310">
        <v>16</v>
      </c>
      <c r="I103" s="310">
        <v>149.4</v>
      </c>
      <c r="J103" s="310">
        <v>155.3</v>
      </c>
      <c r="K103" s="310">
        <v>121.7</v>
      </c>
      <c r="L103" s="310">
        <v>135.6</v>
      </c>
      <c r="M103" s="310">
        <v>139.3</v>
      </c>
      <c r="N103" s="310">
        <v>118.2</v>
      </c>
      <c r="O103" s="310">
        <v>13.8</v>
      </c>
      <c r="P103" s="310">
        <v>16</v>
      </c>
      <c r="Q103" s="310">
        <v>3.5</v>
      </c>
    </row>
    <row r="104" spans="2:17" ht="16.5" customHeight="1">
      <c r="B104" s="267"/>
      <c r="C104" s="268"/>
      <c r="D104" s="269" t="s">
        <v>414</v>
      </c>
      <c r="E104" s="270"/>
      <c r="F104" s="310">
        <v>16.7</v>
      </c>
      <c r="G104" s="310">
        <v>17</v>
      </c>
      <c r="H104" s="310">
        <v>15.9</v>
      </c>
      <c r="I104" s="310">
        <v>138.1</v>
      </c>
      <c r="J104" s="310">
        <v>146.2</v>
      </c>
      <c r="K104" s="310">
        <v>118.7</v>
      </c>
      <c r="L104" s="310">
        <v>125.8</v>
      </c>
      <c r="M104" s="310">
        <v>130.7</v>
      </c>
      <c r="N104" s="310">
        <v>114.1</v>
      </c>
      <c r="O104" s="310">
        <v>12.3</v>
      </c>
      <c r="P104" s="310">
        <v>15.5</v>
      </c>
      <c r="Q104" s="310">
        <v>4.6</v>
      </c>
    </row>
    <row r="105" spans="2:17" ht="16.5" customHeight="1">
      <c r="B105" s="267"/>
      <c r="C105" s="268"/>
      <c r="D105" s="269" t="s">
        <v>415</v>
      </c>
      <c r="E105" s="270"/>
      <c r="F105" s="310">
        <v>16.7</v>
      </c>
      <c r="G105" s="310">
        <v>17.1</v>
      </c>
      <c r="H105" s="310">
        <v>16.1</v>
      </c>
      <c r="I105" s="310">
        <v>141.4</v>
      </c>
      <c r="J105" s="310">
        <v>147</v>
      </c>
      <c r="K105" s="310">
        <v>132.6</v>
      </c>
      <c r="L105" s="310">
        <v>128.6</v>
      </c>
      <c r="M105" s="310">
        <v>130.7</v>
      </c>
      <c r="N105" s="310">
        <v>125.4</v>
      </c>
      <c r="O105" s="310">
        <v>12.8</v>
      </c>
      <c r="P105" s="310">
        <v>16.3</v>
      </c>
      <c r="Q105" s="310">
        <v>7.2</v>
      </c>
    </row>
    <row r="106" spans="2:17" ht="16.5" customHeight="1">
      <c r="B106" s="267"/>
      <c r="C106" s="268"/>
      <c r="D106" s="269" t="s">
        <v>416</v>
      </c>
      <c r="E106" s="270"/>
      <c r="F106" s="310">
        <v>17.1</v>
      </c>
      <c r="G106" s="310">
        <v>17.4</v>
      </c>
      <c r="H106" s="310">
        <v>16.2</v>
      </c>
      <c r="I106" s="310">
        <v>148.1</v>
      </c>
      <c r="J106" s="310">
        <v>151.5</v>
      </c>
      <c r="K106" s="310">
        <v>137.9</v>
      </c>
      <c r="L106" s="310">
        <v>133</v>
      </c>
      <c r="M106" s="310">
        <v>135.4</v>
      </c>
      <c r="N106" s="310">
        <v>125.7</v>
      </c>
      <c r="O106" s="310">
        <v>15.1</v>
      </c>
      <c r="P106" s="310">
        <v>16.1</v>
      </c>
      <c r="Q106" s="310">
        <v>12.2</v>
      </c>
    </row>
    <row r="107" spans="2:17" ht="16.5" customHeight="1">
      <c r="B107" s="267"/>
      <c r="C107" s="268"/>
      <c r="D107" s="269" t="s">
        <v>417</v>
      </c>
      <c r="E107" s="270"/>
      <c r="F107" s="310">
        <v>17.3</v>
      </c>
      <c r="G107" s="310">
        <v>17.3</v>
      </c>
      <c r="H107" s="310">
        <v>17.5</v>
      </c>
      <c r="I107" s="310">
        <v>147.9</v>
      </c>
      <c r="J107" s="310">
        <v>148.2</v>
      </c>
      <c r="K107" s="310">
        <v>147.2</v>
      </c>
      <c r="L107" s="310">
        <v>133.4</v>
      </c>
      <c r="M107" s="310">
        <v>132.4</v>
      </c>
      <c r="N107" s="310">
        <v>136.6</v>
      </c>
      <c r="O107" s="310">
        <v>14.5</v>
      </c>
      <c r="P107" s="310">
        <v>15.8</v>
      </c>
      <c r="Q107" s="310">
        <v>10.6</v>
      </c>
    </row>
    <row r="108" spans="2:17" ht="16.5" customHeight="1">
      <c r="B108" s="267"/>
      <c r="C108" s="268"/>
      <c r="D108" s="269" t="s">
        <v>418</v>
      </c>
      <c r="E108" s="270"/>
      <c r="F108" s="310">
        <v>18.4</v>
      </c>
      <c r="G108" s="310">
        <v>18.4</v>
      </c>
      <c r="H108" s="310">
        <v>17.9</v>
      </c>
      <c r="I108" s="310">
        <v>160.5</v>
      </c>
      <c r="J108" s="310">
        <v>163.1</v>
      </c>
      <c r="K108" s="310">
        <v>144.6</v>
      </c>
      <c r="L108" s="310">
        <v>143.7</v>
      </c>
      <c r="M108" s="310">
        <v>145.1</v>
      </c>
      <c r="N108" s="310">
        <v>135.4</v>
      </c>
      <c r="O108" s="310">
        <v>16.8</v>
      </c>
      <c r="P108" s="310">
        <v>18</v>
      </c>
      <c r="Q108" s="310">
        <v>9.2</v>
      </c>
    </row>
    <row r="109" spans="2:17" ht="16.5" customHeight="1">
      <c r="B109" s="267"/>
      <c r="C109" s="268"/>
      <c r="D109" s="269" t="s">
        <v>419</v>
      </c>
      <c r="E109" s="270"/>
      <c r="F109" s="310">
        <v>17.1</v>
      </c>
      <c r="G109" s="310">
        <v>17.5</v>
      </c>
      <c r="H109" s="310">
        <v>16.3</v>
      </c>
      <c r="I109" s="310">
        <v>142.4</v>
      </c>
      <c r="J109" s="310">
        <v>149.4</v>
      </c>
      <c r="K109" s="310">
        <v>127.1</v>
      </c>
      <c r="L109" s="310">
        <v>130.8</v>
      </c>
      <c r="M109" s="310">
        <v>135.4</v>
      </c>
      <c r="N109" s="310">
        <v>120.8</v>
      </c>
      <c r="O109" s="310">
        <v>11.6</v>
      </c>
      <c r="P109" s="310">
        <v>14</v>
      </c>
      <c r="Q109" s="310">
        <v>6.3</v>
      </c>
    </row>
    <row r="110" spans="2:17" ht="16.5" customHeight="1">
      <c r="B110" s="267"/>
      <c r="C110" s="268"/>
      <c r="D110" s="269" t="s">
        <v>420</v>
      </c>
      <c r="E110" s="270"/>
      <c r="F110" s="283" t="s">
        <v>746</v>
      </c>
      <c r="G110" s="283" t="s">
        <v>746</v>
      </c>
      <c r="H110" s="283" t="s">
        <v>746</v>
      </c>
      <c r="I110" s="283" t="s">
        <v>746</v>
      </c>
      <c r="J110" s="283" t="s">
        <v>746</v>
      </c>
      <c r="K110" s="283" t="s">
        <v>746</v>
      </c>
      <c r="L110" s="283" t="s">
        <v>746</v>
      </c>
      <c r="M110" s="283" t="s">
        <v>746</v>
      </c>
      <c r="N110" s="283" t="s">
        <v>746</v>
      </c>
      <c r="O110" s="283" t="s">
        <v>746</v>
      </c>
      <c r="P110" s="283" t="s">
        <v>746</v>
      </c>
      <c r="Q110" s="283" t="s">
        <v>746</v>
      </c>
    </row>
    <row r="111" spans="2:17" ht="16.5" customHeight="1">
      <c r="B111" s="267"/>
      <c r="C111" s="268"/>
      <c r="D111" s="269" t="s">
        <v>421</v>
      </c>
      <c r="E111" s="270"/>
      <c r="F111" s="283" t="s">
        <v>746</v>
      </c>
      <c r="G111" s="283" t="s">
        <v>746</v>
      </c>
      <c r="H111" s="283" t="s">
        <v>746</v>
      </c>
      <c r="I111" s="283" t="s">
        <v>746</v>
      </c>
      <c r="J111" s="283" t="s">
        <v>746</v>
      </c>
      <c r="K111" s="283" t="s">
        <v>746</v>
      </c>
      <c r="L111" s="283" t="s">
        <v>746</v>
      </c>
      <c r="M111" s="283" t="s">
        <v>746</v>
      </c>
      <c r="N111" s="283" t="s">
        <v>746</v>
      </c>
      <c r="O111" s="283" t="s">
        <v>746</v>
      </c>
      <c r="P111" s="283" t="s">
        <v>746</v>
      </c>
      <c r="Q111" s="283" t="s">
        <v>746</v>
      </c>
    </row>
    <row r="112" spans="2:17" ht="16.5" customHeight="1">
      <c r="B112" s="267"/>
      <c r="C112" s="268"/>
      <c r="D112" s="269" t="s">
        <v>422</v>
      </c>
      <c r="E112" s="270"/>
      <c r="F112" s="283" t="s">
        <v>746</v>
      </c>
      <c r="G112" s="283" t="s">
        <v>746</v>
      </c>
      <c r="H112" s="283" t="s">
        <v>746</v>
      </c>
      <c r="I112" s="283" t="s">
        <v>746</v>
      </c>
      <c r="J112" s="283" t="s">
        <v>746</v>
      </c>
      <c r="K112" s="283" t="s">
        <v>746</v>
      </c>
      <c r="L112" s="283" t="s">
        <v>746</v>
      </c>
      <c r="M112" s="283" t="s">
        <v>746</v>
      </c>
      <c r="N112" s="283" t="s">
        <v>746</v>
      </c>
      <c r="O112" s="283" t="s">
        <v>746</v>
      </c>
      <c r="P112" s="283" t="s">
        <v>746</v>
      </c>
      <c r="Q112" s="283" t="s">
        <v>746</v>
      </c>
    </row>
    <row r="113" spans="2:17" ht="16.5" customHeight="1">
      <c r="B113" s="262"/>
      <c r="C113" s="263"/>
      <c r="D113" s="264" t="s">
        <v>423</v>
      </c>
      <c r="E113" s="265"/>
      <c r="F113" s="311">
        <v>18.2</v>
      </c>
      <c r="G113" s="311">
        <v>19.2</v>
      </c>
      <c r="H113" s="311">
        <v>16.5</v>
      </c>
      <c r="I113" s="311">
        <v>139.9</v>
      </c>
      <c r="J113" s="311">
        <v>153.8</v>
      </c>
      <c r="K113" s="311">
        <v>115.5</v>
      </c>
      <c r="L113" s="311">
        <v>127.7</v>
      </c>
      <c r="M113" s="311">
        <v>139.5</v>
      </c>
      <c r="N113" s="311">
        <v>107.1</v>
      </c>
      <c r="O113" s="311">
        <v>12.2</v>
      </c>
      <c r="P113" s="311">
        <v>14.3</v>
      </c>
      <c r="Q113" s="311">
        <v>8.4</v>
      </c>
    </row>
    <row r="114" spans="2:17" ht="16.5" customHeight="1">
      <c r="B114" s="284"/>
      <c r="C114" s="285"/>
      <c r="D114" s="286" t="s">
        <v>424</v>
      </c>
      <c r="E114" s="287"/>
      <c r="F114" s="313">
        <v>19.2</v>
      </c>
      <c r="G114" s="313">
        <v>19.7</v>
      </c>
      <c r="H114" s="313">
        <v>19</v>
      </c>
      <c r="I114" s="313">
        <v>130.6</v>
      </c>
      <c r="J114" s="313">
        <v>148.1</v>
      </c>
      <c r="K114" s="313">
        <v>123.7</v>
      </c>
      <c r="L114" s="313">
        <v>124.6</v>
      </c>
      <c r="M114" s="313">
        <v>138.5</v>
      </c>
      <c r="N114" s="313">
        <v>119.1</v>
      </c>
      <c r="O114" s="313">
        <v>6</v>
      </c>
      <c r="P114" s="313">
        <v>9.6</v>
      </c>
      <c r="Q114" s="313">
        <v>4.6</v>
      </c>
    </row>
    <row r="115" spans="2:17" ht="16.5" customHeight="1">
      <c r="B115" s="278"/>
      <c r="C115" s="279"/>
      <c r="D115" s="280" t="s">
        <v>256</v>
      </c>
      <c r="E115" s="281"/>
      <c r="F115" s="308">
        <v>21.4</v>
      </c>
      <c r="G115" s="308">
        <v>22.2</v>
      </c>
      <c r="H115" s="308">
        <v>20.4</v>
      </c>
      <c r="I115" s="308">
        <v>162.7</v>
      </c>
      <c r="J115" s="308">
        <v>176</v>
      </c>
      <c r="K115" s="308">
        <v>145.1</v>
      </c>
      <c r="L115" s="308">
        <v>151.4</v>
      </c>
      <c r="M115" s="308">
        <v>162.9</v>
      </c>
      <c r="N115" s="308">
        <v>136.1</v>
      </c>
      <c r="O115" s="308">
        <v>11.3</v>
      </c>
      <c r="P115" s="308">
        <v>13.1</v>
      </c>
      <c r="Q115" s="308">
        <v>9</v>
      </c>
    </row>
    <row r="116" spans="2:17" ht="16.5" customHeight="1">
      <c r="B116" s="267"/>
      <c r="C116" s="268"/>
      <c r="D116" s="269" t="s">
        <v>425</v>
      </c>
      <c r="E116" s="270"/>
      <c r="F116" s="310">
        <v>15</v>
      </c>
      <c r="G116" s="310">
        <v>15.5</v>
      </c>
      <c r="H116" s="310">
        <v>14.9</v>
      </c>
      <c r="I116" s="310">
        <v>85.6</v>
      </c>
      <c r="J116" s="310">
        <v>105</v>
      </c>
      <c r="K116" s="310">
        <v>77</v>
      </c>
      <c r="L116" s="310">
        <v>80.1</v>
      </c>
      <c r="M116" s="310">
        <v>94</v>
      </c>
      <c r="N116" s="310">
        <v>73.9</v>
      </c>
      <c r="O116" s="310">
        <v>5.5</v>
      </c>
      <c r="P116" s="310">
        <v>11</v>
      </c>
      <c r="Q116" s="310">
        <v>3.1</v>
      </c>
    </row>
    <row r="117" spans="2:17" ht="16.5" customHeight="1">
      <c r="B117" s="262"/>
      <c r="C117" s="263"/>
      <c r="D117" s="264" t="s">
        <v>258</v>
      </c>
      <c r="E117" s="265"/>
      <c r="F117" s="311">
        <v>18.2</v>
      </c>
      <c r="G117" s="311">
        <v>17.6</v>
      </c>
      <c r="H117" s="311">
        <v>18.4</v>
      </c>
      <c r="I117" s="311">
        <v>144.1</v>
      </c>
      <c r="J117" s="311">
        <v>143.3</v>
      </c>
      <c r="K117" s="311">
        <v>144.4</v>
      </c>
      <c r="L117" s="311">
        <v>135.5</v>
      </c>
      <c r="M117" s="311">
        <v>132.7</v>
      </c>
      <c r="N117" s="311">
        <v>136.5</v>
      </c>
      <c r="O117" s="311">
        <v>8.6</v>
      </c>
      <c r="P117" s="311">
        <v>10.6</v>
      </c>
      <c r="Q117" s="311">
        <v>7.9</v>
      </c>
    </row>
    <row r="118" spans="2:17" ht="16.5" customHeight="1">
      <c r="B118" s="284"/>
      <c r="C118" s="285"/>
      <c r="D118" s="286" t="s">
        <v>426</v>
      </c>
      <c r="E118" s="287"/>
      <c r="F118" s="313">
        <v>17.8</v>
      </c>
      <c r="G118" s="313">
        <v>18.3</v>
      </c>
      <c r="H118" s="313">
        <v>17.6</v>
      </c>
      <c r="I118" s="313">
        <v>135.8</v>
      </c>
      <c r="J118" s="313">
        <v>136.1</v>
      </c>
      <c r="K118" s="313">
        <v>135.7</v>
      </c>
      <c r="L118" s="313">
        <v>130.6</v>
      </c>
      <c r="M118" s="313">
        <v>131</v>
      </c>
      <c r="N118" s="313">
        <v>130.5</v>
      </c>
      <c r="O118" s="313">
        <v>5.2</v>
      </c>
      <c r="P118" s="313">
        <v>5.1</v>
      </c>
      <c r="Q118" s="313">
        <v>5.2</v>
      </c>
    </row>
    <row r="119" spans="2:17" ht="16.5" customHeight="1">
      <c r="B119" s="278"/>
      <c r="C119" s="279"/>
      <c r="D119" s="280" t="s">
        <v>427</v>
      </c>
      <c r="E119" s="281"/>
      <c r="F119" s="308">
        <v>17.8</v>
      </c>
      <c r="G119" s="308">
        <v>18.3</v>
      </c>
      <c r="H119" s="308">
        <v>17.2</v>
      </c>
      <c r="I119" s="308">
        <v>119.7</v>
      </c>
      <c r="J119" s="308">
        <v>125.6</v>
      </c>
      <c r="K119" s="308">
        <v>112.8</v>
      </c>
      <c r="L119" s="308">
        <v>100.6</v>
      </c>
      <c r="M119" s="308">
        <v>100.5</v>
      </c>
      <c r="N119" s="308">
        <v>100.8</v>
      </c>
      <c r="O119" s="308">
        <v>19.1</v>
      </c>
      <c r="P119" s="308">
        <v>25.1</v>
      </c>
      <c r="Q119" s="308">
        <v>12</v>
      </c>
    </row>
    <row r="120" spans="2:17" ht="16.5" customHeight="1">
      <c r="B120" s="267"/>
      <c r="C120" s="268"/>
      <c r="D120" s="269" t="s">
        <v>428</v>
      </c>
      <c r="E120" s="270"/>
      <c r="F120" s="310">
        <v>17</v>
      </c>
      <c r="G120" s="310">
        <v>18</v>
      </c>
      <c r="H120" s="310">
        <v>16.5</v>
      </c>
      <c r="I120" s="310">
        <v>117.2</v>
      </c>
      <c r="J120" s="310">
        <v>133.1</v>
      </c>
      <c r="K120" s="310">
        <v>107.8</v>
      </c>
      <c r="L120" s="310">
        <v>107.4</v>
      </c>
      <c r="M120" s="310">
        <v>122.9</v>
      </c>
      <c r="N120" s="310">
        <v>98.3</v>
      </c>
      <c r="O120" s="310">
        <v>9.8</v>
      </c>
      <c r="P120" s="310">
        <v>10.2</v>
      </c>
      <c r="Q120" s="310">
        <v>9.5</v>
      </c>
    </row>
    <row r="121" spans="2:17" ht="16.5" customHeight="1">
      <c r="B121" s="267"/>
      <c r="C121" s="268"/>
      <c r="D121" s="269" t="s">
        <v>429</v>
      </c>
      <c r="E121" s="270"/>
      <c r="F121" s="310">
        <v>17.7</v>
      </c>
      <c r="G121" s="310">
        <v>18.2</v>
      </c>
      <c r="H121" s="310">
        <v>15.8</v>
      </c>
      <c r="I121" s="310">
        <v>144.4</v>
      </c>
      <c r="J121" s="310">
        <v>152.1</v>
      </c>
      <c r="K121" s="310">
        <v>113.4</v>
      </c>
      <c r="L121" s="310">
        <v>133</v>
      </c>
      <c r="M121" s="310">
        <v>139.1</v>
      </c>
      <c r="N121" s="310">
        <v>108.4</v>
      </c>
      <c r="O121" s="310">
        <v>11.4</v>
      </c>
      <c r="P121" s="310">
        <v>13</v>
      </c>
      <c r="Q121" s="310">
        <v>5</v>
      </c>
    </row>
    <row r="122" spans="2:17" ht="10.5" customHeight="1">
      <c r="B122" s="262"/>
      <c r="C122" s="263"/>
      <c r="D122" s="290" t="s">
        <v>430</v>
      </c>
      <c r="E122" s="265"/>
      <c r="F122" s="291" t="s">
        <v>746</v>
      </c>
      <c r="G122" s="291" t="s">
        <v>746</v>
      </c>
      <c r="H122" s="291" t="s">
        <v>746</v>
      </c>
      <c r="I122" s="291" t="s">
        <v>746</v>
      </c>
      <c r="J122" s="291" t="s">
        <v>746</v>
      </c>
      <c r="K122" s="291" t="s">
        <v>746</v>
      </c>
      <c r="L122" s="291" t="s">
        <v>746</v>
      </c>
      <c r="M122" s="291" t="s">
        <v>746</v>
      </c>
      <c r="N122" s="291" t="s">
        <v>746</v>
      </c>
      <c r="O122" s="291" t="s">
        <v>746</v>
      </c>
      <c r="P122" s="291" t="s">
        <v>746</v>
      </c>
      <c r="Q122" s="291" t="s">
        <v>746</v>
      </c>
    </row>
    <row r="123" spans="2:17" ht="10.5" customHeight="1">
      <c r="B123" s="267"/>
      <c r="C123" s="268"/>
      <c r="D123" s="293" t="s">
        <v>431</v>
      </c>
      <c r="E123" s="276"/>
      <c r="F123" s="283" t="s">
        <v>746</v>
      </c>
      <c r="G123" s="283" t="s">
        <v>746</v>
      </c>
      <c r="H123" s="283" t="s">
        <v>746</v>
      </c>
      <c r="I123" s="283" t="s">
        <v>746</v>
      </c>
      <c r="J123" s="283" t="s">
        <v>746</v>
      </c>
      <c r="K123" s="283" t="s">
        <v>746</v>
      </c>
      <c r="L123" s="283" t="s">
        <v>746</v>
      </c>
      <c r="M123" s="283" t="s">
        <v>746</v>
      </c>
      <c r="N123" s="283" t="s">
        <v>746</v>
      </c>
      <c r="O123" s="283" t="s">
        <v>746</v>
      </c>
      <c r="P123" s="283" t="s">
        <v>746</v>
      </c>
      <c r="Q123" s="283" t="s">
        <v>746</v>
      </c>
    </row>
    <row r="124" spans="2:17" ht="10.5" customHeight="1">
      <c r="B124" s="267"/>
      <c r="C124" s="268"/>
      <c r="D124" s="293" t="s">
        <v>432</v>
      </c>
      <c r="E124" s="276"/>
      <c r="F124" s="283" t="s">
        <v>746</v>
      </c>
      <c r="G124" s="283" t="s">
        <v>746</v>
      </c>
      <c r="H124" s="283" t="s">
        <v>746</v>
      </c>
      <c r="I124" s="283" t="s">
        <v>746</v>
      </c>
      <c r="J124" s="283" t="s">
        <v>746</v>
      </c>
      <c r="K124" s="283" t="s">
        <v>746</v>
      </c>
      <c r="L124" s="283" t="s">
        <v>746</v>
      </c>
      <c r="M124" s="283" t="s">
        <v>746</v>
      </c>
      <c r="N124" s="283" t="s">
        <v>746</v>
      </c>
      <c r="O124" s="283" t="s">
        <v>746</v>
      </c>
      <c r="P124" s="283" t="s">
        <v>746</v>
      </c>
      <c r="Q124" s="283" t="s">
        <v>746</v>
      </c>
    </row>
    <row r="125" spans="2:17" ht="10.5" customHeight="1">
      <c r="B125" s="267"/>
      <c r="C125" s="268"/>
      <c r="D125" s="293" t="s">
        <v>433</v>
      </c>
      <c r="E125" s="276"/>
      <c r="F125" s="283" t="s">
        <v>746</v>
      </c>
      <c r="G125" s="283" t="s">
        <v>746</v>
      </c>
      <c r="H125" s="283" t="s">
        <v>746</v>
      </c>
      <c r="I125" s="283" t="s">
        <v>746</v>
      </c>
      <c r="J125" s="283" t="s">
        <v>746</v>
      </c>
      <c r="K125" s="283" t="s">
        <v>746</v>
      </c>
      <c r="L125" s="283" t="s">
        <v>746</v>
      </c>
      <c r="M125" s="283" t="s">
        <v>746</v>
      </c>
      <c r="N125" s="283" t="s">
        <v>746</v>
      </c>
      <c r="O125" s="283" t="s">
        <v>746</v>
      </c>
      <c r="P125" s="283" t="s">
        <v>746</v>
      </c>
      <c r="Q125" s="283" t="s">
        <v>746</v>
      </c>
    </row>
    <row r="126" spans="2:17" ht="10.5" customHeight="1">
      <c r="B126" s="284"/>
      <c r="C126" s="285"/>
      <c r="D126" s="295" t="s">
        <v>434</v>
      </c>
      <c r="E126" s="287"/>
      <c r="F126" s="283" t="s">
        <v>746</v>
      </c>
      <c r="G126" s="283" t="s">
        <v>746</v>
      </c>
      <c r="H126" s="283" t="s">
        <v>746</v>
      </c>
      <c r="I126" s="283" t="s">
        <v>746</v>
      </c>
      <c r="J126" s="283" t="s">
        <v>746</v>
      </c>
      <c r="K126" s="283" t="s">
        <v>746</v>
      </c>
      <c r="L126" s="283" t="s">
        <v>746</v>
      </c>
      <c r="M126" s="283" t="s">
        <v>746</v>
      </c>
      <c r="N126" s="283" t="s">
        <v>746</v>
      </c>
      <c r="O126" s="283" t="s">
        <v>746</v>
      </c>
      <c r="P126" s="283" t="s">
        <v>746</v>
      </c>
      <c r="Q126" s="283" t="s">
        <v>746</v>
      </c>
    </row>
    <row r="127" spans="2:17" ht="10.5" customHeight="1">
      <c r="B127" s="262"/>
      <c r="C127" s="263"/>
      <c r="D127" s="290" t="s">
        <v>435</v>
      </c>
      <c r="E127" s="265"/>
      <c r="F127" s="291" t="s">
        <v>746</v>
      </c>
      <c r="G127" s="291" t="s">
        <v>746</v>
      </c>
      <c r="H127" s="291" t="s">
        <v>746</v>
      </c>
      <c r="I127" s="291" t="s">
        <v>746</v>
      </c>
      <c r="J127" s="291" t="s">
        <v>746</v>
      </c>
      <c r="K127" s="291" t="s">
        <v>746</v>
      </c>
      <c r="L127" s="291" t="s">
        <v>746</v>
      </c>
      <c r="M127" s="291" t="s">
        <v>746</v>
      </c>
      <c r="N127" s="291" t="s">
        <v>746</v>
      </c>
      <c r="O127" s="291" t="s">
        <v>746</v>
      </c>
      <c r="P127" s="291" t="s">
        <v>746</v>
      </c>
      <c r="Q127" s="291" t="s">
        <v>746</v>
      </c>
    </row>
    <row r="128" spans="2:17" ht="10.5" customHeight="1">
      <c r="B128" s="284"/>
      <c r="C128" s="285"/>
      <c r="D128" s="295" t="s">
        <v>436</v>
      </c>
      <c r="E128" s="287"/>
      <c r="F128" s="296" t="s">
        <v>746</v>
      </c>
      <c r="G128" s="296" t="s">
        <v>746</v>
      </c>
      <c r="H128" s="296" t="s">
        <v>746</v>
      </c>
      <c r="I128" s="296" t="s">
        <v>746</v>
      </c>
      <c r="J128" s="296" t="s">
        <v>746</v>
      </c>
      <c r="K128" s="296" t="s">
        <v>746</v>
      </c>
      <c r="L128" s="296" t="s">
        <v>746</v>
      </c>
      <c r="M128" s="296" t="s">
        <v>746</v>
      </c>
      <c r="N128" s="296" t="s">
        <v>746</v>
      </c>
      <c r="O128" s="296" t="s">
        <v>746</v>
      </c>
      <c r="P128" s="296" t="s">
        <v>746</v>
      </c>
      <c r="Q128" s="296" t="s">
        <v>746</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R8:IV57 A8:A28 B8:Q64 A72:A96 A101:A128 B72:IV128 A33:A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zoomScale="80" zoomScaleNormal="80" zoomScaleSheetLayoutView="69" workbookViewId="0" topLeftCell="A1">
      <selection activeCell="A1" sqref="A1"/>
    </sheetView>
  </sheetViews>
  <sheetFormatPr defaultColWidth="8.796875" defaultRowHeight="14.25"/>
  <cols>
    <col min="1" max="1" width="9" style="242" customWidth="1"/>
    <col min="2" max="2" width="1.4921875" style="242" customWidth="1"/>
    <col min="3" max="3" width="0.203125" style="242" customWidth="1"/>
    <col min="4" max="4" width="38.59765625" style="246" customWidth="1"/>
    <col min="5" max="5" width="0.203125" style="242" customWidth="1"/>
    <col min="6" max="17" width="12.69921875" style="242" customWidth="1"/>
    <col min="18" max="20" width="11.5" style="242" customWidth="1"/>
    <col min="21" max="16384" width="9" style="242" customWidth="1"/>
  </cols>
  <sheetData>
    <row r="1" spans="2:20" ht="18.75">
      <c r="B1" s="239" t="s">
        <v>745</v>
      </c>
      <c r="C1" s="240"/>
      <c r="D1" s="241"/>
      <c r="E1" s="240"/>
      <c r="F1" s="240"/>
      <c r="G1" s="240"/>
      <c r="H1" s="240"/>
      <c r="I1" s="240" t="s">
        <v>456</v>
      </c>
      <c r="J1" s="240"/>
      <c r="K1" s="240"/>
      <c r="L1" s="240"/>
      <c r="M1" s="240"/>
      <c r="N1" s="240"/>
      <c r="O1" s="240"/>
      <c r="P1" s="240"/>
      <c r="Q1" s="240"/>
      <c r="R1" s="240"/>
      <c r="S1" s="240"/>
      <c r="T1" s="240"/>
    </row>
    <row r="2" spans="2:20" ht="14.25" customHeight="1">
      <c r="B2" s="243" t="s">
        <v>438</v>
      </c>
      <c r="C2" s="244"/>
      <c r="D2" s="244"/>
      <c r="E2" s="244"/>
      <c r="F2" s="244"/>
      <c r="G2" s="245"/>
      <c r="H2" s="245"/>
      <c r="I2" s="245"/>
      <c r="J2" s="245"/>
      <c r="K2" s="245"/>
      <c r="L2" s="245"/>
      <c r="M2" s="245"/>
      <c r="N2" s="245"/>
      <c r="O2" s="245"/>
      <c r="P2" s="245"/>
      <c r="Q2" s="245"/>
      <c r="R2" s="245"/>
      <c r="S2" s="245"/>
      <c r="T2" s="245"/>
    </row>
    <row r="3" spans="2:20" ht="6" customHeight="1">
      <c r="B3" s="245"/>
      <c r="C3" s="245"/>
      <c r="E3" s="245"/>
      <c r="F3" s="245"/>
      <c r="G3" s="245"/>
      <c r="H3" s="245"/>
      <c r="I3" s="245"/>
      <c r="J3" s="245"/>
      <c r="K3" s="245"/>
      <c r="L3" s="245"/>
      <c r="M3" s="245"/>
      <c r="N3" s="245"/>
      <c r="O3" s="245"/>
      <c r="P3" s="245"/>
      <c r="Q3" s="245"/>
      <c r="R3" s="245"/>
      <c r="S3" s="245"/>
      <c r="T3" s="245"/>
    </row>
    <row r="4" spans="2:20" ht="18" customHeight="1">
      <c r="B4" s="245"/>
      <c r="C4" s="245"/>
      <c r="D4" s="247" t="s">
        <v>439</v>
      </c>
      <c r="E4" s="245"/>
      <c r="G4" s="245"/>
      <c r="H4" s="245"/>
      <c r="I4" s="245"/>
      <c r="J4" s="245"/>
      <c r="K4" s="245"/>
      <c r="L4" s="245"/>
      <c r="M4" s="245"/>
      <c r="N4" s="245"/>
      <c r="O4" s="245"/>
      <c r="P4" s="245"/>
      <c r="Q4" s="245"/>
      <c r="R4" s="245"/>
      <c r="S4" s="245"/>
      <c r="T4" s="245"/>
    </row>
    <row r="5" spans="2:20" s="253" customFormat="1" ht="18" customHeight="1">
      <c r="B5" s="249"/>
      <c r="C5" s="250"/>
      <c r="D5" s="251"/>
      <c r="E5" s="252"/>
      <c r="F5" s="779" t="s">
        <v>457</v>
      </c>
      <c r="G5" s="784"/>
      <c r="H5" s="784"/>
      <c r="I5" s="779" t="s">
        <v>458</v>
      </c>
      <c r="J5" s="780"/>
      <c r="K5" s="780"/>
      <c r="L5" s="779" t="s">
        <v>459</v>
      </c>
      <c r="M5" s="780"/>
      <c r="N5" s="780"/>
      <c r="O5" s="774" t="s">
        <v>460</v>
      </c>
      <c r="P5" s="781"/>
      <c r="Q5" s="781"/>
      <c r="R5" s="774" t="s">
        <v>461</v>
      </c>
      <c r="S5" s="781"/>
      <c r="T5" s="782"/>
    </row>
    <row r="6" spans="2:20" s="253" customFormat="1" ht="18" customHeight="1" thickBot="1">
      <c r="B6" s="777" t="s">
        <v>445</v>
      </c>
      <c r="C6" s="783"/>
      <c r="D6" s="783"/>
      <c r="E6" s="255"/>
      <c r="F6" s="255" t="s">
        <v>446</v>
      </c>
      <c r="G6" s="254" t="s">
        <v>447</v>
      </c>
      <c r="H6" s="254" t="s">
        <v>448</v>
      </c>
      <c r="I6" s="256" t="s">
        <v>446</v>
      </c>
      <c r="J6" s="254" t="s">
        <v>447</v>
      </c>
      <c r="K6" s="254" t="s">
        <v>448</v>
      </c>
      <c r="L6" s="256" t="s">
        <v>446</v>
      </c>
      <c r="M6" s="254" t="s">
        <v>447</v>
      </c>
      <c r="N6" s="254" t="s">
        <v>448</v>
      </c>
      <c r="O6" s="254" t="s">
        <v>446</v>
      </c>
      <c r="P6" s="256" t="s">
        <v>447</v>
      </c>
      <c r="Q6" s="254" t="s">
        <v>448</v>
      </c>
      <c r="R6" s="256" t="s">
        <v>446</v>
      </c>
      <c r="S6" s="256" t="s">
        <v>447</v>
      </c>
      <c r="T6" s="255" t="s">
        <v>448</v>
      </c>
    </row>
    <row r="7" spans="2:20" s="253" customFormat="1" ht="9.75" customHeight="1" thickTop="1">
      <c r="B7" s="298"/>
      <c r="C7" s="299"/>
      <c r="D7" s="300"/>
      <c r="E7" s="301"/>
      <c r="F7" s="303" t="s">
        <v>462</v>
      </c>
      <c r="G7" s="303" t="s">
        <v>462</v>
      </c>
      <c r="H7" s="303" t="s">
        <v>462</v>
      </c>
      <c r="I7" s="303" t="s">
        <v>462</v>
      </c>
      <c r="J7" s="303" t="s">
        <v>462</v>
      </c>
      <c r="K7" s="303" t="s">
        <v>462</v>
      </c>
      <c r="L7" s="303" t="s">
        <v>462</v>
      </c>
      <c r="M7" s="303" t="s">
        <v>462</v>
      </c>
      <c r="N7" s="303" t="s">
        <v>462</v>
      </c>
      <c r="O7" s="303" t="s">
        <v>462</v>
      </c>
      <c r="P7" s="303" t="s">
        <v>462</v>
      </c>
      <c r="Q7" s="303" t="s">
        <v>462</v>
      </c>
      <c r="R7" s="304" t="s">
        <v>463</v>
      </c>
      <c r="S7" s="304" t="s">
        <v>463</v>
      </c>
      <c r="T7" s="304" t="s">
        <v>463</v>
      </c>
    </row>
    <row r="8" spans="2:20" ht="16.5" customHeight="1">
      <c r="B8" s="278"/>
      <c r="C8" s="279"/>
      <c r="D8" s="307" t="s">
        <v>146</v>
      </c>
      <c r="E8" s="281"/>
      <c r="F8" s="282">
        <v>1400179</v>
      </c>
      <c r="G8" s="282">
        <v>794450</v>
      </c>
      <c r="H8" s="282">
        <v>605729</v>
      </c>
      <c r="I8" s="282">
        <v>14231</v>
      </c>
      <c r="J8" s="282">
        <v>6830</v>
      </c>
      <c r="K8" s="282">
        <v>7401</v>
      </c>
      <c r="L8" s="282">
        <v>19101</v>
      </c>
      <c r="M8" s="282">
        <v>8109</v>
      </c>
      <c r="N8" s="282">
        <v>10992</v>
      </c>
      <c r="O8" s="282">
        <v>1395309</v>
      </c>
      <c r="P8" s="282">
        <v>793171</v>
      </c>
      <c r="Q8" s="282">
        <v>602138</v>
      </c>
      <c r="R8" s="308">
        <v>29.2</v>
      </c>
      <c r="S8" s="308">
        <v>13.6</v>
      </c>
      <c r="T8" s="308">
        <v>49.8</v>
      </c>
    </row>
    <row r="9" spans="2:20" ht="16.5" customHeight="1">
      <c r="B9" s="262"/>
      <c r="C9" s="263"/>
      <c r="D9" s="264" t="s">
        <v>393</v>
      </c>
      <c r="E9" s="265"/>
      <c r="F9" s="266" t="s">
        <v>746</v>
      </c>
      <c r="G9" s="266" t="s">
        <v>746</v>
      </c>
      <c r="H9" s="266" t="s">
        <v>746</v>
      </c>
      <c r="I9" s="266" t="s">
        <v>746</v>
      </c>
      <c r="J9" s="266" t="s">
        <v>746</v>
      </c>
      <c r="K9" s="266" t="s">
        <v>746</v>
      </c>
      <c r="L9" s="266" t="s">
        <v>746</v>
      </c>
      <c r="M9" s="266" t="s">
        <v>746</v>
      </c>
      <c r="N9" s="266" t="s">
        <v>746</v>
      </c>
      <c r="O9" s="266" t="s">
        <v>746</v>
      </c>
      <c r="P9" s="266" t="s">
        <v>746</v>
      </c>
      <c r="Q9" s="266" t="s">
        <v>746</v>
      </c>
      <c r="R9" s="266" t="s">
        <v>746</v>
      </c>
      <c r="S9" s="266" t="s">
        <v>746</v>
      </c>
      <c r="T9" s="266" t="s">
        <v>746</v>
      </c>
    </row>
    <row r="10" spans="2:20" ht="16.5" customHeight="1">
      <c r="B10" s="267"/>
      <c r="C10" s="268"/>
      <c r="D10" s="269" t="s">
        <v>154</v>
      </c>
      <c r="E10" s="270"/>
      <c r="F10" s="271">
        <v>64616</v>
      </c>
      <c r="G10" s="271">
        <v>54079</v>
      </c>
      <c r="H10" s="271">
        <v>10537</v>
      </c>
      <c r="I10" s="271">
        <v>215</v>
      </c>
      <c r="J10" s="271">
        <v>215</v>
      </c>
      <c r="K10" s="271">
        <v>0</v>
      </c>
      <c r="L10" s="271">
        <v>281</v>
      </c>
      <c r="M10" s="271">
        <v>281</v>
      </c>
      <c r="N10" s="271">
        <v>0</v>
      </c>
      <c r="O10" s="271">
        <v>64550</v>
      </c>
      <c r="P10" s="271">
        <v>54013</v>
      </c>
      <c r="Q10" s="271">
        <v>10537</v>
      </c>
      <c r="R10" s="310">
        <v>8.8</v>
      </c>
      <c r="S10" s="310">
        <v>5.5</v>
      </c>
      <c r="T10" s="310">
        <v>25.5</v>
      </c>
    </row>
    <row r="11" spans="2:20" ht="16.5" customHeight="1">
      <c r="B11" s="267"/>
      <c r="C11" s="268"/>
      <c r="D11" s="269" t="s">
        <v>156</v>
      </c>
      <c r="E11" s="270"/>
      <c r="F11" s="271">
        <v>417182</v>
      </c>
      <c r="G11" s="271">
        <v>297596</v>
      </c>
      <c r="H11" s="271">
        <v>119586</v>
      </c>
      <c r="I11" s="271">
        <v>3139</v>
      </c>
      <c r="J11" s="271">
        <v>2128</v>
      </c>
      <c r="K11" s="271">
        <v>1011</v>
      </c>
      <c r="L11" s="271">
        <v>5959</v>
      </c>
      <c r="M11" s="271">
        <v>2604</v>
      </c>
      <c r="N11" s="271">
        <v>3355</v>
      </c>
      <c r="O11" s="271">
        <v>414362</v>
      </c>
      <c r="P11" s="271">
        <v>297120</v>
      </c>
      <c r="Q11" s="271">
        <v>117242</v>
      </c>
      <c r="R11" s="310">
        <v>13.6</v>
      </c>
      <c r="S11" s="310">
        <v>4.2</v>
      </c>
      <c r="T11" s="310">
        <v>37.6</v>
      </c>
    </row>
    <row r="12" spans="2:20" ht="16.5" customHeight="1">
      <c r="B12" s="267"/>
      <c r="C12" s="268"/>
      <c r="D12" s="269" t="s">
        <v>158</v>
      </c>
      <c r="E12" s="270"/>
      <c r="F12" s="271">
        <v>9170</v>
      </c>
      <c r="G12" s="271">
        <v>8088</v>
      </c>
      <c r="H12" s="271">
        <v>1082</v>
      </c>
      <c r="I12" s="271">
        <v>157</v>
      </c>
      <c r="J12" s="271">
        <v>98</v>
      </c>
      <c r="K12" s="271">
        <v>59</v>
      </c>
      <c r="L12" s="271">
        <v>74</v>
      </c>
      <c r="M12" s="271">
        <v>4</v>
      </c>
      <c r="N12" s="271">
        <v>70</v>
      </c>
      <c r="O12" s="271">
        <v>9253</v>
      </c>
      <c r="P12" s="271">
        <v>8182</v>
      </c>
      <c r="Q12" s="271">
        <v>1071</v>
      </c>
      <c r="R12" s="310">
        <v>2.8</v>
      </c>
      <c r="S12" s="310">
        <v>1.4</v>
      </c>
      <c r="T12" s="310">
        <v>13.5</v>
      </c>
    </row>
    <row r="13" spans="2:20" ht="16.5" customHeight="1">
      <c r="B13" s="267"/>
      <c r="C13" s="268"/>
      <c r="D13" s="269" t="s">
        <v>161</v>
      </c>
      <c r="E13" s="270"/>
      <c r="F13" s="271">
        <v>18457</v>
      </c>
      <c r="G13" s="271">
        <v>9867</v>
      </c>
      <c r="H13" s="271">
        <v>8590</v>
      </c>
      <c r="I13" s="271">
        <v>68</v>
      </c>
      <c r="J13" s="271">
        <v>36</v>
      </c>
      <c r="K13" s="271">
        <v>32</v>
      </c>
      <c r="L13" s="271">
        <v>108</v>
      </c>
      <c r="M13" s="271">
        <v>48</v>
      </c>
      <c r="N13" s="271">
        <v>60</v>
      </c>
      <c r="O13" s="271">
        <v>18417</v>
      </c>
      <c r="P13" s="271">
        <v>9855</v>
      </c>
      <c r="Q13" s="271">
        <v>8562</v>
      </c>
      <c r="R13" s="310">
        <v>17.4</v>
      </c>
      <c r="S13" s="310">
        <v>4.4</v>
      </c>
      <c r="T13" s="310">
        <v>32.3</v>
      </c>
    </row>
    <row r="14" spans="2:20" ht="16.5" customHeight="1">
      <c r="B14" s="267"/>
      <c r="C14" s="268"/>
      <c r="D14" s="269" t="s">
        <v>394</v>
      </c>
      <c r="E14" s="270"/>
      <c r="F14" s="271">
        <v>91554</v>
      </c>
      <c r="G14" s="271">
        <v>73306</v>
      </c>
      <c r="H14" s="271">
        <v>18248</v>
      </c>
      <c r="I14" s="271">
        <v>1034</v>
      </c>
      <c r="J14" s="271">
        <v>702</v>
      </c>
      <c r="K14" s="271">
        <v>332</v>
      </c>
      <c r="L14" s="271">
        <v>870</v>
      </c>
      <c r="M14" s="271">
        <v>523</v>
      </c>
      <c r="N14" s="271">
        <v>347</v>
      </c>
      <c r="O14" s="271">
        <v>91718</v>
      </c>
      <c r="P14" s="271">
        <v>73485</v>
      </c>
      <c r="Q14" s="271">
        <v>18233</v>
      </c>
      <c r="R14" s="310">
        <v>17.4</v>
      </c>
      <c r="S14" s="310">
        <v>11.2</v>
      </c>
      <c r="T14" s="310">
        <v>42.3</v>
      </c>
    </row>
    <row r="15" spans="2:20" ht="16.5" customHeight="1">
      <c r="B15" s="267"/>
      <c r="C15" s="268"/>
      <c r="D15" s="269" t="s">
        <v>395</v>
      </c>
      <c r="E15" s="270"/>
      <c r="F15" s="271">
        <v>223560</v>
      </c>
      <c r="G15" s="271">
        <v>103759</v>
      </c>
      <c r="H15" s="271">
        <v>119801</v>
      </c>
      <c r="I15" s="271">
        <v>2750</v>
      </c>
      <c r="J15" s="271">
        <v>1274</v>
      </c>
      <c r="K15" s="271">
        <v>1476</v>
      </c>
      <c r="L15" s="271">
        <v>3854</v>
      </c>
      <c r="M15" s="271">
        <v>1778</v>
      </c>
      <c r="N15" s="271">
        <v>2076</v>
      </c>
      <c r="O15" s="271">
        <v>222456</v>
      </c>
      <c r="P15" s="271">
        <v>103255</v>
      </c>
      <c r="Q15" s="271">
        <v>119201</v>
      </c>
      <c r="R15" s="310">
        <v>48.8</v>
      </c>
      <c r="S15" s="310">
        <v>22.9</v>
      </c>
      <c r="T15" s="310">
        <v>71.1</v>
      </c>
    </row>
    <row r="16" spans="2:20" ht="16.5" customHeight="1">
      <c r="B16" s="267"/>
      <c r="C16" s="268"/>
      <c r="D16" s="269" t="s">
        <v>396</v>
      </c>
      <c r="E16" s="270"/>
      <c r="F16" s="271">
        <v>34077</v>
      </c>
      <c r="G16" s="271">
        <v>18170</v>
      </c>
      <c r="H16" s="271">
        <v>15907</v>
      </c>
      <c r="I16" s="271">
        <v>322</v>
      </c>
      <c r="J16" s="271">
        <v>277</v>
      </c>
      <c r="K16" s="271">
        <v>45</v>
      </c>
      <c r="L16" s="271">
        <v>216</v>
      </c>
      <c r="M16" s="271">
        <v>96</v>
      </c>
      <c r="N16" s="271">
        <v>120</v>
      </c>
      <c r="O16" s="271">
        <v>34183</v>
      </c>
      <c r="P16" s="271">
        <v>18351</v>
      </c>
      <c r="Q16" s="271">
        <v>15832</v>
      </c>
      <c r="R16" s="310">
        <v>4.4</v>
      </c>
      <c r="S16" s="310">
        <v>0.9</v>
      </c>
      <c r="T16" s="310">
        <v>8.5</v>
      </c>
    </row>
    <row r="17" spans="2:20" ht="16.5" customHeight="1">
      <c r="B17" s="267"/>
      <c r="C17" s="268"/>
      <c r="D17" s="269" t="s">
        <v>397</v>
      </c>
      <c r="E17" s="270"/>
      <c r="F17" s="271">
        <v>15888</v>
      </c>
      <c r="G17" s="271">
        <v>10776</v>
      </c>
      <c r="H17" s="271">
        <v>5112</v>
      </c>
      <c r="I17" s="271">
        <v>194</v>
      </c>
      <c r="J17" s="271">
        <v>161</v>
      </c>
      <c r="K17" s="271">
        <v>33</v>
      </c>
      <c r="L17" s="271">
        <v>196</v>
      </c>
      <c r="M17" s="271">
        <v>162</v>
      </c>
      <c r="N17" s="271">
        <v>34</v>
      </c>
      <c r="O17" s="271">
        <v>15886</v>
      </c>
      <c r="P17" s="271">
        <v>10775</v>
      </c>
      <c r="Q17" s="271">
        <v>5111</v>
      </c>
      <c r="R17" s="310">
        <v>23.1</v>
      </c>
      <c r="S17" s="310">
        <v>15.3</v>
      </c>
      <c r="T17" s="310">
        <v>39.6</v>
      </c>
    </row>
    <row r="18" spans="2:20" ht="16.5" customHeight="1">
      <c r="B18" s="267"/>
      <c r="C18" s="268"/>
      <c r="D18" s="269" t="s">
        <v>398</v>
      </c>
      <c r="E18" s="270"/>
      <c r="F18" s="271">
        <v>35991</v>
      </c>
      <c r="G18" s="271">
        <v>26634</v>
      </c>
      <c r="H18" s="271">
        <v>9357</v>
      </c>
      <c r="I18" s="271">
        <v>543</v>
      </c>
      <c r="J18" s="271">
        <v>340</v>
      </c>
      <c r="K18" s="271">
        <v>203</v>
      </c>
      <c r="L18" s="271">
        <v>1019</v>
      </c>
      <c r="M18" s="271">
        <v>435</v>
      </c>
      <c r="N18" s="271">
        <v>584</v>
      </c>
      <c r="O18" s="271">
        <v>35515</v>
      </c>
      <c r="P18" s="271">
        <v>26539</v>
      </c>
      <c r="Q18" s="271">
        <v>8976</v>
      </c>
      <c r="R18" s="310">
        <v>15.7</v>
      </c>
      <c r="S18" s="310">
        <v>8.1</v>
      </c>
      <c r="T18" s="310">
        <v>38</v>
      </c>
    </row>
    <row r="19" spans="2:20" ht="16.5" customHeight="1">
      <c r="B19" s="267"/>
      <c r="C19" s="268"/>
      <c r="D19" s="269" t="s">
        <v>399</v>
      </c>
      <c r="E19" s="270"/>
      <c r="F19" s="271">
        <v>117281</v>
      </c>
      <c r="G19" s="271">
        <v>46843</v>
      </c>
      <c r="H19" s="271">
        <v>70438</v>
      </c>
      <c r="I19" s="271">
        <v>2237</v>
      </c>
      <c r="J19" s="271">
        <v>430</v>
      </c>
      <c r="K19" s="271">
        <v>1807</v>
      </c>
      <c r="L19" s="271">
        <v>2074</v>
      </c>
      <c r="M19" s="271">
        <v>842</v>
      </c>
      <c r="N19" s="271">
        <v>1232</v>
      </c>
      <c r="O19" s="271">
        <v>117444</v>
      </c>
      <c r="P19" s="271">
        <v>46431</v>
      </c>
      <c r="Q19" s="271">
        <v>71013</v>
      </c>
      <c r="R19" s="310">
        <v>74.6</v>
      </c>
      <c r="S19" s="310">
        <v>55.3</v>
      </c>
      <c r="T19" s="310">
        <v>87.2</v>
      </c>
    </row>
    <row r="20" spans="2:20" ht="16.5" customHeight="1">
      <c r="B20" s="267"/>
      <c r="C20" s="268"/>
      <c r="D20" s="269" t="s">
        <v>400</v>
      </c>
      <c r="E20" s="270"/>
      <c r="F20" s="271">
        <v>42159</v>
      </c>
      <c r="G20" s="271">
        <v>17506</v>
      </c>
      <c r="H20" s="271">
        <v>24653</v>
      </c>
      <c r="I20" s="271">
        <v>431</v>
      </c>
      <c r="J20" s="271">
        <v>366</v>
      </c>
      <c r="K20" s="271">
        <v>65</v>
      </c>
      <c r="L20" s="271">
        <v>940</v>
      </c>
      <c r="M20" s="271">
        <v>265</v>
      </c>
      <c r="N20" s="271">
        <v>675</v>
      </c>
      <c r="O20" s="271">
        <v>41650</v>
      </c>
      <c r="P20" s="271">
        <v>17607</v>
      </c>
      <c r="Q20" s="271">
        <v>24043</v>
      </c>
      <c r="R20" s="310">
        <v>36.3</v>
      </c>
      <c r="S20" s="310">
        <v>26.4</v>
      </c>
      <c r="T20" s="310">
        <v>43.6</v>
      </c>
    </row>
    <row r="21" spans="2:20" ht="16.5" customHeight="1">
      <c r="B21" s="267"/>
      <c r="C21" s="268"/>
      <c r="D21" s="269" t="s">
        <v>401</v>
      </c>
      <c r="E21" s="270"/>
      <c r="F21" s="271">
        <v>68783</v>
      </c>
      <c r="G21" s="271">
        <v>34589</v>
      </c>
      <c r="H21" s="271">
        <v>34194</v>
      </c>
      <c r="I21" s="271">
        <v>141</v>
      </c>
      <c r="J21" s="271">
        <v>35</v>
      </c>
      <c r="K21" s="271">
        <v>106</v>
      </c>
      <c r="L21" s="271">
        <v>537</v>
      </c>
      <c r="M21" s="271">
        <v>320</v>
      </c>
      <c r="N21" s="271">
        <v>217</v>
      </c>
      <c r="O21" s="271">
        <v>68387</v>
      </c>
      <c r="P21" s="271">
        <v>34304</v>
      </c>
      <c r="Q21" s="271">
        <v>34083</v>
      </c>
      <c r="R21" s="310">
        <v>32.6</v>
      </c>
      <c r="S21" s="310">
        <v>23.9</v>
      </c>
      <c r="T21" s="310">
        <v>41.4</v>
      </c>
    </row>
    <row r="22" spans="2:20" ht="16.5" customHeight="1">
      <c r="B22" s="267"/>
      <c r="C22" s="268"/>
      <c r="D22" s="269" t="s">
        <v>402</v>
      </c>
      <c r="E22" s="270"/>
      <c r="F22" s="271">
        <v>159762</v>
      </c>
      <c r="G22" s="271">
        <v>36211</v>
      </c>
      <c r="H22" s="271">
        <v>123551</v>
      </c>
      <c r="I22" s="271">
        <v>1559</v>
      </c>
      <c r="J22" s="271">
        <v>135</v>
      </c>
      <c r="K22" s="271">
        <v>1424</v>
      </c>
      <c r="L22" s="271">
        <v>1252</v>
      </c>
      <c r="M22" s="271">
        <v>178</v>
      </c>
      <c r="N22" s="271">
        <v>1074</v>
      </c>
      <c r="O22" s="271">
        <v>160069</v>
      </c>
      <c r="P22" s="271">
        <v>36168</v>
      </c>
      <c r="Q22" s="271">
        <v>123901</v>
      </c>
      <c r="R22" s="310">
        <v>29.6</v>
      </c>
      <c r="S22" s="310">
        <v>17.1</v>
      </c>
      <c r="T22" s="310">
        <v>33.2</v>
      </c>
    </row>
    <row r="23" spans="2:20" ht="16.5" customHeight="1">
      <c r="B23" s="267"/>
      <c r="C23" s="268"/>
      <c r="D23" s="269" t="s">
        <v>188</v>
      </c>
      <c r="E23" s="270"/>
      <c r="F23" s="271">
        <v>12605</v>
      </c>
      <c r="G23" s="271">
        <v>7267</v>
      </c>
      <c r="H23" s="271">
        <v>5338</v>
      </c>
      <c r="I23" s="271">
        <v>0</v>
      </c>
      <c r="J23" s="271">
        <v>0</v>
      </c>
      <c r="K23" s="271">
        <v>0</v>
      </c>
      <c r="L23" s="271">
        <v>0</v>
      </c>
      <c r="M23" s="271">
        <v>0</v>
      </c>
      <c r="N23" s="271">
        <v>0</v>
      </c>
      <c r="O23" s="271">
        <v>12605</v>
      </c>
      <c r="P23" s="271">
        <v>7267</v>
      </c>
      <c r="Q23" s="271">
        <v>5338</v>
      </c>
      <c r="R23" s="310">
        <v>13.3</v>
      </c>
      <c r="S23" s="310">
        <v>1</v>
      </c>
      <c r="T23" s="310">
        <v>30.1</v>
      </c>
    </row>
    <row r="24" spans="2:20" ht="16.5" customHeight="1">
      <c r="B24" s="267"/>
      <c r="C24" s="268"/>
      <c r="D24" s="269" t="s">
        <v>403</v>
      </c>
      <c r="E24" s="270"/>
      <c r="F24" s="271">
        <v>89094</v>
      </c>
      <c r="G24" s="271">
        <v>49759</v>
      </c>
      <c r="H24" s="271">
        <v>39335</v>
      </c>
      <c r="I24" s="271">
        <v>1441</v>
      </c>
      <c r="J24" s="271">
        <v>633</v>
      </c>
      <c r="K24" s="271">
        <v>808</v>
      </c>
      <c r="L24" s="271">
        <v>1721</v>
      </c>
      <c r="M24" s="271">
        <v>573</v>
      </c>
      <c r="N24" s="271">
        <v>1148</v>
      </c>
      <c r="O24" s="271">
        <v>88814</v>
      </c>
      <c r="P24" s="271">
        <v>49819</v>
      </c>
      <c r="Q24" s="271">
        <v>38995</v>
      </c>
      <c r="R24" s="310">
        <v>37.2</v>
      </c>
      <c r="S24" s="310">
        <v>22.8</v>
      </c>
      <c r="T24" s="310">
        <v>55.6</v>
      </c>
    </row>
    <row r="25" spans="2:20" ht="16.5" customHeight="1">
      <c r="B25" s="262"/>
      <c r="C25" s="263"/>
      <c r="D25" s="264" t="s">
        <v>404</v>
      </c>
      <c r="E25" s="265"/>
      <c r="F25" s="272">
        <v>53218</v>
      </c>
      <c r="G25" s="272">
        <v>25867</v>
      </c>
      <c r="H25" s="272">
        <v>27351</v>
      </c>
      <c r="I25" s="272">
        <v>240</v>
      </c>
      <c r="J25" s="272">
        <v>27</v>
      </c>
      <c r="K25" s="272">
        <v>213</v>
      </c>
      <c r="L25" s="272">
        <v>3134</v>
      </c>
      <c r="M25" s="272">
        <v>413</v>
      </c>
      <c r="N25" s="272">
        <v>2721</v>
      </c>
      <c r="O25" s="272">
        <v>50324</v>
      </c>
      <c r="P25" s="272">
        <v>25481</v>
      </c>
      <c r="Q25" s="272">
        <v>24843</v>
      </c>
      <c r="R25" s="311">
        <v>36.6</v>
      </c>
      <c r="S25" s="311">
        <v>16.2</v>
      </c>
      <c r="T25" s="311">
        <v>57.4</v>
      </c>
    </row>
    <row r="26" spans="2:20" ht="16.5" customHeight="1">
      <c r="B26" s="273"/>
      <c r="C26" s="274"/>
      <c r="D26" s="275" t="s">
        <v>196</v>
      </c>
      <c r="E26" s="276"/>
      <c r="F26" s="277">
        <v>9214</v>
      </c>
      <c r="G26" s="277">
        <v>5464</v>
      </c>
      <c r="H26" s="277">
        <v>3750</v>
      </c>
      <c r="I26" s="277">
        <v>132</v>
      </c>
      <c r="J26" s="277">
        <v>129</v>
      </c>
      <c r="K26" s="277">
        <v>3</v>
      </c>
      <c r="L26" s="277">
        <v>26</v>
      </c>
      <c r="M26" s="277">
        <v>23</v>
      </c>
      <c r="N26" s="277">
        <v>3</v>
      </c>
      <c r="O26" s="277">
        <v>9320</v>
      </c>
      <c r="P26" s="277">
        <v>5570</v>
      </c>
      <c r="Q26" s="277">
        <v>3750</v>
      </c>
      <c r="R26" s="312">
        <v>31.9</v>
      </c>
      <c r="S26" s="312">
        <v>21.1</v>
      </c>
      <c r="T26" s="312">
        <v>48.1</v>
      </c>
    </row>
    <row r="27" spans="2:20" ht="16.5" customHeight="1">
      <c r="B27" s="278"/>
      <c r="C27" s="279"/>
      <c r="D27" s="280" t="s">
        <v>405</v>
      </c>
      <c r="E27" s="281"/>
      <c r="F27" s="282">
        <v>4635</v>
      </c>
      <c r="G27" s="282">
        <v>3585</v>
      </c>
      <c r="H27" s="282">
        <v>1050</v>
      </c>
      <c r="I27" s="282">
        <v>158</v>
      </c>
      <c r="J27" s="282">
        <v>158</v>
      </c>
      <c r="K27" s="282">
        <v>0</v>
      </c>
      <c r="L27" s="282">
        <v>106</v>
      </c>
      <c r="M27" s="282">
        <v>83</v>
      </c>
      <c r="N27" s="282">
        <v>23</v>
      </c>
      <c r="O27" s="282">
        <v>4687</v>
      </c>
      <c r="P27" s="282">
        <v>3660</v>
      </c>
      <c r="Q27" s="282">
        <v>1027</v>
      </c>
      <c r="R27" s="308">
        <v>11.6</v>
      </c>
      <c r="S27" s="308">
        <v>8.9</v>
      </c>
      <c r="T27" s="308">
        <v>21</v>
      </c>
    </row>
    <row r="28" spans="2:20" ht="16.5" customHeight="1">
      <c r="B28" s="267"/>
      <c r="C28" s="268"/>
      <c r="D28" s="269" t="s">
        <v>406</v>
      </c>
      <c r="E28" s="270"/>
      <c r="F28" s="271">
        <v>6095</v>
      </c>
      <c r="G28" s="271">
        <v>4649</v>
      </c>
      <c r="H28" s="271">
        <v>1446</v>
      </c>
      <c r="I28" s="271">
        <v>139</v>
      </c>
      <c r="J28" s="271">
        <v>139</v>
      </c>
      <c r="K28" s="271">
        <v>0</v>
      </c>
      <c r="L28" s="271">
        <v>63</v>
      </c>
      <c r="M28" s="271">
        <v>46</v>
      </c>
      <c r="N28" s="271">
        <v>17</v>
      </c>
      <c r="O28" s="271">
        <v>6171</v>
      </c>
      <c r="P28" s="271">
        <v>4742</v>
      </c>
      <c r="Q28" s="271">
        <v>1429</v>
      </c>
      <c r="R28" s="310">
        <v>13.2</v>
      </c>
      <c r="S28" s="310">
        <v>8.5</v>
      </c>
      <c r="T28" s="310">
        <v>28.6</v>
      </c>
    </row>
    <row r="29" spans="2:20" ht="16.5" customHeight="1">
      <c r="B29" s="267"/>
      <c r="C29" s="268"/>
      <c r="D29" s="269" t="s">
        <v>407</v>
      </c>
      <c r="E29" s="270"/>
      <c r="F29" s="271">
        <v>16572</v>
      </c>
      <c r="G29" s="271">
        <v>11772</v>
      </c>
      <c r="H29" s="271">
        <v>4800</v>
      </c>
      <c r="I29" s="271">
        <v>29</v>
      </c>
      <c r="J29" s="271">
        <v>29</v>
      </c>
      <c r="K29" s="271">
        <v>0</v>
      </c>
      <c r="L29" s="271">
        <v>84</v>
      </c>
      <c r="M29" s="271">
        <v>49</v>
      </c>
      <c r="N29" s="271">
        <v>35</v>
      </c>
      <c r="O29" s="271">
        <v>16517</v>
      </c>
      <c r="P29" s="271">
        <v>11752</v>
      </c>
      <c r="Q29" s="271">
        <v>4765</v>
      </c>
      <c r="R29" s="310">
        <v>8.8</v>
      </c>
      <c r="S29" s="310">
        <v>1.3</v>
      </c>
      <c r="T29" s="310">
        <v>27.3</v>
      </c>
    </row>
    <row r="30" spans="2:20" ht="16.5" customHeight="1">
      <c r="B30" s="267"/>
      <c r="C30" s="268"/>
      <c r="D30" s="269" t="s">
        <v>208</v>
      </c>
      <c r="E30" s="270"/>
      <c r="F30" s="271">
        <v>7672</v>
      </c>
      <c r="G30" s="271">
        <v>5264</v>
      </c>
      <c r="H30" s="271">
        <v>2408</v>
      </c>
      <c r="I30" s="271">
        <v>14</v>
      </c>
      <c r="J30" s="271">
        <v>14</v>
      </c>
      <c r="K30" s="271">
        <v>0</v>
      </c>
      <c r="L30" s="271">
        <v>130</v>
      </c>
      <c r="M30" s="271">
        <v>70</v>
      </c>
      <c r="N30" s="271">
        <v>60</v>
      </c>
      <c r="O30" s="271">
        <v>7556</v>
      </c>
      <c r="P30" s="271">
        <v>5208</v>
      </c>
      <c r="Q30" s="271">
        <v>2348</v>
      </c>
      <c r="R30" s="310">
        <v>13.8</v>
      </c>
      <c r="S30" s="310">
        <v>4.9</v>
      </c>
      <c r="T30" s="310">
        <v>33.6</v>
      </c>
    </row>
    <row r="31" spans="2:20" ht="16.5" customHeight="1">
      <c r="B31" s="267"/>
      <c r="C31" s="268"/>
      <c r="D31" s="269" t="s">
        <v>408</v>
      </c>
      <c r="E31" s="270"/>
      <c r="F31" s="271">
        <v>25811</v>
      </c>
      <c r="G31" s="271">
        <v>18407</v>
      </c>
      <c r="H31" s="271">
        <v>7404</v>
      </c>
      <c r="I31" s="271">
        <v>225</v>
      </c>
      <c r="J31" s="271">
        <v>199</v>
      </c>
      <c r="K31" s="271">
        <v>26</v>
      </c>
      <c r="L31" s="271">
        <v>110</v>
      </c>
      <c r="M31" s="271">
        <v>88</v>
      </c>
      <c r="N31" s="271">
        <v>22</v>
      </c>
      <c r="O31" s="271">
        <v>25926</v>
      </c>
      <c r="P31" s="271">
        <v>18518</v>
      </c>
      <c r="Q31" s="271">
        <v>7408</v>
      </c>
      <c r="R31" s="310">
        <v>8</v>
      </c>
      <c r="S31" s="310">
        <v>1</v>
      </c>
      <c r="T31" s="310">
        <v>25.3</v>
      </c>
    </row>
    <row r="32" spans="2:20" ht="16.5" customHeight="1">
      <c r="B32" s="267"/>
      <c r="C32" s="268"/>
      <c r="D32" s="269" t="s">
        <v>409</v>
      </c>
      <c r="E32" s="270"/>
      <c r="F32" s="271">
        <v>19389</v>
      </c>
      <c r="G32" s="271">
        <v>9622</v>
      </c>
      <c r="H32" s="271">
        <v>9767</v>
      </c>
      <c r="I32" s="271">
        <v>168</v>
      </c>
      <c r="J32" s="271">
        <v>38</v>
      </c>
      <c r="K32" s="271">
        <v>130</v>
      </c>
      <c r="L32" s="271">
        <v>89</v>
      </c>
      <c r="M32" s="271">
        <v>30</v>
      </c>
      <c r="N32" s="271">
        <v>59</v>
      </c>
      <c r="O32" s="271">
        <v>19468</v>
      </c>
      <c r="P32" s="271">
        <v>9630</v>
      </c>
      <c r="Q32" s="271">
        <v>9838</v>
      </c>
      <c r="R32" s="310">
        <v>27.2</v>
      </c>
      <c r="S32" s="310">
        <v>3.3</v>
      </c>
      <c r="T32" s="310">
        <v>50.6</v>
      </c>
    </row>
    <row r="33" spans="2:20" ht="16.5" customHeight="1">
      <c r="B33" s="267"/>
      <c r="C33" s="268"/>
      <c r="D33" s="269" t="s">
        <v>410</v>
      </c>
      <c r="E33" s="270"/>
      <c r="F33" s="271">
        <v>6665</v>
      </c>
      <c r="G33" s="271">
        <v>5647</v>
      </c>
      <c r="H33" s="271">
        <v>1018</v>
      </c>
      <c r="I33" s="271">
        <v>35</v>
      </c>
      <c r="J33" s="271">
        <v>34</v>
      </c>
      <c r="K33" s="271">
        <v>1</v>
      </c>
      <c r="L33" s="271">
        <v>64</v>
      </c>
      <c r="M33" s="271">
        <v>40</v>
      </c>
      <c r="N33" s="271">
        <v>24</v>
      </c>
      <c r="O33" s="271">
        <v>6636</v>
      </c>
      <c r="P33" s="271">
        <v>5641</v>
      </c>
      <c r="Q33" s="271">
        <v>995</v>
      </c>
      <c r="R33" s="310">
        <v>3.8</v>
      </c>
      <c r="S33" s="310">
        <v>1.3</v>
      </c>
      <c r="T33" s="310">
        <v>17.8</v>
      </c>
    </row>
    <row r="34" spans="2:20" ht="16.5" customHeight="1">
      <c r="B34" s="267"/>
      <c r="C34" s="268"/>
      <c r="D34" s="269" t="s">
        <v>411</v>
      </c>
      <c r="E34" s="270"/>
      <c r="F34" s="271">
        <v>6723</v>
      </c>
      <c r="G34" s="271">
        <v>5809</v>
      </c>
      <c r="H34" s="271">
        <v>914</v>
      </c>
      <c r="I34" s="271">
        <v>9</v>
      </c>
      <c r="J34" s="271">
        <v>7</v>
      </c>
      <c r="K34" s="271">
        <v>2</v>
      </c>
      <c r="L34" s="271">
        <v>27</v>
      </c>
      <c r="M34" s="271">
        <v>27</v>
      </c>
      <c r="N34" s="271">
        <v>0</v>
      </c>
      <c r="O34" s="271">
        <v>6705</v>
      </c>
      <c r="P34" s="271">
        <v>5789</v>
      </c>
      <c r="Q34" s="271">
        <v>916</v>
      </c>
      <c r="R34" s="310">
        <v>11.4</v>
      </c>
      <c r="S34" s="310">
        <v>9.9</v>
      </c>
      <c r="T34" s="310">
        <v>20.4</v>
      </c>
    </row>
    <row r="35" spans="2:20" ht="16.5" customHeight="1">
      <c r="B35" s="267"/>
      <c r="C35" s="268"/>
      <c r="D35" s="269" t="s">
        <v>222</v>
      </c>
      <c r="E35" s="270"/>
      <c r="F35" s="271">
        <v>3694</v>
      </c>
      <c r="G35" s="271">
        <v>3193</v>
      </c>
      <c r="H35" s="271">
        <v>501</v>
      </c>
      <c r="I35" s="271">
        <v>21</v>
      </c>
      <c r="J35" s="271">
        <v>12</v>
      </c>
      <c r="K35" s="271">
        <v>9</v>
      </c>
      <c r="L35" s="271">
        <v>58</v>
      </c>
      <c r="M35" s="271">
        <v>33</v>
      </c>
      <c r="N35" s="271">
        <v>25</v>
      </c>
      <c r="O35" s="271">
        <v>3657</v>
      </c>
      <c r="P35" s="271">
        <v>3172</v>
      </c>
      <c r="Q35" s="271">
        <v>485</v>
      </c>
      <c r="R35" s="310">
        <v>5.4</v>
      </c>
      <c r="S35" s="310">
        <v>2.7</v>
      </c>
      <c r="T35" s="310">
        <v>22.7</v>
      </c>
    </row>
    <row r="36" spans="2:20" ht="16.5" customHeight="1">
      <c r="B36" s="267"/>
      <c r="C36" s="268"/>
      <c r="D36" s="269" t="s">
        <v>225</v>
      </c>
      <c r="E36" s="270"/>
      <c r="F36" s="271">
        <v>6796</v>
      </c>
      <c r="G36" s="271">
        <v>5640</v>
      </c>
      <c r="H36" s="271">
        <v>1156</v>
      </c>
      <c r="I36" s="271">
        <v>27</v>
      </c>
      <c r="J36" s="271">
        <v>25</v>
      </c>
      <c r="K36" s="271">
        <v>2</v>
      </c>
      <c r="L36" s="271">
        <v>50</v>
      </c>
      <c r="M36" s="271">
        <v>45</v>
      </c>
      <c r="N36" s="271">
        <v>5</v>
      </c>
      <c r="O36" s="271">
        <v>6773</v>
      </c>
      <c r="P36" s="271">
        <v>5620</v>
      </c>
      <c r="Q36" s="271">
        <v>1153</v>
      </c>
      <c r="R36" s="310">
        <v>4.8</v>
      </c>
      <c r="S36" s="310">
        <v>3.3</v>
      </c>
      <c r="T36" s="310">
        <v>12</v>
      </c>
    </row>
    <row r="37" spans="2:20" ht="16.5" customHeight="1">
      <c r="B37" s="267"/>
      <c r="C37" s="268"/>
      <c r="D37" s="269" t="s">
        <v>228</v>
      </c>
      <c r="E37" s="270"/>
      <c r="F37" s="271">
        <v>23771</v>
      </c>
      <c r="G37" s="271">
        <v>16991</v>
      </c>
      <c r="H37" s="271">
        <v>6780</v>
      </c>
      <c r="I37" s="271">
        <v>160</v>
      </c>
      <c r="J37" s="271">
        <v>122</v>
      </c>
      <c r="K37" s="271">
        <v>38</v>
      </c>
      <c r="L37" s="271">
        <v>180</v>
      </c>
      <c r="M37" s="271">
        <v>123</v>
      </c>
      <c r="N37" s="271">
        <v>57</v>
      </c>
      <c r="O37" s="271">
        <v>23751</v>
      </c>
      <c r="P37" s="271">
        <v>16990</v>
      </c>
      <c r="Q37" s="271">
        <v>6761</v>
      </c>
      <c r="R37" s="310">
        <v>20.5</v>
      </c>
      <c r="S37" s="310">
        <v>10.7</v>
      </c>
      <c r="T37" s="310">
        <v>44.9</v>
      </c>
    </row>
    <row r="38" spans="2:20" ht="16.5" customHeight="1">
      <c r="B38" s="267"/>
      <c r="C38" s="268"/>
      <c r="D38" s="269" t="s">
        <v>412</v>
      </c>
      <c r="E38" s="270"/>
      <c r="F38" s="271">
        <v>14959</v>
      </c>
      <c r="G38" s="271">
        <v>11330</v>
      </c>
      <c r="H38" s="271">
        <v>3629</v>
      </c>
      <c r="I38" s="271">
        <v>6</v>
      </c>
      <c r="J38" s="271">
        <v>5</v>
      </c>
      <c r="K38" s="271">
        <v>1</v>
      </c>
      <c r="L38" s="271">
        <v>86</v>
      </c>
      <c r="M38" s="271">
        <v>63</v>
      </c>
      <c r="N38" s="271">
        <v>23</v>
      </c>
      <c r="O38" s="271">
        <v>14879</v>
      </c>
      <c r="P38" s="271">
        <v>11272</v>
      </c>
      <c r="Q38" s="271">
        <v>3607</v>
      </c>
      <c r="R38" s="310">
        <v>4.4</v>
      </c>
      <c r="S38" s="310">
        <v>3.3</v>
      </c>
      <c r="T38" s="310">
        <v>8.1</v>
      </c>
    </row>
    <row r="39" spans="2:20" ht="16.5" customHeight="1">
      <c r="B39" s="267"/>
      <c r="C39" s="268"/>
      <c r="D39" s="269" t="s">
        <v>413</v>
      </c>
      <c r="E39" s="270"/>
      <c r="F39" s="271">
        <v>28667</v>
      </c>
      <c r="G39" s="271">
        <v>23678</v>
      </c>
      <c r="H39" s="271">
        <v>4989</v>
      </c>
      <c r="I39" s="271">
        <v>223</v>
      </c>
      <c r="J39" s="271">
        <v>89</v>
      </c>
      <c r="K39" s="271">
        <v>134</v>
      </c>
      <c r="L39" s="271">
        <v>146</v>
      </c>
      <c r="M39" s="271">
        <v>126</v>
      </c>
      <c r="N39" s="271">
        <v>20</v>
      </c>
      <c r="O39" s="271">
        <v>28744</v>
      </c>
      <c r="P39" s="271">
        <v>23641</v>
      </c>
      <c r="Q39" s="271">
        <v>5103</v>
      </c>
      <c r="R39" s="310">
        <v>8.5</v>
      </c>
      <c r="S39" s="310">
        <v>1.8</v>
      </c>
      <c r="T39" s="310">
        <v>39.3</v>
      </c>
    </row>
    <row r="40" spans="2:20" ht="16.5" customHeight="1">
      <c r="B40" s="267"/>
      <c r="C40" s="268"/>
      <c r="D40" s="269" t="s">
        <v>414</v>
      </c>
      <c r="E40" s="270"/>
      <c r="F40" s="271">
        <v>10476</v>
      </c>
      <c r="G40" s="271">
        <v>6946</v>
      </c>
      <c r="H40" s="271">
        <v>3530</v>
      </c>
      <c r="I40" s="271">
        <v>1</v>
      </c>
      <c r="J40" s="271">
        <v>1</v>
      </c>
      <c r="K40" s="271">
        <v>0</v>
      </c>
      <c r="L40" s="271">
        <v>60</v>
      </c>
      <c r="M40" s="271">
        <v>31</v>
      </c>
      <c r="N40" s="271">
        <v>29</v>
      </c>
      <c r="O40" s="271">
        <v>10417</v>
      </c>
      <c r="P40" s="271">
        <v>6916</v>
      </c>
      <c r="Q40" s="271">
        <v>3501</v>
      </c>
      <c r="R40" s="310">
        <v>14.9</v>
      </c>
      <c r="S40" s="310">
        <v>2.2</v>
      </c>
      <c r="T40" s="310">
        <v>40.1</v>
      </c>
    </row>
    <row r="41" spans="2:20" ht="16.5" customHeight="1">
      <c r="B41" s="267"/>
      <c r="C41" s="268"/>
      <c r="D41" s="269" t="s">
        <v>415</v>
      </c>
      <c r="E41" s="270"/>
      <c r="F41" s="271">
        <v>12056</v>
      </c>
      <c r="G41" s="271">
        <v>6575</v>
      </c>
      <c r="H41" s="271">
        <v>5481</v>
      </c>
      <c r="I41" s="271">
        <v>123</v>
      </c>
      <c r="J41" s="271">
        <v>31</v>
      </c>
      <c r="K41" s="271">
        <v>92</v>
      </c>
      <c r="L41" s="271">
        <v>69</v>
      </c>
      <c r="M41" s="271">
        <v>57</v>
      </c>
      <c r="N41" s="271">
        <v>12</v>
      </c>
      <c r="O41" s="271">
        <v>12110</v>
      </c>
      <c r="P41" s="271">
        <v>6549</v>
      </c>
      <c r="Q41" s="271">
        <v>5561</v>
      </c>
      <c r="R41" s="310">
        <v>21</v>
      </c>
      <c r="S41" s="310">
        <v>3.7</v>
      </c>
      <c r="T41" s="310">
        <v>41.3</v>
      </c>
    </row>
    <row r="42" spans="2:20" ht="16.5" customHeight="1">
      <c r="B42" s="267"/>
      <c r="C42" s="268"/>
      <c r="D42" s="269" t="s">
        <v>416</v>
      </c>
      <c r="E42" s="270"/>
      <c r="F42" s="271">
        <v>34966</v>
      </c>
      <c r="G42" s="271">
        <v>23107</v>
      </c>
      <c r="H42" s="271">
        <v>11859</v>
      </c>
      <c r="I42" s="271">
        <v>677</v>
      </c>
      <c r="J42" s="271">
        <v>532</v>
      </c>
      <c r="K42" s="271">
        <v>145</v>
      </c>
      <c r="L42" s="271">
        <v>193</v>
      </c>
      <c r="M42" s="271">
        <v>142</v>
      </c>
      <c r="N42" s="271">
        <v>51</v>
      </c>
      <c r="O42" s="271">
        <v>35450</v>
      </c>
      <c r="P42" s="271">
        <v>23497</v>
      </c>
      <c r="Q42" s="271">
        <v>11953</v>
      </c>
      <c r="R42" s="310">
        <v>15.4</v>
      </c>
      <c r="S42" s="310">
        <v>2.2</v>
      </c>
      <c r="T42" s="310">
        <v>41.4</v>
      </c>
    </row>
    <row r="43" spans="2:20" ht="16.5" customHeight="1">
      <c r="B43" s="267"/>
      <c r="C43" s="268"/>
      <c r="D43" s="269" t="s">
        <v>417</v>
      </c>
      <c r="E43" s="270"/>
      <c r="F43" s="271">
        <v>10139</v>
      </c>
      <c r="G43" s="271">
        <v>7488</v>
      </c>
      <c r="H43" s="271">
        <v>2651</v>
      </c>
      <c r="I43" s="271">
        <v>114</v>
      </c>
      <c r="J43" s="271">
        <v>63</v>
      </c>
      <c r="K43" s="271">
        <v>51</v>
      </c>
      <c r="L43" s="271">
        <v>87</v>
      </c>
      <c r="M43" s="271">
        <v>54</v>
      </c>
      <c r="N43" s="271">
        <v>33</v>
      </c>
      <c r="O43" s="271">
        <v>10166</v>
      </c>
      <c r="P43" s="271">
        <v>7497</v>
      </c>
      <c r="Q43" s="271">
        <v>2669</v>
      </c>
      <c r="R43" s="310">
        <v>4.4</v>
      </c>
      <c r="S43" s="310">
        <v>0.3</v>
      </c>
      <c r="T43" s="310">
        <v>15.9</v>
      </c>
    </row>
    <row r="44" spans="2:20" ht="16.5" customHeight="1">
      <c r="B44" s="267"/>
      <c r="C44" s="268"/>
      <c r="D44" s="269" t="s">
        <v>418</v>
      </c>
      <c r="E44" s="270"/>
      <c r="F44" s="271">
        <v>100568</v>
      </c>
      <c r="G44" s="271">
        <v>86007</v>
      </c>
      <c r="H44" s="271">
        <v>14561</v>
      </c>
      <c r="I44" s="271">
        <v>560</v>
      </c>
      <c r="J44" s="271">
        <v>420</v>
      </c>
      <c r="K44" s="271">
        <v>140</v>
      </c>
      <c r="L44" s="271">
        <v>1055</v>
      </c>
      <c r="M44" s="271">
        <v>965</v>
      </c>
      <c r="N44" s="271">
        <v>90</v>
      </c>
      <c r="O44" s="271">
        <v>100073</v>
      </c>
      <c r="P44" s="271">
        <v>85462</v>
      </c>
      <c r="Q44" s="271">
        <v>14611</v>
      </c>
      <c r="R44" s="310">
        <v>3</v>
      </c>
      <c r="S44" s="310">
        <v>0.7</v>
      </c>
      <c r="T44" s="310">
        <v>16.4</v>
      </c>
    </row>
    <row r="45" spans="2:20" ht="16.5" customHeight="1">
      <c r="B45" s="267"/>
      <c r="C45" s="268"/>
      <c r="D45" s="269" t="s">
        <v>419</v>
      </c>
      <c r="E45" s="270"/>
      <c r="F45" s="271">
        <v>15096</v>
      </c>
      <c r="G45" s="271">
        <v>10555</v>
      </c>
      <c r="H45" s="271">
        <v>4541</v>
      </c>
      <c r="I45" s="271">
        <v>78</v>
      </c>
      <c r="J45" s="271">
        <v>54</v>
      </c>
      <c r="K45" s="271">
        <v>24</v>
      </c>
      <c r="L45" s="271">
        <v>142</v>
      </c>
      <c r="M45" s="271">
        <v>96</v>
      </c>
      <c r="N45" s="271">
        <v>46</v>
      </c>
      <c r="O45" s="271">
        <v>15032</v>
      </c>
      <c r="P45" s="271">
        <v>10513</v>
      </c>
      <c r="Q45" s="271">
        <v>4519</v>
      </c>
      <c r="R45" s="310">
        <v>8.8</v>
      </c>
      <c r="S45" s="310">
        <v>3.3</v>
      </c>
      <c r="T45" s="310">
        <v>21.8</v>
      </c>
    </row>
    <row r="46" spans="2:20" ht="16.5" customHeight="1">
      <c r="B46" s="267"/>
      <c r="C46" s="268"/>
      <c r="D46" s="269" t="s">
        <v>420</v>
      </c>
      <c r="E46" s="270"/>
      <c r="F46" s="283" t="s">
        <v>746</v>
      </c>
      <c r="G46" s="283" t="s">
        <v>746</v>
      </c>
      <c r="H46" s="283" t="s">
        <v>746</v>
      </c>
      <c r="I46" s="283" t="s">
        <v>746</v>
      </c>
      <c r="J46" s="283" t="s">
        <v>746</v>
      </c>
      <c r="K46" s="283" t="s">
        <v>746</v>
      </c>
      <c r="L46" s="283" t="s">
        <v>746</v>
      </c>
      <c r="M46" s="283" t="s">
        <v>746</v>
      </c>
      <c r="N46" s="283" t="s">
        <v>746</v>
      </c>
      <c r="O46" s="283" t="s">
        <v>746</v>
      </c>
      <c r="P46" s="283" t="s">
        <v>746</v>
      </c>
      <c r="Q46" s="283" t="s">
        <v>746</v>
      </c>
      <c r="R46" s="283" t="s">
        <v>746</v>
      </c>
      <c r="S46" s="283" t="s">
        <v>746</v>
      </c>
      <c r="T46" s="283" t="s">
        <v>746</v>
      </c>
    </row>
    <row r="47" spans="2:20" ht="16.5" customHeight="1">
      <c r="B47" s="267"/>
      <c r="C47" s="268"/>
      <c r="D47" s="269" t="s">
        <v>421</v>
      </c>
      <c r="E47" s="270"/>
      <c r="F47" s="283" t="s">
        <v>746</v>
      </c>
      <c r="G47" s="283" t="s">
        <v>746</v>
      </c>
      <c r="H47" s="283" t="s">
        <v>746</v>
      </c>
      <c r="I47" s="283" t="s">
        <v>746</v>
      </c>
      <c r="J47" s="283" t="s">
        <v>746</v>
      </c>
      <c r="K47" s="283" t="s">
        <v>746</v>
      </c>
      <c r="L47" s="283" t="s">
        <v>746</v>
      </c>
      <c r="M47" s="283" t="s">
        <v>746</v>
      </c>
      <c r="N47" s="283" t="s">
        <v>746</v>
      </c>
      <c r="O47" s="283" t="s">
        <v>746</v>
      </c>
      <c r="P47" s="283" t="s">
        <v>746</v>
      </c>
      <c r="Q47" s="283" t="s">
        <v>746</v>
      </c>
      <c r="R47" s="283" t="s">
        <v>746</v>
      </c>
      <c r="S47" s="283" t="s">
        <v>746</v>
      </c>
      <c r="T47" s="283" t="s">
        <v>746</v>
      </c>
    </row>
    <row r="48" spans="2:20" ht="16.5" customHeight="1">
      <c r="B48" s="267"/>
      <c r="C48" s="268"/>
      <c r="D48" s="269" t="s">
        <v>422</v>
      </c>
      <c r="E48" s="270"/>
      <c r="F48" s="283" t="s">
        <v>746</v>
      </c>
      <c r="G48" s="283" t="s">
        <v>746</v>
      </c>
      <c r="H48" s="283" t="s">
        <v>746</v>
      </c>
      <c r="I48" s="283" t="s">
        <v>746</v>
      </c>
      <c r="J48" s="283" t="s">
        <v>746</v>
      </c>
      <c r="K48" s="283" t="s">
        <v>746</v>
      </c>
      <c r="L48" s="283" t="s">
        <v>746</v>
      </c>
      <c r="M48" s="283" t="s">
        <v>746</v>
      </c>
      <c r="N48" s="283" t="s">
        <v>746</v>
      </c>
      <c r="O48" s="283" t="s">
        <v>746</v>
      </c>
      <c r="P48" s="283" t="s">
        <v>746</v>
      </c>
      <c r="Q48" s="283" t="s">
        <v>746</v>
      </c>
      <c r="R48" s="283" t="s">
        <v>746</v>
      </c>
      <c r="S48" s="283" t="s">
        <v>746</v>
      </c>
      <c r="T48" s="283" t="s">
        <v>746</v>
      </c>
    </row>
    <row r="49" spans="2:20" ht="16.5" customHeight="1">
      <c r="B49" s="262"/>
      <c r="C49" s="263"/>
      <c r="D49" s="264" t="s">
        <v>423</v>
      </c>
      <c r="E49" s="265"/>
      <c r="F49" s="272">
        <v>66610</v>
      </c>
      <c r="G49" s="272">
        <v>43111</v>
      </c>
      <c r="H49" s="272">
        <v>23499</v>
      </c>
      <c r="I49" s="272">
        <v>377</v>
      </c>
      <c r="J49" s="272">
        <v>286</v>
      </c>
      <c r="K49" s="272">
        <v>91</v>
      </c>
      <c r="L49" s="272">
        <v>1094</v>
      </c>
      <c r="M49" s="272">
        <v>1007</v>
      </c>
      <c r="N49" s="272">
        <v>87</v>
      </c>
      <c r="O49" s="272">
        <v>65893</v>
      </c>
      <c r="P49" s="272">
        <v>42390</v>
      </c>
      <c r="Q49" s="272">
        <v>23503</v>
      </c>
      <c r="R49" s="311">
        <v>19.9</v>
      </c>
      <c r="S49" s="311">
        <v>5</v>
      </c>
      <c r="T49" s="311">
        <v>46.8</v>
      </c>
    </row>
    <row r="50" spans="2:20" ht="16.5" customHeight="1">
      <c r="B50" s="284"/>
      <c r="C50" s="285"/>
      <c r="D50" s="286" t="s">
        <v>424</v>
      </c>
      <c r="E50" s="287"/>
      <c r="F50" s="288">
        <v>156950</v>
      </c>
      <c r="G50" s="288">
        <v>60648</v>
      </c>
      <c r="H50" s="288">
        <v>96302</v>
      </c>
      <c r="I50" s="288">
        <v>2373</v>
      </c>
      <c r="J50" s="288">
        <v>988</v>
      </c>
      <c r="K50" s="288">
        <v>1385</v>
      </c>
      <c r="L50" s="288">
        <v>2760</v>
      </c>
      <c r="M50" s="288">
        <v>771</v>
      </c>
      <c r="N50" s="288">
        <v>1989</v>
      </c>
      <c r="O50" s="288">
        <v>156563</v>
      </c>
      <c r="P50" s="288">
        <v>60865</v>
      </c>
      <c r="Q50" s="288">
        <v>95698</v>
      </c>
      <c r="R50" s="313">
        <v>60.9</v>
      </c>
      <c r="S50" s="313">
        <v>35.4</v>
      </c>
      <c r="T50" s="313">
        <v>77.1</v>
      </c>
    </row>
    <row r="51" spans="2:20" ht="16.5" customHeight="1">
      <c r="B51" s="278"/>
      <c r="C51" s="279"/>
      <c r="D51" s="280" t="s">
        <v>256</v>
      </c>
      <c r="E51" s="281"/>
      <c r="F51" s="282">
        <v>26075</v>
      </c>
      <c r="G51" s="282">
        <v>12635</v>
      </c>
      <c r="H51" s="282">
        <v>13440</v>
      </c>
      <c r="I51" s="282">
        <v>602</v>
      </c>
      <c r="J51" s="282">
        <v>286</v>
      </c>
      <c r="K51" s="282">
        <v>316</v>
      </c>
      <c r="L51" s="282">
        <v>150</v>
      </c>
      <c r="M51" s="282">
        <v>57</v>
      </c>
      <c r="N51" s="282">
        <v>93</v>
      </c>
      <c r="O51" s="282">
        <v>26527</v>
      </c>
      <c r="P51" s="282">
        <v>12864</v>
      </c>
      <c r="Q51" s="282">
        <v>13663</v>
      </c>
      <c r="R51" s="308">
        <v>41.8</v>
      </c>
      <c r="S51" s="308">
        <v>18.9</v>
      </c>
      <c r="T51" s="308">
        <v>63.4</v>
      </c>
    </row>
    <row r="52" spans="2:20" ht="16.5" customHeight="1">
      <c r="B52" s="267"/>
      <c r="C52" s="268"/>
      <c r="D52" s="269" t="s">
        <v>425</v>
      </c>
      <c r="E52" s="270"/>
      <c r="F52" s="271">
        <v>91206</v>
      </c>
      <c r="G52" s="271">
        <v>34208</v>
      </c>
      <c r="H52" s="271">
        <v>56998</v>
      </c>
      <c r="I52" s="271">
        <v>1635</v>
      </c>
      <c r="J52" s="271">
        <v>144</v>
      </c>
      <c r="K52" s="271">
        <v>1491</v>
      </c>
      <c r="L52" s="271">
        <v>1924</v>
      </c>
      <c r="M52" s="271">
        <v>785</v>
      </c>
      <c r="N52" s="271">
        <v>1139</v>
      </c>
      <c r="O52" s="271">
        <v>90917</v>
      </c>
      <c r="P52" s="271">
        <v>33567</v>
      </c>
      <c r="Q52" s="271">
        <v>57350</v>
      </c>
      <c r="R52" s="310">
        <v>84.1</v>
      </c>
      <c r="S52" s="310">
        <v>69.2</v>
      </c>
      <c r="T52" s="310">
        <v>92.9</v>
      </c>
    </row>
    <row r="53" spans="2:20" ht="16.5" customHeight="1">
      <c r="B53" s="262"/>
      <c r="C53" s="263"/>
      <c r="D53" s="264" t="s">
        <v>258</v>
      </c>
      <c r="E53" s="265"/>
      <c r="F53" s="272">
        <v>69987</v>
      </c>
      <c r="G53" s="272">
        <v>15698</v>
      </c>
      <c r="H53" s="272">
        <v>54289</v>
      </c>
      <c r="I53" s="272">
        <v>325</v>
      </c>
      <c r="J53" s="272">
        <v>102</v>
      </c>
      <c r="K53" s="272">
        <v>223</v>
      </c>
      <c r="L53" s="272">
        <v>661</v>
      </c>
      <c r="M53" s="272">
        <v>139</v>
      </c>
      <c r="N53" s="272">
        <v>522</v>
      </c>
      <c r="O53" s="272">
        <v>69651</v>
      </c>
      <c r="P53" s="272">
        <v>15661</v>
      </c>
      <c r="Q53" s="272">
        <v>53990</v>
      </c>
      <c r="R53" s="311">
        <v>21.3</v>
      </c>
      <c r="S53" s="311">
        <v>10</v>
      </c>
      <c r="T53" s="311">
        <v>24.6</v>
      </c>
    </row>
    <row r="54" spans="2:20" ht="16.5" customHeight="1">
      <c r="B54" s="284"/>
      <c r="C54" s="285"/>
      <c r="D54" s="286" t="s">
        <v>426</v>
      </c>
      <c r="E54" s="287"/>
      <c r="F54" s="288">
        <v>89775</v>
      </c>
      <c r="G54" s="288">
        <v>20513</v>
      </c>
      <c r="H54" s="288">
        <v>69262</v>
      </c>
      <c r="I54" s="288">
        <v>1234</v>
      </c>
      <c r="J54" s="288">
        <v>33</v>
      </c>
      <c r="K54" s="288">
        <v>1201</v>
      </c>
      <c r="L54" s="288">
        <v>591</v>
      </c>
      <c r="M54" s="288">
        <v>39</v>
      </c>
      <c r="N54" s="288">
        <v>552</v>
      </c>
      <c r="O54" s="288">
        <v>90418</v>
      </c>
      <c r="P54" s="288">
        <v>20507</v>
      </c>
      <c r="Q54" s="288">
        <v>69911</v>
      </c>
      <c r="R54" s="313">
        <v>35.9</v>
      </c>
      <c r="S54" s="313">
        <v>22.6</v>
      </c>
      <c r="T54" s="313">
        <v>39.8</v>
      </c>
    </row>
    <row r="55" spans="2:20" ht="16.5" customHeight="1">
      <c r="B55" s="278"/>
      <c r="C55" s="279"/>
      <c r="D55" s="280" t="s">
        <v>427</v>
      </c>
      <c r="E55" s="281"/>
      <c r="F55" s="282">
        <v>22675</v>
      </c>
      <c r="G55" s="282">
        <v>12775</v>
      </c>
      <c r="H55" s="282">
        <v>9900</v>
      </c>
      <c r="I55" s="282">
        <v>327</v>
      </c>
      <c r="J55" s="282">
        <v>203</v>
      </c>
      <c r="K55" s="282">
        <v>124</v>
      </c>
      <c r="L55" s="282">
        <v>877</v>
      </c>
      <c r="M55" s="282">
        <v>280</v>
      </c>
      <c r="N55" s="282">
        <v>597</v>
      </c>
      <c r="O55" s="282">
        <v>22125</v>
      </c>
      <c r="P55" s="282">
        <v>12698</v>
      </c>
      <c r="Q55" s="282">
        <v>9427</v>
      </c>
      <c r="R55" s="308">
        <v>36.5</v>
      </c>
      <c r="S55" s="308">
        <v>34.1</v>
      </c>
      <c r="T55" s="308">
        <v>39.7</v>
      </c>
    </row>
    <row r="56" spans="2:20" ht="16.5" customHeight="1">
      <c r="B56" s="267"/>
      <c r="C56" s="268"/>
      <c r="D56" s="269" t="s">
        <v>428</v>
      </c>
      <c r="E56" s="270"/>
      <c r="F56" s="271">
        <v>46575</v>
      </c>
      <c r="G56" s="271">
        <v>20659</v>
      </c>
      <c r="H56" s="271">
        <v>25916</v>
      </c>
      <c r="I56" s="271">
        <v>877</v>
      </c>
      <c r="J56" s="271">
        <v>193</v>
      </c>
      <c r="K56" s="271">
        <v>684</v>
      </c>
      <c r="L56" s="271">
        <v>763</v>
      </c>
      <c r="M56" s="271">
        <v>239</v>
      </c>
      <c r="N56" s="271">
        <v>524</v>
      </c>
      <c r="O56" s="271">
        <v>46689</v>
      </c>
      <c r="P56" s="271">
        <v>20613</v>
      </c>
      <c r="Q56" s="271">
        <v>26076</v>
      </c>
      <c r="R56" s="310">
        <v>47.5</v>
      </c>
      <c r="S56" s="310">
        <v>25.5</v>
      </c>
      <c r="T56" s="310">
        <v>64.8</v>
      </c>
    </row>
    <row r="57" spans="2:20" ht="16.5" customHeight="1">
      <c r="B57" s="267"/>
      <c r="C57" s="268"/>
      <c r="D57" s="269" t="s">
        <v>429</v>
      </c>
      <c r="E57" s="270"/>
      <c r="F57" s="271">
        <v>19844</v>
      </c>
      <c r="G57" s="271">
        <v>16325</v>
      </c>
      <c r="H57" s="271">
        <v>3519</v>
      </c>
      <c r="I57" s="271">
        <v>237</v>
      </c>
      <c r="J57" s="271">
        <v>237</v>
      </c>
      <c r="K57" s="271">
        <v>0</v>
      </c>
      <c r="L57" s="271">
        <v>81</v>
      </c>
      <c r="M57" s="271">
        <v>54</v>
      </c>
      <c r="N57" s="271">
        <v>27</v>
      </c>
      <c r="O57" s="271">
        <v>20000</v>
      </c>
      <c r="P57" s="271">
        <v>16508</v>
      </c>
      <c r="Q57" s="271">
        <v>3492</v>
      </c>
      <c r="R57" s="310">
        <v>14.1</v>
      </c>
      <c r="S57" s="310">
        <v>10.8</v>
      </c>
      <c r="T57" s="310">
        <v>29.9</v>
      </c>
    </row>
    <row r="58" spans="2:20" ht="13.5">
      <c r="B58" s="262"/>
      <c r="C58" s="263"/>
      <c r="D58" s="290" t="s">
        <v>430</v>
      </c>
      <c r="E58" s="265"/>
      <c r="F58" s="291" t="s">
        <v>746</v>
      </c>
      <c r="G58" s="291" t="s">
        <v>746</v>
      </c>
      <c r="H58" s="291" t="s">
        <v>746</v>
      </c>
      <c r="I58" s="291" t="s">
        <v>746</v>
      </c>
      <c r="J58" s="291" t="s">
        <v>746</v>
      </c>
      <c r="K58" s="291" t="s">
        <v>746</v>
      </c>
      <c r="L58" s="291" t="s">
        <v>746</v>
      </c>
      <c r="M58" s="291" t="s">
        <v>746</v>
      </c>
      <c r="N58" s="291" t="s">
        <v>746</v>
      </c>
      <c r="O58" s="291" t="s">
        <v>746</v>
      </c>
      <c r="P58" s="291" t="s">
        <v>746</v>
      </c>
      <c r="Q58" s="291" t="s">
        <v>746</v>
      </c>
      <c r="R58" s="291" t="s">
        <v>746</v>
      </c>
      <c r="S58" s="291" t="s">
        <v>746</v>
      </c>
      <c r="T58" s="291" t="s">
        <v>746</v>
      </c>
    </row>
    <row r="59" spans="2:20" ht="13.5">
      <c r="B59" s="273"/>
      <c r="C59" s="268"/>
      <c r="D59" s="293" t="s">
        <v>431</v>
      </c>
      <c r="E59" s="270"/>
      <c r="F59" s="283" t="s">
        <v>746</v>
      </c>
      <c r="G59" s="283" t="s">
        <v>746</v>
      </c>
      <c r="H59" s="283" t="s">
        <v>746</v>
      </c>
      <c r="I59" s="283" t="s">
        <v>746</v>
      </c>
      <c r="J59" s="283" t="s">
        <v>746</v>
      </c>
      <c r="K59" s="283" t="s">
        <v>746</v>
      </c>
      <c r="L59" s="283" t="s">
        <v>746</v>
      </c>
      <c r="M59" s="283" t="s">
        <v>746</v>
      </c>
      <c r="N59" s="283" t="s">
        <v>746</v>
      </c>
      <c r="O59" s="283" t="s">
        <v>746</v>
      </c>
      <c r="P59" s="283" t="s">
        <v>746</v>
      </c>
      <c r="Q59" s="283" t="s">
        <v>746</v>
      </c>
      <c r="R59" s="283" t="s">
        <v>746</v>
      </c>
      <c r="S59" s="283" t="s">
        <v>746</v>
      </c>
      <c r="T59" s="283" t="s">
        <v>746</v>
      </c>
    </row>
    <row r="60" spans="2:20" ht="13.5">
      <c r="B60" s="273"/>
      <c r="C60" s="263"/>
      <c r="D60" s="293" t="s">
        <v>432</v>
      </c>
      <c r="E60" s="265"/>
      <c r="F60" s="283" t="s">
        <v>746</v>
      </c>
      <c r="G60" s="283" t="s">
        <v>746</v>
      </c>
      <c r="H60" s="283" t="s">
        <v>746</v>
      </c>
      <c r="I60" s="283" t="s">
        <v>746</v>
      </c>
      <c r="J60" s="283" t="s">
        <v>746</v>
      </c>
      <c r="K60" s="283" t="s">
        <v>746</v>
      </c>
      <c r="L60" s="283" t="s">
        <v>746</v>
      </c>
      <c r="M60" s="283" t="s">
        <v>746</v>
      </c>
      <c r="N60" s="283" t="s">
        <v>746</v>
      </c>
      <c r="O60" s="283" t="s">
        <v>746</v>
      </c>
      <c r="P60" s="283" t="s">
        <v>746</v>
      </c>
      <c r="Q60" s="283" t="s">
        <v>746</v>
      </c>
      <c r="R60" s="283" t="s">
        <v>746</v>
      </c>
      <c r="S60" s="283" t="s">
        <v>746</v>
      </c>
      <c r="T60" s="283" t="s">
        <v>746</v>
      </c>
    </row>
    <row r="61" spans="2:20" ht="13.5">
      <c r="B61" s="273"/>
      <c r="C61" s="268"/>
      <c r="D61" s="293" t="s">
        <v>433</v>
      </c>
      <c r="E61" s="270"/>
      <c r="F61" s="283" t="s">
        <v>746</v>
      </c>
      <c r="G61" s="283" t="s">
        <v>746</v>
      </c>
      <c r="H61" s="283" t="s">
        <v>746</v>
      </c>
      <c r="I61" s="283" t="s">
        <v>746</v>
      </c>
      <c r="J61" s="283" t="s">
        <v>746</v>
      </c>
      <c r="K61" s="283" t="s">
        <v>746</v>
      </c>
      <c r="L61" s="283" t="s">
        <v>746</v>
      </c>
      <c r="M61" s="283" t="s">
        <v>746</v>
      </c>
      <c r="N61" s="283" t="s">
        <v>746</v>
      </c>
      <c r="O61" s="283" t="s">
        <v>746</v>
      </c>
      <c r="P61" s="283" t="s">
        <v>746</v>
      </c>
      <c r="Q61" s="283" t="s">
        <v>746</v>
      </c>
      <c r="R61" s="283" t="s">
        <v>746</v>
      </c>
      <c r="S61" s="283" t="s">
        <v>746</v>
      </c>
      <c r="T61" s="283" t="s">
        <v>746</v>
      </c>
    </row>
    <row r="62" spans="2:20" ht="13.5">
      <c r="B62" s="284"/>
      <c r="C62" s="314"/>
      <c r="D62" s="295" t="s">
        <v>434</v>
      </c>
      <c r="E62" s="315"/>
      <c r="F62" s="283" t="s">
        <v>746</v>
      </c>
      <c r="G62" s="283" t="s">
        <v>746</v>
      </c>
      <c r="H62" s="283" t="s">
        <v>746</v>
      </c>
      <c r="I62" s="283" t="s">
        <v>746</v>
      </c>
      <c r="J62" s="283" t="s">
        <v>746</v>
      </c>
      <c r="K62" s="283" t="s">
        <v>746</v>
      </c>
      <c r="L62" s="283" t="s">
        <v>746</v>
      </c>
      <c r="M62" s="283" t="s">
        <v>746</v>
      </c>
      <c r="N62" s="283" t="s">
        <v>746</v>
      </c>
      <c r="O62" s="283" t="s">
        <v>746</v>
      </c>
      <c r="P62" s="283" t="s">
        <v>746</v>
      </c>
      <c r="Q62" s="283" t="s">
        <v>746</v>
      </c>
      <c r="R62" s="283" t="s">
        <v>746</v>
      </c>
      <c r="S62" s="283" t="s">
        <v>746</v>
      </c>
      <c r="T62" s="283" t="s">
        <v>746</v>
      </c>
    </row>
    <row r="63" spans="2:20" ht="13.5">
      <c r="B63" s="278"/>
      <c r="C63" s="279"/>
      <c r="D63" s="316" t="s">
        <v>435</v>
      </c>
      <c r="E63" s="281"/>
      <c r="F63" s="291" t="s">
        <v>746</v>
      </c>
      <c r="G63" s="291" t="s">
        <v>746</v>
      </c>
      <c r="H63" s="291" t="s">
        <v>746</v>
      </c>
      <c r="I63" s="291" t="s">
        <v>746</v>
      </c>
      <c r="J63" s="291" t="s">
        <v>746</v>
      </c>
      <c r="K63" s="291" t="s">
        <v>746</v>
      </c>
      <c r="L63" s="291" t="s">
        <v>746</v>
      </c>
      <c r="M63" s="291" t="s">
        <v>746</v>
      </c>
      <c r="N63" s="291" t="s">
        <v>746</v>
      </c>
      <c r="O63" s="291" t="s">
        <v>746</v>
      </c>
      <c r="P63" s="291" t="s">
        <v>746</v>
      </c>
      <c r="Q63" s="291" t="s">
        <v>746</v>
      </c>
      <c r="R63" s="291" t="s">
        <v>746</v>
      </c>
      <c r="S63" s="291" t="s">
        <v>746</v>
      </c>
      <c r="T63" s="291" t="s">
        <v>746</v>
      </c>
    </row>
    <row r="64" spans="2:20" ht="13.5">
      <c r="B64" s="284"/>
      <c r="C64" s="268"/>
      <c r="D64" s="295" t="s">
        <v>436</v>
      </c>
      <c r="E64" s="270"/>
      <c r="F64" s="296" t="s">
        <v>746</v>
      </c>
      <c r="G64" s="296" t="s">
        <v>746</v>
      </c>
      <c r="H64" s="296" t="s">
        <v>746</v>
      </c>
      <c r="I64" s="296" t="s">
        <v>746</v>
      </c>
      <c r="J64" s="296" t="s">
        <v>746</v>
      </c>
      <c r="K64" s="296" t="s">
        <v>746</v>
      </c>
      <c r="L64" s="296" t="s">
        <v>746</v>
      </c>
      <c r="M64" s="296" t="s">
        <v>746</v>
      </c>
      <c r="N64" s="296" t="s">
        <v>746</v>
      </c>
      <c r="O64" s="296" t="s">
        <v>746</v>
      </c>
      <c r="P64" s="296" t="s">
        <v>746</v>
      </c>
      <c r="Q64" s="296" t="s">
        <v>746</v>
      </c>
      <c r="R64" s="296" t="s">
        <v>746</v>
      </c>
      <c r="S64" s="296" t="s">
        <v>746</v>
      </c>
      <c r="T64" s="296" t="s">
        <v>746</v>
      </c>
    </row>
    <row r="65" spans="2:20" ht="18.75">
      <c r="B65" s="239" t="s">
        <v>745</v>
      </c>
      <c r="C65" s="240"/>
      <c r="D65" s="241"/>
      <c r="E65" s="240"/>
      <c r="F65" s="240"/>
      <c r="G65" s="240"/>
      <c r="H65" s="240"/>
      <c r="I65" s="240" t="s">
        <v>687</v>
      </c>
      <c r="J65" s="240"/>
      <c r="K65" s="240"/>
      <c r="L65" s="240"/>
      <c r="M65" s="240"/>
      <c r="N65" s="240"/>
      <c r="O65" s="240"/>
      <c r="P65" s="240"/>
      <c r="Q65" s="240"/>
      <c r="R65" s="240"/>
      <c r="S65" s="240"/>
      <c r="T65" s="240"/>
    </row>
    <row r="66" spans="2:20" ht="18.75" customHeight="1">
      <c r="B66" s="243" t="s">
        <v>438</v>
      </c>
      <c r="C66" s="244"/>
      <c r="D66" s="244"/>
      <c r="E66" s="244"/>
      <c r="F66" s="244"/>
      <c r="G66" s="245"/>
      <c r="H66" s="245"/>
      <c r="I66" s="245"/>
      <c r="J66" s="245"/>
      <c r="K66" s="245"/>
      <c r="L66" s="245"/>
      <c r="M66" s="245"/>
      <c r="N66" s="245"/>
      <c r="O66" s="245"/>
      <c r="P66" s="245"/>
      <c r="Q66" s="245"/>
      <c r="R66" s="245"/>
      <c r="S66" s="245"/>
      <c r="T66" s="245"/>
    </row>
    <row r="67" spans="2:20" ht="6" customHeight="1">
      <c r="B67" s="245"/>
      <c r="C67" s="245"/>
      <c r="E67" s="245"/>
      <c r="F67" s="245"/>
      <c r="G67" s="245"/>
      <c r="H67" s="245"/>
      <c r="I67" s="245"/>
      <c r="J67" s="245"/>
      <c r="K67" s="245"/>
      <c r="L67" s="245"/>
      <c r="M67" s="245"/>
      <c r="N67" s="245"/>
      <c r="O67" s="245"/>
      <c r="P67" s="245"/>
      <c r="Q67" s="245"/>
      <c r="R67" s="245"/>
      <c r="S67" s="245"/>
      <c r="T67" s="245"/>
    </row>
    <row r="68" spans="2:20" ht="18" customHeight="1">
      <c r="B68" s="245"/>
      <c r="C68" s="245"/>
      <c r="D68" s="247" t="s">
        <v>449</v>
      </c>
      <c r="E68" s="245"/>
      <c r="G68" s="245"/>
      <c r="H68" s="245"/>
      <c r="I68" s="245"/>
      <c r="J68" s="245"/>
      <c r="K68" s="245"/>
      <c r="L68" s="245"/>
      <c r="M68" s="245"/>
      <c r="N68" s="245"/>
      <c r="O68" s="245"/>
      <c r="P68" s="245"/>
      <c r="Q68" s="245"/>
      <c r="R68" s="245"/>
      <c r="S68" s="245"/>
      <c r="T68" s="245"/>
    </row>
    <row r="69" spans="2:20" s="253" customFormat="1" ht="18" customHeight="1">
      <c r="B69" s="249"/>
      <c r="C69" s="250"/>
      <c r="D69" s="251"/>
      <c r="E69" s="252"/>
      <c r="F69" s="779" t="s">
        <v>688</v>
      </c>
      <c r="G69" s="784"/>
      <c r="H69" s="784"/>
      <c r="I69" s="779" t="s">
        <v>689</v>
      </c>
      <c r="J69" s="780"/>
      <c r="K69" s="780"/>
      <c r="L69" s="779" t="s">
        <v>690</v>
      </c>
      <c r="M69" s="780"/>
      <c r="N69" s="780"/>
      <c r="O69" s="774" t="s">
        <v>691</v>
      </c>
      <c r="P69" s="781"/>
      <c r="Q69" s="781"/>
      <c r="R69" s="774" t="s">
        <v>692</v>
      </c>
      <c r="S69" s="781"/>
      <c r="T69" s="782"/>
    </row>
    <row r="70" spans="2:20" s="253" customFormat="1" ht="18" customHeight="1" thickBot="1">
      <c r="B70" s="777" t="s">
        <v>445</v>
      </c>
      <c r="C70" s="783"/>
      <c r="D70" s="783"/>
      <c r="E70" s="255"/>
      <c r="F70" s="255" t="s">
        <v>681</v>
      </c>
      <c r="G70" s="254" t="s">
        <v>682</v>
      </c>
      <c r="H70" s="254" t="s">
        <v>683</v>
      </c>
      <c r="I70" s="256" t="s">
        <v>681</v>
      </c>
      <c r="J70" s="254" t="s">
        <v>682</v>
      </c>
      <c r="K70" s="254" t="s">
        <v>683</v>
      </c>
      <c r="L70" s="256" t="s">
        <v>681</v>
      </c>
      <c r="M70" s="254" t="s">
        <v>682</v>
      </c>
      <c r="N70" s="254" t="s">
        <v>683</v>
      </c>
      <c r="O70" s="254" t="s">
        <v>681</v>
      </c>
      <c r="P70" s="256" t="s">
        <v>682</v>
      </c>
      <c r="Q70" s="297" t="s">
        <v>683</v>
      </c>
      <c r="R70" s="256" t="s">
        <v>681</v>
      </c>
      <c r="S70" s="256" t="s">
        <v>682</v>
      </c>
      <c r="T70" s="255" t="s">
        <v>683</v>
      </c>
    </row>
    <row r="71" spans="2:20" s="253" customFormat="1" ht="9.75" customHeight="1" thickTop="1">
      <c r="B71" s="298"/>
      <c r="C71" s="299"/>
      <c r="D71" s="300"/>
      <c r="E71" s="301"/>
      <c r="F71" s="303" t="s">
        <v>693</v>
      </c>
      <c r="G71" s="303" t="s">
        <v>693</v>
      </c>
      <c r="H71" s="303" t="s">
        <v>693</v>
      </c>
      <c r="I71" s="303" t="s">
        <v>693</v>
      </c>
      <c r="J71" s="303" t="s">
        <v>693</v>
      </c>
      <c r="K71" s="303" t="s">
        <v>693</v>
      </c>
      <c r="L71" s="303" t="s">
        <v>693</v>
      </c>
      <c r="M71" s="303" t="s">
        <v>693</v>
      </c>
      <c r="N71" s="303" t="s">
        <v>693</v>
      </c>
      <c r="O71" s="303" t="s">
        <v>693</v>
      </c>
      <c r="P71" s="303" t="s">
        <v>693</v>
      </c>
      <c r="Q71" s="303" t="s">
        <v>693</v>
      </c>
      <c r="R71" s="304" t="s">
        <v>672</v>
      </c>
      <c r="S71" s="304" t="s">
        <v>672</v>
      </c>
      <c r="T71" s="304" t="s">
        <v>672</v>
      </c>
    </row>
    <row r="72" spans="2:20" ht="16.5" customHeight="1">
      <c r="B72" s="278"/>
      <c r="C72" s="279"/>
      <c r="D72" s="307" t="s">
        <v>146</v>
      </c>
      <c r="E72" s="281"/>
      <c r="F72" s="282">
        <v>859313</v>
      </c>
      <c r="G72" s="282">
        <v>506043</v>
      </c>
      <c r="H72" s="282">
        <v>353270</v>
      </c>
      <c r="I72" s="282">
        <v>7151</v>
      </c>
      <c r="J72" s="282">
        <v>3574</v>
      </c>
      <c r="K72" s="282">
        <v>3577</v>
      </c>
      <c r="L72" s="282">
        <v>7808</v>
      </c>
      <c r="M72" s="282">
        <v>3906</v>
      </c>
      <c r="N72" s="282">
        <v>3902</v>
      </c>
      <c r="O72" s="282">
        <v>858656</v>
      </c>
      <c r="P72" s="282">
        <v>505711</v>
      </c>
      <c r="Q72" s="282">
        <v>352945</v>
      </c>
      <c r="R72" s="308">
        <v>24.5</v>
      </c>
      <c r="S72" s="308">
        <v>10.2</v>
      </c>
      <c r="T72" s="308">
        <v>44.9</v>
      </c>
    </row>
    <row r="73" spans="2:20" ht="16.5" customHeight="1">
      <c r="B73" s="262"/>
      <c r="C73" s="263"/>
      <c r="D73" s="264" t="s">
        <v>393</v>
      </c>
      <c r="E73" s="265"/>
      <c r="F73" s="266" t="s">
        <v>746</v>
      </c>
      <c r="G73" s="266" t="s">
        <v>746</v>
      </c>
      <c r="H73" s="266" t="s">
        <v>746</v>
      </c>
      <c r="I73" s="266" t="s">
        <v>746</v>
      </c>
      <c r="J73" s="266" t="s">
        <v>746</v>
      </c>
      <c r="K73" s="266" t="s">
        <v>746</v>
      </c>
      <c r="L73" s="266" t="s">
        <v>746</v>
      </c>
      <c r="M73" s="266" t="s">
        <v>746</v>
      </c>
      <c r="N73" s="266" t="s">
        <v>746</v>
      </c>
      <c r="O73" s="266" t="s">
        <v>746</v>
      </c>
      <c r="P73" s="266" t="s">
        <v>746</v>
      </c>
      <c r="Q73" s="266" t="s">
        <v>746</v>
      </c>
      <c r="R73" s="266" t="s">
        <v>746</v>
      </c>
      <c r="S73" s="266" t="s">
        <v>746</v>
      </c>
      <c r="T73" s="266" t="s">
        <v>746</v>
      </c>
    </row>
    <row r="74" spans="2:20" ht="16.5" customHeight="1">
      <c r="B74" s="267"/>
      <c r="C74" s="268"/>
      <c r="D74" s="269" t="s">
        <v>154</v>
      </c>
      <c r="E74" s="270"/>
      <c r="F74" s="271">
        <v>17877</v>
      </c>
      <c r="G74" s="271">
        <v>16058</v>
      </c>
      <c r="H74" s="271">
        <v>1819</v>
      </c>
      <c r="I74" s="271">
        <v>119</v>
      </c>
      <c r="J74" s="271">
        <v>119</v>
      </c>
      <c r="K74" s="271">
        <v>0</v>
      </c>
      <c r="L74" s="271">
        <v>51</v>
      </c>
      <c r="M74" s="271">
        <v>51</v>
      </c>
      <c r="N74" s="271">
        <v>0</v>
      </c>
      <c r="O74" s="271">
        <v>17945</v>
      </c>
      <c r="P74" s="271">
        <v>16126</v>
      </c>
      <c r="Q74" s="271">
        <v>1819</v>
      </c>
      <c r="R74" s="310">
        <v>0.5</v>
      </c>
      <c r="S74" s="310">
        <v>0.1</v>
      </c>
      <c r="T74" s="310">
        <v>3.4</v>
      </c>
    </row>
    <row r="75" spans="2:20" ht="16.5" customHeight="1">
      <c r="B75" s="267"/>
      <c r="C75" s="268"/>
      <c r="D75" s="269" t="s">
        <v>156</v>
      </c>
      <c r="E75" s="270"/>
      <c r="F75" s="271">
        <v>325622</v>
      </c>
      <c r="G75" s="271">
        <v>246034</v>
      </c>
      <c r="H75" s="271">
        <v>79588</v>
      </c>
      <c r="I75" s="271">
        <v>2261</v>
      </c>
      <c r="J75" s="271">
        <v>1600</v>
      </c>
      <c r="K75" s="271">
        <v>661</v>
      </c>
      <c r="L75" s="271">
        <v>2998</v>
      </c>
      <c r="M75" s="271">
        <v>2084</v>
      </c>
      <c r="N75" s="271">
        <v>914</v>
      </c>
      <c r="O75" s="271">
        <v>324885</v>
      </c>
      <c r="P75" s="271">
        <v>245550</v>
      </c>
      <c r="Q75" s="271">
        <v>79335</v>
      </c>
      <c r="R75" s="310">
        <v>7.7</v>
      </c>
      <c r="S75" s="310">
        <v>1.9</v>
      </c>
      <c r="T75" s="310">
        <v>25.6</v>
      </c>
    </row>
    <row r="76" spans="2:20" ht="16.5" customHeight="1">
      <c r="B76" s="267"/>
      <c r="C76" s="268"/>
      <c r="D76" s="269" t="s">
        <v>158</v>
      </c>
      <c r="E76" s="270"/>
      <c r="F76" s="271">
        <v>6603</v>
      </c>
      <c r="G76" s="271">
        <v>5580</v>
      </c>
      <c r="H76" s="271">
        <v>1023</v>
      </c>
      <c r="I76" s="271">
        <v>33</v>
      </c>
      <c r="J76" s="271">
        <v>33</v>
      </c>
      <c r="K76" s="271">
        <v>0</v>
      </c>
      <c r="L76" s="271">
        <v>15</v>
      </c>
      <c r="M76" s="271">
        <v>4</v>
      </c>
      <c r="N76" s="271">
        <v>11</v>
      </c>
      <c r="O76" s="271">
        <v>6621</v>
      </c>
      <c r="P76" s="271">
        <v>5609</v>
      </c>
      <c r="Q76" s="271">
        <v>1012</v>
      </c>
      <c r="R76" s="310">
        <v>3.9</v>
      </c>
      <c r="S76" s="310">
        <v>2.1</v>
      </c>
      <c r="T76" s="310">
        <v>14.3</v>
      </c>
    </row>
    <row r="77" spans="2:20" ht="16.5" customHeight="1">
      <c r="B77" s="267"/>
      <c r="C77" s="268"/>
      <c r="D77" s="269" t="s">
        <v>161</v>
      </c>
      <c r="E77" s="270"/>
      <c r="F77" s="271">
        <v>12721</v>
      </c>
      <c r="G77" s="271">
        <v>7837</v>
      </c>
      <c r="H77" s="271">
        <v>4884</v>
      </c>
      <c r="I77" s="271">
        <v>68</v>
      </c>
      <c r="J77" s="271">
        <v>36</v>
      </c>
      <c r="K77" s="271">
        <v>32</v>
      </c>
      <c r="L77" s="271">
        <v>108</v>
      </c>
      <c r="M77" s="271">
        <v>48</v>
      </c>
      <c r="N77" s="271">
        <v>60</v>
      </c>
      <c r="O77" s="271">
        <v>12681</v>
      </c>
      <c r="P77" s="271">
        <v>7825</v>
      </c>
      <c r="Q77" s="271">
        <v>4856</v>
      </c>
      <c r="R77" s="310">
        <v>24.2</v>
      </c>
      <c r="S77" s="310">
        <v>5.6</v>
      </c>
      <c r="T77" s="310">
        <v>54.2</v>
      </c>
    </row>
    <row r="78" spans="2:20" ht="16.5" customHeight="1">
      <c r="B78" s="267"/>
      <c r="C78" s="268"/>
      <c r="D78" s="269" t="s">
        <v>394</v>
      </c>
      <c r="E78" s="270"/>
      <c r="F78" s="271">
        <v>65077</v>
      </c>
      <c r="G78" s="271">
        <v>50121</v>
      </c>
      <c r="H78" s="271">
        <v>14956</v>
      </c>
      <c r="I78" s="271">
        <v>735</v>
      </c>
      <c r="J78" s="271">
        <v>403</v>
      </c>
      <c r="K78" s="271">
        <v>332</v>
      </c>
      <c r="L78" s="271">
        <v>248</v>
      </c>
      <c r="M78" s="271">
        <v>200</v>
      </c>
      <c r="N78" s="271">
        <v>48</v>
      </c>
      <c r="O78" s="271">
        <v>65564</v>
      </c>
      <c r="P78" s="271">
        <v>50324</v>
      </c>
      <c r="Q78" s="271">
        <v>15240</v>
      </c>
      <c r="R78" s="310">
        <v>17.9</v>
      </c>
      <c r="S78" s="310">
        <v>10.7</v>
      </c>
      <c r="T78" s="310">
        <v>41.4</v>
      </c>
    </row>
    <row r="79" spans="2:20" ht="16.5" customHeight="1">
      <c r="B79" s="267"/>
      <c r="C79" s="268"/>
      <c r="D79" s="269" t="s">
        <v>395</v>
      </c>
      <c r="E79" s="270"/>
      <c r="F79" s="271">
        <v>97579</v>
      </c>
      <c r="G79" s="271">
        <v>36566</v>
      </c>
      <c r="H79" s="271">
        <v>61013</v>
      </c>
      <c r="I79" s="271">
        <v>690</v>
      </c>
      <c r="J79" s="271">
        <v>232</v>
      </c>
      <c r="K79" s="271">
        <v>458</v>
      </c>
      <c r="L79" s="271">
        <v>548</v>
      </c>
      <c r="M79" s="271">
        <v>260</v>
      </c>
      <c r="N79" s="271">
        <v>288</v>
      </c>
      <c r="O79" s="271">
        <v>97721</v>
      </c>
      <c r="P79" s="271">
        <v>36538</v>
      </c>
      <c r="Q79" s="271">
        <v>61183</v>
      </c>
      <c r="R79" s="310">
        <v>56.6</v>
      </c>
      <c r="S79" s="310">
        <v>25.3</v>
      </c>
      <c r="T79" s="310">
        <v>75.2</v>
      </c>
    </row>
    <row r="80" spans="2:20" ht="16.5" customHeight="1">
      <c r="B80" s="267"/>
      <c r="C80" s="268"/>
      <c r="D80" s="269" t="s">
        <v>396</v>
      </c>
      <c r="E80" s="270"/>
      <c r="F80" s="271">
        <v>17055</v>
      </c>
      <c r="G80" s="271">
        <v>8019</v>
      </c>
      <c r="H80" s="271">
        <v>9036</v>
      </c>
      <c r="I80" s="271">
        <v>84</v>
      </c>
      <c r="J80" s="271">
        <v>39</v>
      </c>
      <c r="K80" s="271">
        <v>45</v>
      </c>
      <c r="L80" s="271">
        <v>133</v>
      </c>
      <c r="M80" s="271">
        <v>96</v>
      </c>
      <c r="N80" s="271">
        <v>37</v>
      </c>
      <c r="O80" s="271">
        <v>17006</v>
      </c>
      <c r="P80" s="271">
        <v>7962</v>
      </c>
      <c r="Q80" s="271">
        <v>9044</v>
      </c>
      <c r="R80" s="310">
        <v>6.1</v>
      </c>
      <c r="S80" s="310">
        <v>1.4</v>
      </c>
      <c r="T80" s="310">
        <v>10.2</v>
      </c>
    </row>
    <row r="81" spans="2:20" ht="16.5" customHeight="1">
      <c r="B81" s="267"/>
      <c r="C81" s="268"/>
      <c r="D81" s="269" t="s">
        <v>397</v>
      </c>
      <c r="E81" s="270"/>
      <c r="F81" s="271">
        <v>7278</v>
      </c>
      <c r="G81" s="271">
        <v>4011</v>
      </c>
      <c r="H81" s="271">
        <v>3267</v>
      </c>
      <c r="I81" s="271">
        <v>57</v>
      </c>
      <c r="J81" s="271">
        <v>24</v>
      </c>
      <c r="K81" s="271">
        <v>33</v>
      </c>
      <c r="L81" s="271">
        <v>59</v>
      </c>
      <c r="M81" s="271">
        <v>25</v>
      </c>
      <c r="N81" s="271">
        <v>34</v>
      </c>
      <c r="O81" s="271">
        <v>7276</v>
      </c>
      <c r="P81" s="271">
        <v>4010</v>
      </c>
      <c r="Q81" s="271">
        <v>3266</v>
      </c>
      <c r="R81" s="310">
        <v>31.5</v>
      </c>
      <c r="S81" s="310">
        <v>16.6</v>
      </c>
      <c r="T81" s="310">
        <v>49.8</v>
      </c>
    </row>
    <row r="82" spans="2:20" ht="16.5" customHeight="1">
      <c r="B82" s="267"/>
      <c r="C82" s="268"/>
      <c r="D82" s="269" t="s">
        <v>398</v>
      </c>
      <c r="E82" s="270"/>
      <c r="F82" s="271">
        <v>20971</v>
      </c>
      <c r="G82" s="271">
        <v>17553</v>
      </c>
      <c r="H82" s="271">
        <v>3418</v>
      </c>
      <c r="I82" s="271">
        <v>228</v>
      </c>
      <c r="J82" s="271">
        <v>227</v>
      </c>
      <c r="K82" s="271">
        <v>1</v>
      </c>
      <c r="L82" s="271">
        <v>125</v>
      </c>
      <c r="M82" s="271">
        <v>120</v>
      </c>
      <c r="N82" s="271">
        <v>5</v>
      </c>
      <c r="O82" s="271">
        <v>21074</v>
      </c>
      <c r="P82" s="271">
        <v>17660</v>
      </c>
      <c r="Q82" s="271">
        <v>3414</v>
      </c>
      <c r="R82" s="310">
        <v>12.7</v>
      </c>
      <c r="S82" s="310">
        <v>9.7</v>
      </c>
      <c r="T82" s="310">
        <v>27.9</v>
      </c>
    </row>
    <row r="83" spans="2:20" ht="16.5" customHeight="1">
      <c r="B83" s="267"/>
      <c r="C83" s="268"/>
      <c r="D83" s="269" t="s">
        <v>399</v>
      </c>
      <c r="E83" s="270"/>
      <c r="F83" s="271">
        <v>47060</v>
      </c>
      <c r="G83" s="271">
        <v>18608</v>
      </c>
      <c r="H83" s="271">
        <v>28452</v>
      </c>
      <c r="I83" s="271">
        <v>685</v>
      </c>
      <c r="J83" s="271">
        <v>287</v>
      </c>
      <c r="K83" s="271">
        <v>398</v>
      </c>
      <c r="L83" s="271">
        <v>824</v>
      </c>
      <c r="M83" s="271">
        <v>338</v>
      </c>
      <c r="N83" s="271">
        <v>486</v>
      </c>
      <c r="O83" s="271">
        <v>46921</v>
      </c>
      <c r="P83" s="271">
        <v>18557</v>
      </c>
      <c r="Q83" s="271">
        <v>28364</v>
      </c>
      <c r="R83" s="310">
        <v>66.5</v>
      </c>
      <c r="S83" s="310">
        <v>44.5</v>
      </c>
      <c r="T83" s="310">
        <v>80.8</v>
      </c>
    </row>
    <row r="84" spans="2:20" ht="16.5" customHeight="1">
      <c r="B84" s="267"/>
      <c r="C84" s="268"/>
      <c r="D84" s="269" t="s">
        <v>400</v>
      </c>
      <c r="E84" s="270"/>
      <c r="F84" s="271">
        <v>20097</v>
      </c>
      <c r="G84" s="271">
        <v>7907</v>
      </c>
      <c r="H84" s="271">
        <v>12190</v>
      </c>
      <c r="I84" s="271">
        <v>149</v>
      </c>
      <c r="J84" s="271">
        <v>84</v>
      </c>
      <c r="K84" s="271">
        <v>65</v>
      </c>
      <c r="L84" s="271">
        <v>471</v>
      </c>
      <c r="M84" s="271">
        <v>19</v>
      </c>
      <c r="N84" s="271">
        <v>452</v>
      </c>
      <c r="O84" s="271">
        <v>19775</v>
      </c>
      <c r="P84" s="271">
        <v>7972</v>
      </c>
      <c r="Q84" s="271">
        <v>11803</v>
      </c>
      <c r="R84" s="310">
        <v>45.3</v>
      </c>
      <c r="S84" s="310">
        <v>25.3</v>
      </c>
      <c r="T84" s="310">
        <v>58.7</v>
      </c>
    </row>
    <row r="85" spans="2:20" ht="16.5" customHeight="1">
      <c r="B85" s="267"/>
      <c r="C85" s="268"/>
      <c r="D85" s="269" t="s">
        <v>401</v>
      </c>
      <c r="E85" s="270"/>
      <c r="F85" s="271">
        <v>44613</v>
      </c>
      <c r="G85" s="271">
        <v>27076</v>
      </c>
      <c r="H85" s="271">
        <v>17537</v>
      </c>
      <c r="I85" s="271">
        <v>57</v>
      </c>
      <c r="J85" s="271">
        <v>35</v>
      </c>
      <c r="K85" s="271">
        <v>22</v>
      </c>
      <c r="L85" s="271">
        <v>99</v>
      </c>
      <c r="M85" s="271">
        <v>70</v>
      </c>
      <c r="N85" s="271">
        <v>29</v>
      </c>
      <c r="O85" s="271">
        <v>44571</v>
      </c>
      <c r="P85" s="271">
        <v>27041</v>
      </c>
      <c r="Q85" s="271">
        <v>17530</v>
      </c>
      <c r="R85" s="310">
        <v>26.3</v>
      </c>
      <c r="S85" s="310">
        <v>18.7</v>
      </c>
      <c r="T85" s="310">
        <v>38</v>
      </c>
    </row>
    <row r="86" spans="2:20" ht="16.5" customHeight="1">
      <c r="B86" s="267"/>
      <c r="C86" s="268"/>
      <c r="D86" s="269" t="s">
        <v>402</v>
      </c>
      <c r="E86" s="270"/>
      <c r="F86" s="271">
        <v>111735</v>
      </c>
      <c r="G86" s="271">
        <v>29467</v>
      </c>
      <c r="H86" s="271">
        <v>82268</v>
      </c>
      <c r="I86" s="271">
        <v>933</v>
      </c>
      <c r="J86" s="271">
        <v>135</v>
      </c>
      <c r="K86" s="271">
        <v>798</v>
      </c>
      <c r="L86" s="271">
        <v>565</v>
      </c>
      <c r="M86" s="271">
        <v>148</v>
      </c>
      <c r="N86" s="271">
        <v>417</v>
      </c>
      <c r="O86" s="271">
        <v>112103</v>
      </c>
      <c r="P86" s="271">
        <v>29454</v>
      </c>
      <c r="Q86" s="271">
        <v>82649</v>
      </c>
      <c r="R86" s="310">
        <v>25</v>
      </c>
      <c r="S86" s="310">
        <v>15.7</v>
      </c>
      <c r="T86" s="310">
        <v>28.3</v>
      </c>
    </row>
    <row r="87" spans="2:20" ht="16.5" customHeight="1">
      <c r="B87" s="267"/>
      <c r="C87" s="268"/>
      <c r="D87" s="269" t="s">
        <v>188</v>
      </c>
      <c r="E87" s="270"/>
      <c r="F87" s="271">
        <v>4535</v>
      </c>
      <c r="G87" s="271">
        <v>3019</v>
      </c>
      <c r="H87" s="271">
        <v>1516</v>
      </c>
      <c r="I87" s="271">
        <v>0</v>
      </c>
      <c r="J87" s="271">
        <v>0</v>
      </c>
      <c r="K87" s="271">
        <v>0</v>
      </c>
      <c r="L87" s="271">
        <v>0</v>
      </c>
      <c r="M87" s="271">
        <v>0</v>
      </c>
      <c r="N87" s="271">
        <v>0</v>
      </c>
      <c r="O87" s="271">
        <v>4535</v>
      </c>
      <c r="P87" s="271">
        <v>3019</v>
      </c>
      <c r="Q87" s="271">
        <v>1516</v>
      </c>
      <c r="R87" s="310">
        <v>10.5</v>
      </c>
      <c r="S87" s="310">
        <v>2.4</v>
      </c>
      <c r="T87" s="310">
        <v>26.6</v>
      </c>
    </row>
    <row r="88" spans="2:20" ht="16.5" customHeight="1">
      <c r="B88" s="267"/>
      <c r="C88" s="268"/>
      <c r="D88" s="269" t="s">
        <v>403</v>
      </c>
      <c r="E88" s="270"/>
      <c r="F88" s="271">
        <v>60490</v>
      </c>
      <c r="G88" s="271">
        <v>28187</v>
      </c>
      <c r="H88" s="271">
        <v>32303</v>
      </c>
      <c r="I88" s="271">
        <v>1052</v>
      </c>
      <c r="J88" s="271">
        <v>320</v>
      </c>
      <c r="K88" s="271">
        <v>732</v>
      </c>
      <c r="L88" s="271">
        <v>1564</v>
      </c>
      <c r="M88" s="271">
        <v>443</v>
      </c>
      <c r="N88" s="271">
        <v>1121</v>
      </c>
      <c r="O88" s="271">
        <v>59978</v>
      </c>
      <c r="P88" s="271">
        <v>28064</v>
      </c>
      <c r="Q88" s="271">
        <v>31914</v>
      </c>
      <c r="R88" s="310">
        <v>47.3</v>
      </c>
      <c r="S88" s="310">
        <v>32.5</v>
      </c>
      <c r="T88" s="310">
        <v>60.2</v>
      </c>
    </row>
    <row r="89" spans="2:20" ht="16.5" customHeight="1">
      <c r="B89" s="262"/>
      <c r="C89" s="263"/>
      <c r="D89" s="264" t="s">
        <v>404</v>
      </c>
      <c r="E89" s="265"/>
      <c r="F89" s="272">
        <v>36114</v>
      </c>
      <c r="G89" s="272">
        <v>19748</v>
      </c>
      <c r="H89" s="272">
        <v>16366</v>
      </c>
      <c r="I89" s="272">
        <v>57</v>
      </c>
      <c r="J89" s="272">
        <v>27</v>
      </c>
      <c r="K89" s="272">
        <v>30</v>
      </c>
      <c r="L89" s="272">
        <v>572</v>
      </c>
      <c r="M89" s="272">
        <v>156</v>
      </c>
      <c r="N89" s="272">
        <v>416</v>
      </c>
      <c r="O89" s="272">
        <v>35599</v>
      </c>
      <c r="P89" s="272">
        <v>19619</v>
      </c>
      <c r="Q89" s="272">
        <v>15980</v>
      </c>
      <c r="R89" s="311">
        <v>29.9</v>
      </c>
      <c r="S89" s="311">
        <v>11.8</v>
      </c>
      <c r="T89" s="311">
        <v>52.1</v>
      </c>
    </row>
    <row r="90" spans="2:20" ht="16.5" customHeight="1">
      <c r="B90" s="273"/>
      <c r="C90" s="274"/>
      <c r="D90" s="275" t="s">
        <v>196</v>
      </c>
      <c r="E90" s="276"/>
      <c r="F90" s="277">
        <v>4095</v>
      </c>
      <c r="G90" s="277">
        <v>2984</v>
      </c>
      <c r="H90" s="277">
        <v>1111</v>
      </c>
      <c r="I90" s="277">
        <v>24</v>
      </c>
      <c r="J90" s="277">
        <v>21</v>
      </c>
      <c r="K90" s="277">
        <v>3</v>
      </c>
      <c r="L90" s="277">
        <v>26</v>
      </c>
      <c r="M90" s="277">
        <v>23</v>
      </c>
      <c r="N90" s="277">
        <v>3</v>
      </c>
      <c r="O90" s="277">
        <v>4093</v>
      </c>
      <c r="P90" s="277">
        <v>2982</v>
      </c>
      <c r="Q90" s="277">
        <v>1111</v>
      </c>
      <c r="R90" s="312">
        <v>9.5</v>
      </c>
      <c r="S90" s="312">
        <v>3.4</v>
      </c>
      <c r="T90" s="312">
        <v>26.1</v>
      </c>
    </row>
    <row r="91" spans="2:20" ht="16.5" customHeight="1">
      <c r="B91" s="278"/>
      <c r="C91" s="279"/>
      <c r="D91" s="280" t="s">
        <v>405</v>
      </c>
      <c r="E91" s="281"/>
      <c r="F91" s="484">
        <v>2189</v>
      </c>
      <c r="G91" s="484">
        <v>1553</v>
      </c>
      <c r="H91" s="484">
        <v>636</v>
      </c>
      <c r="I91" s="484">
        <v>29</v>
      </c>
      <c r="J91" s="484">
        <v>29</v>
      </c>
      <c r="K91" s="484">
        <v>0</v>
      </c>
      <c r="L91" s="484">
        <v>63</v>
      </c>
      <c r="M91" s="484">
        <v>40</v>
      </c>
      <c r="N91" s="484">
        <v>23</v>
      </c>
      <c r="O91" s="484">
        <v>2155</v>
      </c>
      <c r="P91" s="484">
        <v>1542</v>
      </c>
      <c r="Q91" s="484">
        <v>613</v>
      </c>
      <c r="R91" s="485">
        <v>0.8</v>
      </c>
      <c r="S91" s="485">
        <v>0</v>
      </c>
      <c r="T91" s="485">
        <v>2.9</v>
      </c>
    </row>
    <row r="92" spans="2:20" ht="16.5" customHeight="1">
      <c r="B92" s="267"/>
      <c r="C92" s="268"/>
      <c r="D92" s="269" t="s">
        <v>406</v>
      </c>
      <c r="E92" s="270"/>
      <c r="F92" s="271">
        <v>4280</v>
      </c>
      <c r="G92" s="271">
        <v>3180</v>
      </c>
      <c r="H92" s="271">
        <v>1100</v>
      </c>
      <c r="I92" s="271">
        <v>21</v>
      </c>
      <c r="J92" s="271">
        <v>21</v>
      </c>
      <c r="K92" s="271">
        <v>0</v>
      </c>
      <c r="L92" s="271">
        <v>63</v>
      </c>
      <c r="M92" s="271">
        <v>46</v>
      </c>
      <c r="N92" s="271">
        <v>17</v>
      </c>
      <c r="O92" s="271">
        <v>4238</v>
      </c>
      <c r="P92" s="271">
        <v>3155</v>
      </c>
      <c r="Q92" s="271">
        <v>1083</v>
      </c>
      <c r="R92" s="310">
        <v>9.3</v>
      </c>
      <c r="S92" s="310">
        <v>3.4</v>
      </c>
      <c r="T92" s="310">
        <v>26.5</v>
      </c>
    </row>
    <row r="93" spans="2:20" ht="16.5" customHeight="1">
      <c r="B93" s="267"/>
      <c r="C93" s="268"/>
      <c r="D93" s="269" t="s">
        <v>407</v>
      </c>
      <c r="E93" s="270"/>
      <c r="F93" s="271">
        <v>13391</v>
      </c>
      <c r="G93" s="271">
        <v>9619</v>
      </c>
      <c r="H93" s="271">
        <v>3772</v>
      </c>
      <c r="I93" s="271">
        <v>18</v>
      </c>
      <c r="J93" s="271">
        <v>18</v>
      </c>
      <c r="K93" s="271">
        <v>0</v>
      </c>
      <c r="L93" s="271">
        <v>35</v>
      </c>
      <c r="M93" s="271">
        <v>0</v>
      </c>
      <c r="N93" s="271">
        <v>35</v>
      </c>
      <c r="O93" s="271">
        <v>13374</v>
      </c>
      <c r="P93" s="271">
        <v>9637</v>
      </c>
      <c r="Q93" s="271">
        <v>3737</v>
      </c>
      <c r="R93" s="310">
        <v>7</v>
      </c>
      <c r="S93" s="310">
        <v>0.7</v>
      </c>
      <c r="T93" s="310">
        <v>23.1</v>
      </c>
    </row>
    <row r="94" spans="2:20" ht="16.5" customHeight="1">
      <c r="B94" s="267"/>
      <c r="C94" s="268"/>
      <c r="D94" s="269" t="s">
        <v>208</v>
      </c>
      <c r="E94" s="270"/>
      <c r="F94" s="271">
        <v>5091</v>
      </c>
      <c r="G94" s="271">
        <v>3923</v>
      </c>
      <c r="H94" s="271">
        <v>1168</v>
      </c>
      <c r="I94" s="271">
        <v>14</v>
      </c>
      <c r="J94" s="271">
        <v>14</v>
      </c>
      <c r="K94" s="271">
        <v>0</v>
      </c>
      <c r="L94" s="271">
        <v>45</v>
      </c>
      <c r="M94" s="271">
        <v>36</v>
      </c>
      <c r="N94" s="271">
        <v>9</v>
      </c>
      <c r="O94" s="271">
        <v>5060</v>
      </c>
      <c r="P94" s="271">
        <v>3901</v>
      </c>
      <c r="Q94" s="271">
        <v>1159</v>
      </c>
      <c r="R94" s="310">
        <v>6.5</v>
      </c>
      <c r="S94" s="310">
        <v>2.9</v>
      </c>
      <c r="T94" s="310">
        <v>18.5</v>
      </c>
    </row>
    <row r="95" spans="2:20" ht="16.5" customHeight="1">
      <c r="B95" s="267"/>
      <c r="C95" s="268"/>
      <c r="D95" s="269" t="s">
        <v>408</v>
      </c>
      <c r="E95" s="270"/>
      <c r="F95" s="271">
        <v>23109</v>
      </c>
      <c r="G95" s="271">
        <v>16317</v>
      </c>
      <c r="H95" s="271">
        <v>6792</v>
      </c>
      <c r="I95" s="271">
        <v>225</v>
      </c>
      <c r="J95" s="271">
        <v>199</v>
      </c>
      <c r="K95" s="271">
        <v>26</v>
      </c>
      <c r="L95" s="271">
        <v>110</v>
      </c>
      <c r="M95" s="271">
        <v>88</v>
      </c>
      <c r="N95" s="271">
        <v>22</v>
      </c>
      <c r="O95" s="271">
        <v>23224</v>
      </c>
      <c r="P95" s="271">
        <v>16428</v>
      </c>
      <c r="Q95" s="271">
        <v>6796</v>
      </c>
      <c r="R95" s="310">
        <v>8.4</v>
      </c>
      <c r="S95" s="310">
        <v>0.8</v>
      </c>
      <c r="T95" s="310">
        <v>26.6</v>
      </c>
    </row>
    <row r="96" spans="2:20" ht="16.5" customHeight="1">
      <c r="B96" s="267"/>
      <c r="C96" s="268"/>
      <c r="D96" s="269" t="s">
        <v>409</v>
      </c>
      <c r="E96" s="270"/>
      <c r="F96" s="271">
        <v>13079</v>
      </c>
      <c r="G96" s="271">
        <v>8083</v>
      </c>
      <c r="H96" s="271">
        <v>4996</v>
      </c>
      <c r="I96" s="271">
        <v>168</v>
      </c>
      <c r="J96" s="271">
        <v>38</v>
      </c>
      <c r="K96" s="271">
        <v>130</v>
      </c>
      <c r="L96" s="271">
        <v>89</v>
      </c>
      <c r="M96" s="271">
        <v>30</v>
      </c>
      <c r="N96" s="271">
        <v>59</v>
      </c>
      <c r="O96" s="271">
        <v>13158</v>
      </c>
      <c r="P96" s="271">
        <v>8091</v>
      </c>
      <c r="Q96" s="271">
        <v>5067</v>
      </c>
      <c r="R96" s="310">
        <v>8.8</v>
      </c>
      <c r="S96" s="310">
        <v>1.1</v>
      </c>
      <c r="T96" s="310">
        <v>21</v>
      </c>
    </row>
    <row r="97" spans="2:20" ht="16.5" customHeight="1">
      <c r="B97" s="267"/>
      <c r="C97" s="268"/>
      <c r="D97" s="269" t="s">
        <v>410</v>
      </c>
      <c r="E97" s="270"/>
      <c r="F97" s="271">
        <v>6665</v>
      </c>
      <c r="G97" s="271">
        <v>5647</v>
      </c>
      <c r="H97" s="271">
        <v>1018</v>
      </c>
      <c r="I97" s="271">
        <v>35</v>
      </c>
      <c r="J97" s="271">
        <v>34</v>
      </c>
      <c r="K97" s="271">
        <v>1</v>
      </c>
      <c r="L97" s="271">
        <v>64</v>
      </c>
      <c r="M97" s="271">
        <v>40</v>
      </c>
      <c r="N97" s="271">
        <v>24</v>
      </c>
      <c r="O97" s="271">
        <v>6636</v>
      </c>
      <c r="P97" s="271">
        <v>5641</v>
      </c>
      <c r="Q97" s="271">
        <v>995</v>
      </c>
      <c r="R97" s="310">
        <v>3.8</v>
      </c>
      <c r="S97" s="310">
        <v>1.3</v>
      </c>
      <c r="T97" s="310">
        <v>17.8</v>
      </c>
    </row>
    <row r="98" spans="2:20" ht="16.5" customHeight="1">
      <c r="B98" s="267"/>
      <c r="C98" s="268"/>
      <c r="D98" s="269" t="s">
        <v>411</v>
      </c>
      <c r="E98" s="270"/>
      <c r="F98" s="271">
        <v>3450</v>
      </c>
      <c r="G98" s="271">
        <v>3037</v>
      </c>
      <c r="H98" s="271">
        <v>413</v>
      </c>
      <c r="I98" s="271">
        <v>9</v>
      </c>
      <c r="J98" s="271">
        <v>7</v>
      </c>
      <c r="K98" s="271">
        <v>2</v>
      </c>
      <c r="L98" s="271">
        <v>27</v>
      </c>
      <c r="M98" s="271">
        <v>27</v>
      </c>
      <c r="N98" s="271">
        <v>0</v>
      </c>
      <c r="O98" s="271">
        <v>3432</v>
      </c>
      <c r="P98" s="271">
        <v>3017</v>
      </c>
      <c r="Q98" s="271">
        <v>415</v>
      </c>
      <c r="R98" s="310">
        <v>5.7</v>
      </c>
      <c r="S98" s="310">
        <v>2.7</v>
      </c>
      <c r="T98" s="310">
        <v>27.2</v>
      </c>
    </row>
    <row r="99" spans="2:20" ht="16.5" customHeight="1">
      <c r="B99" s="267"/>
      <c r="C99" s="268"/>
      <c r="D99" s="269" t="s">
        <v>222</v>
      </c>
      <c r="E99" s="270"/>
      <c r="F99" s="271">
        <v>2931</v>
      </c>
      <c r="G99" s="271">
        <v>2663</v>
      </c>
      <c r="H99" s="271">
        <v>268</v>
      </c>
      <c r="I99" s="271">
        <v>21</v>
      </c>
      <c r="J99" s="271">
        <v>12</v>
      </c>
      <c r="K99" s="271">
        <v>9</v>
      </c>
      <c r="L99" s="271">
        <v>45</v>
      </c>
      <c r="M99" s="271">
        <v>33</v>
      </c>
      <c r="N99" s="271">
        <v>12</v>
      </c>
      <c r="O99" s="271">
        <v>2907</v>
      </c>
      <c r="P99" s="271">
        <v>2642</v>
      </c>
      <c r="Q99" s="271">
        <v>265</v>
      </c>
      <c r="R99" s="310">
        <v>1.8</v>
      </c>
      <c r="S99" s="310">
        <v>0.7</v>
      </c>
      <c r="T99" s="310">
        <v>12.5</v>
      </c>
    </row>
    <row r="100" spans="2:20" ht="16.5" customHeight="1">
      <c r="B100" s="267"/>
      <c r="C100" s="268"/>
      <c r="D100" s="269" t="s">
        <v>225</v>
      </c>
      <c r="E100" s="270"/>
      <c r="F100" s="271">
        <v>5724</v>
      </c>
      <c r="G100" s="271">
        <v>4725</v>
      </c>
      <c r="H100" s="271">
        <v>999</v>
      </c>
      <c r="I100" s="271">
        <v>27</v>
      </c>
      <c r="J100" s="271">
        <v>25</v>
      </c>
      <c r="K100" s="271">
        <v>2</v>
      </c>
      <c r="L100" s="271">
        <v>34</v>
      </c>
      <c r="M100" s="271">
        <v>29</v>
      </c>
      <c r="N100" s="271">
        <v>5</v>
      </c>
      <c r="O100" s="271">
        <v>5717</v>
      </c>
      <c r="P100" s="271">
        <v>4721</v>
      </c>
      <c r="Q100" s="271">
        <v>996</v>
      </c>
      <c r="R100" s="310">
        <v>2.6</v>
      </c>
      <c r="S100" s="310">
        <v>1.5</v>
      </c>
      <c r="T100" s="310">
        <v>7.3</v>
      </c>
    </row>
    <row r="101" spans="2:20" ht="16.5" customHeight="1">
      <c r="B101" s="267"/>
      <c r="C101" s="268"/>
      <c r="D101" s="269" t="s">
        <v>228</v>
      </c>
      <c r="E101" s="270"/>
      <c r="F101" s="271">
        <v>11746</v>
      </c>
      <c r="G101" s="271">
        <v>9863</v>
      </c>
      <c r="H101" s="271">
        <v>1883</v>
      </c>
      <c r="I101" s="271">
        <v>50</v>
      </c>
      <c r="J101" s="271">
        <v>47</v>
      </c>
      <c r="K101" s="271">
        <v>3</v>
      </c>
      <c r="L101" s="271">
        <v>60</v>
      </c>
      <c r="M101" s="271">
        <v>60</v>
      </c>
      <c r="N101" s="271">
        <v>0</v>
      </c>
      <c r="O101" s="271">
        <v>11736</v>
      </c>
      <c r="P101" s="271">
        <v>9850</v>
      </c>
      <c r="Q101" s="271">
        <v>1886</v>
      </c>
      <c r="R101" s="310">
        <v>5.8</v>
      </c>
      <c r="S101" s="310">
        <v>4.1</v>
      </c>
      <c r="T101" s="310">
        <v>14.9</v>
      </c>
    </row>
    <row r="102" spans="2:20" ht="16.5" customHeight="1">
      <c r="B102" s="267"/>
      <c r="C102" s="268"/>
      <c r="D102" s="269" t="s">
        <v>412</v>
      </c>
      <c r="E102" s="270"/>
      <c r="F102" s="271">
        <v>11858</v>
      </c>
      <c r="G102" s="271">
        <v>8852</v>
      </c>
      <c r="H102" s="271">
        <v>3006</v>
      </c>
      <c r="I102" s="271">
        <v>6</v>
      </c>
      <c r="J102" s="271">
        <v>5</v>
      </c>
      <c r="K102" s="271">
        <v>1</v>
      </c>
      <c r="L102" s="271">
        <v>54</v>
      </c>
      <c r="M102" s="271">
        <v>31</v>
      </c>
      <c r="N102" s="271">
        <v>23</v>
      </c>
      <c r="O102" s="271">
        <v>11810</v>
      </c>
      <c r="P102" s="271">
        <v>8826</v>
      </c>
      <c r="Q102" s="271">
        <v>2984</v>
      </c>
      <c r="R102" s="310">
        <v>2.2</v>
      </c>
      <c r="S102" s="310">
        <v>1.3</v>
      </c>
      <c r="T102" s="310">
        <v>4.9</v>
      </c>
    </row>
    <row r="103" spans="2:20" ht="16.5" customHeight="1">
      <c r="B103" s="267"/>
      <c r="C103" s="268"/>
      <c r="D103" s="269" t="s">
        <v>413</v>
      </c>
      <c r="E103" s="270"/>
      <c r="F103" s="271">
        <v>21304</v>
      </c>
      <c r="G103" s="271">
        <v>17522</v>
      </c>
      <c r="H103" s="271">
        <v>3782</v>
      </c>
      <c r="I103" s="271">
        <v>4</v>
      </c>
      <c r="J103" s="271">
        <v>2</v>
      </c>
      <c r="K103" s="271">
        <v>2</v>
      </c>
      <c r="L103" s="271">
        <v>105</v>
      </c>
      <c r="M103" s="271">
        <v>100</v>
      </c>
      <c r="N103" s="271">
        <v>5</v>
      </c>
      <c r="O103" s="271">
        <v>21203</v>
      </c>
      <c r="P103" s="271">
        <v>17424</v>
      </c>
      <c r="Q103" s="271">
        <v>3779</v>
      </c>
      <c r="R103" s="310">
        <v>8.3</v>
      </c>
      <c r="S103" s="310">
        <v>0.9</v>
      </c>
      <c r="T103" s="310">
        <v>42.3</v>
      </c>
    </row>
    <row r="104" spans="2:20" ht="16.5" customHeight="1">
      <c r="B104" s="267"/>
      <c r="C104" s="268"/>
      <c r="D104" s="269" t="s">
        <v>414</v>
      </c>
      <c r="E104" s="270"/>
      <c r="F104" s="271">
        <v>8883</v>
      </c>
      <c r="G104" s="271">
        <v>6263</v>
      </c>
      <c r="H104" s="271">
        <v>2620</v>
      </c>
      <c r="I104" s="271">
        <v>1</v>
      </c>
      <c r="J104" s="271">
        <v>1</v>
      </c>
      <c r="K104" s="271">
        <v>0</v>
      </c>
      <c r="L104" s="271">
        <v>60</v>
      </c>
      <c r="M104" s="271">
        <v>31</v>
      </c>
      <c r="N104" s="271">
        <v>29</v>
      </c>
      <c r="O104" s="271">
        <v>8824</v>
      </c>
      <c r="P104" s="271">
        <v>6233</v>
      </c>
      <c r="Q104" s="271">
        <v>2591</v>
      </c>
      <c r="R104" s="310">
        <v>11.3</v>
      </c>
      <c r="S104" s="310">
        <v>2.5</v>
      </c>
      <c r="T104" s="310">
        <v>32.5</v>
      </c>
    </row>
    <row r="105" spans="2:20" ht="16.5" customHeight="1">
      <c r="B105" s="267"/>
      <c r="C105" s="268"/>
      <c r="D105" s="269" t="s">
        <v>415</v>
      </c>
      <c r="E105" s="270"/>
      <c r="F105" s="271">
        <v>9494</v>
      </c>
      <c r="G105" s="271">
        <v>5871</v>
      </c>
      <c r="H105" s="271">
        <v>3623</v>
      </c>
      <c r="I105" s="271">
        <v>123</v>
      </c>
      <c r="J105" s="271">
        <v>31</v>
      </c>
      <c r="K105" s="271">
        <v>92</v>
      </c>
      <c r="L105" s="271">
        <v>69</v>
      </c>
      <c r="M105" s="271">
        <v>57</v>
      </c>
      <c r="N105" s="271">
        <v>12</v>
      </c>
      <c r="O105" s="271">
        <v>9548</v>
      </c>
      <c r="P105" s="271">
        <v>5845</v>
      </c>
      <c r="Q105" s="271">
        <v>3703</v>
      </c>
      <c r="R105" s="310">
        <v>11</v>
      </c>
      <c r="S105" s="310">
        <v>1</v>
      </c>
      <c r="T105" s="310">
        <v>26.7</v>
      </c>
    </row>
    <row r="106" spans="2:20" ht="16.5" customHeight="1">
      <c r="B106" s="267"/>
      <c r="C106" s="268"/>
      <c r="D106" s="269" t="s">
        <v>416</v>
      </c>
      <c r="E106" s="270"/>
      <c r="F106" s="271">
        <v>29057</v>
      </c>
      <c r="G106" s="271">
        <v>21933</v>
      </c>
      <c r="H106" s="271">
        <v>7124</v>
      </c>
      <c r="I106" s="271">
        <v>677</v>
      </c>
      <c r="J106" s="271">
        <v>532</v>
      </c>
      <c r="K106" s="271">
        <v>145</v>
      </c>
      <c r="L106" s="271">
        <v>193</v>
      </c>
      <c r="M106" s="271">
        <v>142</v>
      </c>
      <c r="N106" s="271">
        <v>51</v>
      </c>
      <c r="O106" s="271">
        <v>29541</v>
      </c>
      <c r="P106" s="271">
        <v>22323</v>
      </c>
      <c r="Q106" s="271">
        <v>7218</v>
      </c>
      <c r="R106" s="310">
        <v>1.9</v>
      </c>
      <c r="S106" s="310">
        <v>0.2</v>
      </c>
      <c r="T106" s="310">
        <v>7.4</v>
      </c>
    </row>
    <row r="107" spans="2:20" ht="16.5" customHeight="1">
      <c r="B107" s="267"/>
      <c r="C107" s="268"/>
      <c r="D107" s="269" t="s">
        <v>417</v>
      </c>
      <c r="E107" s="270"/>
      <c r="F107" s="271">
        <v>9792</v>
      </c>
      <c r="G107" s="271">
        <v>7488</v>
      </c>
      <c r="H107" s="271">
        <v>2304</v>
      </c>
      <c r="I107" s="271">
        <v>114</v>
      </c>
      <c r="J107" s="271">
        <v>63</v>
      </c>
      <c r="K107" s="271">
        <v>51</v>
      </c>
      <c r="L107" s="271">
        <v>87</v>
      </c>
      <c r="M107" s="271">
        <v>54</v>
      </c>
      <c r="N107" s="271">
        <v>33</v>
      </c>
      <c r="O107" s="271">
        <v>9819</v>
      </c>
      <c r="P107" s="271">
        <v>7497</v>
      </c>
      <c r="Q107" s="271">
        <v>2322</v>
      </c>
      <c r="R107" s="310">
        <v>1</v>
      </c>
      <c r="S107" s="310">
        <v>0.3</v>
      </c>
      <c r="T107" s="310">
        <v>3.3</v>
      </c>
    </row>
    <row r="108" spans="2:20" ht="16.5" customHeight="1">
      <c r="B108" s="267"/>
      <c r="C108" s="268"/>
      <c r="D108" s="269" t="s">
        <v>418</v>
      </c>
      <c r="E108" s="270"/>
      <c r="F108" s="271">
        <v>91860</v>
      </c>
      <c r="G108" s="271">
        <v>78892</v>
      </c>
      <c r="H108" s="271">
        <v>12968</v>
      </c>
      <c r="I108" s="271">
        <v>560</v>
      </c>
      <c r="J108" s="271">
        <v>420</v>
      </c>
      <c r="K108" s="271">
        <v>140</v>
      </c>
      <c r="L108" s="271">
        <v>1055</v>
      </c>
      <c r="M108" s="271">
        <v>965</v>
      </c>
      <c r="N108" s="271">
        <v>90</v>
      </c>
      <c r="O108" s="271">
        <v>91365</v>
      </c>
      <c r="P108" s="271">
        <v>78347</v>
      </c>
      <c r="Q108" s="271">
        <v>13018</v>
      </c>
      <c r="R108" s="310">
        <v>2.4</v>
      </c>
      <c r="S108" s="310">
        <v>0.5</v>
      </c>
      <c r="T108" s="310">
        <v>13.6</v>
      </c>
    </row>
    <row r="109" spans="2:20" ht="16.5" customHeight="1">
      <c r="B109" s="267"/>
      <c r="C109" s="268"/>
      <c r="D109" s="269" t="s">
        <v>419</v>
      </c>
      <c r="E109" s="270"/>
      <c r="F109" s="271">
        <v>11510</v>
      </c>
      <c r="G109" s="271">
        <v>7871</v>
      </c>
      <c r="H109" s="271">
        <v>3639</v>
      </c>
      <c r="I109" s="271">
        <v>78</v>
      </c>
      <c r="J109" s="271">
        <v>54</v>
      </c>
      <c r="K109" s="271">
        <v>24</v>
      </c>
      <c r="L109" s="271">
        <v>142</v>
      </c>
      <c r="M109" s="271">
        <v>96</v>
      </c>
      <c r="N109" s="271">
        <v>46</v>
      </c>
      <c r="O109" s="271">
        <v>11446</v>
      </c>
      <c r="P109" s="271">
        <v>7829</v>
      </c>
      <c r="Q109" s="271">
        <v>3617</v>
      </c>
      <c r="R109" s="310">
        <v>8</v>
      </c>
      <c r="S109" s="310">
        <v>1.7</v>
      </c>
      <c r="T109" s="310">
        <v>21.8</v>
      </c>
    </row>
    <row r="110" spans="2:20" ht="16.5" customHeight="1">
      <c r="B110" s="267"/>
      <c r="C110" s="268"/>
      <c r="D110" s="269" t="s">
        <v>420</v>
      </c>
      <c r="E110" s="270"/>
      <c r="F110" s="283" t="s">
        <v>746</v>
      </c>
      <c r="G110" s="283" t="s">
        <v>746</v>
      </c>
      <c r="H110" s="283" t="s">
        <v>746</v>
      </c>
      <c r="I110" s="283" t="s">
        <v>746</v>
      </c>
      <c r="J110" s="283" t="s">
        <v>746</v>
      </c>
      <c r="K110" s="283" t="s">
        <v>746</v>
      </c>
      <c r="L110" s="283" t="s">
        <v>746</v>
      </c>
      <c r="M110" s="283" t="s">
        <v>746</v>
      </c>
      <c r="N110" s="283" t="s">
        <v>746</v>
      </c>
      <c r="O110" s="283" t="s">
        <v>746</v>
      </c>
      <c r="P110" s="283" t="s">
        <v>746</v>
      </c>
      <c r="Q110" s="283" t="s">
        <v>746</v>
      </c>
      <c r="R110" s="283" t="s">
        <v>746</v>
      </c>
      <c r="S110" s="283" t="s">
        <v>746</v>
      </c>
      <c r="T110" s="283" t="s">
        <v>746</v>
      </c>
    </row>
    <row r="111" spans="2:20" ht="16.5" customHeight="1">
      <c r="B111" s="267"/>
      <c r="C111" s="268"/>
      <c r="D111" s="269" t="s">
        <v>421</v>
      </c>
      <c r="E111" s="270"/>
      <c r="F111" s="283" t="s">
        <v>746</v>
      </c>
      <c r="G111" s="283" t="s">
        <v>746</v>
      </c>
      <c r="H111" s="283" t="s">
        <v>746</v>
      </c>
      <c r="I111" s="283" t="s">
        <v>746</v>
      </c>
      <c r="J111" s="283" t="s">
        <v>746</v>
      </c>
      <c r="K111" s="283" t="s">
        <v>746</v>
      </c>
      <c r="L111" s="283" t="s">
        <v>746</v>
      </c>
      <c r="M111" s="283" t="s">
        <v>746</v>
      </c>
      <c r="N111" s="283" t="s">
        <v>746</v>
      </c>
      <c r="O111" s="283" t="s">
        <v>746</v>
      </c>
      <c r="P111" s="283" t="s">
        <v>746</v>
      </c>
      <c r="Q111" s="283" t="s">
        <v>746</v>
      </c>
      <c r="R111" s="283" t="s">
        <v>746</v>
      </c>
      <c r="S111" s="283" t="s">
        <v>746</v>
      </c>
      <c r="T111" s="283" t="s">
        <v>746</v>
      </c>
    </row>
    <row r="112" spans="2:20" ht="16.5" customHeight="1">
      <c r="B112" s="267"/>
      <c r="C112" s="268"/>
      <c r="D112" s="269" t="s">
        <v>422</v>
      </c>
      <c r="E112" s="270"/>
      <c r="F112" s="283" t="s">
        <v>746</v>
      </c>
      <c r="G112" s="283" t="s">
        <v>746</v>
      </c>
      <c r="H112" s="283" t="s">
        <v>746</v>
      </c>
      <c r="I112" s="283" t="s">
        <v>746</v>
      </c>
      <c r="J112" s="283" t="s">
        <v>746</v>
      </c>
      <c r="K112" s="283" t="s">
        <v>746</v>
      </c>
      <c r="L112" s="283" t="s">
        <v>746</v>
      </c>
      <c r="M112" s="283" t="s">
        <v>746</v>
      </c>
      <c r="N112" s="283" t="s">
        <v>746</v>
      </c>
      <c r="O112" s="283" t="s">
        <v>746</v>
      </c>
      <c r="P112" s="283" t="s">
        <v>746</v>
      </c>
      <c r="Q112" s="283" t="s">
        <v>746</v>
      </c>
      <c r="R112" s="283" t="s">
        <v>746</v>
      </c>
      <c r="S112" s="283" t="s">
        <v>746</v>
      </c>
      <c r="T112" s="283" t="s">
        <v>746</v>
      </c>
    </row>
    <row r="113" spans="2:20" ht="16.5" customHeight="1">
      <c r="B113" s="262"/>
      <c r="C113" s="263"/>
      <c r="D113" s="264" t="s">
        <v>423</v>
      </c>
      <c r="E113" s="265"/>
      <c r="F113" s="272">
        <v>25938</v>
      </c>
      <c r="G113" s="272">
        <v>16527</v>
      </c>
      <c r="H113" s="272">
        <v>9411</v>
      </c>
      <c r="I113" s="272">
        <v>154</v>
      </c>
      <c r="J113" s="272">
        <v>63</v>
      </c>
      <c r="K113" s="272">
        <v>91</v>
      </c>
      <c r="L113" s="272">
        <v>160</v>
      </c>
      <c r="M113" s="272">
        <v>128</v>
      </c>
      <c r="N113" s="272">
        <v>32</v>
      </c>
      <c r="O113" s="272">
        <v>25932</v>
      </c>
      <c r="P113" s="272">
        <v>16462</v>
      </c>
      <c r="Q113" s="272">
        <v>9470</v>
      </c>
      <c r="R113" s="311">
        <v>24.4</v>
      </c>
      <c r="S113" s="311">
        <v>8.5</v>
      </c>
      <c r="T113" s="311">
        <v>52</v>
      </c>
    </row>
    <row r="114" spans="2:20" ht="16.5" customHeight="1">
      <c r="B114" s="284"/>
      <c r="C114" s="285"/>
      <c r="D114" s="286" t="s">
        <v>424</v>
      </c>
      <c r="E114" s="287"/>
      <c r="F114" s="288">
        <v>71641</v>
      </c>
      <c r="G114" s="288">
        <v>20039</v>
      </c>
      <c r="H114" s="288">
        <v>51602</v>
      </c>
      <c r="I114" s="288">
        <v>536</v>
      </c>
      <c r="J114" s="288">
        <v>169</v>
      </c>
      <c r="K114" s="288">
        <v>367</v>
      </c>
      <c r="L114" s="288">
        <v>388</v>
      </c>
      <c r="M114" s="288">
        <v>132</v>
      </c>
      <c r="N114" s="288">
        <v>256</v>
      </c>
      <c r="O114" s="288">
        <v>71789</v>
      </c>
      <c r="P114" s="288">
        <v>20076</v>
      </c>
      <c r="Q114" s="288">
        <v>51713</v>
      </c>
      <c r="R114" s="313">
        <v>68.2</v>
      </c>
      <c r="S114" s="313">
        <v>39.1</v>
      </c>
      <c r="T114" s="313">
        <v>79.5</v>
      </c>
    </row>
    <row r="115" spans="2:20" ht="16.5" customHeight="1">
      <c r="B115" s="278"/>
      <c r="C115" s="279"/>
      <c r="D115" s="280" t="s">
        <v>256</v>
      </c>
      <c r="E115" s="281"/>
      <c r="F115" s="282">
        <v>15409</v>
      </c>
      <c r="G115" s="282">
        <v>8830</v>
      </c>
      <c r="H115" s="282">
        <v>6579</v>
      </c>
      <c r="I115" s="282">
        <v>271</v>
      </c>
      <c r="J115" s="282">
        <v>143</v>
      </c>
      <c r="K115" s="282">
        <v>128</v>
      </c>
      <c r="L115" s="282">
        <v>102</v>
      </c>
      <c r="M115" s="282">
        <v>57</v>
      </c>
      <c r="N115" s="282">
        <v>45</v>
      </c>
      <c r="O115" s="282">
        <v>15578</v>
      </c>
      <c r="P115" s="282">
        <v>8916</v>
      </c>
      <c r="Q115" s="282">
        <v>6662</v>
      </c>
      <c r="R115" s="308">
        <v>25.8</v>
      </c>
      <c r="S115" s="308">
        <v>13.4</v>
      </c>
      <c r="T115" s="308">
        <v>42.4</v>
      </c>
    </row>
    <row r="116" spans="2:20" ht="16.5" customHeight="1">
      <c r="B116" s="267"/>
      <c r="C116" s="268"/>
      <c r="D116" s="269" t="s">
        <v>425</v>
      </c>
      <c r="E116" s="270"/>
      <c r="F116" s="271">
        <v>31651</v>
      </c>
      <c r="G116" s="271">
        <v>9778</v>
      </c>
      <c r="H116" s="271">
        <v>21873</v>
      </c>
      <c r="I116" s="271">
        <v>414</v>
      </c>
      <c r="J116" s="271">
        <v>144</v>
      </c>
      <c r="K116" s="271">
        <v>270</v>
      </c>
      <c r="L116" s="271">
        <v>722</v>
      </c>
      <c r="M116" s="271">
        <v>281</v>
      </c>
      <c r="N116" s="271">
        <v>441</v>
      </c>
      <c r="O116" s="271">
        <v>31343</v>
      </c>
      <c r="P116" s="271">
        <v>9641</v>
      </c>
      <c r="Q116" s="271">
        <v>21702</v>
      </c>
      <c r="R116" s="310">
        <v>86.7</v>
      </c>
      <c r="S116" s="310">
        <v>73.2</v>
      </c>
      <c r="T116" s="310">
        <v>92.7</v>
      </c>
    </row>
    <row r="117" spans="2:20" ht="16.5" customHeight="1">
      <c r="B117" s="262"/>
      <c r="C117" s="263"/>
      <c r="D117" s="264" t="s">
        <v>258</v>
      </c>
      <c r="E117" s="265"/>
      <c r="F117" s="272">
        <v>49904</v>
      </c>
      <c r="G117" s="272">
        <v>13442</v>
      </c>
      <c r="H117" s="272">
        <v>36462</v>
      </c>
      <c r="I117" s="272">
        <v>264</v>
      </c>
      <c r="J117" s="272">
        <v>102</v>
      </c>
      <c r="K117" s="272">
        <v>162</v>
      </c>
      <c r="L117" s="272">
        <v>451</v>
      </c>
      <c r="M117" s="272">
        <v>139</v>
      </c>
      <c r="N117" s="272">
        <v>312</v>
      </c>
      <c r="O117" s="272">
        <v>49717</v>
      </c>
      <c r="P117" s="272">
        <v>13405</v>
      </c>
      <c r="Q117" s="272">
        <v>36312</v>
      </c>
      <c r="R117" s="311">
        <v>16.6</v>
      </c>
      <c r="S117" s="311">
        <v>10.7</v>
      </c>
      <c r="T117" s="311">
        <v>18.8</v>
      </c>
    </row>
    <row r="118" spans="2:20" ht="16.5" customHeight="1">
      <c r="B118" s="284"/>
      <c r="C118" s="285"/>
      <c r="D118" s="286" t="s">
        <v>426</v>
      </c>
      <c r="E118" s="287"/>
      <c r="F118" s="288">
        <v>61831</v>
      </c>
      <c r="G118" s="288">
        <v>16025</v>
      </c>
      <c r="H118" s="288">
        <v>45806</v>
      </c>
      <c r="I118" s="288">
        <v>669</v>
      </c>
      <c r="J118" s="288">
        <v>33</v>
      </c>
      <c r="K118" s="288">
        <v>636</v>
      </c>
      <c r="L118" s="288">
        <v>114</v>
      </c>
      <c r="M118" s="288">
        <v>9</v>
      </c>
      <c r="N118" s="288">
        <v>105</v>
      </c>
      <c r="O118" s="288">
        <v>62386</v>
      </c>
      <c r="P118" s="288">
        <v>16049</v>
      </c>
      <c r="Q118" s="288">
        <v>46337</v>
      </c>
      <c r="R118" s="313">
        <v>31.7</v>
      </c>
      <c r="S118" s="313">
        <v>19.9</v>
      </c>
      <c r="T118" s="313">
        <v>35.8</v>
      </c>
    </row>
    <row r="119" spans="2:20" ht="16.5" customHeight="1">
      <c r="B119" s="278"/>
      <c r="C119" s="279"/>
      <c r="D119" s="280" t="s">
        <v>427</v>
      </c>
      <c r="E119" s="281"/>
      <c r="F119" s="282">
        <v>17693</v>
      </c>
      <c r="G119" s="282">
        <v>9537</v>
      </c>
      <c r="H119" s="282">
        <v>8156</v>
      </c>
      <c r="I119" s="282">
        <v>327</v>
      </c>
      <c r="J119" s="282">
        <v>203</v>
      </c>
      <c r="K119" s="282">
        <v>124</v>
      </c>
      <c r="L119" s="282">
        <v>877</v>
      </c>
      <c r="M119" s="282">
        <v>280</v>
      </c>
      <c r="N119" s="282">
        <v>597</v>
      </c>
      <c r="O119" s="282">
        <v>17143</v>
      </c>
      <c r="P119" s="282">
        <v>9460</v>
      </c>
      <c r="Q119" s="282">
        <v>7683</v>
      </c>
      <c r="R119" s="308">
        <v>35.5</v>
      </c>
      <c r="S119" s="308">
        <v>35.3</v>
      </c>
      <c r="T119" s="308">
        <v>35.8</v>
      </c>
    </row>
    <row r="120" spans="2:20" ht="16.5" customHeight="1">
      <c r="B120" s="267"/>
      <c r="C120" s="268"/>
      <c r="D120" s="269" t="s">
        <v>428</v>
      </c>
      <c r="E120" s="270"/>
      <c r="F120" s="271">
        <v>36038</v>
      </c>
      <c r="G120" s="271">
        <v>13254</v>
      </c>
      <c r="H120" s="271">
        <v>22784</v>
      </c>
      <c r="I120" s="271">
        <v>725</v>
      </c>
      <c r="J120" s="271">
        <v>117</v>
      </c>
      <c r="K120" s="271">
        <v>608</v>
      </c>
      <c r="L120" s="271">
        <v>687</v>
      </c>
      <c r="M120" s="271">
        <v>163</v>
      </c>
      <c r="N120" s="271">
        <v>524</v>
      </c>
      <c r="O120" s="271">
        <v>36076</v>
      </c>
      <c r="P120" s="271">
        <v>13208</v>
      </c>
      <c r="Q120" s="271">
        <v>22868</v>
      </c>
      <c r="R120" s="310">
        <v>57.3</v>
      </c>
      <c r="S120" s="310">
        <v>36.8</v>
      </c>
      <c r="T120" s="310">
        <v>69.2</v>
      </c>
    </row>
    <row r="121" spans="2:20" ht="16.5" customHeight="1">
      <c r="B121" s="267"/>
      <c r="C121" s="268"/>
      <c r="D121" s="269" t="s">
        <v>429</v>
      </c>
      <c r="E121" s="270"/>
      <c r="F121" s="271">
        <v>6759</v>
      </c>
      <c r="G121" s="271">
        <v>5396</v>
      </c>
      <c r="H121" s="271">
        <v>1363</v>
      </c>
      <c r="I121" s="271">
        <v>0</v>
      </c>
      <c r="J121" s="271">
        <v>0</v>
      </c>
      <c r="K121" s="271">
        <v>0</v>
      </c>
      <c r="L121" s="271">
        <v>0</v>
      </c>
      <c r="M121" s="271">
        <v>0</v>
      </c>
      <c r="N121" s="271">
        <v>0</v>
      </c>
      <c r="O121" s="271">
        <v>6759</v>
      </c>
      <c r="P121" s="271">
        <v>5396</v>
      </c>
      <c r="Q121" s="271">
        <v>1363</v>
      </c>
      <c r="R121" s="310">
        <v>23.3</v>
      </c>
      <c r="S121" s="310">
        <v>17.3</v>
      </c>
      <c r="T121" s="310">
        <v>47.3</v>
      </c>
    </row>
    <row r="122" spans="2:20" ht="10.5" customHeight="1">
      <c r="B122" s="262"/>
      <c r="C122" s="263"/>
      <c r="D122" s="290" t="s">
        <v>430</v>
      </c>
      <c r="E122" s="265"/>
      <c r="F122" s="291" t="s">
        <v>746</v>
      </c>
      <c r="G122" s="291" t="s">
        <v>746</v>
      </c>
      <c r="H122" s="291" t="s">
        <v>746</v>
      </c>
      <c r="I122" s="291" t="s">
        <v>746</v>
      </c>
      <c r="J122" s="291" t="s">
        <v>746</v>
      </c>
      <c r="K122" s="291" t="s">
        <v>746</v>
      </c>
      <c r="L122" s="291" t="s">
        <v>746</v>
      </c>
      <c r="M122" s="291" t="s">
        <v>746</v>
      </c>
      <c r="N122" s="291" t="s">
        <v>746</v>
      </c>
      <c r="O122" s="291" t="s">
        <v>746</v>
      </c>
      <c r="P122" s="291" t="s">
        <v>746</v>
      </c>
      <c r="Q122" s="291" t="s">
        <v>746</v>
      </c>
      <c r="R122" s="291" t="s">
        <v>746</v>
      </c>
      <c r="S122" s="291" t="s">
        <v>746</v>
      </c>
      <c r="T122" s="291" t="s">
        <v>746</v>
      </c>
    </row>
    <row r="123" spans="2:20" ht="10.5" customHeight="1">
      <c r="B123" s="273"/>
      <c r="C123" s="268"/>
      <c r="D123" s="293" t="s">
        <v>431</v>
      </c>
      <c r="E123" s="270"/>
      <c r="F123" s="283" t="s">
        <v>746</v>
      </c>
      <c r="G123" s="283" t="s">
        <v>746</v>
      </c>
      <c r="H123" s="283" t="s">
        <v>746</v>
      </c>
      <c r="I123" s="283" t="s">
        <v>746</v>
      </c>
      <c r="J123" s="283" t="s">
        <v>746</v>
      </c>
      <c r="K123" s="283" t="s">
        <v>746</v>
      </c>
      <c r="L123" s="283" t="s">
        <v>746</v>
      </c>
      <c r="M123" s="283" t="s">
        <v>746</v>
      </c>
      <c r="N123" s="283" t="s">
        <v>746</v>
      </c>
      <c r="O123" s="283" t="s">
        <v>746</v>
      </c>
      <c r="P123" s="283" t="s">
        <v>746</v>
      </c>
      <c r="Q123" s="283" t="s">
        <v>746</v>
      </c>
      <c r="R123" s="283" t="s">
        <v>746</v>
      </c>
      <c r="S123" s="283" t="s">
        <v>746</v>
      </c>
      <c r="T123" s="283" t="s">
        <v>746</v>
      </c>
    </row>
    <row r="124" spans="2:20" ht="10.5" customHeight="1">
      <c r="B124" s="273"/>
      <c r="C124" s="263"/>
      <c r="D124" s="293" t="s">
        <v>432</v>
      </c>
      <c r="E124" s="265"/>
      <c r="F124" s="283" t="s">
        <v>746</v>
      </c>
      <c r="G124" s="283" t="s">
        <v>746</v>
      </c>
      <c r="H124" s="283" t="s">
        <v>746</v>
      </c>
      <c r="I124" s="283" t="s">
        <v>746</v>
      </c>
      <c r="J124" s="283" t="s">
        <v>746</v>
      </c>
      <c r="K124" s="283" t="s">
        <v>746</v>
      </c>
      <c r="L124" s="283" t="s">
        <v>746</v>
      </c>
      <c r="M124" s="283" t="s">
        <v>746</v>
      </c>
      <c r="N124" s="283" t="s">
        <v>746</v>
      </c>
      <c r="O124" s="283" t="s">
        <v>746</v>
      </c>
      <c r="P124" s="283" t="s">
        <v>746</v>
      </c>
      <c r="Q124" s="283" t="s">
        <v>746</v>
      </c>
      <c r="R124" s="283" t="s">
        <v>746</v>
      </c>
      <c r="S124" s="283" t="s">
        <v>746</v>
      </c>
      <c r="T124" s="283" t="s">
        <v>746</v>
      </c>
    </row>
    <row r="125" spans="2:20" ht="10.5" customHeight="1">
      <c r="B125" s="273"/>
      <c r="C125" s="268"/>
      <c r="D125" s="293" t="s">
        <v>433</v>
      </c>
      <c r="E125" s="270"/>
      <c r="F125" s="283" t="s">
        <v>746</v>
      </c>
      <c r="G125" s="283" t="s">
        <v>746</v>
      </c>
      <c r="H125" s="283" t="s">
        <v>746</v>
      </c>
      <c r="I125" s="283" t="s">
        <v>746</v>
      </c>
      <c r="J125" s="283" t="s">
        <v>746</v>
      </c>
      <c r="K125" s="283" t="s">
        <v>746</v>
      </c>
      <c r="L125" s="283" t="s">
        <v>746</v>
      </c>
      <c r="M125" s="283" t="s">
        <v>746</v>
      </c>
      <c r="N125" s="283" t="s">
        <v>746</v>
      </c>
      <c r="O125" s="283" t="s">
        <v>746</v>
      </c>
      <c r="P125" s="283" t="s">
        <v>746</v>
      </c>
      <c r="Q125" s="283" t="s">
        <v>746</v>
      </c>
      <c r="R125" s="283" t="s">
        <v>746</v>
      </c>
      <c r="S125" s="283" t="s">
        <v>746</v>
      </c>
      <c r="T125" s="283" t="s">
        <v>746</v>
      </c>
    </row>
    <row r="126" spans="2:20" ht="10.5" customHeight="1">
      <c r="B126" s="284"/>
      <c r="C126" s="314"/>
      <c r="D126" s="295" t="s">
        <v>434</v>
      </c>
      <c r="E126" s="315"/>
      <c r="F126" s="283" t="s">
        <v>746</v>
      </c>
      <c r="G126" s="283" t="s">
        <v>746</v>
      </c>
      <c r="H126" s="283" t="s">
        <v>746</v>
      </c>
      <c r="I126" s="283" t="s">
        <v>746</v>
      </c>
      <c r="J126" s="283" t="s">
        <v>746</v>
      </c>
      <c r="K126" s="283" t="s">
        <v>746</v>
      </c>
      <c r="L126" s="283" t="s">
        <v>746</v>
      </c>
      <c r="M126" s="283" t="s">
        <v>746</v>
      </c>
      <c r="N126" s="283" t="s">
        <v>746</v>
      </c>
      <c r="O126" s="283" t="s">
        <v>746</v>
      </c>
      <c r="P126" s="283" t="s">
        <v>746</v>
      </c>
      <c r="Q126" s="283" t="s">
        <v>746</v>
      </c>
      <c r="R126" s="283" t="s">
        <v>746</v>
      </c>
      <c r="S126" s="283" t="s">
        <v>746</v>
      </c>
      <c r="T126" s="283" t="s">
        <v>746</v>
      </c>
    </row>
    <row r="127" spans="2:20" ht="10.5" customHeight="1">
      <c r="B127" s="278"/>
      <c r="C127" s="279"/>
      <c r="D127" s="316" t="s">
        <v>435</v>
      </c>
      <c r="E127" s="281"/>
      <c r="F127" s="291" t="s">
        <v>746</v>
      </c>
      <c r="G127" s="291" t="s">
        <v>746</v>
      </c>
      <c r="H127" s="291" t="s">
        <v>746</v>
      </c>
      <c r="I127" s="291" t="s">
        <v>746</v>
      </c>
      <c r="J127" s="291" t="s">
        <v>746</v>
      </c>
      <c r="K127" s="291" t="s">
        <v>746</v>
      </c>
      <c r="L127" s="291" t="s">
        <v>746</v>
      </c>
      <c r="M127" s="291" t="s">
        <v>746</v>
      </c>
      <c r="N127" s="291" t="s">
        <v>746</v>
      </c>
      <c r="O127" s="291" t="s">
        <v>746</v>
      </c>
      <c r="P127" s="291" t="s">
        <v>746</v>
      </c>
      <c r="Q127" s="291" t="s">
        <v>746</v>
      </c>
      <c r="R127" s="291" t="s">
        <v>746</v>
      </c>
      <c r="S127" s="291" t="s">
        <v>746</v>
      </c>
      <c r="T127" s="291" t="s">
        <v>746</v>
      </c>
    </row>
    <row r="128" spans="2:20" ht="10.5" customHeight="1">
      <c r="B128" s="284"/>
      <c r="C128" s="268"/>
      <c r="D128" s="295" t="s">
        <v>436</v>
      </c>
      <c r="E128" s="270"/>
      <c r="F128" s="296" t="s">
        <v>746</v>
      </c>
      <c r="G128" s="296" t="s">
        <v>746</v>
      </c>
      <c r="H128" s="296" t="s">
        <v>746</v>
      </c>
      <c r="I128" s="296" t="s">
        <v>746</v>
      </c>
      <c r="J128" s="296" t="s">
        <v>746</v>
      </c>
      <c r="K128" s="296" t="s">
        <v>746</v>
      </c>
      <c r="L128" s="296" t="s">
        <v>746</v>
      </c>
      <c r="M128" s="296" t="s">
        <v>746</v>
      </c>
      <c r="N128" s="296" t="s">
        <v>746</v>
      </c>
      <c r="O128" s="296" t="s">
        <v>746</v>
      </c>
      <c r="P128" s="296" t="s">
        <v>746</v>
      </c>
      <c r="Q128" s="296" t="s">
        <v>746</v>
      </c>
      <c r="R128" s="296" t="s">
        <v>746</v>
      </c>
      <c r="S128" s="296" t="s">
        <v>746</v>
      </c>
      <c r="T128" s="296" t="s">
        <v>746</v>
      </c>
    </row>
  </sheetData>
  <sheetProtection/>
  <mergeCells count="12">
    <mergeCell ref="L5:N5"/>
    <mergeCell ref="O5:Q5"/>
    <mergeCell ref="R5:T5"/>
    <mergeCell ref="F69:H69"/>
    <mergeCell ref="I69:K69"/>
    <mergeCell ref="L69:N69"/>
    <mergeCell ref="O69:Q69"/>
    <mergeCell ref="R69:T69"/>
    <mergeCell ref="B70:D70"/>
    <mergeCell ref="B6:D6"/>
    <mergeCell ref="F5:H5"/>
    <mergeCell ref="I5:K5"/>
  </mergeCells>
  <dataValidations count="1">
    <dataValidation type="whole" allowBlank="1" showInputMessage="1" showErrorMessage="1" errorTitle="入力エラー" error="入力した値に誤りがあります" sqref="U8:IV57 A33:A57 A8:A28 A101:A128 A72:A96 B72:IV128 B8:T64">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tabColor indexed="53"/>
  </sheetPr>
  <dimension ref="A4:V26"/>
  <sheetViews>
    <sheetView workbookViewId="0" topLeftCell="A1">
      <selection activeCell="A1" sqref="A1"/>
    </sheetView>
  </sheetViews>
  <sheetFormatPr defaultColWidth="8.796875" defaultRowHeight="14.25"/>
  <cols>
    <col min="1" max="1" width="7" style="480" customWidth="1"/>
    <col min="2" max="2" width="16.59765625" style="338" customWidth="1"/>
    <col min="3" max="14" width="10" style="338" customWidth="1"/>
    <col min="15" max="16384" width="9" style="338" customWidth="1"/>
  </cols>
  <sheetData>
    <row r="4" spans="4:5" ht="11.25">
      <c r="D4" s="339"/>
      <c r="E4" s="340"/>
    </row>
    <row r="6" spans="2:4" ht="16.5" customHeight="1">
      <c r="B6" s="341" t="s">
        <v>745</v>
      </c>
      <c r="D6" s="342" t="s">
        <v>488</v>
      </c>
    </row>
    <row r="7" ht="15.75" customHeight="1">
      <c r="B7" s="343" t="s">
        <v>489</v>
      </c>
    </row>
    <row r="8" spans="2:14" ht="16.5" customHeight="1">
      <c r="B8" s="342"/>
      <c r="N8" s="344" t="s">
        <v>440</v>
      </c>
    </row>
    <row r="9" spans="2:14" ht="16.5" customHeight="1">
      <c r="B9" s="785" t="s">
        <v>486</v>
      </c>
      <c r="C9" s="345"/>
      <c r="D9" s="345" t="s">
        <v>490</v>
      </c>
      <c r="E9" s="346"/>
      <c r="F9" s="345"/>
      <c r="G9" s="345" t="s">
        <v>491</v>
      </c>
      <c r="H9" s="346"/>
      <c r="I9" s="345"/>
      <c r="J9" s="345" t="s">
        <v>492</v>
      </c>
      <c r="K9" s="346"/>
      <c r="L9" s="345"/>
      <c r="M9" s="345" t="s">
        <v>493</v>
      </c>
      <c r="N9" s="346"/>
    </row>
    <row r="10" spans="2:22" ht="16.5" customHeight="1">
      <c r="B10" s="786"/>
      <c r="C10" s="347" t="s">
        <v>441</v>
      </c>
      <c r="D10" s="348" t="s">
        <v>88</v>
      </c>
      <c r="E10" s="349" t="s">
        <v>494</v>
      </c>
      <c r="F10" s="350" t="s">
        <v>441</v>
      </c>
      <c r="G10" s="348" t="s">
        <v>88</v>
      </c>
      <c r="H10" s="349" t="s">
        <v>494</v>
      </c>
      <c r="I10" s="351" t="s">
        <v>441</v>
      </c>
      <c r="J10" s="352" t="s">
        <v>88</v>
      </c>
      <c r="K10" s="347" t="s">
        <v>494</v>
      </c>
      <c r="L10" s="351" t="s">
        <v>441</v>
      </c>
      <c r="M10" s="352" t="s">
        <v>88</v>
      </c>
      <c r="N10" s="347" t="s">
        <v>494</v>
      </c>
      <c r="P10" s="353"/>
      <c r="Q10" s="353"/>
      <c r="R10" s="353"/>
      <c r="S10" s="353"/>
      <c r="T10" s="353"/>
      <c r="U10" s="353"/>
      <c r="V10" s="353"/>
    </row>
    <row r="11" spans="2:22" ht="16.5" customHeight="1">
      <c r="B11" s="354" t="s">
        <v>30</v>
      </c>
      <c r="C11" s="355">
        <v>369483</v>
      </c>
      <c r="D11" s="356">
        <v>359711</v>
      </c>
      <c r="E11" s="357">
        <v>9772</v>
      </c>
      <c r="F11" s="355">
        <v>288495</v>
      </c>
      <c r="G11" s="356">
        <v>277352</v>
      </c>
      <c r="H11" s="357">
        <v>11143</v>
      </c>
      <c r="I11" s="358">
        <v>244626</v>
      </c>
      <c r="J11" s="358">
        <v>237766</v>
      </c>
      <c r="K11" s="359">
        <v>6860</v>
      </c>
      <c r="L11" s="358">
        <v>230825</v>
      </c>
      <c r="M11" s="358">
        <v>215504</v>
      </c>
      <c r="N11" s="359">
        <v>15321</v>
      </c>
      <c r="P11" s="353"/>
      <c r="Q11" s="353"/>
      <c r="R11" s="353"/>
      <c r="S11" s="353"/>
      <c r="T11" s="353"/>
      <c r="U11" s="353"/>
      <c r="V11" s="353"/>
    </row>
    <row r="12" spans="1:22" ht="16.5" customHeight="1">
      <c r="A12" s="481"/>
      <c r="B12" s="360" t="s">
        <v>31</v>
      </c>
      <c r="C12" s="361" t="s">
        <v>746</v>
      </c>
      <c r="D12" s="358" t="s">
        <v>746</v>
      </c>
      <c r="E12" s="359" t="s">
        <v>746</v>
      </c>
      <c r="F12" s="361">
        <v>353921</v>
      </c>
      <c r="G12" s="358">
        <v>352955</v>
      </c>
      <c r="H12" s="359">
        <v>966</v>
      </c>
      <c r="I12" s="358">
        <v>417414</v>
      </c>
      <c r="J12" s="358">
        <v>417414</v>
      </c>
      <c r="K12" s="359">
        <v>0</v>
      </c>
      <c r="L12" s="358">
        <v>325341</v>
      </c>
      <c r="M12" s="358">
        <v>279035</v>
      </c>
      <c r="N12" s="359">
        <v>46306</v>
      </c>
      <c r="P12" s="353"/>
      <c r="Q12" s="353"/>
      <c r="R12" s="353"/>
      <c r="S12" s="353"/>
      <c r="T12" s="353"/>
      <c r="U12" s="353"/>
      <c r="V12" s="353"/>
    </row>
    <row r="13" spans="2:22" ht="16.5" customHeight="1">
      <c r="B13" s="360" t="s">
        <v>32</v>
      </c>
      <c r="C13" s="361">
        <v>379504</v>
      </c>
      <c r="D13" s="358">
        <v>365422</v>
      </c>
      <c r="E13" s="359">
        <v>14082</v>
      </c>
      <c r="F13" s="361">
        <v>328328</v>
      </c>
      <c r="G13" s="358">
        <v>304936</v>
      </c>
      <c r="H13" s="359">
        <v>23392</v>
      </c>
      <c r="I13" s="358">
        <v>282652</v>
      </c>
      <c r="J13" s="358">
        <v>265413</v>
      </c>
      <c r="K13" s="359">
        <v>17239</v>
      </c>
      <c r="L13" s="358">
        <v>208644</v>
      </c>
      <c r="M13" s="358">
        <v>205000</v>
      </c>
      <c r="N13" s="359">
        <v>3644</v>
      </c>
      <c r="P13" s="353"/>
      <c r="Q13" s="353"/>
      <c r="R13" s="353"/>
      <c r="S13" s="353"/>
      <c r="T13" s="353"/>
      <c r="U13" s="353"/>
      <c r="V13" s="353"/>
    </row>
    <row r="14" spans="2:22" ht="16.5" customHeight="1">
      <c r="B14" s="360" t="s">
        <v>57</v>
      </c>
      <c r="C14" s="361" t="s">
        <v>747</v>
      </c>
      <c r="D14" s="358" t="s">
        <v>747</v>
      </c>
      <c r="E14" s="359" t="s">
        <v>747</v>
      </c>
      <c r="F14" s="361" t="s">
        <v>747</v>
      </c>
      <c r="G14" s="358" t="s">
        <v>747</v>
      </c>
      <c r="H14" s="359" t="s">
        <v>747</v>
      </c>
      <c r="I14" s="358">
        <v>374402</v>
      </c>
      <c r="J14" s="358">
        <v>361644</v>
      </c>
      <c r="K14" s="359">
        <v>12758</v>
      </c>
      <c r="L14" s="358" t="s">
        <v>747</v>
      </c>
      <c r="M14" s="358" t="s">
        <v>747</v>
      </c>
      <c r="N14" s="359" t="s">
        <v>747</v>
      </c>
      <c r="P14" s="353"/>
      <c r="Q14" s="353"/>
      <c r="R14" s="353"/>
      <c r="S14" s="353"/>
      <c r="T14" s="353"/>
      <c r="U14" s="353"/>
      <c r="V14" s="353"/>
    </row>
    <row r="15" spans="2:22" ht="16.5" customHeight="1">
      <c r="B15" s="360" t="s">
        <v>26</v>
      </c>
      <c r="C15" s="361" t="s">
        <v>746</v>
      </c>
      <c r="D15" s="358" t="s">
        <v>746</v>
      </c>
      <c r="E15" s="359" t="s">
        <v>746</v>
      </c>
      <c r="F15" s="361">
        <v>294834</v>
      </c>
      <c r="G15" s="358">
        <v>291588</v>
      </c>
      <c r="H15" s="359">
        <v>3246</v>
      </c>
      <c r="I15" s="358">
        <v>269276</v>
      </c>
      <c r="J15" s="358">
        <v>269276</v>
      </c>
      <c r="K15" s="359">
        <v>0</v>
      </c>
      <c r="L15" s="358">
        <v>271337</v>
      </c>
      <c r="M15" s="358">
        <v>268539</v>
      </c>
      <c r="N15" s="359">
        <v>2798</v>
      </c>
      <c r="P15" s="353"/>
      <c r="Q15" s="353"/>
      <c r="R15" s="353"/>
      <c r="S15" s="353"/>
      <c r="T15" s="353"/>
      <c r="U15" s="353"/>
      <c r="V15" s="353"/>
    </row>
    <row r="16" spans="1:22" ht="16.5" customHeight="1">
      <c r="A16" s="481" t="s">
        <v>487</v>
      </c>
      <c r="B16" s="360" t="s">
        <v>56</v>
      </c>
      <c r="C16" s="361">
        <v>236136</v>
      </c>
      <c r="D16" s="358">
        <v>235682</v>
      </c>
      <c r="E16" s="359">
        <v>454</v>
      </c>
      <c r="F16" s="361">
        <v>309726</v>
      </c>
      <c r="G16" s="358">
        <v>303284</v>
      </c>
      <c r="H16" s="359">
        <v>6442</v>
      </c>
      <c r="I16" s="358">
        <v>255179</v>
      </c>
      <c r="J16" s="358">
        <v>245930</v>
      </c>
      <c r="K16" s="359">
        <v>9249</v>
      </c>
      <c r="L16" s="358">
        <v>300196</v>
      </c>
      <c r="M16" s="358">
        <v>261786</v>
      </c>
      <c r="N16" s="359">
        <v>38410</v>
      </c>
      <c r="P16" s="353"/>
      <c r="Q16" s="353"/>
      <c r="R16" s="353"/>
      <c r="S16" s="353"/>
      <c r="T16" s="353"/>
      <c r="U16" s="353"/>
      <c r="V16" s="353"/>
    </row>
    <row r="17" spans="1:22" ht="16.5" customHeight="1">
      <c r="A17" s="362">
        <v>24</v>
      </c>
      <c r="B17" s="360" t="s">
        <v>72</v>
      </c>
      <c r="C17" s="361">
        <v>264063</v>
      </c>
      <c r="D17" s="358">
        <v>264063</v>
      </c>
      <c r="E17" s="359">
        <v>0</v>
      </c>
      <c r="F17" s="361">
        <v>222797</v>
      </c>
      <c r="G17" s="358">
        <v>222522</v>
      </c>
      <c r="H17" s="359">
        <v>275</v>
      </c>
      <c r="I17" s="358">
        <v>190687</v>
      </c>
      <c r="J17" s="358">
        <v>190434</v>
      </c>
      <c r="K17" s="359">
        <v>253</v>
      </c>
      <c r="L17" s="358">
        <v>227332</v>
      </c>
      <c r="M17" s="358">
        <v>204848</v>
      </c>
      <c r="N17" s="359">
        <v>22484</v>
      </c>
      <c r="P17" s="353"/>
      <c r="Q17" s="353"/>
      <c r="R17" s="353"/>
      <c r="S17" s="353"/>
      <c r="T17" s="353"/>
      <c r="U17" s="353"/>
      <c r="V17" s="353"/>
    </row>
    <row r="18" spans="1:22" ht="16.5" customHeight="1">
      <c r="A18" s="363" t="s">
        <v>487</v>
      </c>
      <c r="B18" s="360" t="s">
        <v>73</v>
      </c>
      <c r="C18" s="361" t="s">
        <v>747</v>
      </c>
      <c r="D18" s="358" t="s">
        <v>747</v>
      </c>
      <c r="E18" s="359" t="s">
        <v>747</v>
      </c>
      <c r="F18" s="361">
        <v>394825</v>
      </c>
      <c r="G18" s="358">
        <v>394214</v>
      </c>
      <c r="H18" s="359">
        <v>611</v>
      </c>
      <c r="I18" s="358">
        <v>382691</v>
      </c>
      <c r="J18" s="358">
        <v>374114</v>
      </c>
      <c r="K18" s="359">
        <v>8577</v>
      </c>
      <c r="L18" s="358">
        <v>343827</v>
      </c>
      <c r="M18" s="358">
        <v>343827</v>
      </c>
      <c r="N18" s="359">
        <v>0</v>
      </c>
      <c r="P18" s="353"/>
      <c r="Q18" s="353"/>
      <c r="R18" s="353"/>
      <c r="S18" s="353"/>
      <c r="T18" s="353"/>
      <c r="U18" s="353"/>
      <c r="V18" s="353"/>
    </row>
    <row r="19" spans="2:22" ht="16.5" customHeight="1">
      <c r="B19" s="360" t="s">
        <v>55</v>
      </c>
      <c r="C19" s="361" t="s">
        <v>746</v>
      </c>
      <c r="D19" s="358" t="s">
        <v>746</v>
      </c>
      <c r="E19" s="359" t="s">
        <v>746</v>
      </c>
      <c r="F19" s="361">
        <v>227313</v>
      </c>
      <c r="G19" s="358">
        <v>227301</v>
      </c>
      <c r="H19" s="359">
        <v>12</v>
      </c>
      <c r="I19" s="358">
        <v>161836</v>
      </c>
      <c r="J19" s="358">
        <v>161836</v>
      </c>
      <c r="K19" s="359">
        <v>0</v>
      </c>
      <c r="L19" s="358">
        <v>267555</v>
      </c>
      <c r="M19" s="358">
        <v>267533</v>
      </c>
      <c r="N19" s="359">
        <v>22</v>
      </c>
      <c r="P19" s="353"/>
      <c r="Q19" s="353"/>
      <c r="R19" s="353"/>
      <c r="S19" s="353"/>
      <c r="T19" s="353"/>
      <c r="U19" s="353"/>
      <c r="V19" s="353"/>
    </row>
    <row r="20" spans="2:22" ht="16.5" customHeight="1">
      <c r="B20" s="360" t="s">
        <v>54</v>
      </c>
      <c r="C20" s="361">
        <v>438827</v>
      </c>
      <c r="D20" s="358">
        <v>438724</v>
      </c>
      <c r="E20" s="359">
        <v>103</v>
      </c>
      <c r="F20" s="361" t="s">
        <v>747</v>
      </c>
      <c r="G20" s="358" t="s">
        <v>747</v>
      </c>
      <c r="H20" s="359" t="s">
        <v>747</v>
      </c>
      <c r="I20" s="358">
        <v>325825</v>
      </c>
      <c r="J20" s="358">
        <v>322708</v>
      </c>
      <c r="K20" s="359">
        <v>3117</v>
      </c>
      <c r="L20" s="358">
        <v>293913</v>
      </c>
      <c r="M20" s="358">
        <v>291992</v>
      </c>
      <c r="N20" s="359">
        <v>1921</v>
      </c>
      <c r="P20" s="353"/>
      <c r="Q20" s="353"/>
      <c r="R20" s="353"/>
      <c r="S20" s="353"/>
      <c r="T20" s="353"/>
      <c r="U20" s="353"/>
      <c r="V20" s="353"/>
    </row>
    <row r="21" spans="2:22" ht="16.5" customHeight="1">
      <c r="B21" s="360" t="s">
        <v>53</v>
      </c>
      <c r="C21" s="361" t="s">
        <v>746</v>
      </c>
      <c r="D21" s="358" t="s">
        <v>746</v>
      </c>
      <c r="E21" s="359" t="s">
        <v>746</v>
      </c>
      <c r="F21" s="361">
        <v>184962</v>
      </c>
      <c r="G21" s="358">
        <v>181517</v>
      </c>
      <c r="H21" s="359">
        <v>3445</v>
      </c>
      <c r="I21" s="358">
        <v>118734</v>
      </c>
      <c r="J21" s="358">
        <v>117190</v>
      </c>
      <c r="K21" s="359">
        <v>1544</v>
      </c>
      <c r="L21" s="358">
        <v>113752</v>
      </c>
      <c r="M21" s="358">
        <v>106058</v>
      </c>
      <c r="N21" s="359">
        <v>7694</v>
      </c>
      <c r="P21" s="353"/>
      <c r="Q21" s="353"/>
      <c r="R21" s="353"/>
      <c r="S21" s="353"/>
      <c r="T21" s="353"/>
      <c r="U21" s="353"/>
      <c r="V21" s="353"/>
    </row>
    <row r="22" spans="2:22" ht="16.5" customHeight="1">
      <c r="B22" s="360" t="s">
        <v>52</v>
      </c>
      <c r="C22" s="361" t="s">
        <v>746</v>
      </c>
      <c r="D22" s="358" t="s">
        <v>746</v>
      </c>
      <c r="E22" s="359" t="s">
        <v>746</v>
      </c>
      <c r="F22" s="361">
        <v>178202</v>
      </c>
      <c r="G22" s="358">
        <v>177084</v>
      </c>
      <c r="H22" s="359">
        <v>1118</v>
      </c>
      <c r="I22" s="358">
        <v>250775</v>
      </c>
      <c r="J22" s="358">
        <v>215568</v>
      </c>
      <c r="K22" s="359">
        <v>35207</v>
      </c>
      <c r="L22" s="358">
        <v>204256</v>
      </c>
      <c r="M22" s="358">
        <v>203954</v>
      </c>
      <c r="N22" s="359">
        <v>302</v>
      </c>
      <c r="P22" s="353"/>
      <c r="Q22" s="353"/>
      <c r="R22" s="353"/>
      <c r="S22" s="353"/>
      <c r="T22" s="353"/>
      <c r="U22" s="353"/>
      <c r="V22" s="353"/>
    </row>
    <row r="23" spans="2:22" ht="16.5" customHeight="1">
      <c r="B23" s="360" t="s">
        <v>33</v>
      </c>
      <c r="C23" s="361">
        <v>361985</v>
      </c>
      <c r="D23" s="358">
        <v>361985</v>
      </c>
      <c r="E23" s="359">
        <v>0</v>
      </c>
      <c r="F23" s="361">
        <v>332453</v>
      </c>
      <c r="G23" s="358">
        <v>332250</v>
      </c>
      <c r="H23" s="359">
        <v>203</v>
      </c>
      <c r="I23" s="358">
        <v>292328</v>
      </c>
      <c r="J23" s="358">
        <v>292263</v>
      </c>
      <c r="K23" s="359">
        <v>65</v>
      </c>
      <c r="L23" s="358">
        <v>216728</v>
      </c>
      <c r="M23" s="358">
        <v>216058</v>
      </c>
      <c r="N23" s="359">
        <v>670</v>
      </c>
      <c r="P23" s="353"/>
      <c r="Q23" s="353"/>
      <c r="R23" s="353"/>
      <c r="S23" s="353"/>
      <c r="T23" s="353"/>
      <c r="U23" s="353"/>
      <c r="V23" s="353"/>
    </row>
    <row r="24" spans="2:22" ht="16.5" customHeight="1">
      <c r="B24" s="360" t="s">
        <v>29</v>
      </c>
      <c r="C24" s="361">
        <v>412121</v>
      </c>
      <c r="D24" s="358">
        <v>411895</v>
      </c>
      <c r="E24" s="359">
        <v>226</v>
      </c>
      <c r="F24" s="361">
        <v>283631</v>
      </c>
      <c r="G24" s="358">
        <v>283175</v>
      </c>
      <c r="H24" s="359">
        <v>456</v>
      </c>
      <c r="I24" s="358">
        <v>224284</v>
      </c>
      <c r="J24" s="358">
        <v>224284</v>
      </c>
      <c r="K24" s="359">
        <v>0</v>
      </c>
      <c r="L24" s="358">
        <v>211832</v>
      </c>
      <c r="M24" s="358">
        <v>193905</v>
      </c>
      <c r="N24" s="359">
        <v>17927</v>
      </c>
      <c r="P24" s="353"/>
      <c r="Q24" s="353"/>
      <c r="R24" s="353"/>
      <c r="S24" s="353"/>
      <c r="T24" s="353"/>
      <c r="U24" s="353"/>
      <c r="V24" s="353"/>
    </row>
    <row r="25" spans="2:22" ht="16.5" customHeight="1">
      <c r="B25" s="360" t="s">
        <v>27</v>
      </c>
      <c r="C25" s="361" t="s">
        <v>746</v>
      </c>
      <c r="D25" s="358" t="s">
        <v>746</v>
      </c>
      <c r="E25" s="359" t="s">
        <v>746</v>
      </c>
      <c r="F25" s="361">
        <v>306790</v>
      </c>
      <c r="G25" s="358">
        <v>306149</v>
      </c>
      <c r="H25" s="359">
        <v>641</v>
      </c>
      <c r="I25" s="358" t="s">
        <v>747</v>
      </c>
      <c r="J25" s="358" t="s">
        <v>747</v>
      </c>
      <c r="K25" s="359" t="s">
        <v>747</v>
      </c>
      <c r="L25" s="358">
        <v>313214</v>
      </c>
      <c r="M25" s="358">
        <v>287467</v>
      </c>
      <c r="N25" s="359">
        <v>25747</v>
      </c>
      <c r="P25" s="353"/>
      <c r="Q25" s="353"/>
      <c r="R25" s="353"/>
      <c r="S25" s="353"/>
      <c r="T25" s="353"/>
      <c r="U25" s="353"/>
      <c r="V25" s="353"/>
    </row>
    <row r="26" spans="1:22" ht="16.5" customHeight="1">
      <c r="A26" s="480" t="s">
        <v>126</v>
      </c>
      <c r="B26" s="364" t="s">
        <v>28</v>
      </c>
      <c r="C26" s="365">
        <v>133155</v>
      </c>
      <c r="D26" s="366">
        <v>132791</v>
      </c>
      <c r="E26" s="367">
        <v>364</v>
      </c>
      <c r="F26" s="365">
        <v>132553</v>
      </c>
      <c r="G26" s="366">
        <v>132085</v>
      </c>
      <c r="H26" s="367">
        <v>468</v>
      </c>
      <c r="I26" s="366">
        <v>198806</v>
      </c>
      <c r="J26" s="366">
        <v>198505</v>
      </c>
      <c r="K26" s="367">
        <v>301</v>
      </c>
      <c r="L26" s="366">
        <v>280009</v>
      </c>
      <c r="M26" s="366">
        <v>274585</v>
      </c>
      <c r="N26" s="367">
        <v>5424</v>
      </c>
      <c r="V26" s="339"/>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53"/>
  </sheetPr>
  <dimension ref="A6:T27"/>
  <sheetViews>
    <sheetView workbookViewId="0" topLeftCell="A1">
      <selection activeCell="A1" sqref="A1"/>
    </sheetView>
  </sheetViews>
  <sheetFormatPr defaultColWidth="8.796875" defaultRowHeight="14.25"/>
  <cols>
    <col min="1" max="1" width="7" style="338" customWidth="1"/>
    <col min="2" max="2" width="16.59765625" style="338" customWidth="1"/>
    <col min="3" max="18" width="7.59765625" style="338" customWidth="1"/>
    <col min="19" max="16384" width="9" style="338" customWidth="1"/>
  </cols>
  <sheetData>
    <row r="6" spans="2:4" ht="16.5" customHeight="1">
      <c r="B6" s="341" t="s">
        <v>745</v>
      </c>
      <c r="D6" s="342" t="s">
        <v>495</v>
      </c>
    </row>
    <row r="7" ht="15.75" customHeight="1">
      <c r="B7" s="343" t="s">
        <v>489</v>
      </c>
    </row>
    <row r="8" ht="16.5" customHeight="1">
      <c r="B8" s="342"/>
    </row>
    <row r="9" spans="2:20" ht="16.5" customHeight="1">
      <c r="B9" s="785" t="s">
        <v>486</v>
      </c>
      <c r="C9" s="368"/>
      <c r="D9" s="787" t="s">
        <v>490</v>
      </c>
      <c r="E9" s="787"/>
      <c r="F9" s="370"/>
      <c r="G9" s="369"/>
      <c r="H9" s="787" t="s">
        <v>491</v>
      </c>
      <c r="I9" s="787"/>
      <c r="J9" s="370"/>
      <c r="K9" s="369"/>
      <c r="L9" s="787" t="s">
        <v>492</v>
      </c>
      <c r="M9" s="787"/>
      <c r="N9" s="370"/>
      <c r="O9" s="369"/>
      <c r="P9" s="787" t="s">
        <v>493</v>
      </c>
      <c r="Q9" s="787"/>
      <c r="R9" s="370"/>
      <c r="S9" s="339"/>
      <c r="T9" s="339"/>
    </row>
    <row r="10" spans="2:19" ht="16.5" customHeight="1">
      <c r="B10" s="786"/>
      <c r="C10" s="371" t="s">
        <v>451</v>
      </c>
      <c r="D10" s="372" t="s">
        <v>366</v>
      </c>
      <c r="E10" s="372" t="s">
        <v>496</v>
      </c>
      <c r="F10" s="373" t="s">
        <v>87</v>
      </c>
      <c r="G10" s="374" t="s">
        <v>451</v>
      </c>
      <c r="H10" s="375" t="s">
        <v>366</v>
      </c>
      <c r="I10" s="375" t="s">
        <v>496</v>
      </c>
      <c r="J10" s="371" t="s">
        <v>87</v>
      </c>
      <c r="K10" s="374" t="s">
        <v>451</v>
      </c>
      <c r="L10" s="375" t="s">
        <v>366</v>
      </c>
      <c r="M10" s="375" t="s">
        <v>496</v>
      </c>
      <c r="N10" s="371" t="s">
        <v>87</v>
      </c>
      <c r="O10" s="374" t="s">
        <v>451</v>
      </c>
      <c r="P10" s="375" t="s">
        <v>366</v>
      </c>
      <c r="Q10" s="375" t="s">
        <v>496</v>
      </c>
      <c r="R10" s="371" t="s">
        <v>87</v>
      </c>
      <c r="S10" s="376"/>
    </row>
    <row r="11" spans="2:19" s="377" customFormat="1" ht="10.5" customHeight="1">
      <c r="B11" s="378"/>
      <c r="C11" s="379" t="s">
        <v>497</v>
      </c>
      <c r="D11" s="380" t="s">
        <v>455</v>
      </c>
      <c r="E11" s="380" t="s">
        <v>455</v>
      </c>
      <c r="F11" s="381" t="s">
        <v>455</v>
      </c>
      <c r="G11" s="382" t="s">
        <v>497</v>
      </c>
      <c r="H11" s="380" t="s">
        <v>455</v>
      </c>
      <c r="I11" s="380" t="s">
        <v>455</v>
      </c>
      <c r="J11" s="381" t="s">
        <v>455</v>
      </c>
      <c r="K11" s="382" t="s">
        <v>497</v>
      </c>
      <c r="L11" s="380" t="s">
        <v>455</v>
      </c>
      <c r="M11" s="380" t="s">
        <v>455</v>
      </c>
      <c r="N11" s="381" t="s">
        <v>455</v>
      </c>
      <c r="O11" s="382" t="s">
        <v>497</v>
      </c>
      <c r="P11" s="380" t="s">
        <v>455</v>
      </c>
      <c r="Q11" s="380" t="s">
        <v>455</v>
      </c>
      <c r="R11" s="381" t="s">
        <v>455</v>
      </c>
      <c r="S11" s="383"/>
    </row>
    <row r="12" spans="1:19" ht="16.5" customHeight="1">
      <c r="A12" s="341"/>
      <c r="B12" s="360" t="s">
        <v>30</v>
      </c>
      <c r="C12" s="384">
        <v>17.6</v>
      </c>
      <c r="D12" s="385">
        <v>149.6</v>
      </c>
      <c r="E12" s="385">
        <v>134.7</v>
      </c>
      <c r="F12" s="386">
        <v>14.9</v>
      </c>
      <c r="G12" s="385">
        <v>18.2</v>
      </c>
      <c r="H12" s="385">
        <v>144</v>
      </c>
      <c r="I12" s="385">
        <v>131.2</v>
      </c>
      <c r="J12" s="386">
        <v>12.8</v>
      </c>
      <c r="K12" s="385">
        <v>17.7</v>
      </c>
      <c r="L12" s="385">
        <v>135.4</v>
      </c>
      <c r="M12" s="385">
        <v>125.2</v>
      </c>
      <c r="N12" s="386">
        <v>10.2</v>
      </c>
      <c r="O12" s="385">
        <v>17.3</v>
      </c>
      <c r="P12" s="385">
        <v>131.2</v>
      </c>
      <c r="Q12" s="385">
        <v>122.7</v>
      </c>
      <c r="R12" s="386">
        <v>8.5</v>
      </c>
      <c r="S12" s="339"/>
    </row>
    <row r="13" spans="1:19" ht="16.5" customHeight="1">
      <c r="A13" s="341"/>
      <c r="B13" s="360" t="s">
        <v>31</v>
      </c>
      <c r="C13" s="384" t="s">
        <v>746</v>
      </c>
      <c r="D13" s="387" t="s">
        <v>746</v>
      </c>
      <c r="E13" s="387" t="s">
        <v>746</v>
      </c>
      <c r="F13" s="386" t="s">
        <v>746</v>
      </c>
      <c r="G13" s="385">
        <v>18</v>
      </c>
      <c r="H13" s="385">
        <v>156.3</v>
      </c>
      <c r="I13" s="385">
        <v>139.9</v>
      </c>
      <c r="J13" s="386">
        <v>16.4</v>
      </c>
      <c r="K13" s="384">
        <v>18.5</v>
      </c>
      <c r="L13" s="385">
        <v>151.8</v>
      </c>
      <c r="M13" s="385">
        <v>143.1</v>
      </c>
      <c r="N13" s="386">
        <v>8.7</v>
      </c>
      <c r="O13" s="385">
        <v>18.5</v>
      </c>
      <c r="P13" s="385">
        <v>150.1</v>
      </c>
      <c r="Q13" s="385">
        <v>138.5</v>
      </c>
      <c r="R13" s="386">
        <v>11.6</v>
      </c>
      <c r="S13" s="339"/>
    </row>
    <row r="14" spans="2:19" ht="16.5" customHeight="1">
      <c r="B14" s="360" t="s">
        <v>32</v>
      </c>
      <c r="C14" s="384">
        <v>17.6</v>
      </c>
      <c r="D14" s="385">
        <v>153.1</v>
      </c>
      <c r="E14" s="385">
        <v>136.9</v>
      </c>
      <c r="F14" s="386">
        <v>16.2</v>
      </c>
      <c r="G14" s="385">
        <v>17.8</v>
      </c>
      <c r="H14" s="385">
        <v>151.4</v>
      </c>
      <c r="I14" s="385">
        <v>136.5</v>
      </c>
      <c r="J14" s="386">
        <v>14.9</v>
      </c>
      <c r="K14" s="385">
        <v>17.5</v>
      </c>
      <c r="L14" s="385">
        <v>144.3</v>
      </c>
      <c r="M14" s="385">
        <v>131.3</v>
      </c>
      <c r="N14" s="386">
        <v>13</v>
      </c>
      <c r="O14" s="385">
        <v>17.6</v>
      </c>
      <c r="P14" s="385">
        <v>131</v>
      </c>
      <c r="Q14" s="385">
        <v>123</v>
      </c>
      <c r="R14" s="386">
        <v>8</v>
      </c>
      <c r="S14" s="339"/>
    </row>
    <row r="15" spans="2:19" ht="16.5" customHeight="1">
      <c r="B15" s="360" t="s">
        <v>57</v>
      </c>
      <c r="C15" s="384" t="s">
        <v>747</v>
      </c>
      <c r="D15" s="385" t="s">
        <v>747</v>
      </c>
      <c r="E15" s="385" t="s">
        <v>747</v>
      </c>
      <c r="F15" s="386" t="s">
        <v>747</v>
      </c>
      <c r="G15" s="385" t="s">
        <v>747</v>
      </c>
      <c r="H15" s="385" t="s">
        <v>747</v>
      </c>
      <c r="I15" s="385" t="s">
        <v>747</v>
      </c>
      <c r="J15" s="386" t="s">
        <v>747</v>
      </c>
      <c r="K15" s="384">
        <v>17.2</v>
      </c>
      <c r="L15" s="385">
        <v>137</v>
      </c>
      <c r="M15" s="385">
        <v>127.5</v>
      </c>
      <c r="N15" s="386">
        <v>9.5</v>
      </c>
      <c r="O15" s="384" t="s">
        <v>747</v>
      </c>
      <c r="P15" s="385" t="s">
        <v>747</v>
      </c>
      <c r="Q15" s="385" t="s">
        <v>747</v>
      </c>
      <c r="R15" s="386" t="s">
        <v>747</v>
      </c>
      <c r="S15" s="339"/>
    </row>
    <row r="16" spans="1:19" ht="16.5" customHeight="1">
      <c r="A16" s="341" t="s">
        <v>487</v>
      </c>
      <c r="B16" s="360" t="s">
        <v>26</v>
      </c>
      <c r="C16" s="384" t="s">
        <v>746</v>
      </c>
      <c r="D16" s="387" t="s">
        <v>746</v>
      </c>
      <c r="E16" s="387" t="s">
        <v>746</v>
      </c>
      <c r="F16" s="386" t="s">
        <v>746</v>
      </c>
      <c r="G16" s="385">
        <v>17.4</v>
      </c>
      <c r="H16" s="385">
        <v>146</v>
      </c>
      <c r="I16" s="385">
        <v>130.5</v>
      </c>
      <c r="J16" s="386">
        <v>15.5</v>
      </c>
      <c r="K16" s="384">
        <v>16.7</v>
      </c>
      <c r="L16" s="385">
        <v>143.6</v>
      </c>
      <c r="M16" s="385">
        <v>137</v>
      </c>
      <c r="N16" s="386">
        <v>6.6</v>
      </c>
      <c r="O16" s="385">
        <v>18.7</v>
      </c>
      <c r="P16" s="385">
        <v>150.8</v>
      </c>
      <c r="Q16" s="385">
        <v>140.6</v>
      </c>
      <c r="R16" s="386">
        <v>10.2</v>
      </c>
      <c r="S16" s="339"/>
    </row>
    <row r="17" spans="1:19" ht="16.5" customHeight="1">
      <c r="A17" s="362">
        <v>25</v>
      </c>
      <c r="B17" s="360" t="s">
        <v>56</v>
      </c>
      <c r="C17" s="384">
        <v>17.8</v>
      </c>
      <c r="D17" s="385">
        <v>134.7</v>
      </c>
      <c r="E17" s="385">
        <v>122.2</v>
      </c>
      <c r="F17" s="386">
        <v>12.5</v>
      </c>
      <c r="G17" s="385">
        <v>20.1</v>
      </c>
      <c r="H17" s="385">
        <v>173.8</v>
      </c>
      <c r="I17" s="385">
        <v>148.6</v>
      </c>
      <c r="J17" s="386">
        <v>25.2</v>
      </c>
      <c r="K17" s="385">
        <v>19</v>
      </c>
      <c r="L17" s="385">
        <v>153.7</v>
      </c>
      <c r="M17" s="385">
        <v>138.8</v>
      </c>
      <c r="N17" s="386">
        <v>14.9</v>
      </c>
      <c r="O17" s="385">
        <v>18.2</v>
      </c>
      <c r="P17" s="385">
        <v>168</v>
      </c>
      <c r="Q17" s="385">
        <v>139.4</v>
      </c>
      <c r="R17" s="386">
        <v>28.6</v>
      </c>
      <c r="S17" s="339"/>
    </row>
    <row r="18" spans="1:19" ht="16.5" customHeight="1">
      <c r="A18" s="363" t="s">
        <v>487</v>
      </c>
      <c r="B18" s="360" t="s">
        <v>72</v>
      </c>
      <c r="C18" s="384">
        <v>17.7</v>
      </c>
      <c r="D18" s="385">
        <v>138.8</v>
      </c>
      <c r="E18" s="385">
        <v>129.1</v>
      </c>
      <c r="F18" s="386">
        <v>9.7</v>
      </c>
      <c r="G18" s="385">
        <v>19.1</v>
      </c>
      <c r="H18" s="385">
        <v>133.7</v>
      </c>
      <c r="I18" s="385">
        <v>124.2</v>
      </c>
      <c r="J18" s="386">
        <v>9.5</v>
      </c>
      <c r="K18" s="385">
        <v>18.9</v>
      </c>
      <c r="L18" s="385">
        <v>132.3</v>
      </c>
      <c r="M18" s="385">
        <v>125.9</v>
      </c>
      <c r="N18" s="386">
        <v>6.4</v>
      </c>
      <c r="O18" s="385">
        <v>17.7</v>
      </c>
      <c r="P18" s="385">
        <v>129.9</v>
      </c>
      <c r="Q18" s="385">
        <v>121.7</v>
      </c>
      <c r="R18" s="386">
        <v>8.2</v>
      </c>
      <c r="S18" s="339"/>
    </row>
    <row r="19" spans="2:19" ht="16.5" customHeight="1">
      <c r="B19" s="360" t="s">
        <v>73</v>
      </c>
      <c r="C19" s="384" t="s">
        <v>747</v>
      </c>
      <c r="D19" s="385" t="s">
        <v>747</v>
      </c>
      <c r="E19" s="385" t="s">
        <v>747</v>
      </c>
      <c r="F19" s="386" t="s">
        <v>747</v>
      </c>
      <c r="G19" s="384">
        <v>19</v>
      </c>
      <c r="H19" s="385">
        <v>145.1</v>
      </c>
      <c r="I19" s="385">
        <v>137</v>
      </c>
      <c r="J19" s="386">
        <v>8.1</v>
      </c>
      <c r="K19" s="385">
        <v>19</v>
      </c>
      <c r="L19" s="385">
        <v>155.5</v>
      </c>
      <c r="M19" s="385">
        <v>141.8</v>
      </c>
      <c r="N19" s="386">
        <v>13.7</v>
      </c>
      <c r="O19" s="385">
        <v>18.8</v>
      </c>
      <c r="P19" s="385">
        <v>176</v>
      </c>
      <c r="Q19" s="385">
        <v>155.8</v>
      </c>
      <c r="R19" s="386">
        <v>20.2</v>
      </c>
      <c r="S19" s="339"/>
    </row>
    <row r="20" spans="2:19" ht="16.5" customHeight="1">
      <c r="B20" s="360" t="s">
        <v>55</v>
      </c>
      <c r="C20" s="384" t="s">
        <v>746</v>
      </c>
      <c r="D20" s="387" t="s">
        <v>746</v>
      </c>
      <c r="E20" s="387" t="s">
        <v>746</v>
      </c>
      <c r="F20" s="386" t="s">
        <v>746</v>
      </c>
      <c r="G20" s="384">
        <v>18.2</v>
      </c>
      <c r="H20" s="385">
        <v>138.1</v>
      </c>
      <c r="I20" s="385">
        <v>128.5</v>
      </c>
      <c r="J20" s="386">
        <v>9.6</v>
      </c>
      <c r="K20" s="385">
        <v>16.2</v>
      </c>
      <c r="L20" s="385">
        <v>119.3</v>
      </c>
      <c r="M20" s="385">
        <v>112.5</v>
      </c>
      <c r="N20" s="386">
        <v>6.8</v>
      </c>
      <c r="O20" s="385">
        <v>18.2</v>
      </c>
      <c r="P20" s="385">
        <v>146.7</v>
      </c>
      <c r="Q20" s="385">
        <v>137.5</v>
      </c>
      <c r="R20" s="386">
        <v>9.2</v>
      </c>
      <c r="S20" s="339"/>
    </row>
    <row r="21" spans="2:19" ht="16.5" customHeight="1">
      <c r="B21" s="360" t="s">
        <v>54</v>
      </c>
      <c r="C21" s="384">
        <v>17.5</v>
      </c>
      <c r="D21" s="385">
        <v>151.8</v>
      </c>
      <c r="E21" s="385">
        <v>136.9</v>
      </c>
      <c r="F21" s="386">
        <v>14.9</v>
      </c>
      <c r="G21" s="384" t="s">
        <v>747</v>
      </c>
      <c r="H21" s="385" t="s">
        <v>747</v>
      </c>
      <c r="I21" s="385" t="s">
        <v>747</v>
      </c>
      <c r="J21" s="386" t="s">
        <v>747</v>
      </c>
      <c r="K21" s="385">
        <v>17.2</v>
      </c>
      <c r="L21" s="385">
        <v>138.3</v>
      </c>
      <c r="M21" s="385">
        <v>121.6</v>
      </c>
      <c r="N21" s="386">
        <v>16.7</v>
      </c>
      <c r="O21" s="385">
        <v>17.1</v>
      </c>
      <c r="P21" s="385">
        <v>133.6</v>
      </c>
      <c r="Q21" s="385">
        <v>122.9</v>
      </c>
      <c r="R21" s="386">
        <v>10.7</v>
      </c>
      <c r="S21" s="339"/>
    </row>
    <row r="22" spans="2:19" ht="16.5" customHeight="1">
      <c r="B22" s="360" t="s">
        <v>53</v>
      </c>
      <c r="C22" s="384" t="s">
        <v>746</v>
      </c>
      <c r="D22" s="387" t="s">
        <v>746</v>
      </c>
      <c r="E22" s="387" t="s">
        <v>746</v>
      </c>
      <c r="F22" s="386" t="s">
        <v>746</v>
      </c>
      <c r="G22" s="384">
        <v>20.3</v>
      </c>
      <c r="H22" s="385">
        <v>146.3</v>
      </c>
      <c r="I22" s="385">
        <v>140</v>
      </c>
      <c r="J22" s="386">
        <v>6.3</v>
      </c>
      <c r="K22" s="385">
        <v>16.3</v>
      </c>
      <c r="L22" s="385">
        <v>101.1</v>
      </c>
      <c r="M22" s="385">
        <v>93.3</v>
      </c>
      <c r="N22" s="386">
        <v>7.8</v>
      </c>
      <c r="O22" s="385">
        <v>14.7</v>
      </c>
      <c r="P22" s="385">
        <v>92.8</v>
      </c>
      <c r="Q22" s="385">
        <v>91</v>
      </c>
      <c r="R22" s="386">
        <v>1.8</v>
      </c>
      <c r="S22" s="339"/>
    </row>
    <row r="23" spans="2:19" ht="16.5" customHeight="1">
      <c r="B23" s="360" t="s">
        <v>52</v>
      </c>
      <c r="C23" s="384" t="s">
        <v>746</v>
      </c>
      <c r="D23" s="387" t="s">
        <v>746</v>
      </c>
      <c r="E23" s="387" t="s">
        <v>746</v>
      </c>
      <c r="F23" s="386" t="s">
        <v>746</v>
      </c>
      <c r="G23" s="385">
        <v>19.5</v>
      </c>
      <c r="H23" s="385">
        <v>137.3</v>
      </c>
      <c r="I23" s="385">
        <v>133.3</v>
      </c>
      <c r="J23" s="386">
        <v>4</v>
      </c>
      <c r="K23" s="385">
        <v>20.1</v>
      </c>
      <c r="L23" s="385">
        <v>144.5</v>
      </c>
      <c r="M23" s="385">
        <v>140.3</v>
      </c>
      <c r="N23" s="386">
        <v>4.2</v>
      </c>
      <c r="O23" s="385">
        <v>19.1</v>
      </c>
      <c r="P23" s="385">
        <v>145.6</v>
      </c>
      <c r="Q23" s="385">
        <v>139.5</v>
      </c>
      <c r="R23" s="386">
        <v>6.1</v>
      </c>
      <c r="S23" s="339"/>
    </row>
    <row r="24" spans="2:19" ht="16.5" customHeight="1">
      <c r="B24" s="360" t="s">
        <v>33</v>
      </c>
      <c r="C24" s="384">
        <v>17.3</v>
      </c>
      <c r="D24" s="385">
        <v>135.7</v>
      </c>
      <c r="E24" s="385">
        <v>128.2</v>
      </c>
      <c r="F24" s="386">
        <v>7.5</v>
      </c>
      <c r="G24" s="385">
        <v>14.5</v>
      </c>
      <c r="H24" s="385">
        <v>107.7</v>
      </c>
      <c r="I24" s="385">
        <v>103.9</v>
      </c>
      <c r="J24" s="386">
        <v>3.8</v>
      </c>
      <c r="K24" s="384">
        <v>15.4</v>
      </c>
      <c r="L24" s="385">
        <v>112.9</v>
      </c>
      <c r="M24" s="385">
        <v>99.1</v>
      </c>
      <c r="N24" s="386">
        <v>13.8</v>
      </c>
      <c r="O24" s="385">
        <v>15.3</v>
      </c>
      <c r="P24" s="385">
        <v>105.9</v>
      </c>
      <c r="Q24" s="385">
        <v>100.6</v>
      </c>
      <c r="R24" s="386">
        <v>5.3</v>
      </c>
      <c r="S24" s="339"/>
    </row>
    <row r="25" spans="2:19" ht="16.5" customHeight="1">
      <c r="B25" s="360" t="s">
        <v>29</v>
      </c>
      <c r="C25" s="384">
        <v>18.3</v>
      </c>
      <c r="D25" s="385">
        <v>151.4</v>
      </c>
      <c r="E25" s="385">
        <v>138.2</v>
      </c>
      <c r="F25" s="386">
        <v>13.2</v>
      </c>
      <c r="G25" s="385">
        <v>18.2</v>
      </c>
      <c r="H25" s="385">
        <v>141.4</v>
      </c>
      <c r="I25" s="385">
        <v>137.3</v>
      </c>
      <c r="J25" s="385">
        <v>4.1</v>
      </c>
      <c r="K25" s="384">
        <v>17.7</v>
      </c>
      <c r="L25" s="385">
        <v>134.2</v>
      </c>
      <c r="M25" s="385">
        <v>128.2</v>
      </c>
      <c r="N25" s="386">
        <v>6</v>
      </c>
      <c r="O25" s="385">
        <v>16.8</v>
      </c>
      <c r="P25" s="385">
        <v>125.7</v>
      </c>
      <c r="Q25" s="385">
        <v>122</v>
      </c>
      <c r="R25" s="386">
        <v>3.7</v>
      </c>
      <c r="S25" s="339"/>
    </row>
    <row r="26" spans="2:19" ht="16.5" customHeight="1">
      <c r="B26" s="360" t="s">
        <v>27</v>
      </c>
      <c r="C26" s="384" t="s">
        <v>746</v>
      </c>
      <c r="D26" s="387" t="s">
        <v>746</v>
      </c>
      <c r="E26" s="387" t="s">
        <v>746</v>
      </c>
      <c r="F26" s="386" t="s">
        <v>746</v>
      </c>
      <c r="G26" s="384">
        <v>18.3</v>
      </c>
      <c r="H26" s="385">
        <v>142.6</v>
      </c>
      <c r="I26" s="385">
        <v>139.2</v>
      </c>
      <c r="J26" s="386">
        <v>3.4</v>
      </c>
      <c r="K26" s="384" t="s">
        <v>747</v>
      </c>
      <c r="L26" s="385" t="s">
        <v>747</v>
      </c>
      <c r="M26" s="385" t="s">
        <v>747</v>
      </c>
      <c r="N26" s="386" t="s">
        <v>747</v>
      </c>
      <c r="O26" s="385">
        <v>17.5</v>
      </c>
      <c r="P26" s="385">
        <v>137.4</v>
      </c>
      <c r="Q26" s="385">
        <v>132.8</v>
      </c>
      <c r="R26" s="386">
        <v>4.6</v>
      </c>
      <c r="S26" s="339"/>
    </row>
    <row r="27" spans="1:19" ht="16.5" customHeight="1">
      <c r="A27" s="338" t="s">
        <v>126</v>
      </c>
      <c r="B27" s="364" t="s">
        <v>28</v>
      </c>
      <c r="C27" s="388">
        <v>16.4</v>
      </c>
      <c r="D27" s="389">
        <v>116.8</v>
      </c>
      <c r="E27" s="389">
        <v>108.2</v>
      </c>
      <c r="F27" s="390">
        <v>8.6</v>
      </c>
      <c r="G27" s="389">
        <v>17.9</v>
      </c>
      <c r="H27" s="389">
        <v>104.8</v>
      </c>
      <c r="I27" s="389">
        <v>91.2</v>
      </c>
      <c r="J27" s="390">
        <v>13.6</v>
      </c>
      <c r="K27" s="389">
        <v>17.1</v>
      </c>
      <c r="L27" s="389">
        <v>136.9</v>
      </c>
      <c r="M27" s="389">
        <v>124.1</v>
      </c>
      <c r="N27" s="390">
        <v>12.8</v>
      </c>
      <c r="O27" s="389">
        <v>18.1</v>
      </c>
      <c r="P27" s="389">
        <v>146.1</v>
      </c>
      <c r="Q27" s="389">
        <v>137.8</v>
      </c>
      <c r="R27" s="390">
        <v>8.3</v>
      </c>
      <c r="S27" s="339"/>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zoomScale="80" zoomScaleNormal="80" zoomScaleSheetLayoutView="80" workbookViewId="0" topLeftCell="A1">
      <selection activeCell="A1" sqref="A1"/>
    </sheetView>
  </sheetViews>
  <sheetFormatPr defaultColWidth="8.796875" defaultRowHeight="14.25"/>
  <cols>
    <col min="1" max="1" width="4.09765625" style="242" customWidth="1"/>
    <col min="2" max="2" width="1.69921875" style="242" customWidth="1"/>
    <col min="3" max="3" width="1.390625" style="242" customWidth="1"/>
    <col min="4" max="4" width="38.59765625" style="246" customWidth="1"/>
    <col min="5" max="5" width="0.4921875" style="242" customWidth="1"/>
    <col min="6" max="6" width="12.19921875" style="242" customWidth="1"/>
    <col min="7" max="12" width="12.69921875" style="242" customWidth="1"/>
    <col min="13" max="15" width="11.5" style="242" customWidth="1"/>
    <col min="16" max="16384" width="9" style="242" customWidth="1"/>
  </cols>
  <sheetData>
    <row r="1" spans="2:15" ht="18.75">
      <c r="B1" s="239" t="s">
        <v>745</v>
      </c>
      <c r="C1" s="240"/>
      <c r="D1" s="241"/>
      <c r="E1" s="240"/>
      <c r="F1" s="240"/>
      <c r="G1" s="317"/>
      <c r="I1" s="240"/>
      <c r="J1" s="240" t="s">
        <v>464</v>
      </c>
      <c r="K1" s="240"/>
      <c r="L1" s="240"/>
      <c r="M1" s="240"/>
      <c r="N1" s="240"/>
      <c r="O1" s="240"/>
    </row>
    <row r="2" spans="2:15" ht="14.25" customHeight="1">
      <c r="B2" s="243" t="s">
        <v>465</v>
      </c>
      <c r="C2" s="318"/>
      <c r="D2" s="318"/>
      <c r="E2" s="318"/>
      <c r="F2" s="318"/>
      <c r="G2" s="245"/>
      <c r="H2" s="245"/>
      <c r="I2" s="245"/>
      <c r="J2" s="245"/>
      <c r="K2" s="245"/>
      <c r="L2" s="245"/>
      <c r="M2" s="245"/>
      <c r="N2" s="245"/>
      <c r="O2" s="245"/>
    </row>
    <row r="3" spans="2:15" ht="14.25" customHeight="1">
      <c r="B3" s="243"/>
      <c r="C3" s="318"/>
      <c r="D3" s="318"/>
      <c r="E3" s="318"/>
      <c r="F3" s="318"/>
      <c r="G3" s="245"/>
      <c r="H3" s="245"/>
      <c r="I3" s="245"/>
      <c r="J3" s="245"/>
      <c r="K3" s="245"/>
      <c r="L3" s="245"/>
      <c r="M3" s="245"/>
      <c r="N3" s="245"/>
      <c r="O3" s="245"/>
    </row>
    <row r="4" spans="2:15" ht="6" customHeight="1">
      <c r="B4" s="245"/>
      <c r="C4" s="245"/>
      <c r="E4" s="245"/>
      <c r="F4" s="245"/>
      <c r="G4" s="245"/>
      <c r="H4" s="245"/>
      <c r="I4" s="245"/>
      <c r="J4" s="245"/>
      <c r="K4" s="245"/>
      <c r="L4" s="245"/>
      <c r="M4" s="245"/>
      <c r="N4" s="245"/>
      <c r="O4" s="245"/>
    </row>
    <row r="5" spans="2:15" ht="18" customHeight="1">
      <c r="B5" s="245"/>
      <c r="C5" s="245"/>
      <c r="D5" s="247" t="s">
        <v>466</v>
      </c>
      <c r="E5" s="245"/>
      <c r="F5" s="247"/>
      <c r="G5" s="245"/>
      <c r="H5" s="245"/>
      <c r="I5" s="245"/>
      <c r="J5" s="245"/>
      <c r="K5" s="245"/>
      <c r="L5" s="245"/>
      <c r="M5" s="245"/>
      <c r="N5" s="245"/>
      <c r="O5" s="248" t="s">
        <v>440</v>
      </c>
    </row>
    <row r="6" spans="2:15" s="253" customFormat="1" ht="18" customHeight="1">
      <c r="B6" s="249"/>
      <c r="C6" s="250"/>
      <c r="D6" s="251"/>
      <c r="E6" s="252"/>
      <c r="F6" s="774" t="s">
        <v>467</v>
      </c>
      <c r="G6" s="781"/>
      <c r="H6" s="781"/>
      <c r="I6" s="788"/>
      <c r="J6" s="789"/>
      <c r="K6" s="774" t="s">
        <v>468</v>
      </c>
      <c r="L6" s="788"/>
      <c r="M6" s="788"/>
      <c r="N6" s="788"/>
      <c r="O6" s="789"/>
    </row>
    <row r="7" spans="2:15" s="253" customFormat="1" ht="36" customHeight="1" thickBot="1">
      <c r="B7" s="777" t="s">
        <v>445</v>
      </c>
      <c r="C7" s="783"/>
      <c r="D7" s="783"/>
      <c r="E7" s="255"/>
      <c r="F7" s="319" t="s">
        <v>469</v>
      </c>
      <c r="G7" s="320" t="s">
        <v>442</v>
      </c>
      <c r="H7" s="320" t="s">
        <v>470</v>
      </c>
      <c r="I7" s="321" t="s">
        <v>471</v>
      </c>
      <c r="J7" s="320" t="s">
        <v>472</v>
      </c>
      <c r="K7" s="321" t="s">
        <v>469</v>
      </c>
      <c r="L7" s="322" t="s">
        <v>442</v>
      </c>
      <c r="M7" s="322" t="s">
        <v>470</v>
      </c>
      <c r="N7" s="323" t="s">
        <v>471</v>
      </c>
      <c r="O7" s="323" t="s">
        <v>472</v>
      </c>
    </row>
    <row r="8" spans="2:15" ht="18" customHeight="1" thickTop="1">
      <c r="B8" s="257"/>
      <c r="C8" s="258"/>
      <c r="D8" s="259" t="s">
        <v>146</v>
      </c>
      <c r="E8" s="260"/>
      <c r="F8" s="261">
        <v>333961</v>
      </c>
      <c r="G8" s="261">
        <v>318413</v>
      </c>
      <c r="H8" s="261">
        <v>292387</v>
      </c>
      <c r="I8" s="261">
        <v>26026</v>
      </c>
      <c r="J8" s="261">
        <v>15548</v>
      </c>
      <c r="K8" s="261">
        <v>89241</v>
      </c>
      <c r="L8" s="261">
        <v>87978</v>
      </c>
      <c r="M8" s="261">
        <v>84819</v>
      </c>
      <c r="N8" s="261">
        <v>3159</v>
      </c>
      <c r="O8" s="261">
        <v>1263</v>
      </c>
    </row>
    <row r="9" spans="2:15" ht="18" customHeight="1">
      <c r="B9" s="262"/>
      <c r="C9" s="263"/>
      <c r="D9" s="264" t="s">
        <v>393</v>
      </c>
      <c r="E9" s="265"/>
      <c r="F9" s="266" t="s">
        <v>746</v>
      </c>
      <c r="G9" s="266" t="s">
        <v>746</v>
      </c>
      <c r="H9" s="266" t="s">
        <v>746</v>
      </c>
      <c r="I9" s="266" t="s">
        <v>746</v>
      </c>
      <c r="J9" s="266" t="s">
        <v>746</v>
      </c>
      <c r="K9" s="266" t="s">
        <v>746</v>
      </c>
      <c r="L9" s="266" t="s">
        <v>746</v>
      </c>
      <c r="M9" s="266" t="s">
        <v>746</v>
      </c>
      <c r="N9" s="266" t="s">
        <v>746</v>
      </c>
      <c r="O9" s="266" t="s">
        <v>746</v>
      </c>
    </row>
    <row r="10" spans="2:15" ht="18" customHeight="1">
      <c r="B10" s="267"/>
      <c r="C10" s="268"/>
      <c r="D10" s="269" t="s">
        <v>154</v>
      </c>
      <c r="E10" s="270"/>
      <c r="F10" s="271">
        <v>370610</v>
      </c>
      <c r="G10" s="271">
        <v>333903</v>
      </c>
      <c r="H10" s="271">
        <v>312052</v>
      </c>
      <c r="I10" s="271">
        <v>21851</v>
      </c>
      <c r="J10" s="271">
        <v>36707</v>
      </c>
      <c r="K10" s="271">
        <v>94361</v>
      </c>
      <c r="L10" s="271">
        <v>94117</v>
      </c>
      <c r="M10" s="271">
        <v>91523</v>
      </c>
      <c r="N10" s="271">
        <v>2594</v>
      </c>
      <c r="O10" s="271">
        <v>244</v>
      </c>
    </row>
    <row r="11" spans="2:15" ht="18" customHeight="1">
      <c r="B11" s="267"/>
      <c r="C11" s="268"/>
      <c r="D11" s="269" t="s">
        <v>156</v>
      </c>
      <c r="E11" s="270"/>
      <c r="F11" s="271">
        <v>338001</v>
      </c>
      <c r="G11" s="271">
        <v>320559</v>
      </c>
      <c r="H11" s="271">
        <v>287489</v>
      </c>
      <c r="I11" s="271">
        <v>33070</v>
      </c>
      <c r="J11" s="271">
        <v>17442</v>
      </c>
      <c r="K11" s="271">
        <v>93129</v>
      </c>
      <c r="L11" s="271">
        <v>90791</v>
      </c>
      <c r="M11" s="271">
        <v>87334</v>
      </c>
      <c r="N11" s="271">
        <v>3457</v>
      </c>
      <c r="O11" s="271">
        <v>2338</v>
      </c>
    </row>
    <row r="12" spans="2:15" ht="18" customHeight="1">
      <c r="B12" s="267"/>
      <c r="C12" s="268"/>
      <c r="D12" s="269" t="s">
        <v>158</v>
      </c>
      <c r="E12" s="270"/>
      <c r="F12" s="271">
        <v>473753</v>
      </c>
      <c r="G12" s="271">
        <v>456703</v>
      </c>
      <c r="H12" s="271">
        <v>396803</v>
      </c>
      <c r="I12" s="271">
        <v>59900</v>
      </c>
      <c r="J12" s="271">
        <v>17050</v>
      </c>
      <c r="K12" s="271">
        <v>102200</v>
      </c>
      <c r="L12" s="271">
        <v>102200</v>
      </c>
      <c r="M12" s="271">
        <v>102200</v>
      </c>
      <c r="N12" s="271">
        <v>0</v>
      </c>
      <c r="O12" s="271">
        <v>0</v>
      </c>
    </row>
    <row r="13" spans="2:15" ht="18" customHeight="1">
      <c r="B13" s="267"/>
      <c r="C13" s="268"/>
      <c r="D13" s="269" t="s">
        <v>161</v>
      </c>
      <c r="E13" s="270"/>
      <c r="F13" s="271">
        <v>314186</v>
      </c>
      <c r="G13" s="271">
        <v>311678</v>
      </c>
      <c r="H13" s="271">
        <v>288975</v>
      </c>
      <c r="I13" s="271">
        <v>22703</v>
      </c>
      <c r="J13" s="271">
        <v>2508</v>
      </c>
      <c r="K13" s="271">
        <v>113999</v>
      </c>
      <c r="L13" s="271">
        <v>113999</v>
      </c>
      <c r="M13" s="271">
        <v>110248</v>
      </c>
      <c r="N13" s="271">
        <v>3751</v>
      </c>
      <c r="O13" s="271">
        <v>0</v>
      </c>
    </row>
    <row r="14" spans="2:15" ht="18" customHeight="1">
      <c r="B14" s="267"/>
      <c r="C14" s="268"/>
      <c r="D14" s="269" t="s">
        <v>394</v>
      </c>
      <c r="E14" s="270"/>
      <c r="F14" s="271">
        <v>319226</v>
      </c>
      <c r="G14" s="271">
        <v>299243</v>
      </c>
      <c r="H14" s="271">
        <v>259256</v>
      </c>
      <c r="I14" s="271">
        <v>39987</v>
      </c>
      <c r="J14" s="271">
        <v>19983</v>
      </c>
      <c r="K14" s="271">
        <v>102911</v>
      </c>
      <c r="L14" s="271">
        <v>102897</v>
      </c>
      <c r="M14" s="271">
        <v>93123</v>
      </c>
      <c r="N14" s="271">
        <v>9774</v>
      </c>
      <c r="O14" s="271">
        <v>14</v>
      </c>
    </row>
    <row r="15" spans="2:15" ht="18" customHeight="1">
      <c r="B15" s="267"/>
      <c r="C15" s="268"/>
      <c r="D15" s="269" t="s">
        <v>395</v>
      </c>
      <c r="E15" s="270"/>
      <c r="F15" s="271">
        <v>335959</v>
      </c>
      <c r="G15" s="271">
        <v>311928</v>
      </c>
      <c r="H15" s="271">
        <v>292794</v>
      </c>
      <c r="I15" s="271">
        <v>19134</v>
      </c>
      <c r="J15" s="271">
        <v>24031</v>
      </c>
      <c r="K15" s="271">
        <v>93383</v>
      </c>
      <c r="L15" s="271">
        <v>92461</v>
      </c>
      <c r="M15" s="271">
        <v>88710</v>
      </c>
      <c r="N15" s="271">
        <v>3751</v>
      </c>
      <c r="O15" s="271">
        <v>922</v>
      </c>
    </row>
    <row r="16" spans="2:15" ht="18" customHeight="1">
      <c r="B16" s="267"/>
      <c r="C16" s="268"/>
      <c r="D16" s="269" t="s">
        <v>396</v>
      </c>
      <c r="E16" s="270"/>
      <c r="F16" s="271">
        <v>378782</v>
      </c>
      <c r="G16" s="271">
        <v>378606</v>
      </c>
      <c r="H16" s="271">
        <v>349393</v>
      </c>
      <c r="I16" s="271">
        <v>29213</v>
      </c>
      <c r="J16" s="271">
        <v>176</v>
      </c>
      <c r="K16" s="271">
        <v>183437</v>
      </c>
      <c r="L16" s="271">
        <v>127668</v>
      </c>
      <c r="M16" s="271">
        <v>126208</v>
      </c>
      <c r="N16" s="271">
        <v>1460</v>
      </c>
      <c r="O16" s="271">
        <v>55769</v>
      </c>
    </row>
    <row r="17" spans="2:15" ht="18" customHeight="1">
      <c r="B17" s="267"/>
      <c r="C17" s="268"/>
      <c r="D17" s="269" t="s">
        <v>397</v>
      </c>
      <c r="E17" s="270"/>
      <c r="F17" s="271">
        <v>283949</v>
      </c>
      <c r="G17" s="271">
        <v>283940</v>
      </c>
      <c r="H17" s="271">
        <v>270281</v>
      </c>
      <c r="I17" s="271">
        <v>13659</v>
      </c>
      <c r="J17" s="271">
        <v>9</v>
      </c>
      <c r="K17" s="271">
        <v>77941</v>
      </c>
      <c r="L17" s="271">
        <v>77905</v>
      </c>
      <c r="M17" s="271">
        <v>72427</v>
      </c>
      <c r="N17" s="271">
        <v>5478</v>
      </c>
      <c r="O17" s="271">
        <v>36</v>
      </c>
    </row>
    <row r="18" spans="2:15" ht="18" customHeight="1">
      <c r="B18" s="267"/>
      <c r="C18" s="268"/>
      <c r="D18" s="269" t="s">
        <v>398</v>
      </c>
      <c r="E18" s="270"/>
      <c r="F18" s="271">
        <v>388368</v>
      </c>
      <c r="G18" s="271">
        <v>380673</v>
      </c>
      <c r="H18" s="271">
        <v>350949</v>
      </c>
      <c r="I18" s="271">
        <v>29724</v>
      </c>
      <c r="J18" s="271">
        <v>7695</v>
      </c>
      <c r="K18" s="271">
        <v>121958</v>
      </c>
      <c r="L18" s="271">
        <v>121687</v>
      </c>
      <c r="M18" s="271">
        <v>119777</v>
      </c>
      <c r="N18" s="271">
        <v>1910</v>
      </c>
      <c r="O18" s="271">
        <v>271</v>
      </c>
    </row>
    <row r="19" spans="2:15" ht="18" customHeight="1">
      <c r="B19" s="267"/>
      <c r="C19" s="268"/>
      <c r="D19" s="269" t="s">
        <v>399</v>
      </c>
      <c r="E19" s="270"/>
      <c r="F19" s="271">
        <v>291888</v>
      </c>
      <c r="G19" s="271">
        <v>271466</v>
      </c>
      <c r="H19" s="271">
        <v>255694</v>
      </c>
      <c r="I19" s="271">
        <v>15772</v>
      </c>
      <c r="J19" s="271">
        <v>20422</v>
      </c>
      <c r="K19" s="271">
        <v>63363</v>
      </c>
      <c r="L19" s="271">
        <v>63099</v>
      </c>
      <c r="M19" s="271">
        <v>62124</v>
      </c>
      <c r="N19" s="271">
        <v>975</v>
      </c>
      <c r="O19" s="271">
        <v>264</v>
      </c>
    </row>
    <row r="20" spans="2:15" ht="18" customHeight="1">
      <c r="B20" s="267"/>
      <c r="C20" s="268"/>
      <c r="D20" s="269" t="s">
        <v>400</v>
      </c>
      <c r="E20" s="270"/>
      <c r="F20" s="271">
        <v>280329</v>
      </c>
      <c r="G20" s="271">
        <v>260068</v>
      </c>
      <c r="H20" s="271">
        <v>247912</v>
      </c>
      <c r="I20" s="271">
        <v>12156</v>
      </c>
      <c r="J20" s="271">
        <v>20261</v>
      </c>
      <c r="K20" s="271">
        <v>109230</v>
      </c>
      <c r="L20" s="271">
        <v>108809</v>
      </c>
      <c r="M20" s="271">
        <v>106546</v>
      </c>
      <c r="N20" s="271">
        <v>2263</v>
      </c>
      <c r="O20" s="271">
        <v>421</v>
      </c>
    </row>
    <row r="21" spans="2:15" ht="18" customHeight="1">
      <c r="B21" s="267"/>
      <c r="C21" s="268"/>
      <c r="D21" s="269" t="s">
        <v>401</v>
      </c>
      <c r="E21" s="270"/>
      <c r="F21" s="271">
        <v>373865</v>
      </c>
      <c r="G21" s="271">
        <v>373435</v>
      </c>
      <c r="H21" s="271">
        <v>365545</v>
      </c>
      <c r="I21" s="271">
        <v>7890</v>
      </c>
      <c r="J21" s="271">
        <v>430</v>
      </c>
      <c r="K21" s="271">
        <v>79714</v>
      </c>
      <c r="L21" s="271">
        <v>79714</v>
      </c>
      <c r="M21" s="271">
        <v>79075</v>
      </c>
      <c r="N21" s="271">
        <v>639</v>
      </c>
      <c r="O21" s="271">
        <v>0</v>
      </c>
    </row>
    <row r="22" spans="2:15" ht="18" customHeight="1">
      <c r="B22" s="267"/>
      <c r="C22" s="268"/>
      <c r="D22" s="269" t="s">
        <v>402</v>
      </c>
      <c r="E22" s="270"/>
      <c r="F22" s="271">
        <v>320351</v>
      </c>
      <c r="G22" s="271">
        <v>313841</v>
      </c>
      <c r="H22" s="271">
        <v>294377</v>
      </c>
      <c r="I22" s="271">
        <v>19464</v>
      </c>
      <c r="J22" s="271">
        <v>6510</v>
      </c>
      <c r="K22" s="271">
        <v>106714</v>
      </c>
      <c r="L22" s="271">
        <v>103601</v>
      </c>
      <c r="M22" s="271">
        <v>100767</v>
      </c>
      <c r="N22" s="271">
        <v>2834</v>
      </c>
      <c r="O22" s="271">
        <v>3113</v>
      </c>
    </row>
    <row r="23" spans="2:15" ht="18" customHeight="1">
      <c r="B23" s="267"/>
      <c r="C23" s="268"/>
      <c r="D23" s="269" t="s">
        <v>188</v>
      </c>
      <c r="E23" s="270"/>
      <c r="F23" s="271">
        <v>336779</v>
      </c>
      <c r="G23" s="271">
        <v>318417</v>
      </c>
      <c r="H23" s="271">
        <v>309836</v>
      </c>
      <c r="I23" s="271">
        <v>8581</v>
      </c>
      <c r="J23" s="271">
        <v>18362</v>
      </c>
      <c r="K23" s="271">
        <v>109497</v>
      </c>
      <c r="L23" s="271">
        <v>104267</v>
      </c>
      <c r="M23" s="271">
        <v>97314</v>
      </c>
      <c r="N23" s="271">
        <v>6953</v>
      </c>
      <c r="O23" s="271">
        <v>5230</v>
      </c>
    </row>
    <row r="24" spans="2:15" ht="18" customHeight="1">
      <c r="B24" s="267"/>
      <c r="C24" s="268"/>
      <c r="D24" s="269" t="s">
        <v>403</v>
      </c>
      <c r="E24" s="270"/>
      <c r="F24" s="271">
        <v>265827</v>
      </c>
      <c r="G24" s="271">
        <v>262831</v>
      </c>
      <c r="H24" s="271">
        <v>244360</v>
      </c>
      <c r="I24" s="271">
        <v>18471</v>
      </c>
      <c r="J24" s="271">
        <v>2996</v>
      </c>
      <c r="K24" s="271">
        <v>90171</v>
      </c>
      <c r="L24" s="271">
        <v>89840</v>
      </c>
      <c r="M24" s="271">
        <v>84072</v>
      </c>
      <c r="N24" s="271">
        <v>5768</v>
      </c>
      <c r="O24" s="271">
        <v>331</v>
      </c>
    </row>
    <row r="25" spans="2:15" ht="18" customHeight="1">
      <c r="B25" s="262"/>
      <c r="C25" s="263"/>
      <c r="D25" s="264" t="s">
        <v>404</v>
      </c>
      <c r="E25" s="265"/>
      <c r="F25" s="272">
        <v>284284</v>
      </c>
      <c r="G25" s="272">
        <v>270896</v>
      </c>
      <c r="H25" s="272">
        <v>248457</v>
      </c>
      <c r="I25" s="272">
        <v>22439</v>
      </c>
      <c r="J25" s="272">
        <v>13388</v>
      </c>
      <c r="K25" s="272">
        <v>102339</v>
      </c>
      <c r="L25" s="272">
        <v>100935</v>
      </c>
      <c r="M25" s="272">
        <v>95486</v>
      </c>
      <c r="N25" s="272">
        <v>5449</v>
      </c>
      <c r="O25" s="272">
        <v>1404</v>
      </c>
    </row>
    <row r="26" spans="2:15" ht="18" customHeight="1">
      <c r="B26" s="273"/>
      <c r="C26" s="274"/>
      <c r="D26" s="275" t="s">
        <v>196</v>
      </c>
      <c r="E26" s="276"/>
      <c r="F26" s="277">
        <v>261560</v>
      </c>
      <c r="G26" s="277">
        <v>259870</v>
      </c>
      <c r="H26" s="277">
        <v>237952</v>
      </c>
      <c r="I26" s="277">
        <v>21918</v>
      </c>
      <c r="J26" s="277">
        <v>1690</v>
      </c>
      <c r="K26" s="277">
        <v>62773</v>
      </c>
      <c r="L26" s="277">
        <v>62773</v>
      </c>
      <c r="M26" s="277">
        <v>62076</v>
      </c>
      <c r="N26" s="277">
        <v>697</v>
      </c>
      <c r="O26" s="277">
        <v>0</v>
      </c>
    </row>
    <row r="27" spans="2:15" ht="18" customHeight="1">
      <c r="B27" s="278"/>
      <c r="C27" s="279"/>
      <c r="D27" s="280" t="s">
        <v>405</v>
      </c>
      <c r="E27" s="281"/>
      <c r="F27" s="282">
        <v>249875</v>
      </c>
      <c r="G27" s="282">
        <v>249574</v>
      </c>
      <c r="H27" s="282">
        <v>228051</v>
      </c>
      <c r="I27" s="282">
        <v>21523</v>
      </c>
      <c r="J27" s="282">
        <v>301</v>
      </c>
      <c r="K27" s="282">
        <v>128961</v>
      </c>
      <c r="L27" s="282">
        <v>128961</v>
      </c>
      <c r="M27" s="282">
        <v>128961</v>
      </c>
      <c r="N27" s="282">
        <v>0</v>
      </c>
      <c r="O27" s="282">
        <v>0</v>
      </c>
    </row>
    <row r="28" spans="2:15" ht="18" customHeight="1">
      <c r="B28" s="267"/>
      <c r="C28" s="268"/>
      <c r="D28" s="269" t="s">
        <v>406</v>
      </c>
      <c r="E28" s="270"/>
      <c r="F28" s="271">
        <v>254111</v>
      </c>
      <c r="G28" s="271">
        <v>253671</v>
      </c>
      <c r="H28" s="271">
        <v>237044</v>
      </c>
      <c r="I28" s="271">
        <v>16627</v>
      </c>
      <c r="J28" s="271">
        <v>440</v>
      </c>
      <c r="K28" s="271">
        <v>105937</v>
      </c>
      <c r="L28" s="271">
        <v>105937</v>
      </c>
      <c r="M28" s="271">
        <v>98651</v>
      </c>
      <c r="N28" s="271">
        <v>7286</v>
      </c>
      <c r="O28" s="271">
        <v>0</v>
      </c>
    </row>
    <row r="29" spans="2:15" ht="18" customHeight="1">
      <c r="B29" s="267"/>
      <c r="C29" s="268"/>
      <c r="D29" s="269" t="s">
        <v>407</v>
      </c>
      <c r="E29" s="270"/>
      <c r="F29" s="271">
        <v>490306</v>
      </c>
      <c r="G29" s="271">
        <v>288879</v>
      </c>
      <c r="H29" s="271">
        <v>256059</v>
      </c>
      <c r="I29" s="271">
        <v>32820</v>
      </c>
      <c r="J29" s="271">
        <v>201427</v>
      </c>
      <c r="K29" s="271">
        <v>109606</v>
      </c>
      <c r="L29" s="271">
        <v>84312</v>
      </c>
      <c r="M29" s="271">
        <v>83637</v>
      </c>
      <c r="N29" s="271">
        <v>675</v>
      </c>
      <c r="O29" s="271">
        <v>25294</v>
      </c>
    </row>
    <row r="30" spans="2:15" ht="18" customHeight="1">
      <c r="B30" s="267"/>
      <c r="C30" s="268"/>
      <c r="D30" s="269" t="s">
        <v>208</v>
      </c>
      <c r="E30" s="270"/>
      <c r="F30" s="271">
        <v>285111</v>
      </c>
      <c r="G30" s="271">
        <v>281293</v>
      </c>
      <c r="H30" s="271">
        <v>244653</v>
      </c>
      <c r="I30" s="271">
        <v>36640</v>
      </c>
      <c r="J30" s="271">
        <v>3818</v>
      </c>
      <c r="K30" s="271">
        <v>88154</v>
      </c>
      <c r="L30" s="271">
        <v>87667</v>
      </c>
      <c r="M30" s="271">
        <v>81436</v>
      </c>
      <c r="N30" s="271">
        <v>6231</v>
      </c>
      <c r="O30" s="271">
        <v>487</v>
      </c>
    </row>
    <row r="31" spans="2:15" ht="18" customHeight="1">
      <c r="B31" s="267"/>
      <c r="C31" s="268"/>
      <c r="D31" s="269" t="s">
        <v>408</v>
      </c>
      <c r="E31" s="270"/>
      <c r="F31" s="271">
        <v>336678</v>
      </c>
      <c r="G31" s="271">
        <v>322951</v>
      </c>
      <c r="H31" s="271">
        <v>290181</v>
      </c>
      <c r="I31" s="271">
        <v>32770</v>
      </c>
      <c r="J31" s="271">
        <v>13727</v>
      </c>
      <c r="K31" s="271">
        <v>120541</v>
      </c>
      <c r="L31" s="271">
        <v>120393</v>
      </c>
      <c r="M31" s="271">
        <v>112103</v>
      </c>
      <c r="N31" s="271">
        <v>8290</v>
      </c>
      <c r="O31" s="271">
        <v>148</v>
      </c>
    </row>
    <row r="32" spans="2:15" ht="18" customHeight="1">
      <c r="B32" s="267"/>
      <c r="C32" s="268"/>
      <c r="D32" s="269" t="s">
        <v>409</v>
      </c>
      <c r="E32" s="270"/>
      <c r="F32" s="271">
        <v>292813</v>
      </c>
      <c r="G32" s="271">
        <v>271634</v>
      </c>
      <c r="H32" s="271">
        <v>243202</v>
      </c>
      <c r="I32" s="271">
        <v>28432</v>
      </c>
      <c r="J32" s="271">
        <v>21179</v>
      </c>
      <c r="K32" s="271">
        <v>78326</v>
      </c>
      <c r="L32" s="271">
        <v>78290</v>
      </c>
      <c r="M32" s="271">
        <v>76275</v>
      </c>
      <c r="N32" s="271">
        <v>2015</v>
      </c>
      <c r="O32" s="271">
        <v>36</v>
      </c>
    </row>
    <row r="33" spans="2:15" ht="18" customHeight="1">
      <c r="B33" s="267"/>
      <c r="C33" s="268"/>
      <c r="D33" s="269" t="s">
        <v>410</v>
      </c>
      <c r="E33" s="270"/>
      <c r="F33" s="271">
        <v>336893</v>
      </c>
      <c r="G33" s="271">
        <v>336564</v>
      </c>
      <c r="H33" s="271">
        <v>291140</v>
      </c>
      <c r="I33" s="271">
        <v>45424</v>
      </c>
      <c r="J33" s="271">
        <v>329</v>
      </c>
      <c r="K33" s="271">
        <v>88944</v>
      </c>
      <c r="L33" s="271">
        <v>88944</v>
      </c>
      <c r="M33" s="271">
        <v>87283</v>
      </c>
      <c r="N33" s="271">
        <v>1661</v>
      </c>
      <c r="O33" s="271">
        <v>0</v>
      </c>
    </row>
    <row r="34" spans="2:15" ht="18" customHeight="1">
      <c r="B34" s="267"/>
      <c r="C34" s="268"/>
      <c r="D34" s="269" t="s">
        <v>411</v>
      </c>
      <c r="E34" s="270"/>
      <c r="F34" s="271">
        <v>313180</v>
      </c>
      <c r="G34" s="271">
        <v>313151</v>
      </c>
      <c r="H34" s="271">
        <v>281914</v>
      </c>
      <c r="I34" s="271">
        <v>31237</v>
      </c>
      <c r="J34" s="271">
        <v>29</v>
      </c>
      <c r="K34" s="271">
        <v>116117</v>
      </c>
      <c r="L34" s="271">
        <v>116117</v>
      </c>
      <c r="M34" s="271">
        <v>109735</v>
      </c>
      <c r="N34" s="271">
        <v>6382</v>
      </c>
      <c r="O34" s="271">
        <v>0</v>
      </c>
    </row>
    <row r="35" spans="2:15" ht="18" customHeight="1">
      <c r="B35" s="267"/>
      <c r="C35" s="268"/>
      <c r="D35" s="269" t="s">
        <v>222</v>
      </c>
      <c r="E35" s="270"/>
      <c r="F35" s="271">
        <v>347594</v>
      </c>
      <c r="G35" s="271">
        <v>339878</v>
      </c>
      <c r="H35" s="271">
        <v>303590</v>
      </c>
      <c r="I35" s="271">
        <v>36288</v>
      </c>
      <c r="J35" s="271">
        <v>7716</v>
      </c>
      <c r="K35" s="271">
        <v>88810</v>
      </c>
      <c r="L35" s="271">
        <v>87753</v>
      </c>
      <c r="M35" s="271">
        <v>87116</v>
      </c>
      <c r="N35" s="271">
        <v>637</v>
      </c>
      <c r="O35" s="271">
        <v>1057</v>
      </c>
    </row>
    <row r="36" spans="2:15" ht="18" customHeight="1">
      <c r="B36" s="267"/>
      <c r="C36" s="268"/>
      <c r="D36" s="269" t="s">
        <v>225</v>
      </c>
      <c r="E36" s="270"/>
      <c r="F36" s="271">
        <v>293631</v>
      </c>
      <c r="G36" s="271">
        <v>293631</v>
      </c>
      <c r="H36" s="271">
        <v>265184</v>
      </c>
      <c r="I36" s="271">
        <v>28447</v>
      </c>
      <c r="J36" s="271">
        <v>0</v>
      </c>
      <c r="K36" s="271">
        <v>100080</v>
      </c>
      <c r="L36" s="271">
        <v>100080</v>
      </c>
      <c r="M36" s="271">
        <v>99863</v>
      </c>
      <c r="N36" s="271">
        <v>217</v>
      </c>
      <c r="O36" s="271">
        <v>0</v>
      </c>
    </row>
    <row r="37" spans="2:15" ht="18" customHeight="1">
      <c r="B37" s="267"/>
      <c r="C37" s="268"/>
      <c r="D37" s="269" t="s">
        <v>228</v>
      </c>
      <c r="E37" s="270"/>
      <c r="F37" s="271">
        <v>312551</v>
      </c>
      <c r="G37" s="271">
        <v>311711</v>
      </c>
      <c r="H37" s="271">
        <v>274200</v>
      </c>
      <c r="I37" s="271">
        <v>37511</v>
      </c>
      <c r="J37" s="271">
        <v>840</v>
      </c>
      <c r="K37" s="271">
        <v>72734</v>
      </c>
      <c r="L37" s="271">
        <v>67353</v>
      </c>
      <c r="M37" s="271">
        <v>66332</v>
      </c>
      <c r="N37" s="271">
        <v>1021</v>
      </c>
      <c r="O37" s="271">
        <v>5381</v>
      </c>
    </row>
    <row r="38" spans="2:15" ht="18" customHeight="1">
      <c r="B38" s="267"/>
      <c r="C38" s="268"/>
      <c r="D38" s="269" t="s">
        <v>412</v>
      </c>
      <c r="E38" s="270"/>
      <c r="F38" s="271">
        <v>319877</v>
      </c>
      <c r="G38" s="271">
        <v>319261</v>
      </c>
      <c r="H38" s="271">
        <v>292568</v>
      </c>
      <c r="I38" s="271">
        <v>26693</v>
      </c>
      <c r="J38" s="271">
        <v>616</v>
      </c>
      <c r="K38" s="271">
        <v>126566</v>
      </c>
      <c r="L38" s="271">
        <v>126566</v>
      </c>
      <c r="M38" s="271">
        <v>120493</v>
      </c>
      <c r="N38" s="271">
        <v>6073</v>
      </c>
      <c r="O38" s="271">
        <v>0</v>
      </c>
    </row>
    <row r="39" spans="2:15" ht="18" customHeight="1">
      <c r="B39" s="267"/>
      <c r="C39" s="268"/>
      <c r="D39" s="269" t="s">
        <v>413</v>
      </c>
      <c r="E39" s="270"/>
      <c r="F39" s="271">
        <v>365290</v>
      </c>
      <c r="G39" s="271">
        <v>361102</v>
      </c>
      <c r="H39" s="271">
        <v>333126</v>
      </c>
      <c r="I39" s="271">
        <v>27976</v>
      </c>
      <c r="J39" s="271">
        <v>4188</v>
      </c>
      <c r="K39" s="271">
        <v>104068</v>
      </c>
      <c r="L39" s="271">
        <v>102408</v>
      </c>
      <c r="M39" s="271">
        <v>101976</v>
      </c>
      <c r="N39" s="271">
        <v>432</v>
      </c>
      <c r="O39" s="271">
        <v>1660</v>
      </c>
    </row>
    <row r="40" spans="2:15" ht="18" customHeight="1">
      <c r="B40" s="267"/>
      <c r="C40" s="268"/>
      <c r="D40" s="269" t="s">
        <v>414</v>
      </c>
      <c r="E40" s="270"/>
      <c r="F40" s="271">
        <v>357392</v>
      </c>
      <c r="G40" s="271">
        <v>357039</v>
      </c>
      <c r="H40" s="271">
        <v>332826</v>
      </c>
      <c r="I40" s="271">
        <v>24213</v>
      </c>
      <c r="J40" s="271">
        <v>353</v>
      </c>
      <c r="K40" s="271">
        <v>103515</v>
      </c>
      <c r="L40" s="271">
        <v>103515</v>
      </c>
      <c r="M40" s="271">
        <v>96304</v>
      </c>
      <c r="N40" s="271">
        <v>7211</v>
      </c>
      <c r="O40" s="271">
        <v>0</v>
      </c>
    </row>
    <row r="41" spans="2:15" ht="18" customHeight="1">
      <c r="B41" s="267"/>
      <c r="C41" s="268"/>
      <c r="D41" s="269" t="s">
        <v>415</v>
      </c>
      <c r="E41" s="270"/>
      <c r="F41" s="271">
        <v>448015</v>
      </c>
      <c r="G41" s="271">
        <v>299555</v>
      </c>
      <c r="H41" s="271">
        <v>273824</v>
      </c>
      <c r="I41" s="271">
        <v>25731</v>
      </c>
      <c r="J41" s="271">
        <v>148460</v>
      </c>
      <c r="K41" s="271">
        <v>82552</v>
      </c>
      <c r="L41" s="271">
        <v>73326</v>
      </c>
      <c r="M41" s="271">
        <v>71932</v>
      </c>
      <c r="N41" s="271">
        <v>1394</v>
      </c>
      <c r="O41" s="271">
        <v>9226</v>
      </c>
    </row>
    <row r="42" spans="2:15" ht="18" customHeight="1">
      <c r="B42" s="267"/>
      <c r="C42" s="268"/>
      <c r="D42" s="269" t="s">
        <v>416</v>
      </c>
      <c r="E42" s="270"/>
      <c r="F42" s="271">
        <v>325656</v>
      </c>
      <c r="G42" s="271">
        <v>318844</v>
      </c>
      <c r="H42" s="271">
        <v>285619</v>
      </c>
      <c r="I42" s="271">
        <v>33225</v>
      </c>
      <c r="J42" s="271">
        <v>6812</v>
      </c>
      <c r="K42" s="271">
        <v>75670</v>
      </c>
      <c r="L42" s="271">
        <v>75670</v>
      </c>
      <c r="M42" s="271">
        <v>74704</v>
      </c>
      <c r="N42" s="271">
        <v>966</v>
      </c>
      <c r="O42" s="271">
        <v>0</v>
      </c>
    </row>
    <row r="43" spans="2:15" ht="18" customHeight="1">
      <c r="B43" s="267"/>
      <c r="C43" s="268"/>
      <c r="D43" s="269" t="s">
        <v>417</v>
      </c>
      <c r="E43" s="270"/>
      <c r="F43" s="271">
        <v>390428</v>
      </c>
      <c r="G43" s="271">
        <v>388165</v>
      </c>
      <c r="H43" s="271">
        <v>349392</v>
      </c>
      <c r="I43" s="271">
        <v>38773</v>
      </c>
      <c r="J43" s="271">
        <v>2263</v>
      </c>
      <c r="K43" s="271">
        <v>103924</v>
      </c>
      <c r="L43" s="271">
        <v>100945</v>
      </c>
      <c r="M43" s="271">
        <v>99450</v>
      </c>
      <c r="N43" s="271">
        <v>1495</v>
      </c>
      <c r="O43" s="271">
        <v>2979</v>
      </c>
    </row>
    <row r="44" spans="2:15" ht="18" customHeight="1">
      <c r="B44" s="267"/>
      <c r="C44" s="268"/>
      <c r="D44" s="269" t="s">
        <v>418</v>
      </c>
      <c r="E44" s="270"/>
      <c r="F44" s="271">
        <v>346143</v>
      </c>
      <c r="G44" s="271">
        <v>344777</v>
      </c>
      <c r="H44" s="271">
        <v>303098</v>
      </c>
      <c r="I44" s="271">
        <v>41679</v>
      </c>
      <c r="J44" s="271">
        <v>1366</v>
      </c>
      <c r="K44" s="271">
        <v>90491</v>
      </c>
      <c r="L44" s="271">
        <v>90491</v>
      </c>
      <c r="M44" s="271">
        <v>87529</v>
      </c>
      <c r="N44" s="271">
        <v>2962</v>
      </c>
      <c r="O44" s="271">
        <v>0</v>
      </c>
    </row>
    <row r="45" spans="2:15" ht="18" customHeight="1">
      <c r="B45" s="267"/>
      <c r="C45" s="268"/>
      <c r="D45" s="269" t="s">
        <v>419</v>
      </c>
      <c r="E45" s="270"/>
      <c r="F45" s="271">
        <v>339644</v>
      </c>
      <c r="G45" s="271">
        <v>327298</v>
      </c>
      <c r="H45" s="271">
        <v>298202</v>
      </c>
      <c r="I45" s="271">
        <v>29096</v>
      </c>
      <c r="J45" s="271">
        <v>12346</v>
      </c>
      <c r="K45" s="271">
        <v>112391</v>
      </c>
      <c r="L45" s="271">
        <v>101974</v>
      </c>
      <c r="M45" s="271">
        <v>99215</v>
      </c>
      <c r="N45" s="271">
        <v>2759</v>
      </c>
      <c r="O45" s="271">
        <v>10417</v>
      </c>
    </row>
    <row r="46" spans="2:15" ht="18" customHeight="1">
      <c r="B46" s="267"/>
      <c r="C46" s="268"/>
      <c r="D46" s="269" t="s">
        <v>420</v>
      </c>
      <c r="E46" s="270"/>
      <c r="F46" s="283" t="s">
        <v>746</v>
      </c>
      <c r="G46" s="283" t="s">
        <v>746</v>
      </c>
      <c r="H46" s="283" t="s">
        <v>746</v>
      </c>
      <c r="I46" s="283" t="s">
        <v>746</v>
      </c>
      <c r="J46" s="283" t="s">
        <v>746</v>
      </c>
      <c r="K46" s="283" t="s">
        <v>746</v>
      </c>
      <c r="L46" s="283" t="s">
        <v>746</v>
      </c>
      <c r="M46" s="283" t="s">
        <v>746</v>
      </c>
      <c r="N46" s="283" t="s">
        <v>746</v>
      </c>
      <c r="O46" s="283" t="s">
        <v>746</v>
      </c>
    </row>
    <row r="47" spans="2:15" ht="18" customHeight="1">
      <c r="B47" s="267"/>
      <c r="C47" s="268"/>
      <c r="D47" s="269" t="s">
        <v>421</v>
      </c>
      <c r="E47" s="270"/>
      <c r="F47" s="283" t="s">
        <v>746</v>
      </c>
      <c r="G47" s="283" t="s">
        <v>746</v>
      </c>
      <c r="H47" s="283" t="s">
        <v>746</v>
      </c>
      <c r="I47" s="283" t="s">
        <v>746</v>
      </c>
      <c r="J47" s="283" t="s">
        <v>746</v>
      </c>
      <c r="K47" s="283" t="s">
        <v>746</v>
      </c>
      <c r="L47" s="283" t="s">
        <v>746</v>
      </c>
      <c r="M47" s="283" t="s">
        <v>746</v>
      </c>
      <c r="N47" s="283" t="s">
        <v>746</v>
      </c>
      <c r="O47" s="283" t="s">
        <v>746</v>
      </c>
    </row>
    <row r="48" spans="2:15" ht="18" customHeight="1">
      <c r="B48" s="267"/>
      <c r="C48" s="268"/>
      <c r="D48" s="269" t="s">
        <v>422</v>
      </c>
      <c r="E48" s="270"/>
      <c r="F48" s="283" t="s">
        <v>746</v>
      </c>
      <c r="G48" s="283" t="s">
        <v>746</v>
      </c>
      <c r="H48" s="283" t="s">
        <v>746</v>
      </c>
      <c r="I48" s="283" t="s">
        <v>746</v>
      </c>
      <c r="J48" s="283" t="s">
        <v>746</v>
      </c>
      <c r="K48" s="283" t="s">
        <v>746</v>
      </c>
      <c r="L48" s="283" t="s">
        <v>746</v>
      </c>
      <c r="M48" s="283" t="s">
        <v>746</v>
      </c>
      <c r="N48" s="283" t="s">
        <v>746</v>
      </c>
      <c r="O48" s="283" t="s">
        <v>746</v>
      </c>
    </row>
    <row r="49" spans="2:15" ht="18" customHeight="1">
      <c r="B49" s="262"/>
      <c r="C49" s="263"/>
      <c r="D49" s="264" t="s">
        <v>423</v>
      </c>
      <c r="E49" s="265"/>
      <c r="F49" s="272">
        <v>387369</v>
      </c>
      <c r="G49" s="272">
        <v>357096</v>
      </c>
      <c r="H49" s="272">
        <v>336336</v>
      </c>
      <c r="I49" s="272">
        <v>20760</v>
      </c>
      <c r="J49" s="272">
        <v>30273</v>
      </c>
      <c r="K49" s="272">
        <v>81854</v>
      </c>
      <c r="L49" s="272">
        <v>81854</v>
      </c>
      <c r="M49" s="272">
        <v>78917</v>
      </c>
      <c r="N49" s="272">
        <v>2937</v>
      </c>
      <c r="O49" s="272">
        <v>0</v>
      </c>
    </row>
    <row r="50" spans="2:15" ht="18" customHeight="1">
      <c r="B50" s="284"/>
      <c r="C50" s="285"/>
      <c r="D50" s="286" t="s">
        <v>424</v>
      </c>
      <c r="E50" s="287"/>
      <c r="F50" s="288">
        <v>291447</v>
      </c>
      <c r="G50" s="288">
        <v>272820</v>
      </c>
      <c r="H50" s="288">
        <v>255094</v>
      </c>
      <c r="I50" s="288">
        <v>17726</v>
      </c>
      <c r="J50" s="288">
        <v>18627</v>
      </c>
      <c r="K50" s="288">
        <v>94985</v>
      </c>
      <c r="L50" s="288">
        <v>93935</v>
      </c>
      <c r="M50" s="288">
        <v>90071</v>
      </c>
      <c r="N50" s="288">
        <v>3864</v>
      </c>
      <c r="O50" s="288">
        <v>1050</v>
      </c>
    </row>
    <row r="51" spans="2:15" ht="18" customHeight="1">
      <c r="B51" s="278"/>
      <c r="C51" s="279"/>
      <c r="D51" s="280" t="s">
        <v>256</v>
      </c>
      <c r="E51" s="281"/>
      <c r="F51" s="282">
        <v>275993</v>
      </c>
      <c r="G51" s="282">
        <v>240961</v>
      </c>
      <c r="H51" s="282">
        <v>221709</v>
      </c>
      <c r="I51" s="282">
        <v>19252</v>
      </c>
      <c r="J51" s="282">
        <v>35032</v>
      </c>
      <c r="K51" s="282">
        <v>84564</v>
      </c>
      <c r="L51" s="282">
        <v>84564</v>
      </c>
      <c r="M51" s="282">
        <v>83490</v>
      </c>
      <c r="N51" s="282">
        <v>1074</v>
      </c>
      <c r="O51" s="282">
        <v>0</v>
      </c>
    </row>
    <row r="52" spans="2:15" ht="18" customHeight="1">
      <c r="B52" s="267"/>
      <c r="C52" s="268"/>
      <c r="D52" s="269" t="s">
        <v>425</v>
      </c>
      <c r="E52" s="270"/>
      <c r="F52" s="271">
        <v>308895</v>
      </c>
      <c r="G52" s="271">
        <v>304106</v>
      </c>
      <c r="H52" s="271">
        <v>292058</v>
      </c>
      <c r="I52" s="271">
        <v>12048</v>
      </c>
      <c r="J52" s="271">
        <v>4789</v>
      </c>
      <c r="K52" s="271">
        <v>60362</v>
      </c>
      <c r="L52" s="271">
        <v>60061</v>
      </c>
      <c r="M52" s="271">
        <v>59100</v>
      </c>
      <c r="N52" s="271">
        <v>961</v>
      </c>
      <c r="O52" s="271">
        <v>301</v>
      </c>
    </row>
    <row r="53" spans="2:15" ht="18" customHeight="1">
      <c r="B53" s="262"/>
      <c r="C53" s="263"/>
      <c r="D53" s="264" t="s">
        <v>258</v>
      </c>
      <c r="E53" s="265"/>
      <c r="F53" s="272">
        <v>376032</v>
      </c>
      <c r="G53" s="272">
        <v>365493</v>
      </c>
      <c r="H53" s="272">
        <v>334711</v>
      </c>
      <c r="I53" s="272">
        <v>30782</v>
      </c>
      <c r="J53" s="272">
        <v>10539</v>
      </c>
      <c r="K53" s="272">
        <v>126554</v>
      </c>
      <c r="L53" s="272">
        <v>121130</v>
      </c>
      <c r="M53" s="272">
        <v>115189</v>
      </c>
      <c r="N53" s="272">
        <v>5941</v>
      </c>
      <c r="O53" s="272">
        <v>5424</v>
      </c>
    </row>
    <row r="54" spans="2:15" ht="18" customHeight="1">
      <c r="B54" s="284"/>
      <c r="C54" s="285"/>
      <c r="D54" s="286" t="s">
        <v>426</v>
      </c>
      <c r="E54" s="287"/>
      <c r="F54" s="288">
        <v>267386</v>
      </c>
      <c r="G54" s="288">
        <v>264709</v>
      </c>
      <c r="H54" s="288">
        <v>256011</v>
      </c>
      <c r="I54" s="288">
        <v>8698</v>
      </c>
      <c r="J54" s="288">
        <v>2677</v>
      </c>
      <c r="K54" s="288">
        <v>97586</v>
      </c>
      <c r="L54" s="288">
        <v>95537</v>
      </c>
      <c r="M54" s="288">
        <v>94132</v>
      </c>
      <c r="N54" s="288">
        <v>1405</v>
      </c>
      <c r="O54" s="288">
        <v>2049</v>
      </c>
    </row>
    <row r="55" spans="2:15" ht="18" customHeight="1">
      <c r="B55" s="278"/>
      <c r="C55" s="279"/>
      <c r="D55" s="280" t="s">
        <v>427</v>
      </c>
      <c r="E55" s="281"/>
      <c r="F55" s="282">
        <v>231007</v>
      </c>
      <c r="G55" s="282">
        <v>230781</v>
      </c>
      <c r="H55" s="282">
        <v>205838</v>
      </c>
      <c r="I55" s="282">
        <v>24943</v>
      </c>
      <c r="J55" s="282">
        <v>226</v>
      </c>
      <c r="K55" s="282">
        <v>104367</v>
      </c>
      <c r="L55" s="282">
        <v>103554</v>
      </c>
      <c r="M55" s="282">
        <v>89056</v>
      </c>
      <c r="N55" s="282">
        <v>14498</v>
      </c>
      <c r="O55" s="282">
        <v>813</v>
      </c>
    </row>
    <row r="56" spans="2:15" ht="18" customHeight="1">
      <c r="B56" s="267"/>
      <c r="C56" s="268"/>
      <c r="D56" s="269" t="s">
        <v>428</v>
      </c>
      <c r="E56" s="270"/>
      <c r="F56" s="271">
        <v>249371</v>
      </c>
      <c r="G56" s="271">
        <v>247608</v>
      </c>
      <c r="H56" s="271">
        <v>229745</v>
      </c>
      <c r="I56" s="271">
        <v>17863</v>
      </c>
      <c r="J56" s="271">
        <v>1763</v>
      </c>
      <c r="K56" s="271">
        <v>85527</v>
      </c>
      <c r="L56" s="271">
        <v>85415</v>
      </c>
      <c r="M56" s="271">
        <v>82235</v>
      </c>
      <c r="N56" s="271">
        <v>3180</v>
      </c>
      <c r="O56" s="271">
        <v>112</v>
      </c>
    </row>
    <row r="57" spans="2:15" ht="18" customHeight="1">
      <c r="B57" s="267"/>
      <c r="C57" s="268"/>
      <c r="D57" s="269" t="s">
        <v>429</v>
      </c>
      <c r="E57" s="270"/>
      <c r="F57" s="271">
        <v>318589</v>
      </c>
      <c r="G57" s="271">
        <v>311505</v>
      </c>
      <c r="H57" s="271">
        <v>297578</v>
      </c>
      <c r="I57" s="271">
        <v>13927</v>
      </c>
      <c r="J57" s="271">
        <v>7084</v>
      </c>
      <c r="K57" s="271">
        <v>85833</v>
      </c>
      <c r="L57" s="271">
        <v>85165</v>
      </c>
      <c r="M57" s="271">
        <v>84165</v>
      </c>
      <c r="N57" s="271">
        <v>1000</v>
      </c>
      <c r="O57" s="271">
        <v>668</v>
      </c>
    </row>
    <row r="58" spans="2:15" ht="14.25" customHeight="1">
      <c r="B58" s="324"/>
      <c r="C58" s="325"/>
      <c r="D58" s="326" t="s">
        <v>430</v>
      </c>
      <c r="E58" s="327"/>
      <c r="F58" s="291" t="s">
        <v>746</v>
      </c>
      <c r="G58" s="291" t="s">
        <v>746</v>
      </c>
      <c r="H58" s="291" t="s">
        <v>746</v>
      </c>
      <c r="I58" s="291" t="s">
        <v>746</v>
      </c>
      <c r="J58" s="291" t="s">
        <v>746</v>
      </c>
      <c r="K58" s="291" t="s">
        <v>746</v>
      </c>
      <c r="L58" s="291" t="s">
        <v>746</v>
      </c>
      <c r="M58" s="291" t="s">
        <v>746</v>
      </c>
      <c r="N58" s="291" t="s">
        <v>746</v>
      </c>
      <c r="O58" s="291" t="s">
        <v>746</v>
      </c>
    </row>
    <row r="59" spans="2:15" ht="14.25" customHeight="1">
      <c r="B59" s="273"/>
      <c r="C59" s="274"/>
      <c r="D59" s="328" t="s">
        <v>431</v>
      </c>
      <c r="E59" s="276"/>
      <c r="F59" s="283" t="s">
        <v>746</v>
      </c>
      <c r="G59" s="283" t="s">
        <v>746</v>
      </c>
      <c r="H59" s="283" t="s">
        <v>746</v>
      </c>
      <c r="I59" s="283" t="s">
        <v>746</v>
      </c>
      <c r="J59" s="283" t="s">
        <v>746</v>
      </c>
      <c r="K59" s="283" t="s">
        <v>746</v>
      </c>
      <c r="L59" s="283" t="s">
        <v>746</v>
      </c>
      <c r="M59" s="283" t="s">
        <v>746</v>
      </c>
      <c r="N59" s="283" t="s">
        <v>746</v>
      </c>
      <c r="O59" s="283" t="s">
        <v>746</v>
      </c>
    </row>
    <row r="60" spans="2:15" ht="14.25" customHeight="1">
      <c r="B60" s="273"/>
      <c r="C60" s="274"/>
      <c r="D60" s="328" t="s">
        <v>432</v>
      </c>
      <c r="E60" s="276"/>
      <c r="F60" s="283" t="s">
        <v>746</v>
      </c>
      <c r="G60" s="283" t="s">
        <v>746</v>
      </c>
      <c r="H60" s="283" t="s">
        <v>746</v>
      </c>
      <c r="I60" s="283" t="s">
        <v>746</v>
      </c>
      <c r="J60" s="283" t="s">
        <v>746</v>
      </c>
      <c r="K60" s="283" t="s">
        <v>746</v>
      </c>
      <c r="L60" s="283" t="s">
        <v>746</v>
      </c>
      <c r="M60" s="283" t="s">
        <v>746</v>
      </c>
      <c r="N60" s="283" t="s">
        <v>746</v>
      </c>
      <c r="O60" s="283" t="s">
        <v>746</v>
      </c>
    </row>
    <row r="61" spans="2:15" ht="14.25" customHeight="1">
      <c r="B61" s="273"/>
      <c r="C61" s="274"/>
      <c r="D61" s="328" t="s">
        <v>433</v>
      </c>
      <c r="E61" s="276"/>
      <c r="F61" s="283" t="s">
        <v>746</v>
      </c>
      <c r="G61" s="283" t="s">
        <v>746</v>
      </c>
      <c r="H61" s="283" t="s">
        <v>746</v>
      </c>
      <c r="I61" s="283" t="s">
        <v>746</v>
      </c>
      <c r="J61" s="283" t="s">
        <v>746</v>
      </c>
      <c r="K61" s="283" t="s">
        <v>746</v>
      </c>
      <c r="L61" s="283" t="s">
        <v>746</v>
      </c>
      <c r="M61" s="283" t="s">
        <v>746</v>
      </c>
      <c r="N61" s="283" t="s">
        <v>746</v>
      </c>
      <c r="O61" s="283" t="s">
        <v>746</v>
      </c>
    </row>
    <row r="62" spans="2:15" ht="14.25" customHeight="1">
      <c r="B62" s="284"/>
      <c r="C62" s="285"/>
      <c r="D62" s="295" t="s">
        <v>434</v>
      </c>
      <c r="E62" s="287"/>
      <c r="F62" s="283" t="s">
        <v>746</v>
      </c>
      <c r="G62" s="283" t="s">
        <v>746</v>
      </c>
      <c r="H62" s="283" t="s">
        <v>746</v>
      </c>
      <c r="I62" s="283" t="s">
        <v>746</v>
      </c>
      <c r="J62" s="283" t="s">
        <v>746</v>
      </c>
      <c r="K62" s="283" t="s">
        <v>746</v>
      </c>
      <c r="L62" s="283" t="s">
        <v>746</v>
      </c>
      <c r="M62" s="283" t="s">
        <v>746</v>
      </c>
      <c r="N62" s="283" t="s">
        <v>746</v>
      </c>
      <c r="O62" s="283" t="s">
        <v>746</v>
      </c>
    </row>
    <row r="63" spans="2:15" ht="14.25" customHeight="1">
      <c r="B63" s="262"/>
      <c r="C63" s="263"/>
      <c r="D63" s="290" t="s">
        <v>435</v>
      </c>
      <c r="E63" s="265"/>
      <c r="F63" s="291" t="s">
        <v>746</v>
      </c>
      <c r="G63" s="291" t="s">
        <v>746</v>
      </c>
      <c r="H63" s="291" t="s">
        <v>746</v>
      </c>
      <c r="I63" s="291" t="s">
        <v>746</v>
      </c>
      <c r="J63" s="291" t="s">
        <v>746</v>
      </c>
      <c r="K63" s="291" t="s">
        <v>746</v>
      </c>
      <c r="L63" s="291" t="s">
        <v>746</v>
      </c>
      <c r="M63" s="291" t="s">
        <v>746</v>
      </c>
      <c r="N63" s="291" t="s">
        <v>746</v>
      </c>
      <c r="O63" s="291" t="s">
        <v>746</v>
      </c>
    </row>
    <row r="64" spans="2:15" ht="14.25" customHeight="1">
      <c r="B64" s="284"/>
      <c r="C64" s="285"/>
      <c r="D64" s="295" t="s">
        <v>436</v>
      </c>
      <c r="E64" s="287"/>
      <c r="F64" s="296" t="s">
        <v>746</v>
      </c>
      <c r="G64" s="296" t="s">
        <v>746</v>
      </c>
      <c r="H64" s="296" t="s">
        <v>746</v>
      </c>
      <c r="I64" s="296" t="s">
        <v>746</v>
      </c>
      <c r="J64" s="296" t="s">
        <v>746</v>
      </c>
      <c r="K64" s="296" t="s">
        <v>746</v>
      </c>
      <c r="L64" s="296" t="s">
        <v>746</v>
      </c>
      <c r="M64" s="296" t="s">
        <v>746</v>
      </c>
      <c r="N64" s="296" t="s">
        <v>746</v>
      </c>
      <c r="O64" s="296" t="s">
        <v>746</v>
      </c>
    </row>
    <row r="65" spans="2:15" ht="18.75">
      <c r="B65" s="239" t="s">
        <v>745</v>
      </c>
      <c r="C65" s="240"/>
      <c r="D65" s="241"/>
      <c r="E65" s="240"/>
      <c r="F65" s="240"/>
      <c r="G65" s="317"/>
      <c r="I65" s="240"/>
      <c r="J65" s="240" t="s">
        <v>694</v>
      </c>
      <c r="K65" s="240"/>
      <c r="L65" s="240"/>
      <c r="M65" s="240"/>
      <c r="N65" s="240"/>
      <c r="O65" s="240"/>
    </row>
    <row r="66" spans="2:15" ht="14.25" customHeight="1">
      <c r="B66" s="243" t="s">
        <v>438</v>
      </c>
      <c r="C66" s="318"/>
      <c r="D66" s="318"/>
      <c r="E66" s="318"/>
      <c r="F66" s="318"/>
      <c r="G66" s="245"/>
      <c r="H66" s="245"/>
      <c r="I66" s="245"/>
      <c r="J66" s="245"/>
      <c r="K66" s="245"/>
      <c r="L66" s="245"/>
      <c r="M66" s="245"/>
      <c r="N66" s="245"/>
      <c r="O66" s="245"/>
    </row>
    <row r="67" spans="2:15" ht="14.25" customHeight="1">
      <c r="B67" s="243"/>
      <c r="C67" s="318"/>
      <c r="D67" s="318"/>
      <c r="E67" s="318"/>
      <c r="F67" s="318"/>
      <c r="G67" s="245"/>
      <c r="H67" s="245"/>
      <c r="I67" s="245"/>
      <c r="J67" s="245"/>
      <c r="K67" s="245"/>
      <c r="L67" s="245"/>
      <c r="M67" s="245"/>
      <c r="N67" s="245"/>
      <c r="O67" s="245"/>
    </row>
    <row r="68" spans="2:15" ht="6" customHeight="1">
      <c r="B68" s="245"/>
      <c r="C68" s="245"/>
      <c r="E68" s="245"/>
      <c r="F68" s="245"/>
      <c r="G68" s="245"/>
      <c r="H68" s="245"/>
      <c r="I68" s="245"/>
      <c r="J68" s="245"/>
      <c r="K68" s="245"/>
      <c r="L68" s="245"/>
      <c r="M68" s="245"/>
      <c r="N68" s="245"/>
      <c r="O68" s="245"/>
    </row>
    <row r="69" spans="2:15" ht="18" customHeight="1">
      <c r="B69" s="245"/>
      <c r="C69" s="245"/>
      <c r="D69" s="247" t="s">
        <v>449</v>
      </c>
      <c r="E69" s="245"/>
      <c r="F69" s="247"/>
      <c r="G69" s="245"/>
      <c r="H69" s="245"/>
      <c r="I69" s="245"/>
      <c r="J69" s="245"/>
      <c r="K69" s="245"/>
      <c r="L69" s="245"/>
      <c r="M69" s="245"/>
      <c r="N69" s="245"/>
      <c r="O69" s="248" t="s">
        <v>676</v>
      </c>
    </row>
    <row r="70" spans="2:15" s="253" customFormat="1" ht="18" customHeight="1">
      <c r="B70" s="249"/>
      <c r="C70" s="250"/>
      <c r="D70" s="251"/>
      <c r="E70" s="252"/>
      <c r="F70" s="774" t="s">
        <v>695</v>
      </c>
      <c r="G70" s="781"/>
      <c r="H70" s="781"/>
      <c r="I70" s="788"/>
      <c r="J70" s="789"/>
      <c r="K70" s="774" t="s">
        <v>696</v>
      </c>
      <c r="L70" s="788"/>
      <c r="M70" s="788"/>
      <c r="N70" s="788"/>
      <c r="O70" s="789"/>
    </row>
    <row r="71" spans="2:15" s="253" customFormat="1" ht="36" customHeight="1" thickBot="1">
      <c r="B71" s="777" t="s">
        <v>445</v>
      </c>
      <c r="C71" s="783"/>
      <c r="D71" s="783"/>
      <c r="E71" s="255"/>
      <c r="F71" s="319" t="s">
        <v>697</v>
      </c>
      <c r="G71" s="320" t="s">
        <v>677</v>
      </c>
      <c r="H71" s="320" t="s">
        <v>698</v>
      </c>
      <c r="I71" s="321" t="s">
        <v>699</v>
      </c>
      <c r="J71" s="320" t="s">
        <v>700</v>
      </c>
      <c r="K71" s="321" t="s">
        <v>697</v>
      </c>
      <c r="L71" s="322" t="s">
        <v>677</v>
      </c>
      <c r="M71" s="322" t="s">
        <v>698</v>
      </c>
      <c r="N71" s="323" t="s">
        <v>699</v>
      </c>
      <c r="O71" s="323" t="s">
        <v>700</v>
      </c>
    </row>
    <row r="72" spans="2:15" ht="18" customHeight="1" thickTop="1">
      <c r="B72" s="257"/>
      <c r="C72" s="258"/>
      <c r="D72" s="259" t="s">
        <v>146</v>
      </c>
      <c r="E72" s="260"/>
      <c r="F72" s="261">
        <v>341337</v>
      </c>
      <c r="G72" s="261">
        <v>329901</v>
      </c>
      <c r="H72" s="261">
        <v>298645</v>
      </c>
      <c r="I72" s="261">
        <v>31256</v>
      </c>
      <c r="J72" s="261">
        <v>11436</v>
      </c>
      <c r="K72" s="261">
        <v>98872</v>
      </c>
      <c r="L72" s="261">
        <v>97861</v>
      </c>
      <c r="M72" s="261">
        <v>94050</v>
      </c>
      <c r="N72" s="261">
        <v>3811</v>
      </c>
      <c r="O72" s="261">
        <v>1011</v>
      </c>
    </row>
    <row r="73" spans="2:15" ht="18" customHeight="1">
      <c r="B73" s="262"/>
      <c r="C73" s="263"/>
      <c r="D73" s="264" t="s">
        <v>393</v>
      </c>
      <c r="E73" s="265"/>
      <c r="F73" s="266" t="s">
        <v>746</v>
      </c>
      <c r="G73" s="266" t="s">
        <v>746</v>
      </c>
      <c r="H73" s="266" t="s">
        <v>746</v>
      </c>
      <c r="I73" s="266" t="s">
        <v>746</v>
      </c>
      <c r="J73" s="266" t="s">
        <v>746</v>
      </c>
      <c r="K73" s="266" t="s">
        <v>746</v>
      </c>
      <c r="L73" s="266" t="s">
        <v>746</v>
      </c>
      <c r="M73" s="266" t="s">
        <v>746</v>
      </c>
      <c r="N73" s="266" t="s">
        <v>746</v>
      </c>
      <c r="O73" s="266" t="s">
        <v>746</v>
      </c>
    </row>
    <row r="74" spans="2:15" ht="18" customHeight="1">
      <c r="B74" s="267"/>
      <c r="C74" s="268"/>
      <c r="D74" s="269" t="s">
        <v>154</v>
      </c>
      <c r="E74" s="270"/>
      <c r="F74" s="271">
        <v>403060</v>
      </c>
      <c r="G74" s="271">
        <v>402821</v>
      </c>
      <c r="H74" s="271">
        <v>380149</v>
      </c>
      <c r="I74" s="271">
        <v>22672</v>
      </c>
      <c r="J74" s="271">
        <v>239</v>
      </c>
      <c r="K74" s="271">
        <v>119074</v>
      </c>
      <c r="L74" s="271">
        <v>119074</v>
      </c>
      <c r="M74" s="271">
        <v>108679</v>
      </c>
      <c r="N74" s="271">
        <v>10395</v>
      </c>
      <c r="O74" s="271">
        <v>0</v>
      </c>
    </row>
    <row r="75" spans="2:15" ht="18" customHeight="1">
      <c r="B75" s="267"/>
      <c r="C75" s="268"/>
      <c r="D75" s="269" t="s">
        <v>156</v>
      </c>
      <c r="E75" s="270"/>
      <c r="F75" s="271">
        <v>349519</v>
      </c>
      <c r="G75" s="271">
        <v>329644</v>
      </c>
      <c r="H75" s="271">
        <v>293558</v>
      </c>
      <c r="I75" s="271">
        <v>36086</v>
      </c>
      <c r="J75" s="271">
        <v>19875</v>
      </c>
      <c r="K75" s="271">
        <v>107258</v>
      </c>
      <c r="L75" s="271">
        <v>103664</v>
      </c>
      <c r="M75" s="271">
        <v>97544</v>
      </c>
      <c r="N75" s="271">
        <v>6120</v>
      </c>
      <c r="O75" s="271">
        <v>3594</v>
      </c>
    </row>
    <row r="76" spans="2:15" ht="18" customHeight="1">
      <c r="B76" s="267"/>
      <c r="C76" s="268"/>
      <c r="D76" s="269" t="s">
        <v>158</v>
      </c>
      <c r="E76" s="270"/>
      <c r="F76" s="271">
        <v>448266</v>
      </c>
      <c r="G76" s="271">
        <v>440169</v>
      </c>
      <c r="H76" s="271">
        <v>385305</v>
      </c>
      <c r="I76" s="271">
        <v>54864</v>
      </c>
      <c r="J76" s="271">
        <v>8097</v>
      </c>
      <c r="K76" s="271">
        <v>102200</v>
      </c>
      <c r="L76" s="271">
        <v>102200</v>
      </c>
      <c r="M76" s="271">
        <v>102200</v>
      </c>
      <c r="N76" s="271">
        <v>0</v>
      </c>
      <c r="O76" s="271">
        <v>0</v>
      </c>
    </row>
    <row r="77" spans="2:15" ht="18" customHeight="1">
      <c r="B77" s="267"/>
      <c r="C77" s="268"/>
      <c r="D77" s="269" t="s">
        <v>161</v>
      </c>
      <c r="E77" s="270"/>
      <c r="F77" s="271">
        <v>337240</v>
      </c>
      <c r="G77" s="271">
        <v>334939</v>
      </c>
      <c r="H77" s="271">
        <v>305887</v>
      </c>
      <c r="I77" s="271">
        <v>29052</v>
      </c>
      <c r="J77" s="271">
        <v>2301</v>
      </c>
      <c r="K77" s="271">
        <v>113303</v>
      </c>
      <c r="L77" s="271">
        <v>113303</v>
      </c>
      <c r="M77" s="271">
        <v>109393</v>
      </c>
      <c r="N77" s="271">
        <v>3910</v>
      </c>
      <c r="O77" s="271">
        <v>0</v>
      </c>
    </row>
    <row r="78" spans="2:15" ht="18" customHeight="1">
      <c r="B78" s="267"/>
      <c r="C78" s="268"/>
      <c r="D78" s="269" t="s">
        <v>394</v>
      </c>
      <c r="E78" s="270"/>
      <c r="F78" s="271">
        <v>308707</v>
      </c>
      <c r="G78" s="271">
        <v>299383</v>
      </c>
      <c r="H78" s="271">
        <v>251609</v>
      </c>
      <c r="I78" s="271">
        <v>47774</v>
      </c>
      <c r="J78" s="271">
        <v>9324</v>
      </c>
      <c r="K78" s="271">
        <v>112652</v>
      </c>
      <c r="L78" s="271">
        <v>112633</v>
      </c>
      <c r="M78" s="271">
        <v>103458</v>
      </c>
      <c r="N78" s="271">
        <v>9175</v>
      </c>
      <c r="O78" s="271">
        <v>19</v>
      </c>
    </row>
    <row r="79" spans="2:15" ht="18" customHeight="1">
      <c r="B79" s="267"/>
      <c r="C79" s="268"/>
      <c r="D79" s="269" t="s">
        <v>395</v>
      </c>
      <c r="E79" s="270"/>
      <c r="F79" s="271">
        <v>337908</v>
      </c>
      <c r="G79" s="271">
        <v>337327</v>
      </c>
      <c r="H79" s="271">
        <v>314637</v>
      </c>
      <c r="I79" s="271">
        <v>22690</v>
      </c>
      <c r="J79" s="271">
        <v>581</v>
      </c>
      <c r="K79" s="271">
        <v>102393</v>
      </c>
      <c r="L79" s="271">
        <v>102393</v>
      </c>
      <c r="M79" s="271">
        <v>99776</v>
      </c>
      <c r="N79" s="271">
        <v>2617</v>
      </c>
      <c r="O79" s="271">
        <v>0</v>
      </c>
    </row>
    <row r="80" spans="2:15" ht="18" customHeight="1">
      <c r="B80" s="267"/>
      <c r="C80" s="268"/>
      <c r="D80" s="269" t="s">
        <v>396</v>
      </c>
      <c r="E80" s="270"/>
      <c r="F80" s="271">
        <v>409094</v>
      </c>
      <c r="G80" s="271">
        <v>408735</v>
      </c>
      <c r="H80" s="271">
        <v>377226</v>
      </c>
      <c r="I80" s="271">
        <v>31509</v>
      </c>
      <c r="J80" s="271">
        <v>359</v>
      </c>
      <c r="K80" s="271">
        <v>204631</v>
      </c>
      <c r="L80" s="271">
        <v>123549</v>
      </c>
      <c r="M80" s="271">
        <v>122711</v>
      </c>
      <c r="N80" s="271">
        <v>838</v>
      </c>
      <c r="O80" s="271">
        <v>81082</v>
      </c>
    </row>
    <row r="81" spans="2:15" ht="18" customHeight="1">
      <c r="B81" s="267"/>
      <c r="C81" s="268"/>
      <c r="D81" s="269" t="s">
        <v>397</v>
      </c>
      <c r="E81" s="270"/>
      <c r="F81" s="271">
        <v>257294</v>
      </c>
      <c r="G81" s="271">
        <v>257294</v>
      </c>
      <c r="H81" s="271">
        <v>244308</v>
      </c>
      <c r="I81" s="271">
        <v>12986</v>
      </c>
      <c r="J81" s="271">
        <v>0</v>
      </c>
      <c r="K81" s="271">
        <v>73752</v>
      </c>
      <c r="L81" s="271">
        <v>73730</v>
      </c>
      <c r="M81" s="271">
        <v>68414</v>
      </c>
      <c r="N81" s="271">
        <v>5316</v>
      </c>
      <c r="O81" s="271">
        <v>22</v>
      </c>
    </row>
    <row r="82" spans="2:15" ht="18" customHeight="1">
      <c r="B82" s="267"/>
      <c r="C82" s="268"/>
      <c r="D82" s="269" t="s">
        <v>398</v>
      </c>
      <c r="E82" s="270"/>
      <c r="F82" s="271">
        <v>414968</v>
      </c>
      <c r="G82" s="271">
        <v>403791</v>
      </c>
      <c r="H82" s="271">
        <v>357960</v>
      </c>
      <c r="I82" s="271">
        <v>45831</v>
      </c>
      <c r="J82" s="271">
        <v>11177</v>
      </c>
      <c r="K82" s="271">
        <v>168775</v>
      </c>
      <c r="L82" s="271">
        <v>168775</v>
      </c>
      <c r="M82" s="271">
        <v>165121</v>
      </c>
      <c r="N82" s="271">
        <v>3654</v>
      </c>
      <c r="O82" s="271">
        <v>0</v>
      </c>
    </row>
    <row r="83" spans="2:15" ht="18" customHeight="1">
      <c r="B83" s="267"/>
      <c r="C83" s="268"/>
      <c r="D83" s="269" t="s">
        <v>399</v>
      </c>
      <c r="E83" s="270"/>
      <c r="F83" s="271">
        <v>254880</v>
      </c>
      <c r="G83" s="271">
        <v>250486</v>
      </c>
      <c r="H83" s="271">
        <v>230580</v>
      </c>
      <c r="I83" s="271">
        <v>19906</v>
      </c>
      <c r="J83" s="271">
        <v>4394</v>
      </c>
      <c r="K83" s="271">
        <v>72074</v>
      </c>
      <c r="L83" s="271">
        <v>71336</v>
      </c>
      <c r="M83" s="271">
        <v>69523</v>
      </c>
      <c r="N83" s="271">
        <v>1813</v>
      </c>
      <c r="O83" s="271">
        <v>738</v>
      </c>
    </row>
    <row r="84" spans="2:15" ht="18" customHeight="1">
      <c r="B84" s="267"/>
      <c r="C84" s="268"/>
      <c r="D84" s="269" t="s">
        <v>400</v>
      </c>
      <c r="E84" s="270"/>
      <c r="F84" s="271">
        <v>320018</v>
      </c>
      <c r="G84" s="271">
        <v>271400</v>
      </c>
      <c r="H84" s="271">
        <v>260034</v>
      </c>
      <c r="I84" s="271">
        <v>11366</v>
      </c>
      <c r="J84" s="271">
        <v>48618</v>
      </c>
      <c r="K84" s="271">
        <v>127417</v>
      </c>
      <c r="L84" s="271">
        <v>126701</v>
      </c>
      <c r="M84" s="271">
        <v>124192</v>
      </c>
      <c r="N84" s="271">
        <v>2509</v>
      </c>
      <c r="O84" s="271">
        <v>716</v>
      </c>
    </row>
    <row r="85" spans="2:15" ht="18" customHeight="1">
      <c r="B85" s="267"/>
      <c r="C85" s="268"/>
      <c r="D85" s="269" t="s">
        <v>401</v>
      </c>
      <c r="E85" s="270"/>
      <c r="F85" s="271">
        <v>390408</v>
      </c>
      <c r="G85" s="271">
        <v>390293</v>
      </c>
      <c r="H85" s="271">
        <v>381217</v>
      </c>
      <c r="I85" s="271">
        <v>9076</v>
      </c>
      <c r="J85" s="271">
        <v>115</v>
      </c>
      <c r="K85" s="271">
        <v>85155</v>
      </c>
      <c r="L85" s="271">
        <v>85155</v>
      </c>
      <c r="M85" s="271">
        <v>84542</v>
      </c>
      <c r="N85" s="271">
        <v>613</v>
      </c>
      <c r="O85" s="271">
        <v>0</v>
      </c>
    </row>
    <row r="86" spans="2:15" ht="18" customHeight="1">
      <c r="B86" s="267"/>
      <c r="C86" s="268"/>
      <c r="D86" s="269" t="s">
        <v>402</v>
      </c>
      <c r="E86" s="270"/>
      <c r="F86" s="271">
        <v>332545</v>
      </c>
      <c r="G86" s="271">
        <v>332310</v>
      </c>
      <c r="H86" s="271">
        <v>309614</v>
      </c>
      <c r="I86" s="271">
        <v>22696</v>
      </c>
      <c r="J86" s="271">
        <v>235</v>
      </c>
      <c r="K86" s="271">
        <v>109116</v>
      </c>
      <c r="L86" s="271">
        <v>109097</v>
      </c>
      <c r="M86" s="271">
        <v>105396</v>
      </c>
      <c r="N86" s="271">
        <v>3701</v>
      </c>
      <c r="O86" s="271">
        <v>19</v>
      </c>
    </row>
    <row r="87" spans="2:15" ht="18" customHeight="1">
      <c r="B87" s="267"/>
      <c r="C87" s="268"/>
      <c r="D87" s="269" t="s">
        <v>188</v>
      </c>
      <c r="E87" s="270"/>
      <c r="F87" s="271">
        <v>316820</v>
      </c>
      <c r="G87" s="271">
        <v>316428</v>
      </c>
      <c r="H87" s="271">
        <v>306480</v>
      </c>
      <c r="I87" s="271">
        <v>9948</v>
      </c>
      <c r="J87" s="271">
        <v>392</v>
      </c>
      <c r="K87" s="271">
        <v>104264</v>
      </c>
      <c r="L87" s="271">
        <v>104264</v>
      </c>
      <c r="M87" s="271">
        <v>100574</v>
      </c>
      <c r="N87" s="271">
        <v>3690</v>
      </c>
      <c r="O87" s="271">
        <v>0</v>
      </c>
    </row>
    <row r="88" spans="2:15" ht="18" customHeight="1">
      <c r="B88" s="267"/>
      <c r="C88" s="268"/>
      <c r="D88" s="269" t="s">
        <v>403</v>
      </c>
      <c r="E88" s="270"/>
      <c r="F88" s="271">
        <v>231868</v>
      </c>
      <c r="G88" s="271">
        <v>231436</v>
      </c>
      <c r="H88" s="271">
        <v>206426</v>
      </c>
      <c r="I88" s="271">
        <v>25010</v>
      </c>
      <c r="J88" s="271">
        <v>432</v>
      </c>
      <c r="K88" s="271">
        <v>85083</v>
      </c>
      <c r="L88" s="271">
        <v>84764</v>
      </c>
      <c r="M88" s="271">
        <v>78793</v>
      </c>
      <c r="N88" s="271">
        <v>5971</v>
      </c>
      <c r="O88" s="271">
        <v>319</v>
      </c>
    </row>
    <row r="89" spans="2:15" ht="18" customHeight="1">
      <c r="B89" s="262"/>
      <c r="C89" s="263"/>
      <c r="D89" s="264" t="s">
        <v>404</v>
      </c>
      <c r="E89" s="265"/>
      <c r="F89" s="272">
        <v>300013</v>
      </c>
      <c r="G89" s="272">
        <v>282832</v>
      </c>
      <c r="H89" s="272">
        <v>255684</v>
      </c>
      <c r="I89" s="272">
        <v>27148</v>
      </c>
      <c r="J89" s="272">
        <v>17181</v>
      </c>
      <c r="K89" s="272">
        <v>109890</v>
      </c>
      <c r="L89" s="272">
        <v>107334</v>
      </c>
      <c r="M89" s="272">
        <v>99936</v>
      </c>
      <c r="N89" s="272">
        <v>7398</v>
      </c>
      <c r="O89" s="272">
        <v>2556</v>
      </c>
    </row>
    <row r="90" spans="2:15" ht="18" customHeight="1">
      <c r="B90" s="273"/>
      <c r="C90" s="274"/>
      <c r="D90" s="275" t="s">
        <v>196</v>
      </c>
      <c r="E90" s="276"/>
      <c r="F90" s="277">
        <v>289642</v>
      </c>
      <c r="G90" s="277">
        <v>286747</v>
      </c>
      <c r="H90" s="277">
        <v>260028</v>
      </c>
      <c r="I90" s="277">
        <v>26719</v>
      </c>
      <c r="J90" s="277">
        <v>2895</v>
      </c>
      <c r="K90" s="277">
        <v>124041</v>
      </c>
      <c r="L90" s="277">
        <v>124041</v>
      </c>
      <c r="M90" s="277">
        <v>118818</v>
      </c>
      <c r="N90" s="277">
        <v>5223</v>
      </c>
      <c r="O90" s="277">
        <v>0</v>
      </c>
    </row>
    <row r="91" spans="2:15" ht="18" customHeight="1">
      <c r="B91" s="278"/>
      <c r="C91" s="279"/>
      <c r="D91" s="280" t="s">
        <v>405</v>
      </c>
      <c r="E91" s="281"/>
      <c r="F91" s="484">
        <v>266779</v>
      </c>
      <c r="G91" s="484">
        <v>266779</v>
      </c>
      <c r="H91" s="484">
        <v>254011</v>
      </c>
      <c r="I91" s="484">
        <v>12768</v>
      </c>
      <c r="J91" s="484">
        <v>0</v>
      </c>
      <c r="K91" s="484">
        <v>31580</v>
      </c>
      <c r="L91" s="484">
        <v>31580</v>
      </c>
      <c r="M91" s="484">
        <v>31580</v>
      </c>
      <c r="N91" s="484">
        <v>0</v>
      </c>
      <c r="O91" s="484">
        <v>0</v>
      </c>
    </row>
    <row r="92" spans="2:15" ht="18" customHeight="1">
      <c r="B92" s="267"/>
      <c r="C92" s="268"/>
      <c r="D92" s="269" t="s">
        <v>406</v>
      </c>
      <c r="E92" s="270"/>
      <c r="F92" s="271">
        <v>249566</v>
      </c>
      <c r="G92" s="271">
        <v>249566</v>
      </c>
      <c r="H92" s="271">
        <v>231866</v>
      </c>
      <c r="I92" s="271">
        <v>17700</v>
      </c>
      <c r="J92" s="271">
        <v>0</v>
      </c>
      <c r="K92" s="271">
        <v>122171</v>
      </c>
      <c r="L92" s="271">
        <v>122171</v>
      </c>
      <c r="M92" s="271">
        <v>113462</v>
      </c>
      <c r="N92" s="271">
        <v>8709</v>
      </c>
      <c r="O92" s="271">
        <v>0</v>
      </c>
    </row>
    <row r="93" spans="2:15" ht="18" customHeight="1">
      <c r="B93" s="267"/>
      <c r="C93" s="268"/>
      <c r="D93" s="269" t="s">
        <v>407</v>
      </c>
      <c r="E93" s="270"/>
      <c r="F93" s="271">
        <v>543136</v>
      </c>
      <c r="G93" s="271">
        <v>299291</v>
      </c>
      <c r="H93" s="271">
        <v>262570</v>
      </c>
      <c r="I93" s="271">
        <v>36721</v>
      </c>
      <c r="J93" s="271">
        <v>243845</v>
      </c>
      <c r="K93" s="271">
        <v>114475</v>
      </c>
      <c r="L93" s="271">
        <v>74931</v>
      </c>
      <c r="M93" s="271">
        <v>74207</v>
      </c>
      <c r="N93" s="271">
        <v>724</v>
      </c>
      <c r="O93" s="271">
        <v>39544</v>
      </c>
    </row>
    <row r="94" spans="2:15" ht="18" customHeight="1">
      <c r="B94" s="267"/>
      <c r="C94" s="268"/>
      <c r="D94" s="269" t="s">
        <v>208</v>
      </c>
      <c r="E94" s="270"/>
      <c r="F94" s="271">
        <v>287823</v>
      </c>
      <c r="G94" s="271">
        <v>282569</v>
      </c>
      <c r="H94" s="271">
        <v>242303</v>
      </c>
      <c r="I94" s="271">
        <v>40266</v>
      </c>
      <c r="J94" s="271">
        <v>5254</v>
      </c>
      <c r="K94" s="271">
        <v>93982</v>
      </c>
      <c r="L94" s="271">
        <v>93109</v>
      </c>
      <c r="M94" s="271">
        <v>81985</v>
      </c>
      <c r="N94" s="271">
        <v>11124</v>
      </c>
      <c r="O94" s="271">
        <v>873</v>
      </c>
    </row>
    <row r="95" spans="2:15" ht="18" customHeight="1">
      <c r="B95" s="267"/>
      <c r="C95" s="268"/>
      <c r="D95" s="269" t="s">
        <v>408</v>
      </c>
      <c r="E95" s="270"/>
      <c r="F95" s="271">
        <v>339924</v>
      </c>
      <c r="G95" s="271">
        <v>324530</v>
      </c>
      <c r="H95" s="271">
        <v>289542</v>
      </c>
      <c r="I95" s="271">
        <v>34988</v>
      </c>
      <c r="J95" s="271">
        <v>15394</v>
      </c>
      <c r="K95" s="271">
        <v>124760</v>
      </c>
      <c r="L95" s="271">
        <v>124602</v>
      </c>
      <c r="M95" s="271">
        <v>115780</v>
      </c>
      <c r="N95" s="271">
        <v>8822</v>
      </c>
      <c r="O95" s="271">
        <v>158</v>
      </c>
    </row>
    <row r="96" spans="2:15" ht="18" customHeight="1">
      <c r="B96" s="267"/>
      <c r="C96" s="268"/>
      <c r="D96" s="269" t="s">
        <v>409</v>
      </c>
      <c r="E96" s="270"/>
      <c r="F96" s="271">
        <v>299028</v>
      </c>
      <c r="G96" s="271">
        <v>274017</v>
      </c>
      <c r="H96" s="271">
        <v>242975</v>
      </c>
      <c r="I96" s="271">
        <v>31042</v>
      </c>
      <c r="J96" s="271">
        <v>25011</v>
      </c>
      <c r="K96" s="271">
        <v>96076</v>
      </c>
      <c r="L96" s="271">
        <v>95911</v>
      </c>
      <c r="M96" s="271">
        <v>86551</v>
      </c>
      <c r="N96" s="271">
        <v>9360</v>
      </c>
      <c r="O96" s="271">
        <v>165</v>
      </c>
    </row>
    <row r="97" spans="2:15" ht="18" customHeight="1">
      <c r="B97" s="267"/>
      <c r="C97" s="268"/>
      <c r="D97" s="269" t="s">
        <v>410</v>
      </c>
      <c r="E97" s="270"/>
      <c r="F97" s="271">
        <v>336893</v>
      </c>
      <c r="G97" s="271">
        <v>336564</v>
      </c>
      <c r="H97" s="271">
        <v>291140</v>
      </c>
      <c r="I97" s="271">
        <v>45424</v>
      </c>
      <c r="J97" s="271">
        <v>329</v>
      </c>
      <c r="K97" s="271">
        <v>88944</v>
      </c>
      <c r="L97" s="271">
        <v>88944</v>
      </c>
      <c r="M97" s="271">
        <v>87283</v>
      </c>
      <c r="N97" s="271">
        <v>1661</v>
      </c>
      <c r="O97" s="271">
        <v>0</v>
      </c>
    </row>
    <row r="98" spans="2:15" ht="18" customHeight="1">
      <c r="B98" s="267"/>
      <c r="C98" s="268"/>
      <c r="D98" s="269" t="s">
        <v>411</v>
      </c>
      <c r="E98" s="270"/>
      <c r="F98" s="271">
        <v>309251</v>
      </c>
      <c r="G98" s="271">
        <v>309197</v>
      </c>
      <c r="H98" s="271">
        <v>268368</v>
      </c>
      <c r="I98" s="271">
        <v>40829</v>
      </c>
      <c r="J98" s="271">
        <v>54</v>
      </c>
      <c r="K98" s="271">
        <v>96897</v>
      </c>
      <c r="L98" s="271">
        <v>96897</v>
      </c>
      <c r="M98" s="271">
        <v>95521</v>
      </c>
      <c r="N98" s="271">
        <v>1376</v>
      </c>
      <c r="O98" s="271">
        <v>0</v>
      </c>
    </row>
    <row r="99" spans="2:15" ht="18" customHeight="1">
      <c r="B99" s="267"/>
      <c r="C99" s="268"/>
      <c r="D99" s="269" t="s">
        <v>222</v>
      </c>
      <c r="E99" s="270"/>
      <c r="F99" s="271">
        <v>362766</v>
      </c>
      <c r="G99" s="271">
        <v>353422</v>
      </c>
      <c r="H99" s="271">
        <v>314770</v>
      </c>
      <c r="I99" s="271">
        <v>38652</v>
      </c>
      <c r="J99" s="271">
        <v>9344</v>
      </c>
      <c r="K99" s="271">
        <v>97529</v>
      </c>
      <c r="L99" s="271">
        <v>93333</v>
      </c>
      <c r="M99" s="271">
        <v>93157</v>
      </c>
      <c r="N99" s="271">
        <v>176</v>
      </c>
      <c r="O99" s="271">
        <v>4196</v>
      </c>
    </row>
    <row r="100" spans="2:15" ht="18" customHeight="1">
      <c r="B100" s="267"/>
      <c r="C100" s="268"/>
      <c r="D100" s="269" t="s">
        <v>225</v>
      </c>
      <c r="E100" s="270"/>
      <c r="F100" s="271">
        <v>299510</v>
      </c>
      <c r="G100" s="271">
        <v>299510</v>
      </c>
      <c r="H100" s="271">
        <v>270313</v>
      </c>
      <c r="I100" s="271">
        <v>29197</v>
      </c>
      <c r="J100" s="271">
        <v>0</v>
      </c>
      <c r="K100" s="271">
        <v>108089</v>
      </c>
      <c r="L100" s="271">
        <v>108089</v>
      </c>
      <c r="M100" s="271">
        <v>107604</v>
      </c>
      <c r="N100" s="271">
        <v>485</v>
      </c>
      <c r="O100" s="271">
        <v>0</v>
      </c>
    </row>
    <row r="101" spans="2:15" ht="18" customHeight="1">
      <c r="B101" s="267"/>
      <c r="C101" s="268"/>
      <c r="D101" s="269" t="s">
        <v>228</v>
      </c>
      <c r="E101" s="270"/>
      <c r="F101" s="271">
        <v>330481</v>
      </c>
      <c r="G101" s="271">
        <v>330481</v>
      </c>
      <c r="H101" s="271">
        <v>281662</v>
      </c>
      <c r="I101" s="271">
        <v>48819</v>
      </c>
      <c r="J101" s="271">
        <v>0</v>
      </c>
      <c r="K101" s="271">
        <v>91773</v>
      </c>
      <c r="L101" s="271">
        <v>91773</v>
      </c>
      <c r="M101" s="271">
        <v>89905</v>
      </c>
      <c r="N101" s="271">
        <v>1868</v>
      </c>
      <c r="O101" s="271">
        <v>0</v>
      </c>
    </row>
    <row r="102" spans="2:15" ht="18" customHeight="1">
      <c r="B102" s="267"/>
      <c r="C102" s="268"/>
      <c r="D102" s="269" t="s">
        <v>412</v>
      </c>
      <c r="E102" s="270"/>
      <c r="F102" s="271">
        <v>328570</v>
      </c>
      <c r="G102" s="271">
        <v>328570</v>
      </c>
      <c r="H102" s="271">
        <v>299916</v>
      </c>
      <c r="I102" s="271">
        <v>28654</v>
      </c>
      <c r="J102" s="271">
        <v>0</v>
      </c>
      <c r="K102" s="271">
        <v>150996</v>
      </c>
      <c r="L102" s="271">
        <v>150996</v>
      </c>
      <c r="M102" s="271">
        <v>138221</v>
      </c>
      <c r="N102" s="271">
        <v>12775</v>
      </c>
      <c r="O102" s="271">
        <v>0</v>
      </c>
    </row>
    <row r="103" spans="2:15" ht="18" customHeight="1">
      <c r="B103" s="267"/>
      <c r="C103" s="268"/>
      <c r="D103" s="269" t="s">
        <v>413</v>
      </c>
      <c r="E103" s="270"/>
      <c r="F103" s="271">
        <v>368640</v>
      </c>
      <c r="G103" s="271">
        <v>367821</v>
      </c>
      <c r="H103" s="271">
        <v>336919</v>
      </c>
      <c r="I103" s="271">
        <v>30902</v>
      </c>
      <c r="J103" s="271">
        <v>819</v>
      </c>
      <c r="K103" s="271">
        <v>91197</v>
      </c>
      <c r="L103" s="271">
        <v>91197</v>
      </c>
      <c r="M103" s="271">
        <v>90614</v>
      </c>
      <c r="N103" s="271">
        <v>583</v>
      </c>
      <c r="O103" s="271">
        <v>0</v>
      </c>
    </row>
    <row r="104" spans="2:15" ht="18" customHeight="1">
      <c r="B104" s="267"/>
      <c r="C104" s="268"/>
      <c r="D104" s="269" t="s">
        <v>414</v>
      </c>
      <c r="E104" s="270"/>
      <c r="F104" s="271">
        <v>364526</v>
      </c>
      <c r="G104" s="271">
        <v>364127</v>
      </c>
      <c r="H104" s="271">
        <v>336737</v>
      </c>
      <c r="I104" s="271">
        <v>27390</v>
      </c>
      <c r="J104" s="271">
        <v>399</v>
      </c>
      <c r="K104" s="271">
        <v>114042</v>
      </c>
      <c r="L104" s="271">
        <v>114042</v>
      </c>
      <c r="M104" s="271">
        <v>102768</v>
      </c>
      <c r="N104" s="271">
        <v>11274</v>
      </c>
      <c r="O104" s="271">
        <v>0</v>
      </c>
    </row>
    <row r="105" spans="2:15" ht="18" customHeight="1">
      <c r="B105" s="267"/>
      <c r="C105" s="268"/>
      <c r="D105" s="269" t="s">
        <v>415</v>
      </c>
      <c r="E105" s="270"/>
      <c r="F105" s="271">
        <v>480481</v>
      </c>
      <c r="G105" s="271">
        <v>313409</v>
      </c>
      <c r="H105" s="271">
        <v>284667</v>
      </c>
      <c r="I105" s="271">
        <v>28742</v>
      </c>
      <c r="J105" s="271">
        <v>167072</v>
      </c>
      <c r="K105" s="271">
        <v>110612</v>
      </c>
      <c r="L105" s="271">
        <v>87631</v>
      </c>
      <c r="M105" s="271">
        <v>84159</v>
      </c>
      <c r="N105" s="271">
        <v>3472</v>
      </c>
      <c r="O105" s="271">
        <v>22981</v>
      </c>
    </row>
    <row r="106" spans="2:15" ht="18" customHeight="1">
      <c r="B106" s="267"/>
      <c r="C106" s="268"/>
      <c r="D106" s="269" t="s">
        <v>416</v>
      </c>
      <c r="E106" s="270"/>
      <c r="F106" s="271">
        <v>327609</v>
      </c>
      <c r="G106" s="271">
        <v>320557</v>
      </c>
      <c r="H106" s="271">
        <v>286775</v>
      </c>
      <c r="I106" s="271">
        <v>33782</v>
      </c>
      <c r="J106" s="271">
        <v>7052</v>
      </c>
      <c r="K106" s="271">
        <v>109855</v>
      </c>
      <c r="L106" s="271">
        <v>109855</v>
      </c>
      <c r="M106" s="271">
        <v>103809</v>
      </c>
      <c r="N106" s="271">
        <v>6046</v>
      </c>
      <c r="O106" s="271">
        <v>0</v>
      </c>
    </row>
    <row r="107" spans="2:15" ht="18" customHeight="1">
      <c r="B107" s="267"/>
      <c r="C107" s="268"/>
      <c r="D107" s="269" t="s">
        <v>417</v>
      </c>
      <c r="E107" s="270"/>
      <c r="F107" s="271">
        <v>390428</v>
      </c>
      <c r="G107" s="271">
        <v>388165</v>
      </c>
      <c r="H107" s="271">
        <v>349392</v>
      </c>
      <c r="I107" s="271">
        <v>38773</v>
      </c>
      <c r="J107" s="271">
        <v>2263</v>
      </c>
      <c r="K107" s="271">
        <v>147861</v>
      </c>
      <c r="L107" s="271">
        <v>134597</v>
      </c>
      <c r="M107" s="271">
        <v>127940</v>
      </c>
      <c r="N107" s="271">
        <v>6657</v>
      </c>
      <c r="O107" s="271">
        <v>13264</v>
      </c>
    </row>
    <row r="108" spans="2:15" ht="18" customHeight="1">
      <c r="B108" s="267"/>
      <c r="C108" s="268"/>
      <c r="D108" s="269" t="s">
        <v>418</v>
      </c>
      <c r="E108" s="270"/>
      <c r="F108" s="271">
        <v>353539</v>
      </c>
      <c r="G108" s="271">
        <v>352053</v>
      </c>
      <c r="H108" s="271">
        <v>308393</v>
      </c>
      <c r="I108" s="271">
        <v>43660</v>
      </c>
      <c r="J108" s="271">
        <v>1486</v>
      </c>
      <c r="K108" s="271">
        <v>94714</v>
      </c>
      <c r="L108" s="271">
        <v>94714</v>
      </c>
      <c r="M108" s="271">
        <v>91362</v>
      </c>
      <c r="N108" s="271">
        <v>3352</v>
      </c>
      <c r="O108" s="271">
        <v>0</v>
      </c>
    </row>
    <row r="109" spans="2:15" ht="18" customHeight="1">
      <c r="B109" s="267"/>
      <c r="C109" s="268"/>
      <c r="D109" s="269" t="s">
        <v>419</v>
      </c>
      <c r="E109" s="270"/>
      <c r="F109" s="271">
        <v>339177</v>
      </c>
      <c r="G109" s="271">
        <v>338261</v>
      </c>
      <c r="H109" s="271">
        <v>308681</v>
      </c>
      <c r="I109" s="271">
        <v>29580</v>
      </c>
      <c r="J109" s="271">
        <v>916</v>
      </c>
      <c r="K109" s="271">
        <v>89620</v>
      </c>
      <c r="L109" s="271">
        <v>89620</v>
      </c>
      <c r="M109" s="271">
        <v>86034</v>
      </c>
      <c r="N109" s="271">
        <v>3586</v>
      </c>
      <c r="O109" s="271">
        <v>0</v>
      </c>
    </row>
    <row r="110" spans="2:15" ht="18" customHeight="1">
      <c r="B110" s="267"/>
      <c r="C110" s="268"/>
      <c r="D110" s="269" t="s">
        <v>420</v>
      </c>
      <c r="E110" s="270"/>
      <c r="F110" s="283" t="s">
        <v>746</v>
      </c>
      <c r="G110" s="283" t="s">
        <v>746</v>
      </c>
      <c r="H110" s="283" t="s">
        <v>746</v>
      </c>
      <c r="I110" s="283" t="s">
        <v>746</v>
      </c>
      <c r="J110" s="283" t="s">
        <v>746</v>
      </c>
      <c r="K110" s="283" t="s">
        <v>746</v>
      </c>
      <c r="L110" s="283" t="s">
        <v>746</v>
      </c>
      <c r="M110" s="283" t="s">
        <v>746</v>
      </c>
      <c r="N110" s="283" t="s">
        <v>746</v>
      </c>
      <c r="O110" s="283" t="s">
        <v>746</v>
      </c>
    </row>
    <row r="111" spans="2:15" ht="18" customHeight="1">
      <c r="B111" s="267"/>
      <c r="C111" s="268"/>
      <c r="D111" s="269" t="s">
        <v>421</v>
      </c>
      <c r="E111" s="270"/>
      <c r="F111" s="283" t="s">
        <v>746</v>
      </c>
      <c r="G111" s="283" t="s">
        <v>746</v>
      </c>
      <c r="H111" s="283" t="s">
        <v>746</v>
      </c>
      <c r="I111" s="283" t="s">
        <v>746</v>
      </c>
      <c r="J111" s="283" t="s">
        <v>746</v>
      </c>
      <c r="K111" s="283" t="s">
        <v>746</v>
      </c>
      <c r="L111" s="283" t="s">
        <v>746</v>
      </c>
      <c r="M111" s="283" t="s">
        <v>746</v>
      </c>
      <c r="N111" s="283" t="s">
        <v>746</v>
      </c>
      <c r="O111" s="283" t="s">
        <v>746</v>
      </c>
    </row>
    <row r="112" spans="2:15" ht="18" customHeight="1">
      <c r="B112" s="267"/>
      <c r="C112" s="268"/>
      <c r="D112" s="269" t="s">
        <v>422</v>
      </c>
      <c r="E112" s="270"/>
      <c r="F112" s="283" t="s">
        <v>746</v>
      </c>
      <c r="G112" s="283" t="s">
        <v>746</v>
      </c>
      <c r="H112" s="283" t="s">
        <v>746</v>
      </c>
      <c r="I112" s="283" t="s">
        <v>746</v>
      </c>
      <c r="J112" s="283" t="s">
        <v>746</v>
      </c>
      <c r="K112" s="283" t="s">
        <v>746</v>
      </c>
      <c r="L112" s="283" t="s">
        <v>746</v>
      </c>
      <c r="M112" s="283" t="s">
        <v>746</v>
      </c>
      <c r="N112" s="283" t="s">
        <v>746</v>
      </c>
      <c r="O112" s="283" t="s">
        <v>746</v>
      </c>
    </row>
    <row r="113" spans="2:15" ht="18" customHeight="1">
      <c r="B113" s="262"/>
      <c r="C113" s="263"/>
      <c r="D113" s="264" t="s">
        <v>423</v>
      </c>
      <c r="E113" s="265"/>
      <c r="F113" s="272">
        <v>404015</v>
      </c>
      <c r="G113" s="272">
        <v>402756</v>
      </c>
      <c r="H113" s="272">
        <v>373022</v>
      </c>
      <c r="I113" s="272">
        <v>29734</v>
      </c>
      <c r="J113" s="272">
        <v>1259</v>
      </c>
      <c r="K113" s="272">
        <v>87580</v>
      </c>
      <c r="L113" s="272">
        <v>87580</v>
      </c>
      <c r="M113" s="272">
        <v>83628</v>
      </c>
      <c r="N113" s="272">
        <v>3952</v>
      </c>
      <c r="O113" s="272">
        <v>0</v>
      </c>
    </row>
    <row r="114" spans="2:15" ht="18" customHeight="1">
      <c r="B114" s="284"/>
      <c r="C114" s="285"/>
      <c r="D114" s="286" t="s">
        <v>424</v>
      </c>
      <c r="E114" s="287"/>
      <c r="F114" s="288">
        <v>281299</v>
      </c>
      <c r="G114" s="288">
        <v>281299</v>
      </c>
      <c r="H114" s="288">
        <v>264641</v>
      </c>
      <c r="I114" s="288">
        <v>16658</v>
      </c>
      <c r="J114" s="288">
        <v>0</v>
      </c>
      <c r="K114" s="288">
        <v>104310</v>
      </c>
      <c r="L114" s="288">
        <v>104310</v>
      </c>
      <c r="M114" s="288">
        <v>101866</v>
      </c>
      <c r="N114" s="288">
        <v>2444</v>
      </c>
      <c r="O114" s="288">
        <v>0</v>
      </c>
    </row>
    <row r="115" spans="2:15" ht="18" customHeight="1">
      <c r="B115" s="278"/>
      <c r="C115" s="279"/>
      <c r="D115" s="280" t="s">
        <v>256</v>
      </c>
      <c r="E115" s="281"/>
      <c r="F115" s="282">
        <v>252911</v>
      </c>
      <c r="G115" s="282">
        <v>252911</v>
      </c>
      <c r="H115" s="282">
        <v>235415</v>
      </c>
      <c r="I115" s="282">
        <v>17496</v>
      </c>
      <c r="J115" s="282">
        <v>0</v>
      </c>
      <c r="K115" s="282">
        <v>91868</v>
      </c>
      <c r="L115" s="282">
        <v>91868</v>
      </c>
      <c r="M115" s="282">
        <v>88901</v>
      </c>
      <c r="N115" s="282">
        <v>2967</v>
      </c>
      <c r="O115" s="282">
        <v>0</v>
      </c>
    </row>
    <row r="116" spans="2:15" ht="18" customHeight="1">
      <c r="B116" s="267"/>
      <c r="C116" s="268"/>
      <c r="D116" s="269" t="s">
        <v>425</v>
      </c>
      <c r="E116" s="270"/>
      <c r="F116" s="271">
        <v>260334</v>
      </c>
      <c r="G116" s="271">
        <v>243766</v>
      </c>
      <c r="H116" s="271">
        <v>217182</v>
      </c>
      <c r="I116" s="271">
        <v>26584</v>
      </c>
      <c r="J116" s="271">
        <v>16568</v>
      </c>
      <c r="K116" s="271">
        <v>69230</v>
      </c>
      <c r="L116" s="271">
        <v>68386</v>
      </c>
      <c r="M116" s="271">
        <v>66739</v>
      </c>
      <c r="N116" s="271">
        <v>1647</v>
      </c>
      <c r="O116" s="271">
        <v>844</v>
      </c>
    </row>
    <row r="117" spans="2:15" ht="18" customHeight="1">
      <c r="B117" s="262"/>
      <c r="C117" s="263"/>
      <c r="D117" s="264" t="s">
        <v>258</v>
      </c>
      <c r="E117" s="265"/>
      <c r="F117" s="272">
        <v>396335</v>
      </c>
      <c r="G117" s="272">
        <v>396224</v>
      </c>
      <c r="H117" s="272">
        <v>360959</v>
      </c>
      <c r="I117" s="272">
        <v>35265</v>
      </c>
      <c r="J117" s="272">
        <v>111</v>
      </c>
      <c r="K117" s="272">
        <v>138094</v>
      </c>
      <c r="L117" s="272">
        <v>138094</v>
      </c>
      <c r="M117" s="272">
        <v>129116</v>
      </c>
      <c r="N117" s="272">
        <v>8978</v>
      </c>
      <c r="O117" s="272">
        <v>0</v>
      </c>
    </row>
    <row r="118" spans="2:15" ht="18" customHeight="1">
      <c r="B118" s="284"/>
      <c r="C118" s="285"/>
      <c r="D118" s="286" t="s">
        <v>426</v>
      </c>
      <c r="E118" s="287"/>
      <c r="F118" s="288">
        <v>270211</v>
      </c>
      <c r="G118" s="288">
        <v>269856</v>
      </c>
      <c r="H118" s="288">
        <v>259441</v>
      </c>
      <c r="I118" s="288">
        <v>10415</v>
      </c>
      <c r="J118" s="288">
        <v>355</v>
      </c>
      <c r="K118" s="288">
        <v>96856</v>
      </c>
      <c r="L118" s="288">
        <v>96830</v>
      </c>
      <c r="M118" s="288">
        <v>95362</v>
      </c>
      <c r="N118" s="288">
        <v>1468</v>
      </c>
      <c r="O118" s="288">
        <v>26</v>
      </c>
    </row>
    <row r="119" spans="2:15" ht="18" customHeight="1">
      <c r="B119" s="278"/>
      <c r="C119" s="279"/>
      <c r="D119" s="280" t="s">
        <v>427</v>
      </c>
      <c r="E119" s="281"/>
      <c r="F119" s="282">
        <v>196202</v>
      </c>
      <c r="G119" s="282">
        <v>196136</v>
      </c>
      <c r="H119" s="282">
        <v>166678</v>
      </c>
      <c r="I119" s="282">
        <v>29458</v>
      </c>
      <c r="J119" s="282">
        <v>66</v>
      </c>
      <c r="K119" s="282">
        <v>81457</v>
      </c>
      <c r="L119" s="282">
        <v>80378</v>
      </c>
      <c r="M119" s="282">
        <v>64451</v>
      </c>
      <c r="N119" s="282">
        <v>15927</v>
      </c>
      <c r="O119" s="282">
        <v>1079</v>
      </c>
    </row>
    <row r="120" spans="2:15" ht="18" customHeight="1">
      <c r="B120" s="267"/>
      <c r="C120" s="268"/>
      <c r="D120" s="269" t="s">
        <v>428</v>
      </c>
      <c r="E120" s="270"/>
      <c r="F120" s="271">
        <v>227207</v>
      </c>
      <c r="G120" s="271">
        <v>226361</v>
      </c>
      <c r="H120" s="271">
        <v>205471</v>
      </c>
      <c r="I120" s="271">
        <v>20890</v>
      </c>
      <c r="J120" s="271">
        <v>846</v>
      </c>
      <c r="K120" s="271">
        <v>87584</v>
      </c>
      <c r="L120" s="271">
        <v>87465</v>
      </c>
      <c r="M120" s="271">
        <v>84113</v>
      </c>
      <c r="N120" s="271">
        <v>3352</v>
      </c>
      <c r="O120" s="271">
        <v>119</v>
      </c>
    </row>
    <row r="121" spans="2:15" ht="18" customHeight="1">
      <c r="B121" s="267"/>
      <c r="C121" s="268"/>
      <c r="D121" s="269" t="s">
        <v>429</v>
      </c>
      <c r="E121" s="270"/>
      <c r="F121" s="271">
        <v>323704</v>
      </c>
      <c r="G121" s="271">
        <v>323704</v>
      </c>
      <c r="H121" s="271">
        <v>296158</v>
      </c>
      <c r="I121" s="271">
        <v>27546</v>
      </c>
      <c r="J121" s="271">
        <v>0</v>
      </c>
      <c r="K121" s="271">
        <v>66372</v>
      </c>
      <c r="L121" s="271">
        <v>66372</v>
      </c>
      <c r="M121" s="271">
        <v>64588</v>
      </c>
      <c r="N121" s="271">
        <v>1784</v>
      </c>
      <c r="O121" s="271">
        <v>0</v>
      </c>
    </row>
    <row r="122" spans="2:15" ht="14.25" customHeight="1">
      <c r="B122" s="324"/>
      <c r="C122" s="325"/>
      <c r="D122" s="326" t="s">
        <v>430</v>
      </c>
      <c r="E122" s="327"/>
      <c r="F122" s="291" t="s">
        <v>746</v>
      </c>
      <c r="G122" s="291" t="s">
        <v>746</v>
      </c>
      <c r="H122" s="291" t="s">
        <v>746</v>
      </c>
      <c r="I122" s="291" t="s">
        <v>746</v>
      </c>
      <c r="J122" s="291" t="s">
        <v>746</v>
      </c>
      <c r="K122" s="291" t="s">
        <v>746</v>
      </c>
      <c r="L122" s="291" t="s">
        <v>746</v>
      </c>
      <c r="M122" s="291" t="s">
        <v>746</v>
      </c>
      <c r="N122" s="291" t="s">
        <v>746</v>
      </c>
      <c r="O122" s="291" t="s">
        <v>746</v>
      </c>
    </row>
    <row r="123" spans="2:15" ht="14.25" customHeight="1">
      <c r="B123" s="273"/>
      <c r="C123" s="274"/>
      <c r="D123" s="328" t="s">
        <v>431</v>
      </c>
      <c r="E123" s="276"/>
      <c r="F123" s="283" t="s">
        <v>746</v>
      </c>
      <c r="G123" s="283" t="s">
        <v>746</v>
      </c>
      <c r="H123" s="283" t="s">
        <v>746</v>
      </c>
      <c r="I123" s="283" t="s">
        <v>746</v>
      </c>
      <c r="J123" s="283" t="s">
        <v>746</v>
      </c>
      <c r="K123" s="283" t="s">
        <v>746</v>
      </c>
      <c r="L123" s="283" t="s">
        <v>746</v>
      </c>
      <c r="M123" s="283" t="s">
        <v>746</v>
      </c>
      <c r="N123" s="283" t="s">
        <v>746</v>
      </c>
      <c r="O123" s="283" t="s">
        <v>746</v>
      </c>
    </row>
    <row r="124" spans="2:15" ht="14.25" customHeight="1">
      <c r="B124" s="273"/>
      <c r="C124" s="274"/>
      <c r="D124" s="328" t="s">
        <v>432</v>
      </c>
      <c r="E124" s="276"/>
      <c r="F124" s="283" t="s">
        <v>746</v>
      </c>
      <c r="G124" s="283" t="s">
        <v>746</v>
      </c>
      <c r="H124" s="283" t="s">
        <v>746</v>
      </c>
      <c r="I124" s="283" t="s">
        <v>746</v>
      </c>
      <c r="J124" s="283" t="s">
        <v>746</v>
      </c>
      <c r="K124" s="283" t="s">
        <v>746</v>
      </c>
      <c r="L124" s="283" t="s">
        <v>746</v>
      </c>
      <c r="M124" s="283" t="s">
        <v>746</v>
      </c>
      <c r="N124" s="283" t="s">
        <v>746</v>
      </c>
      <c r="O124" s="283" t="s">
        <v>746</v>
      </c>
    </row>
    <row r="125" spans="2:15" ht="14.25" customHeight="1">
      <c r="B125" s="273"/>
      <c r="C125" s="274"/>
      <c r="D125" s="328" t="s">
        <v>433</v>
      </c>
      <c r="E125" s="276"/>
      <c r="F125" s="283" t="s">
        <v>746</v>
      </c>
      <c r="G125" s="283" t="s">
        <v>746</v>
      </c>
      <c r="H125" s="283" t="s">
        <v>746</v>
      </c>
      <c r="I125" s="283" t="s">
        <v>746</v>
      </c>
      <c r="J125" s="283" t="s">
        <v>746</v>
      </c>
      <c r="K125" s="283" t="s">
        <v>746</v>
      </c>
      <c r="L125" s="283" t="s">
        <v>746</v>
      </c>
      <c r="M125" s="283" t="s">
        <v>746</v>
      </c>
      <c r="N125" s="283" t="s">
        <v>746</v>
      </c>
      <c r="O125" s="283" t="s">
        <v>746</v>
      </c>
    </row>
    <row r="126" spans="2:15" ht="14.25" customHeight="1">
      <c r="B126" s="284"/>
      <c r="C126" s="285"/>
      <c r="D126" s="295" t="s">
        <v>434</v>
      </c>
      <c r="E126" s="287"/>
      <c r="F126" s="283" t="s">
        <v>746</v>
      </c>
      <c r="G126" s="283" t="s">
        <v>746</v>
      </c>
      <c r="H126" s="283" t="s">
        <v>746</v>
      </c>
      <c r="I126" s="283" t="s">
        <v>746</v>
      </c>
      <c r="J126" s="283" t="s">
        <v>746</v>
      </c>
      <c r="K126" s="283" t="s">
        <v>746</v>
      </c>
      <c r="L126" s="283" t="s">
        <v>746</v>
      </c>
      <c r="M126" s="283" t="s">
        <v>746</v>
      </c>
      <c r="N126" s="283" t="s">
        <v>746</v>
      </c>
      <c r="O126" s="283" t="s">
        <v>746</v>
      </c>
    </row>
    <row r="127" spans="2:15" ht="14.25" customHeight="1">
      <c r="B127" s="262"/>
      <c r="C127" s="263"/>
      <c r="D127" s="290" t="s">
        <v>435</v>
      </c>
      <c r="E127" s="265"/>
      <c r="F127" s="291" t="s">
        <v>746</v>
      </c>
      <c r="G127" s="291" t="s">
        <v>746</v>
      </c>
      <c r="H127" s="291" t="s">
        <v>746</v>
      </c>
      <c r="I127" s="291" t="s">
        <v>746</v>
      </c>
      <c r="J127" s="291" t="s">
        <v>746</v>
      </c>
      <c r="K127" s="291" t="s">
        <v>746</v>
      </c>
      <c r="L127" s="291" t="s">
        <v>746</v>
      </c>
      <c r="M127" s="291" t="s">
        <v>746</v>
      </c>
      <c r="N127" s="291" t="s">
        <v>746</v>
      </c>
      <c r="O127" s="291" t="s">
        <v>746</v>
      </c>
    </row>
    <row r="128" spans="2:15" ht="14.25" customHeight="1">
      <c r="B128" s="284"/>
      <c r="C128" s="285"/>
      <c r="D128" s="295" t="s">
        <v>436</v>
      </c>
      <c r="E128" s="287"/>
      <c r="F128" s="296" t="s">
        <v>746</v>
      </c>
      <c r="G128" s="296" t="s">
        <v>746</v>
      </c>
      <c r="H128" s="296" t="s">
        <v>746</v>
      </c>
      <c r="I128" s="296" t="s">
        <v>746</v>
      </c>
      <c r="J128" s="296" t="s">
        <v>746</v>
      </c>
      <c r="K128" s="296" t="s">
        <v>746</v>
      </c>
      <c r="L128" s="296" t="s">
        <v>746</v>
      </c>
      <c r="M128" s="296" t="s">
        <v>746</v>
      </c>
      <c r="N128" s="296" t="s">
        <v>746</v>
      </c>
      <c r="O128" s="296" t="s">
        <v>746</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A33:A57 A8:A28 P8:IV57 B8:O64 A101:A128 B72:IV128">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zoomScale="80" zoomScaleNormal="80" zoomScaleSheetLayoutView="80" workbookViewId="0" topLeftCell="A1">
      <selection activeCell="A1" sqref="A1"/>
    </sheetView>
  </sheetViews>
  <sheetFormatPr defaultColWidth="8.796875" defaultRowHeight="14.25"/>
  <cols>
    <col min="1" max="1" width="4.09765625" style="242" customWidth="1"/>
    <col min="2" max="2" width="1.69921875" style="242" customWidth="1"/>
    <col min="3" max="3" width="1.390625" style="242" customWidth="1"/>
    <col min="4" max="4" width="38.59765625" style="246" customWidth="1"/>
    <col min="5" max="5" width="0.6953125" style="242" customWidth="1"/>
    <col min="6" max="13" width="13.59765625" style="242" customWidth="1"/>
    <col min="14" max="16384" width="9" style="242" customWidth="1"/>
  </cols>
  <sheetData>
    <row r="1" spans="2:13" ht="18.75">
      <c r="B1" s="239" t="s">
        <v>745</v>
      </c>
      <c r="C1" s="240"/>
      <c r="D1" s="241"/>
      <c r="E1" s="240"/>
      <c r="F1" s="240"/>
      <c r="G1" s="317"/>
      <c r="I1" s="240" t="s">
        <v>473</v>
      </c>
      <c r="K1" s="240"/>
      <c r="L1" s="240"/>
      <c r="M1" s="240"/>
    </row>
    <row r="2" spans="2:13" ht="14.25" customHeight="1">
      <c r="B2" s="243" t="s">
        <v>438</v>
      </c>
      <c r="C2" s="318"/>
      <c r="D2" s="318"/>
      <c r="E2" s="318"/>
      <c r="F2" s="318"/>
      <c r="G2" s="245"/>
      <c r="H2" s="245"/>
      <c r="I2" s="245"/>
      <c r="J2" s="245"/>
      <c r="K2" s="245"/>
      <c r="L2" s="245"/>
      <c r="M2" s="245"/>
    </row>
    <row r="3" spans="2:13" ht="14.25" customHeight="1">
      <c r="B3" s="243"/>
      <c r="C3" s="318"/>
      <c r="D3" s="318"/>
      <c r="E3" s="318"/>
      <c r="F3" s="318"/>
      <c r="G3" s="245"/>
      <c r="H3" s="245"/>
      <c r="I3" s="245"/>
      <c r="J3" s="245"/>
      <c r="K3" s="245"/>
      <c r="L3" s="245"/>
      <c r="M3" s="245"/>
    </row>
    <row r="4" spans="2:13" ht="6" customHeight="1">
      <c r="B4" s="245"/>
      <c r="C4" s="245"/>
      <c r="E4" s="245"/>
      <c r="F4" s="245"/>
      <c r="G4" s="245"/>
      <c r="H4" s="245"/>
      <c r="I4" s="245"/>
      <c r="J4" s="245"/>
      <c r="K4" s="245"/>
      <c r="L4" s="245"/>
      <c r="M4" s="245"/>
    </row>
    <row r="5" spans="2:13" ht="18" customHeight="1">
      <c r="B5" s="245"/>
      <c r="C5" s="245"/>
      <c r="D5" s="247" t="s">
        <v>439</v>
      </c>
      <c r="E5" s="245"/>
      <c r="G5" s="245"/>
      <c r="H5" s="245"/>
      <c r="I5" s="245"/>
      <c r="J5" s="245"/>
      <c r="K5" s="245"/>
      <c r="L5" s="245"/>
      <c r="M5" s="248"/>
    </row>
    <row r="6" spans="2:13" s="253" customFormat="1" ht="18" customHeight="1">
      <c r="B6" s="249"/>
      <c r="C6" s="250"/>
      <c r="D6" s="251"/>
      <c r="E6" s="252"/>
      <c r="F6" s="774" t="s">
        <v>467</v>
      </c>
      <c r="G6" s="788"/>
      <c r="H6" s="788"/>
      <c r="I6" s="789"/>
      <c r="J6" s="774" t="s">
        <v>468</v>
      </c>
      <c r="K6" s="788"/>
      <c r="L6" s="788"/>
      <c r="M6" s="789"/>
    </row>
    <row r="7" spans="2:13" s="253" customFormat="1" ht="36" customHeight="1" thickBot="1">
      <c r="B7" s="777" t="s">
        <v>445</v>
      </c>
      <c r="C7" s="783"/>
      <c r="D7" s="783"/>
      <c r="E7" s="255"/>
      <c r="F7" s="319" t="s">
        <v>451</v>
      </c>
      <c r="G7" s="320" t="s">
        <v>474</v>
      </c>
      <c r="H7" s="320" t="s">
        <v>475</v>
      </c>
      <c r="I7" s="321" t="s">
        <v>476</v>
      </c>
      <c r="J7" s="319" t="s">
        <v>451</v>
      </c>
      <c r="K7" s="320" t="s">
        <v>474</v>
      </c>
      <c r="L7" s="320" t="s">
        <v>475</v>
      </c>
      <c r="M7" s="321" t="s">
        <v>476</v>
      </c>
    </row>
    <row r="8" spans="2:13" s="253" customFormat="1" ht="9.75" customHeight="1" thickTop="1">
      <c r="B8" s="298"/>
      <c r="C8" s="329"/>
      <c r="D8" s="330"/>
      <c r="E8" s="331"/>
      <c r="F8" s="332" t="s">
        <v>454</v>
      </c>
      <c r="G8" s="333" t="s">
        <v>455</v>
      </c>
      <c r="H8" s="334" t="s">
        <v>455</v>
      </c>
      <c r="I8" s="334" t="s">
        <v>455</v>
      </c>
      <c r="J8" s="334" t="s">
        <v>454</v>
      </c>
      <c r="K8" s="334" t="s">
        <v>455</v>
      </c>
      <c r="L8" s="334" t="s">
        <v>455</v>
      </c>
      <c r="M8" s="332" t="s">
        <v>455</v>
      </c>
    </row>
    <row r="9" spans="2:13" ht="18" customHeight="1">
      <c r="B9" s="278"/>
      <c r="C9" s="279"/>
      <c r="D9" s="307" t="s">
        <v>146</v>
      </c>
      <c r="E9" s="281"/>
      <c r="F9" s="308">
        <v>18.7</v>
      </c>
      <c r="G9" s="308">
        <v>157.9</v>
      </c>
      <c r="H9" s="308">
        <v>144.2</v>
      </c>
      <c r="I9" s="308">
        <v>13.7</v>
      </c>
      <c r="J9" s="308">
        <v>15.1</v>
      </c>
      <c r="K9" s="308">
        <v>87.1</v>
      </c>
      <c r="L9" s="308">
        <v>84.1</v>
      </c>
      <c r="M9" s="308">
        <v>3</v>
      </c>
    </row>
    <row r="10" spans="2:13" ht="18" customHeight="1">
      <c r="B10" s="262"/>
      <c r="C10" s="263"/>
      <c r="D10" s="264" t="s">
        <v>393</v>
      </c>
      <c r="E10" s="265"/>
      <c r="F10" s="309" t="s">
        <v>746</v>
      </c>
      <c r="G10" s="309" t="s">
        <v>746</v>
      </c>
      <c r="H10" s="309" t="s">
        <v>746</v>
      </c>
      <c r="I10" s="309" t="s">
        <v>746</v>
      </c>
      <c r="J10" s="309" t="s">
        <v>746</v>
      </c>
      <c r="K10" s="309" t="s">
        <v>746</v>
      </c>
      <c r="L10" s="309" t="s">
        <v>746</v>
      </c>
      <c r="M10" s="309" t="s">
        <v>746</v>
      </c>
    </row>
    <row r="11" spans="2:13" ht="18" customHeight="1">
      <c r="B11" s="267"/>
      <c r="C11" s="268"/>
      <c r="D11" s="269" t="s">
        <v>154</v>
      </c>
      <c r="E11" s="270"/>
      <c r="F11" s="310">
        <v>19.1</v>
      </c>
      <c r="G11" s="310">
        <v>157.3</v>
      </c>
      <c r="H11" s="310">
        <v>145.1</v>
      </c>
      <c r="I11" s="310">
        <v>12.2</v>
      </c>
      <c r="J11" s="310">
        <v>11.9</v>
      </c>
      <c r="K11" s="310">
        <v>83.6</v>
      </c>
      <c r="L11" s="310">
        <v>81.4</v>
      </c>
      <c r="M11" s="310">
        <v>2.2</v>
      </c>
    </row>
    <row r="12" spans="2:13" ht="18" customHeight="1">
      <c r="B12" s="267"/>
      <c r="C12" s="268"/>
      <c r="D12" s="269" t="s">
        <v>156</v>
      </c>
      <c r="E12" s="270"/>
      <c r="F12" s="310">
        <v>17.9</v>
      </c>
      <c r="G12" s="310">
        <v>154.1</v>
      </c>
      <c r="H12" s="310">
        <v>139.1</v>
      </c>
      <c r="I12" s="310">
        <v>15</v>
      </c>
      <c r="J12" s="310">
        <v>15.9</v>
      </c>
      <c r="K12" s="310">
        <v>93.1</v>
      </c>
      <c r="L12" s="310">
        <v>90.8</v>
      </c>
      <c r="M12" s="310">
        <v>2.3</v>
      </c>
    </row>
    <row r="13" spans="2:13" ht="18" customHeight="1">
      <c r="B13" s="267"/>
      <c r="C13" s="268"/>
      <c r="D13" s="269" t="s">
        <v>158</v>
      </c>
      <c r="E13" s="270"/>
      <c r="F13" s="310">
        <v>17.5</v>
      </c>
      <c r="G13" s="310">
        <v>149.4</v>
      </c>
      <c r="H13" s="310">
        <v>136.7</v>
      </c>
      <c r="I13" s="310">
        <v>12.7</v>
      </c>
      <c r="J13" s="310">
        <v>14.9</v>
      </c>
      <c r="K13" s="310">
        <v>87.7</v>
      </c>
      <c r="L13" s="310">
        <v>87.7</v>
      </c>
      <c r="M13" s="310">
        <v>0</v>
      </c>
    </row>
    <row r="14" spans="2:13" ht="18" customHeight="1">
      <c r="B14" s="267"/>
      <c r="C14" s="268"/>
      <c r="D14" s="269" t="s">
        <v>161</v>
      </c>
      <c r="E14" s="270"/>
      <c r="F14" s="310">
        <v>18</v>
      </c>
      <c r="G14" s="310">
        <v>155.6</v>
      </c>
      <c r="H14" s="310">
        <v>142.9</v>
      </c>
      <c r="I14" s="310">
        <v>12.7</v>
      </c>
      <c r="J14" s="310">
        <v>15.5</v>
      </c>
      <c r="K14" s="310">
        <v>104.1</v>
      </c>
      <c r="L14" s="310">
        <v>101.5</v>
      </c>
      <c r="M14" s="310">
        <v>2.6</v>
      </c>
    </row>
    <row r="15" spans="2:13" ht="18" customHeight="1">
      <c r="B15" s="267"/>
      <c r="C15" s="268"/>
      <c r="D15" s="269" t="s">
        <v>394</v>
      </c>
      <c r="E15" s="270"/>
      <c r="F15" s="310">
        <v>19.7</v>
      </c>
      <c r="G15" s="310">
        <v>174.7</v>
      </c>
      <c r="H15" s="310">
        <v>150.6</v>
      </c>
      <c r="I15" s="310">
        <v>24.1</v>
      </c>
      <c r="J15" s="310">
        <v>16</v>
      </c>
      <c r="K15" s="310">
        <v>103.3</v>
      </c>
      <c r="L15" s="310">
        <v>94.5</v>
      </c>
      <c r="M15" s="310">
        <v>8.8</v>
      </c>
    </row>
    <row r="16" spans="2:13" ht="18" customHeight="1">
      <c r="B16" s="267"/>
      <c r="C16" s="268"/>
      <c r="D16" s="269" t="s">
        <v>395</v>
      </c>
      <c r="E16" s="270"/>
      <c r="F16" s="310">
        <v>19.3</v>
      </c>
      <c r="G16" s="310">
        <v>161</v>
      </c>
      <c r="H16" s="310">
        <v>149</v>
      </c>
      <c r="I16" s="310">
        <v>12</v>
      </c>
      <c r="J16" s="310">
        <v>17</v>
      </c>
      <c r="K16" s="310">
        <v>100</v>
      </c>
      <c r="L16" s="310">
        <v>96.3</v>
      </c>
      <c r="M16" s="310">
        <v>3.7</v>
      </c>
    </row>
    <row r="17" spans="2:13" ht="18" customHeight="1">
      <c r="B17" s="267"/>
      <c r="C17" s="268"/>
      <c r="D17" s="269" t="s">
        <v>396</v>
      </c>
      <c r="E17" s="270"/>
      <c r="F17" s="310">
        <v>18.9</v>
      </c>
      <c r="G17" s="310">
        <v>165.8</v>
      </c>
      <c r="H17" s="310">
        <v>148.9</v>
      </c>
      <c r="I17" s="310">
        <v>16.9</v>
      </c>
      <c r="J17" s="310">
        <v>18.3</v>
      </c>
      <c r="K17" s="310">
        <v>116.5</v>
      </c>
      <c r="L17" s="310">
        <v>115.2</v>
      </c>
      <c r="M17" s="310">
        <v>1.3</v>
      </c>
    </row>
    <row r="18" spans="2:13" ht="18" customHeight="1">
      <c r="B18" s="267"/>
      <c r="C18" s="268"/>
      <c r="D18" s="269" t="s">
        <v>397</v>
      </c>
      <c r="E18" s="270"/>
      <c r="F18" s="310">
        <v>18.8</v>
      </c>
      <c r="G18" s="310">
        <v>156.9</v>
      </c>
      <c r="H18" s="310">
        <v>146.7</v>
      </c>
      <c r="I18" s="310">
        <v>10.2</v>
      </c>
      <c r="J18" s="310">
        <v>14.4</v>
      </c>
      <c r="K18" s="310">
        <v>79.6</v>
      </c>
      <c r="L18" s="310">
        <v>75.5</v>
      </c>
      <c r="M18" s="310">
        <v>4.1</v>
      </c>
    </row>
    <row r="19" spans="2:13" ht="18" customHeight="1">
      <c r="B19" s="267"/>
      <c r="C19" s="268"/>
      <c r="D19" s="269" t="s">
        <v>398</v>
      </c>
      <c r="E19" s="270"/>
      <c r="F19" s="310">
        <v>17.4</v>
      </c>
      <c r="G19" s="310">
        <v>150.9</v>
      </c>
      <c r="H19" s="310">
        <v>134.5</v>
      </c>
      <c r="I19" s="310">
        <v>16.4</v>
      </c>
      <c r="J19" s="310">
        <v>15.9</v>
      </c>
      <c r="K19" s="310">
        <v>99.2</v>
      </c>
      <c r="L19" s="310">
        <v>93.3</v>
      </c>
      <c r="M19" s="310">
        <v>5.9</v>
      </c>
    </row>
    <row r="20" spans="2:13" ht="18" customHeight="1">
      <c r="B20" s="267"/>
      <c r="C20" s="268"/>
      <c r="D20" s="269" t="s">
        <v>399</v>
      </c>
      <c r="E20" s="270"/>
      <c r="F20" s="310">
        <v>22.7</v>
      </c>
      <c r="G20" s="310">
        <v>191.8</v>
      </c>
      <c r="H20" s="310">
        <v>180.2</v>
      </c>
      <c r="I20" s="310">
        <v>11.6</v>
      </c>
      <c r="J20" s="310">
        <v>13.3</v>
      </c>
      <c r="K20" s="310">
        <v>68.8</v>
      </c>
      <c r="L20" s="310">
        <v>67.3</v>
      </c>
      <c r="M20" s="310">
        <v>1.5</v>
      </c>
    </row>
    <row r="21" spans="2:13" ht="18" customHeight="1">
      <c r="B21" s="267"/>
      <c r="C21" s="268"/>
      <c r="D21" s="269" t="s">
        <v>400</v>
      </c>
      <c r="E21" s="270"/>
      <c r="F21" s="310">
        <v>21.4</v>
      </c>
      <c r="G21" s="310">
        <v>168.4</v>
      </c>
      <c r="H21" s="310">
        <v>160.6</v>
      </c>
      <c r="I21" s="310">
        <v>7.8</v>
      </c>
      <c r="J21" s="310">
        <v>16.2</v>
      </c>
      <c r="K21" s="310">
        <v>101.7</v>
      </c>
      <c r="L21" s="310">
        <v>101.3</v>
      </c>
      <c r="M21" s="310">
        <v>0.4</v>
      </c>
    </row>
    <row r="22" spans="2:13" ht="18" customHeight="1">
      <c r="B22" s="267"/>
      <c r="C22" s="268"/>
      <c r="D22" s="269" t="s">
        <v>401</v>
      </c>
      <c r="E22" s="270"/>
      <c r="F22" s="310">
        <v>18</v>
      </c>
      <c r="G22" s="310">
        <v>140.1</v>
      </c>
      <c r="H22" s="310">
        <v>127.7</v>
      </c>
      <c r="I22" s="310">
        <v>12.4</v>
      </c>
      <c r="J22" s="310">
        <v>10.1</v>
      </c>
      <c r="K22" s="310">
        <v>53.5</v>
      </c>
      <c r="L22" s="310">
        <v>51.8</v>
      </c>
      <c r="M22" s="310">
        <v>1.7</v>
      </c>
    </row>
    <row r="23" spans="2:13" ht="18" customHeight="1">
      <c r="B23" s="267"/>
      <c r="C23" s="268"/>
      <c r="D23" s="269" t="s">
        <v>402</v>
      </c>
      <c r="E23" s="270"/>
      <c r="F23" s="310">
        <v>19.1</v>
      </c>
      <c r="G23" s="310">
        <v>153.7</v>
      </c>
      <c r="H23" s="310">
        <v>146.4</v>
      </c>
      <c r="I23" s="310">
        <v>7.3</v>
      </c>
      <c r="J23" s="310">
        <v>14</v>
      </c>
      <c r="K23" s="310">
        <v>91.5</v>
      </c>
      <c r="L23" s="310">
        <v>89.2</v>
      </c>
      <c r="M23" s="310">
        <v>2.3</v>
      </c>
    </row>
    <row r="24" spans="2:13" ht="18" customHeight="1">
      <c r="B24" s="267"/>
      <c r="C24" s="268"/>
      <c r="D24" s="269" t="s">
        <v>188</v>
      </c>
      <c r="E24" s="270"/>
      <c r="F24" s="310">
        <v>18.2</v>
      </c>
      <c r="G24" s="310">
        <v>144.6</v>
      </c>
      <c r="H24" s="310">
        <v>140.2</v>
      </c>
      <c r="I24" s="310">
        <v>4.4</v>
      </c>
      <c r="J24" s="310">
        <v>14.5</v>
      </c>
      <c r="K24" s="310">
        <v>101.2</v>
      </c>
      <c r="L24" s="310">
        <v>95.7</v>
      </c>
      <c r="M24" s="310">
        <v>5.5</v>
      </c>
    </row>
    <row r="25" spans="2:13" ht="18" customHeight="1">
      <c r="B25" s="267"/>
      <c r="C25" s="268"/>
      <c r="D25" s="269" t="s">
        <v>403</v>
      </c>
      <c r="E25" s="270"/>
      <c r="F25" s="310">
        <v>18.5</v>
      </c>
      <c r="G25" s="310">
        <v>157.6</v>
      </c>
      <c r="H25" s="310">
        <v>143.3</v>
      </c>
      <c r="I25" s="310">
        <v>14.3</v>
      </c>
      <c r="J25" s="310">
        <v>16.1</v>
      </c>
      <c r="K25" s="310">
        <v>80.6</v>
      </c>
      <c r="L25" s="310">
        <v>74.6</v>
      </c>
      <c r="M25" s="310">
        <v>6</v>
      </c>
    </row>
    <row r="26" spans="2:13" ht="18" customHeight="1">
      <c r="B26" s="262"/>
      <c r="C26" s="263"/>
      <c r="D26" s="264" t="s">
        <v>404</v>
      </c>
      <c r="E26" s="265"/>
      <c r="F26" s="311">
        <v>18</v>
      </c>
      <c r="G26" s="311">
        <v>152.6</v>
      </c>
      <c r="H26" s="311">
        <v>139.5</v>
      </c>
      <c r="I26" s="311">
        <v>13.1</v>
      </c>
      <c r="J26" s="311">
        <v>16.4</v>
      </c>
      <c r="K26" s="311">
        <v>99.7</v>
      </c>
      <c r="L26" s="311">
        <v>96.1</v>
      </c>
      <c r="M26" s="311">
        <v>3.6</v>
      </c>
    </row>
    <row r="27" spans="2:13" ht="18" customHeight="1">
      <c r="B27" s="273"/>
      <c r="C27" s="274"/>
      <c r="D27" s="275" t="s">
        <v>196</v>
      </c>
      <c r="E27" s="276"/>
      <c r="F27" s="312">
        <v>19.1</v>
      </c>
      <c r="G27" s="312">
        <v>157</v>
      </c>
      <c r="H27" s="312">
        <v>141.5</v>
      </c>
      <c r="I27" s="312">
        <v>15.5</v>
      </c>
      <c r="J27" s="312">
        <v>12.2</v>
      </c>
      <c r="K27" s="312">
        <v>66.7</v>
      </c>
      <c r="L27" s="312">
        <v>66.5</v>
      </c>
      <c r="M27" s="312">
        <v>0.2</v>
      </c>
    </row>
    <row r="28" spans="2:13" ht="18" customHeight="1">
      <c r="B28" s="278"/>
      <c r="C28" s="279"/>
      <c r="D28" s="280" t="s">
        <v>405</v>
      </c>
      <c r="E28" s="281"/>
      <c r="F28" s="308">
        <v>19</v>
      </c>
      <c r="G28" s="308">
        <v>159.9</v>
      </c>
      <c r="H28" s="308">
        <v>142.1</v>
      </c>
      <c r="I28" s="308">
        <v>17.8</v>
      </c>
      <c r="J28" s="308">
        <v>19.5</v>
      </c>
      <c r="K28" s="308">
        <v>145.2</v>
      </c>
      <c r="L28" s="308">
        <v>145.2</v>
      </c>
      <c r="M28" s="308">
        <v>0</v>
      </c>
    </row>
    <row r="29" spans="2:13" ht="18" customHeight="1">
      <c r="B29" s="267"/>
      <c r="C29" s="268"/>
      <c r="D29" s="269" t="s">
        <v>406</v>
      </c>
      <c r="E29" s="270"/>
      <c r="F29" s="310">
        <v>16.8</v>
      </c>
      <c r="G29" s="310">
        <v>137.9</v>
      </c>
      <c r="H29" s="310">
        <v>127</v>
      </c>
      <c r="I29" s="310">
        <v>10.9</v>
      </c>
      <c r="J29" s="310">
        <v>14.9</v>
      </c>
      <c r="K29" s="310">
        <v>107.4</v>
      </c>
      <c r="L29" s="310">
        <v>101.2</v>
      </c>
      <c r="M29" s="310">
        <v>6.2</v>
      </c>
    </row>
    <row r="30" spans="2:13" ht="18" customHeight="1">
      <c r="B30" s="267"/>
      <c r="C30" s="268"/>
      <c r="D30" s="269" t="s">
        <v>407</v>
      </c>
      <c r="E30" s="270"/>
      <c r="F30" s="310">
        <v>18.7</v>
      </c>
      <c r="G30" s="310">
        <v>148.9</v>
      </c>
      <c r="H30" s="310">
        <v>137.5</v>
      </c>
      <c r="I30" s="310">
        <v>11.4</v>
      </c>
      <c r="J30" s="310">
        <v>15.1</v>
      </c>
      <c r="K30" s="310">
        <v>90.4</v>
      </c>
      <c r="L30" s="310">
        <v>89.8</v>
      </c>
      <c r="M30" s="310">
        <v>0.6</v>
      </c>
    </row>
    <row r="31" spans="2:13" ht="18" customHeight="1">
      <c r="B31" s="267"/>
      <c r="C31" s="268"/>
      <c r="D31" s="269" t="s">
        <v>208</v>
      </c>
      <c r="E31" s="270"/>
      <c r="F31" s="310">
        <v>18.7</v>
      </c>
      <c r="G31" s="310">
        <v>164.8</v>
      </c>
      <c r="H31" s="310">
        <v>144.2</v>
      </c>
      <c r="I31" s="310">
        <v>20.6</v>
      </c>
      <c r="J31" s="310">
        <v>15.4</v>
      </c>
      <c r="K31" s="310">
        <v>99.7</v>
      </c>
      <c r="L31" s="310">
        <v>94.4</v>
      </c>
      <c r="M31" s="310">
        <v>5.3</v>
      </c>
    </row>
    <row r="32" spans="2:13" ht="18" customHeight="1">
      <c r="B32" s="267"/>
      <c r="C32" s="268"/>
      <c r="D32" s="269" t="s">
        <v>408</v>
      </c>
      <c r="E32" s="270"/>
      <c r="F32" s="310">
        <v>17.7</v>
      </c>
      <c r="G32" s="310">
        <v>145.2</v>
      </c>
      <c r="H32" s="310">
        <v>132.6</v>
      </c>
      <c r="I32" s="310">
        <v>12.6</v>
      </c>
      <c r="J32" s="310">
        <v>15.9</v>
      </c>
      <c r="K32" s="310">
        <v>107</v>
      </c>
      <c r="L32" s="310">
        <v>102</v>
      </c>
      <c r="M32" s="310">
        <v>5</v>
      </c>
    </row>
    <row r="33" spans="2:13" ht="18" customHeight="1">
      <c r="B33" s="267"/>
      <c r="C33" s="268"/>
      <c r="D33" s="269" t="s">
        <v>409</v>
      </c>
      <c r="E33" s="270"/>
      <c r="F33" s="310">
        <v>17.5</v>
      </c>
      <c r="G33" s="310">
        <v>154.4</v>
      </c>
      <c r="H33" s="310">
        <v>137.2</v>
      </c>
      <c r="I33" s="310">
        <v>17.2</v>
      </c>
      <c r="J33" s="310">
        <v>18.9</v>
      </c>
      <c r="K33" s="310">
        <v>93.9</v>
      </c>
      <c r="L33" s="310">
        <v>92.2</v>
      </c>
      <c r="M33" s="310">
        <v>1.7</v>
      </c>
    </row>
    <row r="34" spans="2:13" ht="18" customHeight="1">
      <c r="B34" s="267"/>
      <c r="C34" s="268"/>
      <c r="D34" s="269" t="s">
        <v>410</v>
      </c>
      <c r="E34" s="270"/>
      <c r="F34" s="310">
        <v>18</v>
      </c>
      <c r="G34" s="310">
        <v>158</v>
      </c>
      <c r="H34" s="310">
        <v>138.1</v>
      </c>
      <c r="I34" s="310">
        <v>19.9</v>
      </c>
      <c r="J34" s="310">
        <v>16.4</v>
      </c>
      <c r="K34" s="310">
        <v>92.3</v>
      </c>
      <c r="L34" s="310">
        <v>90.9</v>
      </c>
      <c r="M34" s="310">
        <v>1.4</v>
      </c>
    </row>
    <row r="35" spans="2:13" ht="18" customHeight="1">
      <c r="B35" s="267"/>
      <c r="C35" s="268"/>
      <c r="D35" s="269" t="s">
        <v>411</v>
      </c>
      <c r="E35" s="270"/>
      <c r="F35" s="310">
        <v>17.3</v>
      </c>
      <c r="G35" s="310">
        <v>149.4</v>
      </c>
      <c r="H35" s="310">
        <v>135</v>
      </c>
      <c r="I35" s="310">
        <v>14.4</v>
      </c>
      <c r="J35" s="310">
        <v>17.1</v>
      </c>
      <c r="K35" s="310">
        <v>111.7</v>
      </c>
      <c r="L35" s="310">
        <v>106</v>
      </c>
      <c r="M35" s="310">
        <v>5.7</v>
      </c>
    </row>
    <row r="36" spans="2:13" ht="18" customHeight="1">
      <c r="B36" s="267"/>
      <c r="C36" s="268"/>
      <c r="D36" s="269" t="s">
        <v>222</v>
      </c>
      <c r="E36" s="270"/>
      <c r="F36" s="310">
        <v>18.7</v>
      </c>
      <c r="G36" s="310">
        <v>168.6</v>
      </c>
      <c r="H36" s="310">
        <v>148.7</v>
      </c>
      <c r="I36" s="310">
        <v>19.9</v>
      </c>
      <c r="J36" s="310">
        <v>13.9</v>
      </c>
      <c r="K36" s="310">
        <v>75.1</v>
      </c>
      <c r="L36" s="310">
        <v>74.3</v>
      </c>
      <c r="M36" s="310">
        <v>0.8</v>
      </c>
    </row>
    <row r="37" spans="2:13" ht="18" customHeight="1">
      <c r="B37" s="267"/>
      <c r="C37" s="268"/>
      <c r="D37" s="269" t="s">
        <v>225</v>
      </c>
      <c r="E37" s="270"/>
      <c r="F37" s="310">
        <v>15.8</v>
      </c>
      <c r="G37" s="310">
        <v>133.5</v>
      </c>
      <c r="H37" s="310">
        <v>124</v>
      </c>
      <c r="I37" s="310">
        <v>9.5</v>
      </c>
      <c r="J37" s="310">
        <v>16</v>
      </c>
      <c r="K37" s="310">
        <v>110.9</v>
      </c>
      <c r="L37" s="310">
        <v>110.7</v>
      </c>
      <c r="M37" s="310">
        <v>0.2</v>
      </c>
    </row>
    <row r="38" spans="2:13" ht="18" customHeight="1">
      <c r="B38" s="267"/>
      <c r="C38" s="268"/>
      <c r="D38" s="269" t="s">
        <v>228</v>
      </c>
      <c r="E38" s="270"/>
      <c r="F38" s="310">
        <v>17.6</v>
      </c>
      <c r="G38" s="310">
        <v>153.1</v>
      </c>
      <c r="H38" s="310">
        <v>134.8</v>
      </c>
      <c r="I38" s="310">
        <v>18.3</v>
      </c>
      <c r="J38" s="310">
        <v>12.4</v>
      </c>
      <c r="K38" s="310">
        <v>68.5</v>
      </c>
      <c r="L38" s="310">
        <v>67.9</v>
      </c>
      <c r="M38" s="310">
        <v>0.6</v>
      </c>
    </row>
    <row r="39" spans="2:13" ht="18" customHeight="1">
      <c r="B39" s="267"/>
      <c r="C39" s="268"/>
      <c r="D39" s="269" t="s">
        <v>412</v>
      </c>
      <c r="E39" s="270"/>
      <c r="F39" s="310">
        <v>18</v>
      </c>
      <c r="G39" s="310">
        <v>157.4</v>
      </c>
      <c r="H39" s="310">
        <v>144.5</v>
      </c>
      <c r="I39" s="310">
        <v>12.9</v>
      </c>
      <c r="J39" s="310">
        <v>17.8</v>
      </c>
      <c r="K39" s="310">
        <v>107.2</v>
      </c>
      <c r="L39" s="310">
        <v>103.4</v>
      </c>
      <c r="M39" s="310">
        <v>3.8</v>
      </c>
    </row>
    <row r="40" spans="2:13" ht="18" customHeight="1">
      <c r="B40" s="267"/>
      <c r="C40" s="268"/>
      <c r="D40" s="269" t="s">
        <v>413</v>
      </c>
      <c r="E40" s="270"/>
      <c r="F40" s="310">
        <v>17.7</v>
      </c>
      <c r="G40" s="310">
        <v>154.2</v>
      </c>
      <c r="H40" s="310">
        <v>140.4</v>
      </c>
      <c r="I40" s="310">
        <v>13.8</v>
      </c>
      <c r="J40" s="310">
        <v>16.4</v>
      </c>
      <c r="K40" s="310">
        <v>98.4</v>
      </c>
      <c r="L40" s="310">
        <v>98</v>
      </c>
      <c r="M40" s="310">
        <v>0.4</v>
      </c>
    </row>
    <row r="41" spans="2:13" ht="18" customHeight="1">
      <c r="B41" s="267"/>
      <c r="C41" s="268"/>
      <c r="D41" s="269" t="s">
        <v>414</v>
      </c>
      <c r="E41" s="270"/>
      <c r="F41" s="310">
        <v>16.9</v>
      </c>
      <c r="G41" s="310">
        <v>140.8</v>
      </c>
      <c r="H41" s="310">
        <v>129</v>
      </c>
      <c r="I41" s="310">
        <v>11.8</v>
      </c>
      <c r="J41" s="310">
        <v>15.1</v>
      </c>
      <c r="K41" s="310">
        <v>99.4</v>
      </c>
      <c r="L41" s="310">
        <v>96.8</v>
      </c>
      <c r="M41" s="310">
        <v>2.6</v>
      </c>
    </row>
    <row r="42" spans="2:13" ht="18" customHeight="1">
      <c r="B42" s="267"/>
      <c r="C42" s="268"/>
      <c r="D42" s="269" t="s">
        <v>415</v>
      </c>
      <c r="E42" s="270"/>
      <c r="F42" s="310">
        <v>16.9</v>
      </c>
      <c r="G42" s="310">
        <v>143.9</v>
      </c>
      <c r="H42" s="310">
        <v>131.5</v>
      </c>
      <c r="I42" s="310">
        <v>12.4</v>
      </c>
      <c r="J42" s="310">
        <v>14.7</v>
      </c>
      <c r="K42" s="310">
        <v>89.4</v>
      </c>
      <c r="L42" s="310">
        <v>88</v>
      </c>
      <c r="M42" s="310">
        <v>1.4</v>
      </c>
    </row>
    <row r="43" spans="2:13" ht="18" customHeight="1">
      <c r="B43" s="267"/>
      <c r="C43" s="268"/>
      <c r="D43" s="269" t="s">
        <v>416</v>
      </c>
      <c r="E43" s="270"/>
      <c r="F43" s="310">
        <v>17.3</v>
      </c>
      <c r="G43" s="310">
        <v>150.7</v>
      </c>
      <c r="H43" s="310">
        <v>134.6</v>
      </c>
      <c r="I43" s="310">
        <v>16.1</v>
      </c>
      <c r="J43" s="310">
        <v>16.5</v>
      </c>
      <c r="K43" s="310">
        <v>88.7</v>
      </c>
      <c r="L43" s="310">
        <v>87.9</v>
      </c>
      <c r="M43" s="310">
        <v>0.8</v>
      </c>
    </row>
    <row r="44" spans="2:13" ht="18" customHeight="1">
      <c r="B44" s="267"/>
      <c r="C44" s="268"/>
      <c r="D44" s="269" t="s">
        <v>417</v>
      </c>
      <c r="E44" s="270"/>
      <c r="F44" s="310">
        <v>17.3</v>
      </c>
      <c r="G44" s="310">
        <v>148.1</v>
      </c>
      <c r="H44" s="310">
        <v>133.5</v>
      </c>
      <c r="I44" s="310">
        <v>14.6</v>
      </c>
      <c r="J44" s="310">
        <v>17.2</v>
      </c>
      <c r="K44" s="310">
        <v>104.5</v>
      </c>
      <c r="L44" s="310">
        <v>103.5</v>
      </c>
      <c r="M44" s="310">
        <v>1</v>
      </c>
    </row>
    <row r="45" spans="2:13" ht="18" customHeight="1">
      <c r="B45" s="267"/>
      <c r="C45" s="268"/>
      <c r="D45" s="269" t="s">
        <v>418</v>
      </c>
      <c r="E45" s="270"/>
      <c r="F45" s="310">
        <v>18.4</v>
      </c>
      <c r="G45" s="310">
        <v>162.3</v>
      </c>
      <c r="H45" s="310">
        <v>145.6</v>
      </c>
      <c r="I45" s="310">
        <v>16.7</v>
      </c>
      <c r="J45" s="310">
        <v>16.9</v>
      </c>
      <c r="K45" s="310">
        <v>83.5</v>
      </c>
      <c r="L45" s="310">
        <v>81.5</v>
      </c>
      <c r="M45" s="310">
        <v>2</v>
      </c>
    </row>
    <row r="46" spans="2:13" ht="18" customHeight="1">
      <c r="B46" s="267"/>
      <c r="C46" s="268"/>
      <c r="D46" s="269" t="s">
        <v>419</v>
      </c>
      <c r="E46" s="270"/>
      <c r="F46" s="310">
        <v>17.6</v>
      </c>
      <c r="G46" s="310">
        <v>149.3</v>
      </c>
      <c r="H46" s="310">
        <v>136.6</v>
      </c>
      <c r="I46" s="310">
        <v>12.7</v>
      </c>
      <c r="J46" s="310">
        <v>15.1</v>
      </c>
      <c r="K46" s="310">
        <v>96.9</v>
      </c>
      <c r="L46" s="310">
        <v>94.5</v>
      </c>
      <c r="M46" s="310">
        <v>2.4</v>
      </c>
    </row>
    <row r="47" spans="2:13" ht="18" customHeight="1">
      <c r="B47" s="267"/>
      <c r="C47" s="268"/>
      <c r="D47" s="269" t="s">
        <v>420</v>
      </c>
      <c r="E47" s="270"/>
      <c r="F47" s="283" t="s">
        <v>746</v>
      </c>
      <c r="G47" s="283" t="s">
        <v>746</v>
      </c>
      <c r="H47" s="283" t="s">
        <v>746</v>
      </c>
      <c r="I47" s="283" t="s">
        <v>746</v>
      </c>
      <c r="J47" s="283" t="s">
        <v>746</v>
      </c>
      <c r="K47" s="283" t="s">
        <v>746</v>
      </c>
      <c r="L47" s="283" t="s">
        <v>746</v>
      </c>
      <c r="M47" s="283" t="s">
        <v>746</v>
      </c>
    </row>
    <row r="48" spans="2:13" ht="18" customHeight="1">
      <c r="B48" s="267"/>
      <c r="C48" s="268"/>
      <c r="D48" s="269" t="s">
        <v>421</v>
      </c>
      <c r="E48" s="270"/>
      <c r="F48" s="283" t="s">
        <v>746</v>
      </c>
      <c r="G48" s="283" t="s">
        <v>746</v>
      </c>
      <c r="H48" s="283" t="s">
        <v>746</v>
      </c>
      <c r="I48" s="283" t="s">
        <v>746</v>
      </c>
      <c r="J48" s="283" t="s">
        <v>746</v>
      </c>
      <c r="K48" s="283" t="s">
        <v>746</v>
      </c>
      <c r="L48" s="283" t="s">
        <v>746</v>
      </c>
      <c r="M48" s="283" t="s">
        <v>746</v>
      </c>
    </row>
    <row r="49" spans="2:13" ht="18" customHeight="1">
      <c r="B49" s="267"/>
      <c r="C49" s="268"/>
      <c r="D49" s="269" t="s">
        <v>422</v>
      </c>
      <c r="E49" s="270"/>
      <c r="F49" s="283" t="s">
        <v>746</v>
      </c>
      <c r="G49" s="283" t="s">
        <v>746</v>
      </c>
      <c r="H49" s="283" t="s">
        <v>746</v>
      </c>
      <c r="I49" s="283" t="s">
        <v>746</v>
      </c>
      <c r="J49" s="283" t="s">
        <v>746</v>
      </c>
      <c r="K49" s="283" t="s">
        <v>746</v>
      </c>
      <c r="L49" s="283" t="s">
        <v>746</v>
      </c>
      <c r="M49" s="283" t="s">
        <v>746</v>
      </c>
    </row>
    <row r="50" spans="2:13" ht="18" customHeight="1">
      <c r="B50" s="262"/>
      <c r="C50" s="263"/>
      <c r="D50" s="264" t="s">
        <v>423</v>
      </c>
      <c r="E50" s="265"/>
      <c r="F50" s="311">
        <v>18.5</v>
      </c>
      <c r="G50" s="311">
        <v>151.8</v>
      </c>
      <c r="H50" s="311">
        <v>141.5</v>
      </c>
      <c r="I50" s="311">
        <v>10.3</v>
      </c>
      <c r="J50" s="311">
        <v>15.4</v>
      </c>
      <c r="K50" s="311">
        <v>90.7</v>
      </c>
      <c r="L50" s="311">
        <v>88.4</v>
      </c>
      <c r="M50" s="311">
        <v>2.3</v>
      </c>
    </row>
    <row r="51" spans="2:13" ht="18" customHeight="1">
      <c r="B51" s="284"/>
      <c r="C51" s="285"/>
      <c r="D51" s="286" t="s">
        <v>424</v>
      </c>
      <c r="E51" s="287"/>
      <c r="F51" s="313">
        <v>20.1</v>
      </c>
      <c r="G51" s="313">
        <v>169.1</v>
      </c>
      <c r="H51" s="313">
        <v>155.6</v>
      </c>
      <c r="I51" s="313">
        <v>13.5</v>
      </c>
      <c r="J51" s="313">
        <v>17.2</v>
      </c>
      <c r="K51" s="313">
        <v>101.3</v>
      </c>
      <c r="L51" s="313">
        <v>97.4</v>
      </c>
      <c r="M51" s="313">
        <v>3.9</v>
      </c>
    </row>
    <row r="52" spans="2:13" ht="18" customHeight="1">
      <c r="B52" s="262"/>
      <c r="C52" s="263"/>
      <c r="D52" s="264" t="s">
        <v>256</v>
      </c>
      <c r="E52" s="265"/>
      <c r="F52" s="311">
        <v>22.1</v>
      </c>
      <c r="G52" s="311">
        <v>180.5</v>
      </c>
      <c r="H52" s="311">
        <v>166.1</v>
      </c>
      <c r="I52" s="311">
        <v>14.4</v>
      </c>
      <c r="J52" s="311">
        <v>14.8</v>
      </c>
      <c r="K52" s="311">
        <v>98</v>
      </c>
      <c r="L52" s="311">
        <v>96.5</v>
      </c>
      <c r="M52" s="311">
        <v>1.5</v>
      </c>
    </row>
    <row r="53" spans="2:13" ht="18" customHeight="1">
      <c r="B53" s="284"/>
      <c r="C53" s="285"/>
      <c r="D53" s="286" t="s">
        <v>425</v>
      </c>
      <c r="E53" s="287"/>
      <c r="F53" s="313">
        <v>23.3</v>
      </c>
      <c r="G53" s="313">
        <v>204</v>
      </c>
      <c r="H53" s="313">
        <v>195.3</v>
      </c>
      <c r="I53" s="313">
        <v>8.7</v>
      </c>
      <c r="J53" s="313">
        <v>13.1</v>
      </c>
      <c r="K53" s="313">
        <v>64.7</v>
      </c>
      <c r="L53" s="313">
        <v>63.2</v>
      </c>
      <c r="M53" s="313">
        <v>1.5</v>
      </c>
    </row>
    <row r="54" spans="2:13" ht="18" customHeight="1">
      <c r="B54" s="278"/>
      <c r="C54" s="279"/>
      <c r="D54" s="280" t="s">
        <v>258</v>
      </c>
      <c r="E54" s="281"/>
      <c r="F54" s="308">
        <v>18.8</v>
      </c>
      <c r="G54" s="308">
        <v>149.1</v>
      </c>
      <c r="H54" s="308">
        <v>139.9</v>
      </c>
      <c r="I54" s="308">
        <v>9.2</v>
      </c>
      <c r="J54" s="308">
        <v>13.6</v>
      </c>
      <c r="K54" s="308">
        <v>94.5</v>
      </c>
      <c r="L54" s="308">
        <v>91.1</v>
      </c>
      <c r="M54" s="308">
        <v>3.4</v>
      </c>
    </row>
    <row r="55" spans="2:13" ht="18" customHeight="1">
      <c r="B55" s="267"/>
      <c r="C55" s="268"/>
      <c r="D55" s="269" t="s">
        <v>426</v>
      </c>
      <c r="E55" s="270"/>
      <c r="F55" s="310">
        <v>19.3</v>
      </c>
      <c r="G55" s="310">
        <v>158.2</v>
      </c>
      <c r="H55" s="310">
        <v>152.7</v>
      </c>
      <c r="I55" s="310">
        <v>5.5</v>
      </c>
      <c r="J55" s="310">
        <v>14.2</v>
      </c>
      <c r="K55" s="310">
        <v>90</v>
      </c>
      <c r="L55" s="310">
        <v>88.3</v>
      </c>
      <c r="M55" s="310">
        <v>1.7</v>
      </c>
    </row>
    <row r="56" spans="2:13" ht="18" customHeight="1">
      <c r="B56" s="262"/>
      <c r="C56" s="263"/>
      <c r="D56" s="264" t="s">
        <v>427</v>
      </c>
      <c r="E56" s="265"/>
      <c r="F56" s="311">
        <v>17.3</v>
      </c>
      <c r="G56" s="311">
        <v>158.1</v>
      </c>
      <c r="H56" s="311">
        <v>135.6</v>
      </c>
      <c r="I56" s="311">
        <v>22.5</v>
      </c>
      <c r="J56" s="311">
        <v>18.8</v>
      </c>
      <c r="K56" s="311">
        <v>79.7</v>
      </c>
      <c r="L56" s="311">
        <v>65.2</v>
      </c>
      <c r="M56" s="311">
        <v>14.5</v>
      </c>
    </row>
    <row r="57" spans="2:13" ht="18" customHeight="1">
      <c r="B57" s="267"/>
      <c r="C57" s="268"/>
      <c r="D57" s="269" t="s">
        <v>428</v>
      </c>
      <c r="E57" s="270"/>
      <c r="F57" s="310">
        <v>18.8</v>
      </c>
      <c r="G57" s="310">
        <v>160</v>
      </c>
      <c r="H57" s="310">
        <v>145.6</v>
      </c>
      <c r="I57" s="310">
        <v>14.4</v>
      </c>
      <c r="J57" s="310">
        <v>15.5</v>
      </c>
      <c r="K57" s="310">
        <v>81.2</v>
      </c>
      <c r="L57" s="310">
        <v>78.2</v>
      </c>
      <c r="M57" s="310">
        <v>3</v>
      </c>
    </row>
    <row r="58" spans="2:13" ht="18" customHeight="1">
      <c r="B58" s="284"/>
      <c r="C58" s="285"/>
      <c r="D58" s="286" t="s">
        <v>429</v>
      </c>
      <c r="E58" s="287"/>
      <c r="F58" s="313">
        <v>19</v>
      </c>
      <c r="G58" s="313">
        <v>153.7</v>
      </c>
      <c r="H58" s="313">
        <v>146.3</v>
      </c>
      <c r="I58" s="313">
        <v>7.4</v>
      </c>
      <c r="J58" s="313">
        <v>12.4</v>
      </c>
      <c r="K58" s="313">
        <v>77.6</v>
      </c>
      <c r="L58" s="313">
        <v>73.4</v>
      </c>
      <c r="M58" s="313">
        <v>4.2</v>
      </c>
    </row>
    <row r="59" spans="2:13" ht="14.25" customHeight="1">
      <c r="B59" s="324"/>
      <c r="C59" s="325"/>
      <c r="D59" s="326" t="s">
        <v>430</v>
      </c>
      <c r="E59" s="327"/>
      <c r="F59" s="291" t="s">
        <v>746</v>
      </c>
      <c r="G59" s="291" t="s">
        <v>746</v>
      </c>
      <c r="H59" s="291" t="s">
        <v>746</v>
      </c>
      <c r="I59" s="291" t="s">
        <v>746</v>
      </c>
      <c r="J59" s="291" t="s">
        <v>746</v>
      </c>
      <c r="K59" s="291" t="s">
        <v>746</v>
      </c>
      <c r="L59" s="291" t="s">
        <v>746</v>
      </c>
      <c r="M59" s="291" t="s">
        <v>746</v>
      </c>
    </row>
    <row r="60" spans="2:13" ht="14.25" customHeight="1">
      <c r="B60" s="273"/>
      <c r="C60" s="274"/>
      <c r="D60" s="328" t="s">
        <v>431</v>
      </c>
      <c r="E60" s="276"/>
      <c r="F60" s="283" t="s">
        <v>746</v>
      </c>
      <c r="G60" s="283" t="s">
        <v>746</v>
      </c>
      <c r="H60" s="283" t="s">
        <v>746</v>
      </c>
      <c r="I60" s="283" t="s">
        <v>746</v>
      </c>
      <c r="J60" s="283" t="s">
        <v>746</v>
      </c>
      <c r="K60" s="283" t="s">
        <v>746</v>
      </c>
      <c r="L60" s="283" t="s">
        <v>746</v>
      </c>
      <c r="M60" s="283" t="s">
        <v>746</v>
      </c>
    </row>
    <row r="61" spans="2:13" ht="14.25" customHeight="1">
      <c r="B61" s="273"/>
      <c r="C61" s="274"/>
      <c r="D61" s="328" t="s">
        <v>432</v>
      </c>
      <c r="E61" s="276"/>
      <c r="F61" s="283" t="s">
        <v>746</v>
      </c>
      <c r="G61" s="283" t="s">
        <v>746</v>
      </c>
      <c r="H61" s="283" t="s">
        <v>746</v>
      </c>
      <c r="I61" s="283" t="s">
        <v>746</v>
      </c>
      <c r="J61" s="283" t="s">
        <v>746</v>
      </c>
      <c r="K61" s="283" t="s">
        <v>746</v>
      </c>
      <c r="L61" s="283" t="s">
        <v>746</v>
      </c>
      <c r="M61" s="283" t="s">
        <v>746</v>
      </c>
    </row>
    <row r="62" spans="2:13" ht="14.25" customHeight="1">
      <c r="B62" s="273"/>
      <c r="C62" s="274"/>
      <c r="D62" s="328" t="s">
        <v>433</v>
      </c>
      <c r="E62" s="276"/>
      <c r="F62" s="283" t="s">
        <v>746</v>
      </c>
      <c r="G62" s="283" t="s">
        <v>746</v>
      </c>
      <c r="H62" s="283" t="s">
        <v>746</v>
      </c>
      <c r="I62" s="283" t="s">
        <v>746</v>
      </c>
      <c r="J62" s="283" t="s">
        <v>746</v>
      </c>
      <c r="K62" s="283" t="s">
        <v>746</v>
      </c>
      <c r="L62" s="283" t="s">
        <v>746</v>
      </c>
      <c r="M62" s="283" t="s">
        <v>746</v>
      </c>
    </row>
    <row r="63" spans="2:13" ht="14.25" customHeight="1">
      <c r="B63" s="284"/>
      <c r="C63" s="285"/>
      <c r="D63" s="295" t="s">
        <v>434</v>
      </c>
      <c r="E63" s="287"/>
      <c r="F63" s="283" t="s">
        <v>746</v>
      </c>
      <c r="G63" s="283" t="s">
        <v>746</v>
      </c>
      <c r="H63" s="283" t="s">
        <v>746</v>
      </c>
      <c r="I63" s="283" t="s">
        <v>746</v>
      </c>
      <c r="J63" s="283" t="s">
        <v>746</v>
      </c>
      <c r="K63" s="283" t="s">
        <v>746</v>
      </c>
      <c r="L63" s="283" t="s">
        <v>746</v>
      </c>
      <c r="M63" s="283" t="s">
        <v>746</v>
      </c>
    </row>
    <row r="64" spans="2:13" ht="14.25" customHeight="1">
      <c r="B64" s="262"/>
      <c r="C64" s="263"/>
      <c r="D64" s="290" t="s">
        <v>435</v>
      </c>
      <c r="E64" s="265"/>
      <c r="F64" s="291" t="s">
        <v>746</v>
      </c>
      <c r="G64" s="291" t="s">
        <v>746</v>
      </c>
      <c r="H64" s="291" t="s">
        <v>746</v>
      </c>
      <c r="I64" s="291" t="s">
        <v>746</v>
      </c>
      <c r="J64" s="291" t="s">
        <v>746</v>
      </c>
      <c r="K64" s="291" t="s">
        <v>746</v>
      </c>
      <c r="L64" s="291" t="s">
        <v>746</v>
      </c>
      <c r="M64" s="291" t="s">
        <v>746</v>
      </c>
    </row>
    <row r="65" spans="2:13" ht="14.25" customHeight="1">
      <c r="B65" s="284"/>
      <c r="C65" s="285"/>
      <c r="D65" s="295" t="s">
        <v>436</v>
      </c>
      <c r="E65" s="287"/>
      <c r="F65" s="296" t="s">
        <v>746</v>
      </c>
      <c r="G65" s="296" t="s">
        <v>746</v>
      </c>
      <c r="H65" s="296" t="s">
        <v>746</v>
      </c>
      <c r="I65" s="296" t="s">
        <v>746</v>
      </c>
      <c r="J65" s="296" t="s">
        <v>746</v>
      </c>
      <c r="K65" s="296" t="s">
        <v>746</v>
      </c>
      <c r="L65" s="296" t="s">
        <v>746</v>
      </c>
      <c r="M65" s="296" t="s">
        <v>746</v>
      </c>
    </row>
    <row r="66" spans="2:13" ht="18.75">
      <c r="B66" s="239" t="s">
        <v>745</v>
      </c>
      <c r="C66" s="240"/>
      <c r="D66" s="241"/>
      <c r="E66" s="240"/>
      <c r="F66" s="240"/>
      <c r="G66" s="317"/>
      <c r="I66" s="240" t="s">
        <v>477</v>
      </c>
      <c r="K66" s="240"/>
      <c r="L66" s="240"/>
      <c r="M66" s="240"/>
    </row>
    <row r="67" spans="2:13" ht="14.25" customHeight="1">
      <c r="B67" s="243" t="s">
        <v>438</v>
      </c>
      <c r="C67" s="318"/>
      <c r="D67" s="318"/>
      <c r="E67" s="318"/>
      <c r="F67" s="318"/>
      <c r="G67" s="245"/>
      <c r="H67" s="245"/>
      <c r="I67" s="245"/>
      <c r="J67" s="245"/>
      <c r="K67" s="245"/>
      <c r="L67" s="245"/>
      <c r="M67" s="245"/>
    </row>
    <row r="68" spans="2:13" ht="14.25" customHeight="1">
      <c r="B68" s="243"/>
      <c r="C68" s="318"/>
      <c r="D68" s="318"/>
      <c r="E68" s="318"/>
      <c r="F68" s="318"/>
      <c r="G68" s="245"/>
      <c r="H68" s="245"/>
      <c r="I68" s="245"/>
      <c r="J68" s="245"/>
      <c r="K68" s="245"/>
      <c r="L68" s="245"/>
      <c r="M68" s="245"/>
    </row>
    <row r="69" spans="2:13" ht="6" customHeight="1">
      <c r="B69" s="245"/>
      <c r="C69" s="245"/>
      <c r="E69" s="245"/>
      <c r="F69" s="245"/>
      <c r="G69" s="245"/>
      <c r="H69" s="245"/>
      <c r="I69" s="245"/>
      <c r="J69" s="245"/>
      <c r="K69" s="245"/>
      <c r="L69" s="245"/>
      <c r="M69" s="245"/>
    </row>
    <row r="70" spans="2:13" ht="18" customHeight="1">
      <c r="B70" s="245"/>
      <c r="C70" s="245"/>
      <c r="D70" s="247" t="s">
        <v>449</v>
      </c>
      <c r="E70" s="245"/>
      <c r="G70" s="245"/>
      <c r="H70" s="245"/>
      <c r="I70" s="245"/>
      <c r="J70" s="245"/>
      <c r="K70" s="245"/>
      <c r="L70" s="245"/>
      <c r="M70" s="248"/>
    </row>
    <row r="71" spans="2:13" s="253" customFormat="1" ht="18" customHeight="1">
      <c r="B71" s="249"/>
      <c r="C71" s="250"/>
      <c r="D71" s="251"/>
      <c r="E71" s="252"/>
      <c r="F71" s="774" t="s">
        <v>467</v>
      </c>
      <c r="G71" s="788"/>
      <c r="H71" s="788"/>
      <c r="I71" s="789"/>
      <c r="J71" s="774" t="s">
        <v>468</v>
      </c>
      <c r="K71" s="788"/>
      <c r="L71" s="788"/>
      <c r="M71" s="789"/>
    </row>
    <row r="72" spans="2:13" s="253" customFormat="1" ht="36" customHeight="1" thickBot="1">
      <c r="B72" s="777" t="s">
        <v>445</v>
      </c>
      <c r="C72" s="783"/>
      <c r="D72" s="783"/>
      <c r="E72" s="255"/>
      <c r="F72" s="319" t="s">
        <v>451</v>
      </c>
      <c r="G72" s="320" t="s">
        <v>474</v>
      </c>
      <c r="H72" s="320" t="s">
        <v>475</v>
      </c>
      <c r="I72" s="321" t="s">
        <v>476</v>
      </c>
      <c r="J72" s="319" t="s">
        <v>451</v>
      </c>
      <c r="K72" s="320" t="s">
        <v>474</v>
      </c>
      <c r="L72" s="320" t="s">
        <v>475</v>
      </c>
      <c r="M72" s="321" t="s">
        <v>476</v>
      </c>
    </row>
    <row r="73" spans="2:13" s="253" customFormat="1" ht="9.75" customHeight="1" thickTop="1">
      <c r="B73" s="298"/>
      <c r="C73" s="329"/>
      <c r="D73" s="330"/>
      <c r="E73" s="331"/>
      <c r="F73" s="332" t="s">
        <v>454</v>
      </c>
      <c r="G73" s="333" t="s">
        <v>455</v>
      </c>
      <c r="H73" s="334" t="s">
        <v>455</v>
      </c>
      <c r="I73" s="334" t="s">
        <v>455</v>
      </c>
      <c r="J73" s="334" t="s">
        <v>454</v>
      </c>
      <c r="K73" s="334" t="s">
        <v>455</v>
      </c>
      <c r="L73" s="334" t="s">
        <v>455</v>
      </c>
      <c r="M73" s="332" t="s">
        <v>455</v>
      </c>
    </row>
    <row r="74" spans="2:13" ht="18" customHeight="1">
      <c r="B74" s="278"/>
      <c r="C74" s="279"/>
      <c r="D74" s="307" t="s">
        <v>146</v>
      </c>
      <c r="E74" s="281"/>
      <c r="F74" s="308">
        <v>18.5</v>
      </c>
      <c r="G74" s="308">
        <v>156</v>
      </c>
      <c r="H74" s="308">
        <v>141.4</v>
      </c>
      <c r="I74" s="308">
        <v>14.6</v>
      </c>
      <c r="J74" s="308">
        <v>16.1</v>
      </c>
      <c r="K74" s="308">
        <v>94.4</v>
      </c>
      <c r="L74" s="308">
        <v>90.5</v>
      </c>
      <c r="M74" s="308">
        <v>3.9</v>
      </c>
    </row>
    <row r="75" spans="2:13" ht="18" customHeight="1">
      <c r="B75" s="262"/>
      <c r="C75" s="263"/>
      <c r="D75" s="264" t="s">
        <v>393</v>
      </c>
      <c r="E75" s="265"/>
      <c r="F75" s="309" t="s">
        <v>746</v>
      </c>
      <c r="G75" s="309" t="s">
        <v>746</v>
      </c>
      <c r="H75" s="309" t="s">
        <v>746</v>
      </c>
      <c r="I75" s="309" t="s">
        <v>746</v>
      </c>
      <c r="J75" s="309" t="s">
        <v>746</v>
      </c>
      <c r="K75" s="309" t="s">
        <v>746</v>
      </c>
      <c r="L75" s="309" t="s">
        <v>746</v>
      </c>
      <c r="M75" s="309" t="s">
        <v>746</v>
      </c>
    </row>
    <row r="76" spans="2:13" ht="18" customHeight="1">
      <c r="B76" s="267"/>
      <c r="C76" s="268"/>
      <c r="D76" s="269" t="s">
        <v>154</v>
      </c>
      <c r="E76" s="270"/>
      <c r="F76" s="310">
        <v>18.4</v>
      </c>
      <c r="G76" s="310">
        <v>153</v>
      </c>
      <c r="H76" s="310">
        <v>142.4</v>
      </c>
      <c r="I76" s="310">
        <v>10.6</v>
      </c>
      <c r="J76" s="310">
        <v>14</v>
      </c>
      <c r="K76" s="310">
        <v>116.4</v>
      </c>
      <c r="L76" s="310">
        <v>105.6</v>
      </c>
      <c r="M76" s="310">
        <v>10.8</v>
      </c>
    </row>
    <row r="77" spans="2:13" ht="18" customHeight="1">
      <c r="B77" s="267"/>
      <c r="C77" s="268"/>
      <c r="D77" s="269" t="s">
        <v>156</v>
      </c>
      <c r="E77" s="270"/>
      <c r="F77" s="310">
        <v>17.8</v>
      </c>
      <c r="G77" s="310">
        <v>153.9</v>
      </c>
      <c r="H77" s="310">
        <v>138.2</v>
      </c>
      <c r="I77" s="310">
        <v>15.7</v>
      </c>
      <c r="J77" s="310">
        <v>16.1</v>
      </c>
      <c r="K77" s="310">
        <v>101.4</v>
      </c>
      <c r="L77" s="310">
        <v>97.6</v>
      </c>
      <c r="M77" s="310">
        <v>3.8</v>
      </c>
    </row>
    <row r="78" spans="2:13" ht="18" customHeight="1">
      <c r="B78" s="267"/>
      <c r="C78" s="268"/>
      <c r="D78" s="269" t="s">
        <v>158</v>
      </c>
      <c r="E78" s="270"/>
      <c r="F78" s="310">
        <v>17.8</v>
      </c>
      <c r="G78" s="310">
        <v>147.9</v>
      </c>
      <c r="H78" s="310">
        <v>133.8</v>
      </c>
      <c r="I78" s="310">
        <v>14.1</v>
      </c>
      <c r="J78" s="310">
        <v>14.9</v>
      </c>
      <c r="K78" s="310">
        <v>87.7</v>
      </c>
      <c r="L78" s="310">
        <v>87.7</v>
      </c>
      <c r="M78" s="310">
        <v>0</v>
      </c>
    </row>
    <row r="79" spans="2:13" ht="18" customHeight="1">
      <c r="B79" s="267"/>
      <c r="C79" s="268"/>
      <c r="D79" s="269" t="s">
        <v>161</v>
      </c>
      <c r="E79" s="270"/>
      <c r="F79" s="310">
        <v>17.7</v>
      </c>
      <c r="G79" s="310">
        <v>158</v>
      </c>
      <c r="H79" s="310">
        <v>143.9</v>
      </c>
      <c r="I79" s="310">
        <v>14.1</v>
      </c>
      <c r="J79" s="310">
        <v>15.3</v>
      </c>
      <c r="K79" s="310">
        <v>103.8</v>
      </c>
      <c r="L79" s="310">
        <v>101.1</v>
      </c>
      <c r="M79" s="310">
        <v>2.7</v>
      </c>
    </row>
    <row r="80" spans="2:13" ht="18" customHeight="1">
      <c r="B80" s="267"/>
      <c r="C80" s="268"/>
      <c r="D80" s="269" t="s">
        <v>394</v>
      </c>
      <c r="E80" s="270"/>
      <c r="F80" s="310">
        <v>19.7</v>
      </c>
      <c r="G80" s="310">
        <v>170.1</v>
      </c>
      <c r="H80" s="310">
        <v>149.3</v>
      </c>
      <c r="I80" s="310">
        <v>20.8</v>
      </c>
      <c r="J80" s="310">
        <v>17.8</v>
      </c>
      <c r="K80" s="310">
        <v>112.5</v>
      </c>
      <c r="L80" s="310">
        <v>104.6</v>
      </c>
      <c r="M80" s="310">
        <v>7.9</v>
      </c>
    </row>
    <row r="81" spans="2:13" ht="18" customHeight="1">
      <c r="B81" s="267"/>
      <c r="C81" s="268"/>
      <c r="D81" s="269" t="s">
        <v>395</v>
      </c>
      <c r="E81" s="270"/>
      <c r="F81" s="310">
        <v>19.4</v>
      </c>
      <c r="G81" s="310">
        <v>162.8</v>
      </c>
      <c r="H81" s="310">
        <v>149.5</v>
      </c>
      <c r="I81" s="310">
        <v>13.3</v>
      </c>
      <c r="J81" s="310">
        <v>18.5</v>
      </c>
      <c r="K81" s="310">
        <v>110.1</v>
      </c>
      <c r="L81" s="310">
        <v>106.8</v>
      </c>
      <c r="M81" s="310">
        <v>3.3</v>
      </c>
    </row>
    <row r="82" spans="2:13" ht="18" customHeight="1">
      <c r="B82" s="267"/>
      <c r="C82" s="268"/>
      <c r="D82" s="269" t="s">
        <v>396</v>
      </c>
      <c r="E82" s="270"/>
      <c r="F82" s="310">
        <v>18.9</v>
      </c>
      <c r="G82" s="310">
        <v>153.5</v>
      </c>
      <c r="H82" s="310">
        <v>140.6</v>
      </c>
      <c r="I82" s="310">
        <v>12.9</v>
      </c>
      <c r="J82" s="310">
        <v>18.3</v>
      </c>
      <c r="K82" s="310">
        <v>114.1</v>
      </c>
      <c r="L82" s="310">
        <v>113.3</v>
      </c>
      <c r="M82" s="310">
        <v>0.8</v>
      </c>
    </row>
    <row r="83" spans="2:13" ht="18" customHeight="1">
      <c r="B83" s="267"/>
      <c r="C83" s="268"/>
      <c r="D83" s="269" t="s">
        <v>397</v>
      </c>
      <c r="E83" s="270"/>
      <c r="F83" s="310">
        <v>18.8</v>
      </c>
      <c r="G83" s="310">
        <v>157.7</v>
      </c>
      <c r="H83" s="310">
        <v>146.8</v>
      </c>
      <c r="I83" s="310">
        <v>10.9</v>
      </c>
      <c r="J83" s="310">
        <v>14.3</v>
      </c>
      <c r="K83" s="310">
        <v>69.9</v>
      </c>
      <c r="L83" s="310">
        <v>66.9</v>
      </c>
      <c r="M83" s="310">
        <v>3</v>
      </c>
    </row>
    <row r="84" spans="2:13" ht="18" customHeight="1">
      <c r="B84" s="267"/>
      <c r="C84" s="268"/>
      <c r="D84" s="269" t="s">
        <v>398</v>
      </c>
      <c r="E84" s="270"/>
      <c r="F84" s="310">
        <v>17.3</v>
      </c>
      <c r="G84" s="310">
        <v>154.8</v>
      </c>
      <c r="H84" s="310">
        <v>135</v>
      </c>
      <c r="I84" s="310">
        <v>19.8</v>
      </c>
      <c r="J84" s="310">
        <v>16.3</v>
      </c>
      <c r="K84" s="310">
        <v>111.6</v>
      </c>
      <c r="L84" s="310">
        <v>108.9</v>
      </c>
      <c r="M84" s="310">
        <v>2.7</v>
      </c>
    </row>
    <row r="85" spans="2:13" ht="18" customHeight="1">
      <c r="B85" s="267"/>
      <c r="C85" s="268"/>
      <c r="D85" s="269" t="s">
        <v>399</v>
      </c>
      <c r="E85" s="270"/>
      <c r="F85" s="310">
        <v>21.8</v>
      </c>
      <c r="G85" s="310">
        <v>173</v>
      </c>
      <c r="H85" s="310">
        <v>157.6</v>
      </c>
      <c r="I85" s="310">
        <v>15.4</v>
      </c>
      <c r="J85" s="310">
        <v>14.8</v>
      </c>
      <c r="K85" s="310">
        <v>79.8</v>
      </c>
      <c r="L85" s="310">
        <v>76.4</v>
      </c>
      <c r="M85" s="310">
        <v>3.4</v>
      </c>
    </row>
    <row r="86" spans="2:13" ht="18" customHeight="1">
      <c r="B86" s="267"/>
      <c r="C86" s="268"/>
      <c r="D86" s="269" t="s">
        <v>400</v>
      </c>
      <c r="E86" s="270"/>
      <c r="F86" s="310">
        <v>22.4</v>
      </c>
      <c r="G86" s="310">
        <v>170.3</v>
      </c>
      <c r="H86" s="310">
        <v>163.3</v>
      </c>
      <c r="I86" s="310">
        <v>7</v>
      </c>
      <c r="J86" s="310">
        <v>17</v>
      </c>
      <c r="K86" s="310">
        <v>109.1</v>
      </c>
      <c r="L86" s="310">
        <v>108.4</v>
      </c>
      <c r="M86" s="310">
        <v>0.7</v>
      </c>
    </row>
    <row r="87" spans="2:13" ht="18" customHeight="1">
      <c r="B87" s="267"/>
      <c r="C87" s="268"/>
      <c r="D87" s="269" t="s">
        <v>401</v>
      </c>
      <c r="E87" s="270"/>
      <c r="F87" s="310">
        <v>17.9</v>
      </c>
      <c r="G87" s="310">
        <v>138.9</v>
      </c>
      <c r="H87" s="310">
        <v>125.2</v>
      </c>
      <c r="I87" s="310">
        <v>13.7</v>
      </c>
      <c r="J87" s="310">
        <v>8.6</v>
      </c>
      <c r="K87" s="310">
        <v>47.5</v>
      </c>
      <c r="L87" s="310">
        <v>44.8</v>
      </c>
      <c r="M87" s="310">
        <v>2.7</v>
      </c>
    </row>
    <row r="88" spans="2:13" ht="18" customHeight="1">
      <c r="B88" s="267"/>
      <c r="C88" s="268"/>
      <c r="D88" s="269" t="s">
        <v>402</v>
      </c>
      <c r="E88" s="270"/>
      <c r="F88" s="310">
        <v>19.1</v>
      </c>
      <c r="G88" s="310">
        <v>153.8</v>
      </c>
      <c r="H88" s="310">
        <v>146</v>
      </c>
      <c r="I88" s="310">
        <v>7.8</v>
      </c>
      <c r="J88" s="310">
        <v>14.5</v>
      </c>
      <c r="K88" s="310">
        <v>96.3</v>
      </c>
      <c r="L88" s="310">
        <v>93</v>
      </c>
      <c r="M88" s="310">
        <v>3.3</v>
      </c>
    </row>
    <row r="89" spans="2:13" ht="18" customHeight="1">
      <c r="B89" s="267"/>
      <c r="C89" s="268"/>
      <c r="D89" s="269" t="s">
        <v>188</v>
      </c>
      <c r="E89" s="270"/>
      <c r="F89" s="310">
        <v>18.4</v>
      </c>
      <c r="G89" s="310">
        <v>145.8</v>
      </c>
      <c r="H89" s="310">
        <v>141.3</v>
      </c>
      <c r="I89" s="310">
        <v>4.5</v>
      </c>
      <c r="J89" s="310">
        <v>15.9</v>
      </c>
      <c r="K89" s="310">
        <v>104.7</v>
      </c>
      <c r="L89" s="310">
        <v>99.8</v>
      </c>
      <c r="M89" s="310">
        <v>4.9</v>
      </c>
    </row>
    <row r="90" spans="2:13" ht="18" customHeight="1">
      <c r="B90" s="267"/>
      <c r="C90" s="268"/>
      <c r="D90" s="269" t="s">
        <v>403</v>
      </c>
      <c r="E90" s="270"/>
      <c r="F90" s="310">
        <v>18.1</v>
      </c>
      <c r="G90" s="310">
        <v>159.3</v>
      </c>
      <c r="H90" s="310">
        <v>141.1</v>
      </c>
      <c r="I90" s="310">
        <v>18.2</v>
      </c>
      <c r="J90" s="310">
        <v>16.5</v>
      </c>
      <c r="K90" s="310">
        <v>77.7</v>
      </c>
      <c r="L90" s="310">
        <v>71.3</v>
      </c>
      <c r="M90" s="310">
        <v>6.4</v>
      </c>
    </row>
    <row r="91" spans="2:13" ht="18" customHeight="1">
      <c r="B91" s="262"/>
      <c r="C91" s="263"/>
      <c r="D91" s="264" t="s">
        <v>404</v>
      </c>
      <c r="E91" s="265"/>
      <c r="F91" s="311">
        <v>17.4</v>
      </c>
      <c r="G91" s="311">
        <v>151.7</v>
      </c>
      <c r="H91" s="311">
        <v>136.2</v>
      </c>
      <c r="I91" s="311">
        <v>15.5</v>
      </c>
      <c r="J91" s="311">
        <v>16.9</v>
      </c>
      <c r="K91" s="311">
        <v>106</v>
      </c>
      <c r="L91" s="311">
        <v>101.7</v>
      </c>
      <c r="M91" s="311">
        <v>4.3</v>
      </c>
    </row>
    <row r="92" spans="2:13" ht="18" customHeight="1">
      <c r="B92" s="273"/>
      <c r="C92" s="274"/>
      <c r="D92" s="275" t="s">
        <v>196</v>
      </c>
      <c r="E92" s="276"/>
      <c r="F92" s="312">
        <v>18.3</v>
      </c>
      <c r="G92" s="312">
        <v>148</v>
      </c>
      <c r="H92" s="312">
        <v>132.9</v>
      </c>
      <c r="I92" s="312">
        <v>15.1</v>
      </c>
      <c r="J92" s="312">
        <v>15.3</v>
      </c>
      <c r="K92" s="312">
        <v>105.5</v>
      </c>
      <c r="L92" s="312">
        <v>104.1</v>
      </c>
      <c r="M92" s="312">
        <v>1.4</v>
      </c>
    </row>
    <row r="93" spans="2:13" ht="18" customHeight="1">
      <c r="B93" s="278"/>
      <c r="C93" s="279"/>
      <c r="D93" s="280" t="s">
        <v>405</v>
      </c>
      <c r="E93" s="281"/>
      <c r="F93" s="485">
        <v>18.3</v>
      </c>
      <c r="G93" s="485">
        <v>154.2</v>
      </c>
      <c r="H93" s="485">
        <v>146.6</v>
      </c>
      <c r="I93" s="485">
        <v>7.6</v>
      </c>
      <c r="J93" s="485">
        <v>7.5</v>
      </c>
      <c r="K93" s="485">
        <v>38.2</v>
      </c>
      <c r="L93" s="485">
        <v>38.2</v>
      </c>
      <c r="M93" s="485">
        <v>0</v>
      </c>
    </row>
    <row r="94" spans="2:13" ht="18" customHeight="1">
      <c r="B94" s="267"/>
      <c r="C94" s="268"/>
      <c r="D94" s="269" t="s">
        <v>406</v>
      </c>
      <c r="E94" s="270"/>
      <c r="F94" s="310">
        <v>16.9</v>
      </c>
      <c r="G94" s="310">
        <v>138.6</v>
      </c>
      <c r="H94" s="310">
        <v>127.5</v>
      </c>
      <c r="I94" s="310">
        <v>11.1</v>
      </c>
      <c r="J94" s="310">
        <v>16.4</v>
      </c>
      <c r="K94" s="310">
        <v>124.9</v>
      </c>
      <c r="L94" s="310">
        <v>117.6</v>
      </c>
      <c r="M94" s="310">
        <v>7.3</v>
      </c>
    </row>
    <row r="95" spans="2:13" ht="18" customHeight="1">
      <c r="B95" s="267"/>
      <c r="C95" s="268"/>
      <c r="D95" s="269" t="s">
        <v>407</v>
      </c>
      <c r="E95" s="270"/>
      <c r="F95" s="310">
        <v>19</v>
      </c>
      <c r="G95" s="310">
        <v>149.8</v>
      </c>
      <c r="H95" s="310">
        <v>137.6</v>
      </c>
      <c r="I95" s="310">
        <v>12.2</v>
      </c>
      <c r="J95" s="310">
        <v>13.8</v>
      </c>
      <c r="K95" s="310">
        <v>76.7</v>
      </c>
      <c r="L95" s="310">
        <v>76.1</v>
      </c>
      <c r="M95" s="310">
        <v>0.6</v>
      </c>
    </row>
    <row r="96" spans="2:13" ht="18" customHeight="1">
      <c r="B96" s="267"/>
      <c r="C96" s="268"/>
      <c r="D96" s="269" t="s">
        <v>208</v>
      </c>
      <c r="E96" s="270"/>
      <c r="F96" s="310">
        <v>18.8</v>
      </c>
      <c r="G96" s="310">
        <v>166.6</v>
      </c>
      <c r="H96" s="310">
        <v>144.4</v>
      </c>
      <c r="I96" s="310">
        <v>22.2</v>
      </c>
      <c r="J96" s="310">
        <v>17</v>
      </c>
      <c r="K96" s="310">
        <v>122.7</v>
      </c>
      <c r="L96" s="310">
        <v>113.9</v>
      </c>
      <c r="M96" s="310">
        <v>8.8</v>
      </c>
    </row>
    <row r="97" spans="2:13" ht="18" customHeight="1">
      <c r="B97" s="267"/>
      <c r="C97" s="268"/>
      <c r="D97" s="269" t="s">
        <v>408</v>
      </c>
      <c r="E97" s="270"/>
      <c r="F97" s="310">
        <v>17.6</v>
      </c>
      <c r="G97" s="310">
        <v>144.3</v>
      </c>
      <c r="H97" s="310">
        <v>131.4</v>
      </c>
      <c r="I97" s="310">
        <v>12.9</v>
      </c>
      <c r="J97" s="310">
        <v>16.5</v>
      </c>
      <c r="K97" s="310">
        <v>111.1</v>
      </c>
      <c r="L97" s="310">
        <v>105.7</v>
      </c>
      <c r="M97" s="310">
        <v>5.4</v>
      </c>
    </row>
    <row r="98" spans="2:13" ht="18" customHeight="1">
      <c r="B98" s="267"/>
      <c r="C98" s="268"/>
      <c r="D98" s="269" t="s">
        <v>409</v>
      </c>
      <c r="E98" s="270"/>
      <c r="F98" s="310">
        <v>17.5</v>
      </c>
      <c r="G98" s="310">
        <v>153.2</v>
      </c>
      <c r="H98" s="310">
        <v>135.8</v>
      </c>
      <c r="I98" s="310">
        <v>17.4</v>
      </c>
      <c r="J98" s="310">
        <v>15.1</v>
      </c>
      <c r="K98" s="310">
        <v>101.8</v>
      </c>
      <c r="L98" s="310">
        <v>94</v>
      </c>
      <c r="M98" s="310">
        <v>7.8</v>
      </c>
    </row>
    <row r="99" spans="2:13" ht="18" customHeight="1">
      <c r="B99" s="267"/>
      <c r="C99" s="268"/>
      <c r="D99" s="269" t="s">
        <v>410</v>
      </c>
      <c r="E99" s="270"/>
      <c r="F99" s="310">
        <v>18</v>
      </c>
      <c r="G99" s="310">
        <v>158</v>
      </c>
      <c r="H99" s="310">
        <v>138.1</v>
      </c>
      <c r="I99" s="310">
        <v>19.9</v>
      </c>
      <c r="J99" s="310">
        <v>16.4</v>
      </c>
      <c r="K99" s="310">
        <v>92.3</v>
      </c>
      <c r="L99" s="310">
        <v>90.9</v>
      </c>
      <c r="M99" s="310">
        <v>1.4</v>
      </c>
    </row>
    <row r="100" spans="2:13" ht="18" customHeight="1">
      <c r="B100" s="267"/>
      <c r="C100" s="268"/>
      <c r="D100" s="269" t="s">
        <v>411</v>
      </c>
      <c r="E100" s="270"/>
      <c r="F100" s="310">
        <v>17.6</v>
      </c>
      <c r="G100" s="310">
        <v>151.5</v>
      </c>
      <c r="H100" s="310">
        <v>134.4</v>
      </c>
      <c r="I100" s="310">
        <v>17.1</v>
      </c>
      <c r="J100" s="310">
        <v>16.9</v>
      </c>
      <c r="K100" s="310">
        <v>106.8</v>
      </c>
      <c r="L100" s="310">
        <v>105.5</v>
      </c>
      <c r="M100" s="310">
        <v>1.3</v>
      </c>
    </row>
    <row r="101" spans="2:13" ht="18" customHeight="1">
      <c r="B101" s="267"/>
      <c r="C101" s="268"/>
      <c r="D101" s="269" t="s">
        <v>222</v>
      </c>
      <c r="E101" s="270"/>
      <c r="F101" s="310">
        <v>18.7</v>
      </c>
      <c r="G101" s="310">
        <v>170.2</v>
      </c>
      <c r="H101" s="310">
        <v>149.1</v>
      </c>
      <c r="I101" s="310">
        <v>21.1</v>
      </c>
      <c r="J101" s="310">
        <v>17.2</v>
      </c>
      <c r="K101" s="310">
        <v>98.9</v>
      </c>
      <c r="L101" s="310">
        <v>98.7</v>
      </c>
      <c r="M101" s="310">
        <v>0.2</v>
      </c>
    </row>
    <row r="102" spans="2:13" ht="18" customHeight="1">
      <c r="B102" s="267"/>
      <c r="C102" s="268"/>
      <c r="D102" s="269" t="s">
        <v>225</v>
      </c>
      <c r="E102" s="270"/>
      <c r="F102" s="310">
        <v>15.4</v>
      </c>
      <c r="G102" s="310">
        <v>131.4</v>
      </c>
      <c r="H102" s="310">
        <v>121.9</v>
      </c>
      <c r="I102" s="310">
        <v>9.5</v>
      </c>
      <c r="J102" s="310">
        <v>13.5</v>
      </c>
      <c r="K102" s="310">
        <v>70.2</v>
      </c>
      <c r="L102" s="310">
        <v>69.8</v>
      </c>
      <c r="M102" s="310">
        <v>0.4</v>
      </c>
    </row>
    <row r="103" spans="2:13" ht="18" customHeight="1">
      <c r="B103" s="267"/>
      <c r="C103" s="268"/>
      <c r="D103" s="269" t="s">
        <v>228</v>
      </c>
      <c r="E103" s="270"/>
      <c r="F103" s="310">
        <v>17.6</v>
      </c>
      <c r="G103" s="310">
        <v>157.6</v>
      </c>
      <c r="H103" s="310">
        <v>135</v>
      </c>
      <c r="I103" s="310">
        <v>22.6</v>
      </c>
      <c r="J103" s="310">
        <v>11.9</v>
      </c>
      <c r="K103" s="310">
        <v>79.9</v>
      </c>
      <c r="L103" s="310">
        <v>78.9</v>
      </c>
      <c r="M103" s="310">
        <v>1</v>
      </c>
    </row>
    <row r="104" spans="2:13" ht="18" customHeight="1">
      <c r="B104" s="267"/>
      <c r="C104" s="268"/>
      <c r="D104" s="269" t="s">
        <v>412</v>
      </c>
      <c r="E104" s="270"/>
      <c r="F104" s="310">
        <v>17.9</v>
      </c>
      <c r="G104" s="310">
        <v>154.4</v>
      </c>
      <c r="H104" s="310">
        <v>141.1</v>
      </c>
      <c r="I104" s="310">
        <v>13.3</v>
      </c>
      <c r="J104" s="310">
        <v>17.8</v>
      </c>
      <c r="K104" s="310">
        <v>133.4</v>
      </c>
      <c r="L104" s="310">
        <v>125.3</v>
      </c>
      <c r="M104" s="310">
        <v>8.1</v>
      </c>
    </row>
    <row r="105" spans="2:13" ht="18" customHeight="1">
      <c r="B105" s="267"/>
      <c r="C105" s="268"/>
      <c r="D105" s="269" t="s">
        <v>413</v>
      </c>
      <c r="E105" s="270"/>
      <c r="F105" s="310">
        <v>17.5</v>
      </c>
      <c r="G105" s="310">
        <v>154.2</v>
      </c>
      <c r="H105" s="310">
        <v>139.2</v>
      </c>
      <c r="I105" s="310">
        <v>15</v>
      </c>
      <c r="J105" s="310">
        <v>15</v>
      </c>
      <c r="K105" s="310">
        <v>95.3</v>
      </c>
      <c r="L105" s="310">
        <v>94.8</v>
      </c>
      <c r="M105" s="310">
        <v>0.5</v>
      </c>
    </row>
    <row r="106" spans="2:13" ht="18" customHeight="1">
      <c r="B106" s="267"/>
      <c r="C106" s="268"/>
      <c r="D106" s="269" t="s">
        <v>414</v>
      </c>
      <c r="E106" s="270"/>
      <c r="F106" s="310">
        <v>16.8</v>
      </c>
      <c r="G106" s="310">
        <v>142.2</v>
      </c>
      <c r="H106" s="310">
        <v>128.8</v>
      </c>
      <c r="I106" s="310">
        <v>13.4</v>
      </c>
      <c r="J106" s="310">
        <v>15.6</v>
      </c>
      <c r="K106" s="310">
        <v>106.2</v>
      </c>
      <c r="L106" s="310">
        <v>102.1</v>
      </c>
      <c r="M106" s="310">
        <v>4.1</v>
      </c>
    </row>
    <row r="107" spans="2:13" ht="18" customHeight="1">
      <c r="B107" s="267"/>
      <c r="C107" s="268"/>
      <c r="D107" s="269" t="s">
        <v>415</v>
      </c>
      <c r="E107" s="270"/>
      <c r="F107" s="310">
        <v>16.9</v>
      </c>
      <c r="G107" s="310">
        <v>145.6</v>
      </c>
      <c r="H107" s="310">
        <v>131.7</v>
      </c>
      <c r="I107" s="310">
        <v>13.9</v>
      </c>
      <c r="J107" s="310">
        <v>15.3</v>
      </c>
      <c r="K107" s="310">
        <v>106.3</v>
      </c>
      <c r="L107" s="310">
        <v>102.9</v>
      </c>
      <c r="M107" s="310">
        <v>3.4</v>
      </c>
    </row>
    <row r="108" spans="2:13" ht="18" customHeight="1">
      <c r="B108" s="267"/>
      <c r="C108" s="268"/>
      <c r="D108" s="269" t="s">
        <v>416</v>
      </c>
      <c r="E108" s="270"/>
      <c r="F108" s="310">
        <v>17.1</v>
      </c>
      <c r="G108" s="310">
        <v>149</v>
      </c>
      <c r="H108" s="310">
        <v>133.7</v>
      </c>
      <c r="I108" s="310">
        <v>15.3</v>
      </c>
      <c r="J108" s="310">
        <v>14.2</v>
      </c>
      <c r="K108" s="310">
        <v>100</v>
      </c>
      <c r="L108" s="310">
        <v>95.8</v>
      </c>
      <c r="M108" s="310">
        <v>4.2</v>
      </c>
    </row>
    <row r="109" spans="2:13" ht="18" customHeight="1">
      <c r="B109" s="267"/>
      <c r="C109" s="268"/>
      <c r="D109" s="269" t="s">
        <v>417</v>
      </c>
      <c r="E109" s="270"/>
      <c r="F109" s="310">
        <v>17.3</v>
      </c>
      <c r="G109" s="310">
        <v>148.1</v>
      </c>
      <c r="H109" s="310">
        <v>133.5</v>
      </c>
      <c r="I109" s="310">
        <v>14.6</v>
      </c>
      <c r="J109" s="310">
        <v>18.4</v>
      </c>
      <c r="K109" s="310">
        <v>132.6</v>
      </c>
      <c r="L109" s="310">
        <v>128.2</v>
      </c>
      <c r="M109" s="310">
        <v>4.4</v>
      </c>
    </row>
    <row r="110" spans="2:13" ht="18" customHeight="1">
      <c r="B110" s="267"/>
      <c r="C110" s="268"/>
      <c r="D110" s="269" t="s">
        <v>418</v>
      </c>
      <c r="E110" s="270"/>
      <c r="F110" s="310">
        <v>18.4</v>
      </c>
      <c r="G110" s="310">
        <v>162.4</v>
      </c>
      <c r="H110" s="310">
        <v>145.3</v>
      </c>
      <c r="I110" s="310">
        <v>17.1</v>
      </c>
      <c r="J110" s="310">
        <v>17.4</v>
      </c>
      <c r="K110" s="310">
        <v>81.2</v>
      </c>
      <c r="L110" s="310">
        <v>79</v>
      </c>
      <c r="M110" s="310">
        <v>2.2</v>
      </c>
    </row>
    <row r="111" spans="2:13" ht="18" customHeight="1">
      <c r="B111" s="267"/>
      <c r="C111" s="268"/>
      <c r="D111" s="269" t="s">
        <v>419</v>
      </c>
      <c r="E111" s="270"/>
      <c r="F111" s="310">
        <v>17.3</v>
      </c>
      <c r="G111" s="310">
        <v>146.6</v>
      </c>
      <c r="H111" s="310">
        <v>134.3</v>
      </c>
      <c r="I111" s="310">
        <v>12.3</v>
      </c>
      <c r="J111" s="310">
        <v>14.8</v>
      </c>
      <c r="K111" s="310">
        <v>93.2</v>
      </c>
      <c r="L111" s="310">
        <v>90.1</v>
      </c>
      <c r="M111" s="310">
        <v>3.1</v>
      </c>
    </row>
    <row r="112" spans="2:13" ht="18" customHeight="1">
      <c r="B112" s="267"/>
      <c r="C112" s="268"/>
      <c r="D112" s="269" t="s">
        <v>420</v>
      </c>
      <c r="E112" s="270"/>
      <c r="F112" s="283" t="s">
        <v>746</v>
      </c>
      <c r="G112" s="283" t="s">
        <v>746</v>
      </c>
      <c r="H112" s="283" t="s">
        <v>746</v>
      </c>
      <c r="I112" s="283" t="s">
        <v>746</v>
      </c>
      <c r="J112" s="283" t="s">
        <v>746</v>
      </c>
      <c r="K112" s="283" t="s">
        <v>746</v>
      </c>
      <c r="L112" s="283" t="s">
        <v>746</v>
      </c>
      <c r="M112" s="283" t="s">
        <v>746</v>
      </c>
    </row>
    <row r="113" spans="2:13" ht="18" customHeight="1">
      <c r="B113" s="267"/>
      <c r="C113" s="268"/>
      <c r="D113" s="269" t="s">
        <v>421</v>
      </c>
      <c r="E113" s="270"/>
      <c r="F113" s="283" t="s">
        <v>746</v>
      </c>
      <c r="G113" s="283" t="s">
        <v>746</v>
      </c>
      <c r="H113" s="283" t="s">
        <v>746</v>
      </c>
      <c r="I113" s="283" t="s">
        <v>746</v>
      </c>
      <c r="J113" s="283" t="s">
        <v>746</v>
      </c>
      <c r="K113" s="283" t="s">
        <v>746</v>
      </c>
      <c r="L113" s="283" t="s">
        <v>746</v>
      </c>
      <c r="M113" s="283" t="s">
        <v>746</v>
      </c>
    </row>
    <row r="114" spans="2:13" ht="18" customHeight="1">
      <c r="B114" s="267"/>
      <c r="C114" s="268"/>
      <c r="D114" s="269" t="s">
        <v>422</v>
      </c>
      <c r="E114" s="270"/>
      <c r="F114" s="283" t="s">
        <v>746</v>
      </c>
      <c r="G114" s="283" t="s">
        <v>746</v>
      </c>
      <c r="H114" s="283" t="s">
        <v>746</v>
      </c>
      <c r="I114" s="283" t="s">
        <v>746</v>
      </c>
      <c r="J114" s="283" t="s">
        <v>746</v>
      </c>
      <c r="K114" s="283" t="s">
        <v>746</v>
      </c>
      <c r="L114" s="283" t="s">
        <v>746</v>
      </c>
      <c r="M114" s="283" t="s">
        <v>746</v>
      </c>
    </row>
    <row r="115" spans="2:13" ht="18" customHeight="1">
      <c r="B115" s="262"/>
      <c r="C115" s="263"/>
      <c r="D115" s="264" t="s">
        <v>423</v>
      </c>
      <c r="E115" s="265"/>
      <c r="F115" s="311">
        <v>19.1</v>
      </c>
      <c r="G115" s="311">
        <v>157.7</v>
      </c>
      <c r="H115" s="311">
        <v>142.5</v>
      </c>
      <c r="I115" s="311">
        <v>15.2</v>
      </c>
      <c r="J115" s="311">
        <v>15.4</v>
      </c>
      <c r="K115" s="311">
        <v>84.6</v>
      </c>
      <c r="L115" s="311">
        <v>81.7</v>
      </c>
      <c r="M115" s="311">
        <v>2.9</v>
      </c>
    </row>
    <row r="116" spans="2:13" ht="18" customHeight="1">
      <c r="B116" s="284"/>
      <c r="C116" s="285"/>
      <c r="D116" s="286" t="s">
        <v>424</v>
      </c>
      <c r="E116" s="287"/>
      <c r="F116" s="313">
        <v>19.7</v>
      </c>
      <c r="G116" s="313">
        <v>167.2</v>
      </c>
      <c r="H116" s="313">
        <v>155.6</v>
      </c>
      <c r="I116" s="313">
        <v>11.6</v>
      </c>
      <c r="J116" s="313">
        <v>18.9</v>
      </c>
      <c r="K116" s="313">
        <v>113.4</v>
      </c>
      <c r="L116" s="313">
        <v>110</v>
      </c>
      <c r="M116" s="313">
        <v>3.4</v>
      </c>
    </row>
    <row r="117" spans="2:13" ht="18" customHeight="1">
      <c r="B117" s="262"/>
      <c r="C117" s="263"/>
      <c r="D117" s="264" t="s">
        <v>256</v>
      </c>
      <c r="E117" s="265"/>
      <c r="F117" s="311">
        <v>22.6</v>
      </c>
      <c r="G117" s="311">
        <v>179.6</v>
      </c>
      <c r="H117" s="311">
        <v>165.8</v>
      </c>
      <c r="I117" s="311">
        <v>13.8</v>
      </c>
      <c r="J117" s="311">
        <v>18.1</v>
      </c>
      <c r="K117" s="311">
        <v>113</v>
      </c>
      <c r="L117" s="311">
        <v>109</v>
      </c>
      <c r="M117" s="311">
        <v>4</v>
      </c>
    </row>
    <row r="118" spans="2:13" ht="18" customHeight="1">
      <c r="B118" s="284"/>
      <c r="C118" s="285"/>
      <c r="D118" s="286" t="s">
        <v>425</v>
      </c>
      <c r="E118" s="287"/>
      <c r="F118" s="313">
        <v>19.8</v>
      </c>
      <c r="G118" s="313">
        <v>154.6</v>
      </c>
      <c r="H118" s="313">
        <v>134.9</v>
      </c>
      <c r="I118" s="313">
        <v>19.7</v>
      </c>
      <c r="J118" s="313">
        <v>14.3</v>
      </c>
      <c r="K118" s="313">
        <v>75.1</v>
      </c>
      <c r="L118" s="313">
        <v>71.7</v>
      </c>
      <c r="M118" s="313">
        <v>3.4</v>
      </c>
    </row>
    <row r="119" spans="2:13" ht="18" customHeight="1">
      <c r="B119" s="278"/>
      <c r="C119" s="279"/>
      <c r="D119" s="280" t="s">
        <v>258</v>
      </c>
      <c r="E119" s="281"/>
      <c r="F119" s="308">
        <v>18.8</v>
      </c>
      <c r="G119" s="308">
        <v>149.8</v>
      </c>
      <c r="H119" s="308">
        <v>140.4</v>
      </c>
      <c r="I119" s="308">
        <v>9.4</v>
      </c>
      <c r="J119" s="308">
        <v>15</v>
      </c>
      <c r="K119" s="308">
        <v>115.8</v>
      </c>
      <c r="L119" s="308">
        <v>110.9</v>
      </c>
      <c r="M119" s="308">
        <v>4.9</v>
      </c>
    </row>
    <row r="120" spans="2:13" ht="18" customHeight="1">
      <c r="B120" s="267"/>
      <c r="C120" s="268"/>
      <c r="D120" s="269" t="s">
        <v>426</v>
      </c>
      <c r="E120" s="270"/>
      <c r="F120" s="310">
        <v>19.4</v>
      </c>
      <c r="G120" s="310">
        <v>157.9</v>
      </c>
      <c r="H120" s="310">
        <v>151.5</v>
      </c>
      <c r="I120" s="310">
        <v>6.4</v>
      </c>
      <c r="J120" s="310">
        <v>14.3</v>
      </c>
      <c r="K120" s="310">
        <v>88.2</v>
      </c>
      <c r="L120" s="310">
        <v>85.5</v>
      </c>
      <c r="M120" s="310">
        <v>2.7</v>
      </c>
    </row>
    <row r="121" spans="2:13" ht="18" customHeight="1">
      <c r="B121" s="262"/>
      <c r="C121" s="263"/>
      <c r="D121" s="264" t="s">
        <v>427</v>
      </c>
      <c r="E121" s="265"/>
      <c r="F121" s="311">
        <v>17.1</v>
      </c>
      <c r="G121" s="311">
        <v>151.3</v>
      </c>
      <c r="H121" s="311">
        <v>131</v>
      </c>
      <c r="I121" s="311">
        <v>20.3</v>
      </c>
      <c r="J121" s="311">
        <v>19.3</v>
      </c>
      <c r="K121" s="311">
        <v>61.2</v>
      </c>
      <c r="L121" s="311">
        <v>44.3</v>
      </c>
      <c r="M121" s="311">
        <v>16.9</v>
      </c>
    </row>
    <row r="122" spans="2:13" ht="18" customHeight="1">
      <c r="B122" s="267"/>
      <c r="C122" s="268"/>
      <c r="D122" s="269" t="s">
        <v>428</v>
      </c>
      <c r="E122" s="270"/>
      <c r="F122" s="310">
        <v>18.3</v>
      </c>
      <c r="G122" s="310">
        <v>163.1</v>
      </c>
      <c r="H122" s="310">
        <v>144.6</v>
      </c>
      <c r="I122" s="310">
        <v>18.5</v>
      </c>
      <c r="J122" s="310">
        <v>16.1</v>
      </c>
      <c r="K122" s="310">
        <v>82.7</v>
      </c>
      <c r="L122" s="310">
        <v>79.5</v>
      </c>
      <c r="M122" s="310">
        <v>3.2</v>
      </c>
    </row>
    <row r="123" spans="2:13" ht="18" customHeight="1">
      <c r="B123" s="284"/>
      <c r="C123" s="285"/>
      <c r="D123" s="286" t="s">
        <v>429</v>
      </c>
      <c r="E123" s="287"/>
      <c r="F123" s="313">
        <v>19.4</v>
      </c>
      <c r="G123" s="313">
        <v>165.5</v>
      </c>
      <c r="H123" s="313">
        <v>152.8</v>
      </c>
      <c r="I123" s="313">
        <v>12.7</v>
      </c>
      <c r="J123" s="313">
        <v>12.3</v>
      </c>
      <c r="K123" s="313">
        <v>75.1</v>
      </c>
      <c r="L123" s="313">
        <v>67.7</v>
      </c>
      <c r="M123" s="313">
        <v>7.4</v>
      </c>
    </row>
    <row r="124" spans="2:13" ht="14.25" customHeight="1">
      <c r="B124" s="324"/>
      <c r="C124" s="325"/>
      <c r="D124" s="326" t="s">
        <v>430</v>
      </c>
      <c r="E124" s="327"/>
      <c r="F124" s="291" t="s">
        <v>746</v>
      </c>
      <c r="G124" s="291" t="s">
        <v>746</v>
      </c>
      <c r="H124" s="291" t="s">
        <v>746</v>
      </c>
      <c r="I124" s="291" t="s">
        <v>746</v>
      </c>
      <c r="J124" s="291" t="s">
        <v>746</v>
      </c>
      <c r="K124" s="291" t="s">
        <v>746</v>
      </c>
      <c r="L124" s="291" t="s">
        <v>746</v>
      </c>
      <c r="M124" s="291" t="s">
        <v>746</v>
      </c>
    </row>
    <row r="125" spans="2:13" ht="14.25" customHeight="1">
      <c r="B125" s="273"/>
      <c r="C125" s="274"/>
      <c r="D125" s="328" t="s">
        <v>431</v>
      </c>
      <c r="E125" s="276"/>
      <c r="F125" s="283" t="s">
        <v>746</v>
      </c>
      <c r="G125" s="283" t="s">
        <v>746</v>
      </c>
      <c r="H125" s="283" t="s">
        <v>746</v>
      </c>
      <c r="I125" s="283" t="s">
        <v>746</v>
      </c>
      <c r="J125" s="283" t="s">
        <v>746</v>
      </c>
      <c r="K125" s="283" t="s">
        <v>746</v>
      </c>
      <c r="L125" s="283" t="s">
        <v>746</v>
      </c>
      <c r="M125" s="283" t="s">
        <v>746</v>
      </c>
    </row>
    <row r="126" spans="2:13" ht="14.25" customHeight="1">
      <c r="B126" s="273"/>
      <c r="C126" s="274"/>
      <c r="D126" s="328" t="s">
        <v>432</v>
      </c>
      <c r="E126" s="276"/>
      <c r="F126" s="283" t="s">
        <v>746</v>
      </c>
      <c r="G126" s="283" t="s">
        <v>746</v>
      </c>
      <c r="H126" s="283" t="s">
        <v>746</v>
      </c>
      <c r="I126" s="283" t="s">
        <v>746</v>
      </c>
      <c r="J126" s="283" t="s">
        <v>746</v>
      </c>
      <c r="K126" s="283" t="s">
        <v>746</v>
      </c>
      <c r="L126" s="283" t="s">
        <v>746</v>
      </c>
      <c r="M126" s="283" t="s">
        <v>746</v>
      </c>
    </row>
    <row r="127" spans="2:13" ht="14.25" customHeight="1">
      <c r="B127" s="273"/>
      <c r="C127" s="274"/>
      <c r="D127" s="328" t="s">
        <v>433</v>
      </c>
      <c r="E127" s="276"/>
      <c r="F127" s="283" t="s">
        <v>746</v>
      </c>
      <c r="G127" s="283" t="s">
        <v>746</v>
      </c>
      <c r="H127" s="283" t="s">
        <v>746</v>
      </c>
      <c r="I127" s="283" t="s">
        <v>746</v>
      </c>
      <c r="J127" s="283" t="s">
        <v>746</v>
      </c>
      <c r="K127" s="283" t="s">
        <v>746</v>
      </c>
      <c r="L127" s="283" t="s">
        <v>746</v>
      </c>
      <c r="M127" s="283" t="s">
        <v>746</v>
      </c>
    </row>
    <row r="128" spans="2:13" ht="14.25" customHeight="1">
      <c r="B128" s="284"/>
      <c r="C128" s="285"/>
      <c r="D128" s="295" t="s">
        <v>434</v>
      </c>
      <c r="E128" s="287"/>
      <c r="F128" s="283" t="s">
        <v>746</v>
      </c>
      <c r="G128" s="283" t="s">
        <v>746</v>
      </c>
      <c r="H128" s="283" t="s">
        <v>746</v>
      </c>
      <c r="I128" s="283" t="s">
        <v>746</v>
      </c>
      <c r="J128" s="283" t="s">
        <v>746</v>
      </c>
      <c r="K128" s="283" t="s">
        <v>746</v>
      </c>
      <c r="L128" s="283" t="s">
        <v>746</v>
      </c>
      <c r="M128" s="283" t="s">
        <v>746</v>
      </c>
    </row>
    <row r="129" spans="2:13" ht="14.25" customHeight="1">
      <c r="B129" s="262"/>
      <c r="C129" s="263"/>
      <c r="D129" s="290" t="s">
        <v>435</v>
      </c>
      <c r="E129" s="265"/>
      <c r="F129" s="291" t="s">
        <v>746</v>
      </c>
      <c r="G129" s="291" t="s">
        <v>746</v>
      </c>
      <c r="H129" s="291" t="s">
        <v>746</v>
      </c>
      <c r="I129" s="291" t="s">
        <v>746</v>
      </c>
      <c r="J129" s="291" t="s">
        <v>746</v>
      </c>
      <c r="K129" s="291" t="s">
        <v>746</v>
      </c>
      <c r="L129" s="291" t="s">
        <v>746</v>
      </c>
      <c r="M129" s="291" t="s">
        <v>746</v>
      </c>
    </row>
    <row r="130" spans="2:13" ht="14.25" customHeight="1">
      <c r="B130" s="284"/>
      <c r="C130" s="285"/>
      <c r="D130" s="295" t="s">
        <v>436</v>
      </c>
      <c r="E130" s="287"/>
      <c r="F130" s="296" t="s">
        <v>746</v>
      </c>
      <c r="G130" s="296" t="s">
        <v>746</v>
      </c>
      <c r="H130" s="296" t="s">
        <v>746</v>
      </c>
      <c r="I130" s="296" t="s">
        <v>746</v>
      </c>
      <c r="J130" s="296" t="s">
        <v>746</v>
      </c>
      <c r="K130" s="296" t="s">
        <v>746</v>
      </c>
      <c r="L130" s="296" t="s">
        <v>746</v>
      </c>
      <c r="M130" s="296" t="s">
        <v>746</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A9:A29 B9:IV65 B74:M130 A103:A130 A74:A98 N74:IV12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zoomScale="80" zoomScaleNormal="80" zoomScaleSheetLayoutView="80" workbookViewId="0" topLeftCell="A1">
      <selection activeCell="A1" sqref="A1"/>
    </sheetView>
  </sheetViews>
  <sheetFormatPr defaultColWidth="8.796875" defaultRowHeight="14.25"/>
  <cols>
    <col min="1" max="1" width="4.09765625" style="242" customWidth="1"/>
    <col min="2" max="2" width="1.69921875" style="242" customWidth="1"/>
    <col min="3" max="3" width="1.390625" style="242" customWidth="1"/>
    <col min="4" max="4" width="38.59765625" style="246" customWidth="1"/>
    <col min="5" max="5" width="0.59375" style="242" customWidth="1"/>
    <col min="6" max="13" width="13.69921875" style="242" customWidth="1"/>
    <col min="14" max="16384" width="9" style="242" customWidth="1"/>
  </cols>
  <sheetData>
    <row r="1" spans="2:13" ht="18.75">
      <c r="B1" s="239" t="s">
        <v>745</v>
      </c>
      <c r="C1" s="240"/>
      <c r="D1" s="241"/>
      <c r="E1" s="240"/>
      <c r="F1" s="240"/>
      <c r="G1" s="317"/>
      <c r="I1" s="240" t="s">
        <v>478</v>
      </c>
      <c r="K1" s="240"/>
      <c r="L1" s="240"/>
      <c r="M1" s="240"/>
    </row>
    <row r="2" spans="2:13" ht="14.25" customHeight="1">
      <c r="B2" s="243" t="s">
        <v>479</v>
      </c>
      <c r="C2" s="318"/>
      <c r="D2" s="318"/>
      <c r="E2" s="318"/>
      <c r="F2" s="318"/>
      <c r="G2" s="245"/>
      <c r="H2" s="245"/>
      <c r="I2" s="245"/>
      <c r="J2" s="245"/>
      <c r="K2" s="245"/>
      <c r="L2" s="245"/>
      <c r="M2" s="245"/>
    </row>
    <row r="3" spans="2:13" ht="14.25" customHeight="1">
      <c r="B3" s="243"/>
      <c r="C3" s="318"/>
      <c r="D3" s="318"/>
      <c r="E3" s="318"/>
      <c r="F3" s="318"/>
      <c r="G3" s="245"/>
      <c r="H3" s="245"/>
      <c r="I3" s="245"/>
      <c r="J3" s="245"/>
      <c r="K3" s="245"/>
      <c r="L3" s="245"/>
      <c r="M3" s="245"/>
    </row>
    <row r="4" spans="2:13" ht="6" customHeight="1">
      <c r="B4" s="245"/>
      <c r="C4" s="245"/>
      <c r="E4" s="245"/>
      <c r="F4" s="245"/>
      <c r="G4" s="245"/>
      <c r="H4" s="245"/>
      <c r="I4" s="245"/>
      <c r="J4" s="245"/>
      <c r="K4" s="245"/>
      <c r="L4" s="245"/>
      <c r="M4" s="245"/>
    </row>
    <row r="5" spans="2:13" ht="18" customHeight="1">
      <c r="B5" s="245"/>
      <c r="C5" s="245"/>
      <c r="D5" s="247" t="s">
        <v>480</v>
      </c>
      <c r="E5" s="245"/>
      <c r="G5" s="245"/>
      <c r="H5" s="245"/>
      <c r="I5" s="245"/>
      <c r="J5" s="245"/>
      <c r="K5" s="245"/>
      <c r="L5" s="245"/>
      <c r="M5" s="248" t="s">
        <v>481</v>
      </c>
    </row>
    <row r="6" spans="2:13" s="253" customFormat="1" ht="18" customHeight="1">
      <c r="B6" s="249"/>
      <c r="C6" s="250"/>
      <c r="D6" s="251"/>
      <c r="E6" s="252"/>
      <c r="F6" s="774" t="s">
        <v>467</v>
      </c>
      <c r="G6" s="788"/>
      <c r="H6" s="788"/>
      <c r="I6" s="789"/>
      <c r="J6" s="774" t="s">
        <v>468</v>
      </c>
      <c r="K6" s="788"/>
      <c r="L6" s="788"/>
      <c r="M6" s="789"/>
    </row>
    <row r="7" spans="2:13" s="253" customFormat="1" ht="36" customHeight="1" thickBot="1">
      <c r="B7" s="777" t="s">
        <v>445</v>
      </c>
      <c r="C7" s="783"/>
      <c r="D7" s="783"/>
      <c r="E7" s="255"/>
      <c r="F7" s="319" t="s">
        <v>482</v>
      </c>
      <c r="G7" s="320" t="s">
        <v>483</v>
      </c>
      <c r="H7" s="320" t="s">
        <v>484</v>
      </c>
      <c r="I7" s="321" t="s">
        <v>485</v>
      </c>
      <c r="J7" s="319" t="s">
        <v>482</v>
      </c>
      <c r="K7" s="320" t="s">
        <v>483</v>
      </c>
      <c r="L7" s="320" t="s">
        <v>484</v>
      </c>
      <c r="M7" s="321" t="s">
        <v>485</v>
      </c>
    </row>
    <row r="8" spans="2:13" ht="18" customHeight="1" thickTop="1">
      <c r="B8" s="257"/>
      <c r="C8" s="258"/>
      <c r="D8" s="259" t="s">
        <v>146</v>
      </c>
      <c r="E8" s="260"/>
      <c r="F8" s="261">
        <v>990221</v>
      </c>
      <c r="G8" s="261">
        <v>6282</v>
      </c>
      <c r="H8" s="261">
        <v>8732</v>
      </c>
      <c r="I8" s="261">
        <v>987567</v>
      </c>
      <c r="J8" s="261">
        <v>409958</v>
      </c>
      <c r="K8" s="261">
        <v>7949</v>
      </c>
      <c r="L8" s="261">
        <v>10369</v>
      </c>
      <c r="M8" s="261">
        <v>407742</v>
      </c>
    </row>
    <row r="9" spans="2:13" ht="18" customHeight="1">
      <c r="B9" s="262"/>
      <c r="C9" s="263"/>
      <c r="D9" s="264" t="s">
        <v>393</v>
      </c>
      <c r="E9" s="265"/>
      <c r="F9" s="266" t="s">
        <v>746</v>
      </c>
      <c r="G9" s="266" t="s">
        <v>746</v>
      </c>
      <c r="H9" s="266" t="s">
        <v>746</v>
      </c>
      <c r="I9" s="266" t="s">
        <v>746</v>
      </c>
      <c r="J9" s="266" t="s">
        <v>746</v>
      </c>
      <c r="K9" s="266" t="s">
        <v>746</v>
      </c>
      <c r="L9" s="266" t="s">
        <v>746</v>
      </c>
      <c r="M9" s="266" t="s">
        <v>746</v>
      </c>
    </row>
    <row r="10" spans="2:13" ht="18" customHeight="1">
      <c r="B10" s="267"/>
      <c r="C10" s="268"/>
      <c r="D10" s="269" t="s">
        <v>154</v>
      </c>
      <c r="E10" s="270"/>
      <c r="F10" s="271">
        <v>59012</v>
      </c>
      <c r="G10" s="271">
        <v>167</v>
      </c>
      <c r="H10" s="271">
        <v>281</v>
      </c>
      <c r="I10" s="271">
        <v>58899</v>
      </c>
      <c r="J10" s="271">
        <v>5604</v>
      </c>
      <c r="K10" s="271">
        <v>48</v>
      </c>
      <c r="L10" s="271">
        <v>0</v>
      </c>
      <c r="M10" s="271">
        <v>5651</v>
      </c>
    </row>
    <row r="11" spans="2:13" ht="18" customHeight="1">
      <c r="B11" s="267"/>
      <c r="C11" s="268"/>
      <c r="D11" s="269" t="s">
        <v>156</v>
      </c>
      <c r="E11" s="270"/>
      <c r="F11" s="271">
        <v>359236</v>
      </c>
      <c r="G11" s="271">
        <v>1958</v>
      </c>
      <c r="H11" s="271">
        <v>3097</v>
      </c>
      <c r="I11" s="271">
        <v>357965</v>
      </c>
      <c r="J11" s="271">
        <v>57946</v>
      </c>
      <c r="K11" s="271">
        <v>1181</v>
      </c>
      <c r="L11" s="271">
        <v>2862</v>
      </c>
      <c r="M11" s="271">
        <v>56397</v>
      </c>
    </row>
    <row r="12" spans="2:13" ht="18" customHeight="1">
      <c r="B12" s="267"/>
      <c r="C12" s="268"/>
      <c r="D12" s="269" t="s">
        <v>158</v>
      </c>
      <c r="E12" s="270"/>
      <c r="F12" s="271">
        <v>8901</v>
      </c>
      <c r="G12" s="271">
        <v>157</v>
      </c>
      <c r="H12" s="271">
        <v>64</v>
      </c>
      <c r="I12" s="271">
        <v>8993</v>
      </c>
      <c r="J12" s="271">
        <v>269</v>
      </c>
      <c r="K12" s="271">
        <v>0</v>
      </c>
      <c r="L12" s="271">
        <v>10</v>
      </c>
      <c r="M12" s="271">
        <v>260</v>
      </c>
    </row>
    <row r="13" spans="2:13" ht="18" customHeight="1">
      <c r="B13" s="267"/>
      <c r="C13" s="268"/>
      <c r="D13" s="269" t="s">
        <v>161</v>
      </c>
      <c r="E13" s="270"/>
      <c r="F13" s="271">
        <v>15243</v>
      </c>
      <c r="G13" s="271">
        <v>44</v>
      </c>
      <c r="H13" s="271">
        <v>68</v>
      </c>
      <c r="I13" s="271">
        <v>15219</v>
      </c>
      <c r="J13" s="271">
        <v>3214</v>
      </c>
      <c r="K13" s="271">
        <v>24</v>
      </c>
      <c r="L13" s="271">
        <v>40</v>
      </c>
      <c r="M13" s="271">
        <v>3198</v>
      </c>
    </row>
    <row r="14" spans="2:13" ht="18" customHeight="1">
      <c r="B14" s="267"/>
      <c r="C14" s="268"/>
      <c r="D14" s="269" t="s">
        <v>394</v>
      </c>
      <c r="E14" s="270"/>
      <c r="F14" s="271">
        <v>75576</v>
      </c>
      <c r="G14" s="271">
        <v>706</v>
      </c>
      <c r="H14" s="271">
        <v>527</v>
      </c>
      <c r="I14" s="271">
        <v>75754</v>
      </c>
      <c r="J14" s="271">
        <v>15978</v>
      </c>
      <c r="K14" s="271">
        <v>328</v>
      </c>
      <c r="L14" s="271">
        <v>343</v>
      </c>
      <c r="M14" s="271">
        <v>15964</v>
      </c>
    </row>
    <row r="15" spans="2:13" ht="18" customHeight="1">
      <c r="B15" s="267"/>
      <c r="C15" s="268"/>
      <c r="D15" s="269" t="s">
        <v>395</v>
      </c>
      <c r="E15" s="270"/>
      <c r="F15" s="271">
        <v>114279</v>
      </c>
      <c r="G15" s="271">
        <v>745</v>
      </c>
      <c r="H15" s="271">
        <v>970</v>
      </c>
      <c r="I15" s="271">
        <v>113994</v>
      </c>
      <c r="J15" s="271">
        <v>109281</v>
      </c>
      <c r="K15" s="271">
        <v>2005</v>
      </c>
      <c r="L15" s="271">
        <v>2884</v>
      </c>
      <c r="M15" s="271">
        <v>108462</v>
      </c>
    </row>
    <row r="16" spans="2:13" ht="18" customHeight="1">
      <c r="B16" s="267"/>
      <c r="C16" s="268"/>
      <c r="D16" s="269" t="s">
        <v>396</v>
      </c>
      <c r="E16" s="270"/>
      <c r="F16" s="271">
        <v>32601</v>
      </c>
      <c r="G16" s="271">
        <v>295</v>
      </c>
      <c r="H16" s="271">
        <v>216</v>
      </c>
      <c r="I16" s="271">
        <v>32680</v>
      </c>
      <c r="J16" s="271">
        <v>1476</v>
      </c>
      <c r="K16" s="271">
        <v>27</v>
      </c>
      <c r="L16" s="271">
        <v>0</v>
      </c>
      <c r="M16" s="271">
        <v>1503</v>
      </c>
    </row>
    <row r="17" spans="2:13" ht="18" customHeight="1">
      <c r="B17" s="267"/>
      <c r="C17" s="268"/>
      <c r="D17" s="269" t="s">
        <v>397</v>
      </c>
      <c r="E17" s="270"/>
      <c r="F17" s="271">
        <v>12239</v>
      </c>
      <c r="G17" s="271">
        <v>153</v>
      </c>
      <c r="H17" s="271">
        <v>175</v>
      </c>
      <c r="I17" s="271">
        <v>12217</v>
      </c>
      <c r="J17" s="271">
        <v>3649</v>
      </c>
      <c r="K17" s="271">
        <v>41</v>
      </c>
      <c r="L17" s="271">
        <v>21</v>
      </c>
      <c r="M17" s="271">
        <v>3669</v>
      </c>
    </row>
    <row r="18" spans="2:13" ht="18" customHeight="1">
      <c r="B18" s="267"/>
      <c r="C18" s="268"/>
      <c r="D18" s="269" t="s">
        <v>398</v>
      </c>
      <c r="E18" s="270"/>
      <c r="F18" s="271">
        <v>30444</v>
      </c>
      <c r="G18" s="271">
        <v>71</v>
      </c>
      <c r="H18" s="271">
        <v>563</v>
      </c>
      <c r="I18" s="271">
        <v>29954</v>
      </c>
      <c r="J18" s="271">
        <v>5547</v>
      </c>
      <c r="K18" s="271">
        <v>472</v>
      </c>
      <c r="L18" s="271">
        <v>456</v>
      </c>
      <c r="M18" s="271">
        <v>5561</v>
      </c>
    </row>
    <row r="19" spans="2:13" ht="18" customHeight="1">
      <c r="B19" s="267"/>
      <c r="C19" s="268"/>
      <c r="D19" s="269" t="s">
        <v>399</v>
      </c>
      <c r="E19" s="270"/>
      <c r="F19" s="271">
        <v>29932</v>
      </c>
      <c r="G19" s="271">
        <v>117</v>
      </c>
      <c r="H19" s="271">
        <v>162</v>
      </c>
      <c r="I19" s="271">
        <v>29870</v>
      </c>
      <c r="J19" s="271">
        <v>87349</v>
      </c>
      <c r="K19" s="271">
        <v>2120</v>
      </c>
      <c r="L19" s="271">
        <v>1912</v>
      </c>
      <c r="M19" s="271">
        <v>87574</v>
      </c>
    </row>
    <row r="20" spans="2:13" ht="18" customHeight="1">
      <c r="B20" s="267"/>
      <c r="C20" s="268"/>
      <c r="D20" s="269" t="s">
        <v>400</v>
      </c>
      <c r="E20" s="270"/>
      <c r="F20" s="271">
        <v>26846</v>
      </c>
      <c r="G20" s="271">
        <v>116</v>
      </c>
      <c r="H20" s="271">
        <v>439</v>
      </c>
      <c r="I20" s="271">
        <v>26523</v>
      </c>
      <c r="J20" s="271">
        <v>15313</v>
      </c>
      <c r="K20" s="271">
        <v>315</v>
      </c>
      <c r="L20" s="271">
        <v>501</v>
      </c>
      <c r="M20" s="271">
        <v>15127</v>
      </c>
    </row>
    <row r="21" spans="2:13" ht="18" customHeight="1">
      <c r="B21" s="267"/>
      <c r="C21" s="268"/>
      <c r="D21" s="269" t="s">
        <v>401</v>
      </c>
      <c r="E21" s="270"/>
      <c r="F21" s="271">
        <v>46120</v>
      </c>
      <c r="G21" s="271">
        <v>46</v>
      </c>
      <c r="H21" s="271">
        <v>79</v>
      </c>
      <c r="I21" s="271">
        <v>46087</v>
      </c>
      <c r="J21" s="271">
        <v>22663</v>
      </c>
      <c r="K21" s="271">
        <v>95</v>
      </c>
      <c r="L21" s="271">
        <v>458</v>
      </c>
      <c r="M21" s="271">
        <v>22300</v>
      </c>
    </row>
    <row r="22" spans="2:13" ht="18" customHeight="1">
      <c r="B22" s="267"/>
      <c r="C22" s="268"/>
      <c r="D22" s="269" t="s">
        <v>402</v>
      </c>
      <c r="E22" s="270"/>
      <c r="F22" s="271">
        <v>112659</v>
      </c>
      <c r="G22" s="271">
        <v>841</v>
      </c>
      <c r="H22" s="271">
        <v>753</v>
      </c>
      <c r="I22" s="271">
        <v>112747</v>
      </c>
      <c r="J22" s="271">
        <v>47103</v>
      </c>
      <c r="K22" s="271">
        <v>718</v>
      </c>
      <c r="L22" s="271">
        <v>499</v>
      </c>
      <c r="M22" s="271">
        <v>47322</v>
      </c>
    </row>
    <row r="23" spans="2:13" ht="18" customHeight="1">
      <c r="B23" s="267"/>
      <c r="C23" s="268"/>
      <c r="D23" s="269" t="s">
        <v>188</v>
      </c>
      <c r="E23" s="270"/>
      <c r="F23" s="271">
        <v>10923</v>
      </c>
      <c r="G23" s="271">
        <v>0</v>
      </c>
      <c r="H23" s="271">
        <v>0</v>
      </c>
      <c r="I23" s="271">
        <v>10924</v>
      </c>
      <c r="J23" s="271">
        <v>1682</v>
      </c>
      <c r="K23" s="271">
        <v>0</v>
      </c>
      <c r="L23" s="271">
        <v>0</v>
      </c>
      <c r="M23" s="271">
        <v>1681</v>
      </c>
    </row>
    <row r="24" spans="2:13" ht="18" customHeight="1">
      <c r="B24" s="267"/>
      <c r="C24" s="268"/>
      <c r="D24" s="269" t="s">
        <v>403</v>
      </c>
      <c r="E24" s="270"/>
      <c r="F24" s="271">
        <v>56210</v>
      </c>
      <c r="G24" s="271">
        <v>866</v>
      </c>
      <c r="H24" s="271">
        <v>1338</v>
      </c>
      <c r="I24" s="271">
        <v>55741</v>
      </c>
      <c r="J24" s="271">
        <v>32884</v>
      </c>
      <c r="K24" s="271">
        <v>575</v>
      </c>
      <c r="L24" s="271">
        <v>383</v>
      </c>
      <c r="M24" s="271">
        <v>33073</v>
      </c>
    </row>
    <row r="25" spans="2:13" ht="18" customHeight="1">
      <c r="B25" s="262"/>
      <c r="C25" s="263"/>
      <c r="D25" s="264" t="s">
        <v>404</v>
      </c>
      <c r="E25" s="265"/>
      <c r="F25" s="272">
        <v>32610</v>
      </c>
      <c r="G25" s="272">
        <v>31</v>
      </c>
      <c r="H25" s="272">
        <v>514</v>
      </c>
      <c r="I25" s="272">
        <v>31924</v>
      </c>
      <c r="J25" s="272">
        <v>20608</v>
      </c>
      <c r="K25" s="272">
        <v>209</v>
      </c>
      <c r="L25" s="272">
        <v>2620</v>
      </c>
      <c r="M25" s="272">
        <v>18400</v>
      </c>
    </row>
    <row r="26" spans="2:13" ht="18" customHeight="1">
      <c r="B26" s="273"/>
      <c r="C26" s="274"/>
      <c r="D26" s="275" t="s">
        <v>196</v>
      </c>
      <c r="E26" s="276"/>
      <c r="F26" s="277">
        <v>6344</v>
      </c>
      <c r="G26" s="277">
        <v>24</v>
      </c>
      <c r="H26" s="277">
        <v>26</v>
      </c>
      <c r="I26" s="277">
        <v>6343</v>
      </c>
      <c r="J26" s="277">
        <v>2870</v>
      </c>
      <c r="K26" s="277">
        <v>108</v>
      </c>
      <c r="L26" s="277">
        <v>0</v>
      </c>
      <c r="M26" s="277">
        <v>2977</v>
      </c>
    </row>
    <row r="27" spans="2:13" ht="18" customHeight="1">
      <c r="B27" s="278"/>
      <c r="C27" s="279"/>
      <c r="D27" s="280" t="s">
        <v>405</v>
      </c>
      <c r="E27" s="281"/>
      <c r="F27" s="282">
        <v>4177</v>
      </c>
      <c r="G27" s="282">
        <v>29</v>
      </c>
      <c r="H27" s="282">
        <v>61</v>
      </c>
      <c r="I27" s="282">
        <v>4144</v>
      </c>
      <c r="J27" s="282">
        <v>458</v>
      </c>
      <c r="K27" s="282">
        <v>129</v>
      </c>
      <c r="L27" s="282">
        <v>45</v>
      </c>
      <c r="M27" s="282">
        <v>543</v>
      </c>
    </row>
    <row r="28" spans="2:13" ht="18" customHeight="1">
      <c r="B28" s="267"/>
      <c r="C28" s="268"/>
      <c r="D28" s="269" t="s">
        <v>406</v>
      </c>
      <c r="E28" s="270"/>
      <c r="F28" s="271">
        <v>5378</v>
      </c>
      <c r="G28" s="271">
        <v>21</v>
      </c>
      <c r="H28" s="271">
        <v>46</v>
      </c>
      <c r="I28" s="271">
        <v>5358</v>
      </c>
      <c r="J28" s="271">
        <v>717</v>
      </c>
      <c r="K28" s="271">
        <v>118</v>
      </c>
      <c r="L28" s="271">
        <v>17</v>
      </c>
      <c r="M28" s="271">
        <v>813</v>
      </c>
    </row>
    <row r="29" spans="2:13" ht="18" customHeight="1">
      <c r="B29" s="267"/>
      <c r="C29" s="268"/>
      <c r="D29" s="269" t="s">
        <v>407</v>
      </c>
      <c r="E29" s="270"/>
      <c r="F29" s="271">
        <v>15117</v>
      </c>
      <c r="G29" s="271">
        <v>29</v>
      </c>
      <c r="H29" s="271">
        <v>84</v>
      </c>
      <c r="I29" s="271">
        <v>15061</v>
      </c>
      <c r="J29" s="271">
        <v>1455</v>
      </c>
      <c r="K29" s="271">
        <v>0</v>
      </c>
      <c r="L29" s="271">
        <v>0</v>
      </c>
      <c r="M29" s="271">
        <v>1456</v>
      </c>
    </row>
    <row r="30" spans="2:13" ht="18" customHeight="1">
      <c r="B30" s="267"/>
      <c r="C30" s="268"/>
      <c r="D30" s="269" t="s">
        <v>208</v>
      </c>
      <c r="E30" s="270"/>
      <c r="F30" s="271">
        <v>6607</v>
      </c>
      <c r="G30" s="271">
        <v>14</v>
      </c>
      <c r="H30" s="271">
        <v>106</v>
      </c>
      <c r="I30" s="271">
        <v>6513</v>
      </c>
      <c r="J30" s="271">
        <v>1065</v>
      </c>
      <c r="K30" s="271">
        <v>0</v>
      </c>
      <c r="L30" s="271">
        <v>24</v>
      </c>
      <c r="M30" s="271">
        <v>1043</v>
      </c>
    </row>
    <row r="31" spans="2:13" ht="18" customHeight="1">
      <c r="B31" s="267"/>
      <c r="C31" s="268"/>
      <c r="D31" s="269" t="s">
        <v>408</v>
      </c>
      <c r="E31" s="270"/>
      <c r="F31" s="271">
        <v>23748</v>
      </c>
      <c r="G31" s="271">
        <v>216</v>
      </c>
      <c r="H31" s="271">
        <v>104</v>
      </c>
      <c r="I31" s="271">
        <v>23861</v>
      </c>
      <c r="J31" s="271">
        <v>2063</v>
      </c>
      <c r="K31" s="271">
        <v>9</v>
      </c>
      <c r="L31" s="271">
        <v>6</v>
      </c>
      <c r="M31" s="271">
        <v>2065</v>
      </c>
    </row>
    <row r="32" spans="2:13" ht="18" customHeight="1">
      <c r="B32" s="267"/>
      <c r="C32" s="268"/>
      <c r="D32" s="269" t="s">
        <v>409</v>
      </c>
      <c r="E32" s="270"/>
      <c r="F32" s="271">
        <v>14131</v>
      </c>
      <c r="G32" s="271">
        <v>105</v>
      </c>
      <c r="H32" s="271">
        <v>81</v>
      </c>
      <c r="I32" s="271">
        <v>14170</v>
      </c>
      <c r="J32" s="271">
        <v>5258</v>
      </c>
      <c r="K32" s="271">
        <v>63</v>
      </c>
      <c r="L32" s="271">
        <v>8</v>
      </c>
      <c r="M32" s="271">
        <v>5298</v>
      </c>
    </row>
    <row r="33" spans="2:13" ht="18" customHeight="1">
      <c r="B33" s="267"/>
      <c r="C33" s="268"/>
      <c r="D33" s="269" t="s">
        <v>410</v>
      </c>
      <c r="E33" s="270"/>
      <c r="F33" s="271">
        <v>6414</v>
      </c>
      <c r="G33" s="271">
        <v>35</v>
      </c>
      <c r="H33" s="271">
        <v>64</v>
      </c>
      <c r="I33" s="271">
        <v>6385</v>
      </c>
      <c r="J33" s="271">
        <v>251</v>
      </c>
      <c r="K33" s="271">
        <v>0</v>
      </c>
      <c r="L33" s="271">
        <v>0</v>
      </c>
      <c r="M33" s="271">
        <v>251</v>
      </c>
    </row>
    <row r="34" spans="2:13" ht="18" customHeight="1">
      <c r="B34" s="267"/>
      <c r="C34" s="268"/>
      <c r="D34" s="269" t="s">
        <v>411</v>
      </c>
      <c r="E34" s="270"/>
      <c r="F34" s="271">
        <v>5961</v>
      </c>
      <c r="G34" s="271">
        <v>9</v>
      </c>
      <c r="H34" s="271">
        <v>27</v>
      </c>
      <c r="I34" s="271">
        <v>5943</v>
      </c>
      <c r="J34" s="271">
        <v>762</v>
      </c>
      <c r="K34" s="271">
        <v>0</v>
      </c>
      <c r="L34" s="271">
        <v>0</v>
      </c>
      <c r="M34" s="271">
        <v>762</v>
      </c>
    </row>
    <row r="35" spans="2:13" ht="18" customHeight="1">
      <c r="B35" s="267"/>
      <c r="C35" s="268"/>
      <c r="D35" s="269" t="s">
        <v>222</v>
      </c>
      <c r="E35" s="270"/>
      <c r="F35" s="271">
        <v>3485</v>
      </c>
      <c r="G35" s="271">
        <v>21</v>
      </c>
      <c r="H35" s="271">
        <v>45</v>
      </c>
      <c r="I35" s="271">
        <v>3461</v>
      </c>
      <c r="J35" s="271">
        <v>209</v>
      </c>
      <c r="K35" s="271">
        <v>0</v>
      </c>
      <c r="L35" s="271">
        <v>13</v>
      </c>
      <c r="M35" s="271">
        <v>196</v>
      </c>
    </row>
    <row r="36" spans="2:13" ht="18" customHeight="1">
      <c r="B36" s="267"/>
      <c r="C36" s="268"/>
      <c r="D36" s="269" t="s">
        <v>225</v>
      </c>
      <c r="E36" s="270"/>
      <c r="F36" s="271">
        <v>6469</v>
      </c>
      <c r="G36" s="271">
        <v>27</v>
      </c>
      <c r="H36" s="271">
        <v>50</v>
      </c>
      <c r="I36" s="271">
        <v>6447</v>
      </c>
      <c r="J36" s="271">
        <v>327</v>
      </c>
      <c r="K36" s="271">
        <v>0</v>
      </c>
      <c r="L36" s="271">
        <v>0</v>
      </c>
      <c r="M36" s="271">
        <v>326</v>
      </c>
    </row>
    <row r="37" spans="2:13" ht="18" customHeight="1">
      <c r="B37" s="267"/>
      <c r="C37" s="268"/>
      <c r="D37" s="269" t="s">
        <v>228</v>
      </c>
      <c r="E37" s="270"/>
      <c r="F37" s="271">
        <v>18940</v>
      </c>
      <c r="G37" s="271">
        <v>18</v>
      </c>
      <c r="H37" s="271">
        <v>135</v>
      </c>
      <c r="I37" s="271">
        <v>18892</v>
      </c>
      <c r="J37" s="271">
        <v>4831</v>
      </c>
      <c r="K37" s="271">
        <v>142</v>
      </c>
      <c r="L37" s="271">
        <v>45</v>
      </c>
      <c r="M37" s="271">
        <v>4859</v>
      </c>
    </row>
    <row r="38" spans="2:13" ht="18" customHeight="1">
      <c r="B38" s="267"/>
      <c r="C38" s="268"/>
      <c r="D38" s="269" t="s">
        <v>412</v>
      </c>
      <c r="E38" s="270"/>
      <c r="F38" s="271">
        <v>14299</v>
      </c>
      <c r="G38" s="271">
        <v>6</v>
      </c>
      <c r="H38" s="271">
        <v>84</v>
      </c>
      <c r="I38" s="271">
        <v>14221</v>
      </c>
      <c r="J38" s="271">
        <v>660</v>
      </c>
      <c r="K38" s="271">
        <v>0</v>
      </c>
      <c r="L38" s="271">
        <v>2</v>
      </c>
      <c r="M38" s="271">
        <v>658</v>
      </c>
    </row>
    <row r="39" spans="2:13" ht="18" customHeight="1">
      <c r="B39" s="267"/>
      <c r="C39" s="268"/>
      <c r="D39" s="269" t="s">
        <v>413</v>
      </c>
      <c r="E39" s="270"/>
      <c r="F39" s="271">
        <v>26380</v>
      </c>
      <c r="G39" s="271">
        <v>59</v>
      </c>
      <c r="H39" s="271">
        <v>122</v>
      </c>
      <c r="I39" s="271">
        <v>26308</v>
      </c>
      <c r="J39" s="271">
        <v>2287</v>
      </c>
      <c r="K39" s="271">
        <v>164</v>
      </c>
      <c r="L39" s="271">
        <v>24</v>
      </c>
      <c r="M39" s="271">
        <v>2436</v>
      </c>
    </row>
    <row r="40" spans="2:13" ht="18" customHeight="1">
      <c r="B40" s="267"/>
      <c r="C40" s="268"/>
      <c r="D40" s="269" t="s">
        <v>414</v>
      </c>
      <c r="E40" s="270"/>
      <c r="F40" s="271">
        <v>8914</v>
      </c>
      <c r="G40" s="271">
        <v>1</v>
      </c>
      <c r="H40" s="271">
        <v>53</v>
      </c>
      <c r="I40" s="271">
        <v>8860</v>
      </c>
      <c r="J40" s="271">
        <v>1562</v>
      </c>
      <c r="K40" s="271">
        <v>0</v>
      </c>
      <c r="L40" s="271">
        <v>7</v>
      </c>
      <c r="M40" s="271">
        <v>1557</v>
      </c>
    </row>
    <row r="41" spans="2:13" ht="18" customHeight="1">
      <c r="B41" s="267"/>
      <c r="C41" s="268"/>
      <c r="D41" s="269" t="s">
        <v>415</v>
      </c>
      <c r="E41" s="270"/>
      <c r="F41" s="271">
        <v>9604</v>
      </c>
      <c r="G41" s="271">
        <v>36</v>
      </c>
      <c r="H41" s="271">
        <v>69</v>
      </c>
      <c r="I41" s="271">
        <v>9570</v>
      </c>
      <c r="J41" s="271">
        <v>2452</v>
      </c>
      <c r="K41" s="271">
        <v>87</v>
      </c>
      <c r="L41" s="271">
        <v>0</v>
      </c>
      <c r="M41" s="271">
        <v>2540</v>
      </c>
    </row>
    <row r="42" spans="2:13" ht="18" customHeight="1">
      <c r="B42" s="267"/>
      <c r="C42" s="268"/>
      <c r="D42" s="269" t="s">
        <v>416</v>
      </c>
      <c r="E42" s="270"/>
      <c r="F42" s="271">
        <v>29518</v>
      </c>
      <c r="G42" s="271">
        <v>654</v>
      </c>
      <c r="H42" s="271">
        <v>191</v>
      </c>
      <c r="I42" s="271">
        <v>29980</v>
      </c>
      <c r="J42" s="271">
        <v>5448</v>
      </c>
      <c r="K42" s="271">
        <v>23</v>
      </c>
      <c r="L42" s="271">
        <v>2</v>
      </c>
      <c r="M42" s="271">
        <v>5470</v>
      </c>
    </row>
    <row r="43" spans="2:13" ht="18" customHeight="1">
      <c r="B43" s="267"/>
      <c r="C43" s="268"/>
      <c r="D43" s="269" t="s">
        <v>417</v>
      </c>
      <c r="E43" s="270"/>
      <c r="F43" s="271">
        <v>9690</v>
      </c>
      <c r="G43" s="271">
        <v>111</v>
      </c>
      <c r="H43" s="271">
        <v>81</v>
      </c>
      <c r="I43" s="271">
        <v>9720</v>
      </c>
      <c r="J43" s="271">
        <v>449</v>
      </c>
      <c r="K43" s="271">
        <v>3</v>
      </c>
      <c r="L43" s="271">
        <v>6</v>
      </c>
      <c r="M43" s="271">
        <v>446</v>
      </c>
    </row>
    <row r="44" spans="2:13" ht="18" customHeight="1">
      <c r="B44" s="267"/>
      <c r="C44" s="268"/>
      <c r="D44" s="269" t="s">
        <v>418</v>
      </c>
      <c r="E44" s="270"/>
      <c r="F44" s="271">
        <v>97690</v>
      </c>
      <c r="G44" s="271">
        <v>451</v>
      </c>
      <c r="H44" s="271">
        <v>1040</v>
      </c>
      <c r="I44" s="271">
        <v>97101</v>
      </c>
      <c r="J44" s="271">
        <v>2878</v>
      </c>
      <c r="K44" s="271">
        <v>109</v>
      </c>
      <c r="L44" s="271">
        <v>15</v>
      </c>
      <c r="M44" s="271">
        <v>2972</v>
      </c>
    </row>
    <row r="45" spans="2:13" ht="18" customHeight="1">
      <c r="B45" s="267"/>
      <c r="C45" s="268"/>
      <c r="D45" s="269" t="s">
        <v>419</v>
      </c>
      <c r="E45" s="270"/>
      <c r="F45" s="271">
        <v>13760</v>
      </c>
      <c r="G45" s="271">
        <v>61</v>
      </c>
      <c r="H45" s="271">
        <v>114</v>
      </c>
      <c r="I45" s="271">
        <v>13703</v>
      </c>
      <c r="J45" s="271">
        <v>1336</v>
      </c>
      <c r="K45" s="271">
        <v>17</v>
      </c>
      <c r="L45" s="271">
        <v>28</v>
      </c>
      <c r="M45" s="271">
        <v>1329</v>
      </c>
    </row>
    <row r="46" spans="2:13" ht="18" customHeight="1">
      <c r="B46" s="267"/>
      <c r="C46" s="268"/>
      <c r="D46" s="269" t="s">
        <v>420</v>
      </c>
      <c r="E46" s="270"/>
      <c r="F46" s="283" t="s">
        <v>746</v>
      </c>
      <c r="G46" s="283" t="s">
        <v>746</v>
      </c>
      <c r="H46" s="283" t="s">
        <v>746</v>
      </c>
      <c r="I46" s="283" t="s">
        <v>746</v>
      </c>
      <c r="J46" s="283" t="s">
        <v>746</v>
      </c>
      <c r="K46" s="283" t="s">
        <v>746</v>
      </c>
      <c r="L46" s="283" t="s">
        <v>746</v>
      </c>
      <c r="M46" s="283" t="s">
        <v>746</v>
      </c>
    </row>
    <row r="47" spans="2:13" ht="18" customHeight="1">
      <c r="B47" s="267"/>
      <c r="C47" s="268"/>
      <c r="D47" s="269" t="s">
        <v>421</v>
      </c>
      <c r="E47" s="270"/>
      <c r="F47" s="283" t="s">
        <v>746</v>
      </c>
      <c r="G47" s="283" t="s">
        <v>746</v>
      </c>
      <c r="H47" s="283" t="s">
        <v>746</v>
      </c>
      <c r="I47" s="283" t="s">
        <v>746</v>
      </c>
      <c r="J47" s="283" t="s">
        <v>746</v>
      </c>
      <c r="K47" s="283" t="s">
        <v>746</v>
      </c>
      <c r="L47" s="283" t="s">
        <v>746</v>
      </c>
      <c r="M47" s="283" t="s">
        <v>746</v>
      </c>
    </row>
    <row r="48" spans="2:13" ht="18" customHeight="1">
      <c r="B48" s="267"/>
      <c r="C48" s="268"/>
      <c r="D48" s="269" t="s">
        <v>422</v>
      </c>
      <c r="E48" s="270"/>
      <c r="F48" s="283" t="s">
        <v>746</v>
      </c>
      <c r="G48" s="283" t="s">
        <v>746</v>
      </c>
      <c r="H48" s="283" t="s">
        <v>746</v>
      </c>
      <c r="I48" s="283" t="s">
        <v>746</v>
      </c>
      <c r="J48" s="283" t="s">
        <v>746</v>
      </c>
      <c r="K48" s="283" t="s">
        <v>746</v>
      </c>
      <c r="L48" s="283" t="s">
        <v>746</v>
      </c>
      <c r="M48" s="283" t="s">
        <v>746</v>
      </c>
    </row>
    <row r="49" spans="2:13" ht="18" customHeight="1">
      <c r="B49" s="262"/>
      <c r="C49" s="263"/>
      <c r="D49" s="264" t="s">
        <v>423</v>
      </c>
      <c r="E49" s="265"/>
      <c r="F49" s="272">
        <v>53170</v>
      </c>
      <c r="G49" s="272">
        <v>286</v>
      </c>
      <c r="H49" s="272">
        <v>638</v>
      </c>
      <c r="I49" s="272">
        <v>52759</v>
      </c>
      <c r="J49" s="272">
        <v>13440</v>
      </c>
      <c r="K49" s="272">
        <v>91</v>
      </c>
      <c r="L49" s="272">
        <v>456</v>
      </c>
      <c r="M49" s="272">
        <v>13134</v>
      </c>
    </row>
    <row r="50" spans="2:13" ht="18" customHeight="1">
      <c r="B50" s="284"/>
      <c r="C50" s="285"/>
      <c r="D50" s="286" t="s">
        <v>424</v>
      </c>
      <c r="E50" s="287"/>
      <c r="F50" s="288">
        <v>61109</v>
      </c>
      <c r="G50" s="288">
        <v>459</v>
      </c>
      <c r="H50" s="288">
        <v>332</v>
      </c>
      <c r="I50" s="288">
        <v>61235</v>
      </c>
      <c r="J50" s="288">
        <v>95841</v>
      </c>
      <c r="K50" s="288">
        <v>1914</v>
      </c>
      <c r="L50" s="288">
        <v>2428</v>
      </c>
      <c r="M50" s="288">
        <v>95328</v>
      </c>
    </row>
    <row r="51" spans="2:13" ht="18" customHeight="1">
      <c r="B51" s="262"/>
      <c r="C51" s="263"/>
      <c r="D51" s="264" t="s">
        <v>256</v>
      </c>
      <c r="E51" s="265"/>
      <c r="F51" s="272">
        <v>15485</v>
      </c>
      <c r="G51" s="272">
        <v>59</v>
      </c>
      <c r="H51" s="272">
        <v>117</v>
      </c>
      <c r="I51" s="272">
        <v>15427</v>
      </c>
      <c r="J51" s="272">
        <v>10590</v>
      </c>
      <c r="K51" s="272">
        <v>543</v>
      </c>
      <c r="L51" s="272">
        <v>33</v>
      </c>
      <c r="M51" s="272">
        <v>11100</v>
      </c>
    </row>
    <row r="52" spans="2:13" ht="18" customHeight="1">
      <c r="B52" s="284"/>
      <c r="C52" s="285"/>
      <c r="D52" s="286" t="s">
        <v>425</v>
      </c>
      <c r="E52" s="287"/>
      <c r="F52" s="288">
        <v>14447</v>
      </c>
      <c r="G52" s="288">
        <v>58</v>
      </c>
      <c r="H52" s="288">
        <v>45</v>
      </c>
      <c r="I52" s="288">
        <v>14443</v>
      </c>
      <c r="J52" s="288">
        <v>76759</v>
      </c>
      <c r="K52" s="288">
        <v>1577</v>
      </c>
      <c r="L52" s="288">
        <v>1879</v>
      </c>
      <c r="M52" s="288">
        <v>76474</v>
      </c>
    </row>
    <row r="53" spans="2:13" ht="18" customHeight="1">
      <c r="B53" s="278"/>
      <c r="C53" s="279"/>
      <c r="D53" s="280" t="s">
        <v>258</v>
      </c>
      <c r="E53" s="281"/>
      <c r="F53" s="282">
        <v>55103</v>
      </c>
      <c r="G53" s="282">
        <v>105</v>
      </c>
      <c r="H53" s="282">
        <v>426</v>
      </c>
      <c r="I53" s="282">
        <v>54782</v>
      </c>
      <c r="J53" s="282">
        <v>14884</v>
      </c>
      <c r="K53" s="282">
        <v>220</v>
      </c>
      <c r="L53" s="282">
        <v>235</v>
      </c>
      <c r="M53" s="282">
        <v>14869</v>
      </c>
    </row>
    <row r="54" spans="2:13" ht="18" customHeight="1">
      <c r="B54" s="267"/>
      <c r="C54" s="268"/>
      <c r="D54" s="269" t="s">
        <v>426</v>
      </c>
      <c r="E54" s="270"/>
      <c r="F54" s="271">
        <v>57556</v>
      </c>
      <c r="G54" s="271">
        <v>736</v>
      </c>
      <c r="H54" s="271">
        <v>327</v>
      </c>
      <c r="I54" s="271">
        <v>57965</v>
      </c>
      <c r="J54" s="271">
        <v>32219</v>
      </c>
      <c r="K54" s="271">
        <v>498</v>
      </c>
      <c r="L54" s="271">
        <v>264</v>
      </c>
      <c r="M54" s="271">
        <v>32453</v>
      </c>
    </row>
    <row r="55" spans="2:13" ht="18" customHeight="1">
      <c r="B55" s="324"/>
      <c r="C55" s="325"/>
      <c r="D55" s="335" t="s">
        <v>427</v>
      </c>
      <c r="E55" s="327"/>
      <c r="F55" s="336">
        <v>14586</v>
      </c>
      <c r="G55" s="336">
        <v>263</v>
      </c>
      <c r="H55" s="336">
        <v>804</v>
      </c>
      <c r="I55" s="336">
        <v>14047</v>
      </c>
      <c r="J55" s="336">
        <v>8089</v>
      </c>
      <c r="K55" s="336">
        <v>64</v>
      </c>
      <c r="L55" s="336">
        <v>73</v>
      </c>
      <c r="M55" s="336">
        <v>8078</v>
      </c>
    </row>
    <row r="56" spans="2:13" ht="18" customHeight="1">
      <c r="B56" s="273"/>
      <c r="C56" s="274"/>
      <c r="D56" s="275" t="s">
        <v>428</v>
      </c>
      <c r="E56" s="276"/>
      <c r="F56" s="277">
        <v>24583</v>
      </c>
      <c r="G56" s="277">
        <v>393</v>
      </c>
      <c r="H56" s="277">
        <v>453</v>
      </c>
      <c r="I56" s="277">
        <v>24523</v>
      </c>
      <c r="J56" s="277">
        <v>21992</v>
      </c>
      <c r="K56" s="277">
        <v>484</v>
      </c>
      <c r="L56" s="277">
        <v>310</v>
      </c>
      <c r="M56" s="277">
        <v>22166</v>
      </c>
    </row>
    <row r="57" spans="2:13" ht="18" customHeight="1">
      <c r="B57" s="284"/>
      <c r="C57" s="285"/>
      <c r="D57" s="286" t="s">
        <v>429</v>
      </c>
      <c r="E57" s="287"/>
      <c r="F57" s="288">
        <v>17041</v>
      </c>
      <c r="G57" s="288">
        <v>210</v>
      </c>
      <c r="H57" s="288">
        <v>81</v>
      </c>
      <c r="I57" s="288">
        <v>17171</v>
      </c>
      <c r="J57" s="288">
        <v>2803</v>
      </c>
      <c r="K57" s="288">
        <v>27</v>
      </c>
      <c r="L57" s="288">
        <v>0</v>
      </c>
      <c r="M57" s="288">
        <v>2829</v>
      </c>
    </row>
    <row r="58" spans="2:13" ht="14.25" customHeight="1">
      <c r="B58" s="324"/>
      <c r="C58" s="325"/>
      <c r="D58" s="326" t="s">
        <v>430</v>
      </c>
      <c r="E58" s="265"/>
      <c r="F58" s="291" t="s">
        <v>746</v>
      </c>
      <c r="G58" s="291" t="s">
        <v>746</v>
      </c>
      <c r="H58" s="291" t="s">
        <v>746</v>
      </c>
      <c r="I58" s="291" t="s">
        <v>746</v>
      </c>
      <c r="J58" s="291" t="s">
        <v>746</v>
      </c>
      <c r="K58" s="291" t="s">
        <v>746</v>
      </c>
      <c r="L58" s="291" t="s">
        <v>746</v>
      </c>
      <c r="M58" s="291" t="s">
        <v>746</v>
      </c>
    </row>
    <row r="59" spans="2:13" ht="14.25" customHeight="1">
      <c r="B59" s="273"/>
      <c r="C59" s="274"/>
      <c r="D59" s="328" t="s">
        <v>431</v>
      </c>
      <c r="E59" s="270"/>
      <c r="F59" s="283" t="s">
        <v>746</v>
      </c>
      <c r="G59" s="283" t="s">
        <v>746</v>
      </c>
      <c r="H59" s="283" t="s">
        <v>746</v>
      </c>
      <c r="I59" s="283" t="s">
        <v>746</v>
      </c>
      <c r="J59" s="283" t="s">
        <v>746</v>
      </c>
      <c r="K59" s="283" t="s">
        <v>746</v>
      </c>
      <c r="L59" s="283" t="s">
        <v>746</v>
      </c>
      <c r="M59" s="283" t="s">
        <v>746</v>
      </c>
    </row>
    <row r="60" spans="2:13" ht="14.25" customHeight="1">
      <c r="B60" s="273"/>
      <c r="C60" s="274"/>
      <c r="D60" s="328" t="s">
        <v>432</v>
      </c>
      <c r="E60" s="270"/>
      <c r="F60" s="283" t="s">
        <v>746</v>
      </c>
      <c r="G60" s="283" t="s">
        <v>746</v>
      </c>
      <c r="H60" s="283" t="s">
        <v>746</v>
      </c>
      <c r="I60" s="283" t="s">
        <v>746</v>
      </c>
      <c r="J60" s="283" t="s">
        <v>746</v>
      </c>
      <c r="K60" s="283" t="s">
        <v>746</v>
      </c>
      <c r="L60" s="283" t="s">
        <v>746</v>
      </c>
      <c r="M60" s="283" t="s">
        <v>746</v>
      </c>
    </row>
    <row r="61" spans="2:13" ht="14.25" customHeight="1">
      <c r="B61" s="273"/>
      <c r="C61" s="274"/>
      <c r="D61" s="328" t="s">
        <v>433</v>
      </c>
      <c r="E61" s="270"/>
      <c r="F61" s="283" t="s">
        <v>746</v>
      </c>
      <c r="G61" s="283" t="s">
        <v>746</v>
      </c>
      <c r="H61" s="283" t="s">
        <v>746</v>
      </c>
      <c r="I61" s="283" t="s">
        <v>746</v>
      </c>
      <c r="J61" s="283" t="s">
        <v>746</v>
      </c>
      <c r="K61" s="283" t="s">
        <v>746</v>
      </c>
      <c r="L61" s="283" t="s">
        <v>746</v>
      </c>
      <c r="M61" s="283" t="s">
        <v>746</v>
      </c>
    </row>
    <row r="62" spans="2:13" ht="14.25" customHeight="1">
      <c r="B62" s="267"/>
      <c r="C62" s="268"/>
      <c r="D62" s="293" t="s">
        <v>434</v>
      </c>
      <c r="E62" s="270"/>
      <c r="F62" s="283" t="s">
        <v>746</v>
      </c>
      <c r="G62" s="283" t="s">
        <v>746</v>
      </c>
      <c r="H62" s="283" t="s">
        <v>746</v>
      </c>
      <c r="I62" s="283" t="s">
        <v>746</v>
      </c>
      <c r="J62" s="283" t="s">
        <v>746</v>
      </c>
      <c r="K62" s="283" t="s">
        <v>746</v>
      </c>
      <c r="L62" s="283" t="s">
        <v>746</v>
      </c>
      <c r="M62" s="283" t="s">
        <v>746</v>
      </c>
    </row>
    <row r="63" spans="2:13" ht="14.25" customHeight="1">
      <c r="B63" s="262"/>
      <c r="C63" s="263"/>
      <c r="D63" s="290" t="s">
        <v>435</v>
      </c>
      <c r="E63" s="265"/>
      <c r="F63" s="291" t="s">
        <v>746</v>
      </c>
      <c r="G63" s="291" t="s">
        <v>746</v>
      </c>
      <c r="H63" s="291" t="s">
        <v>746</v>
      </c>
      <c r="I63" s="291" t="s">
        <v>746</v>
      </c>
      <c r="J63" s="291" t="s">
        <v>746</v>
      </c>
      <c r="K63" s="291" t="s">
        <v>746</v>
      </c>
      <c r="L63" s="291" t="s">
        <v>746</v>
      </c>
      <c r="M63" s="291" t="s">
        <v>746</v>
      </c>
    </row>
    <row r="64" spans="2:13" ht="14.25" customHeight="1">
      <c r="B64" s="284"/>
      <c r="C64" s="285"/>
      <c r="D64" s="295" t="s">
        <v>436</v>
      </c>
      <c r="E64" s="287"/>
      <c r="F64" s="296" t="s">
        <v>746</v>
      </c>
      <c r="G64" s="296" t="s">
        <v>746</v>
      </c>
      <c r="H64" s="296" t="s">
        <v>746</v>
      </c>
      <c r="I64" s="296" t="s">
        <v>746</v>
      </c>
      <c r="J64" s="296" t="s">
        <v>746</v>
      </c>
      <c r="K64" s="296" t="s">
        <v>746</v>
      </c>
      <c r="L64" s="296" t="s">
        <v>746</v>
      </c>
      <c r="M64" s="296" t="s">
        <v>746</v>
      </c>
    </row>
    <row r="65" spans="2:13" ht="18.75">
      <c r="B65" s="239" t="s">
        <v>745</v>
      </c>
      <c r="C65" s="240"/>
      <c r="D65" s="241"/>
      <c r="E65" s="240"/>
      <c r="F65" s="240"/>
      <c r="G65" s="317"/>
      <c r="I65" s="240" t="s">
        <v>701</v>
      </c>
      <c r="K65" s="240"/>
      <c r="L65" s="240"/>
      <c r="M65" s="240"/>
    </row>
    <row r="66" spans="2:13" ht="14.25">
      <c r="B66" s="243" t="s">
        <v>438</v>
      </c>
      <c r="C66" s="318"/>
      <c r="D66" s="318"/>
      <c r="E66" s="318"/>
      <c r="F66" s="318"/>
      <c r="G66" s="245"/>
      <c r="H66" s="245"/>
      <c r="I66" s="245"/>
      <c r="J66" s="245"/>
      <c r="K66" s="245"/>
      <c r="L66" s="245"/>
      <c r="M66" s="245"/>
    </row>
    <row r="67" spans="2:13" ht="14.25" customHeight="1">
      <c r="B67" s="243"/>
      <c r="C67" s="318"/>
      <c r="D67" s="318"/>
      <c r="E67" s="318"/>
      <c r="F67" s="318"/>
      <c r="G67" s="245"/>
      <c r="H67" s="245"/>
      <c r="I67" s="245"/>
      <c r="J67" s="245"/>
      <c r="K67" s="245"/>
      <c r="L67" s="245"/>
      <c r="M67" s="245"/>
    </row>
    <row r="68" spans="2:13" ht="13.5">
      <c r="B68" s="245"/>
      <c r="C68" s="245"/>
      <c r="E68" s="245"/>
      <c r="F68" s="245"/>
      <c r="G68" s="245"/>
      <c r="H68" s="245"/>
      <c r="I68" s="245"/>
      <c r="J68" s="245"/>
      <c r="K68" s="245"/>
      <c r="L68" s="245"/>
      <c r="M68" s="245"/>
    </row>
    <row r="69" spans="2:13" ht="14.25">
      <c r="B69" s="245"/>
      <c r="C69" s="245"/>
      <c r="D69" s="247" t="s">
        <v>449</v>
      </c>
      <c r="E69" s="245"/>
      <c r="G69" s="245"/>
      <c r="H69" s="245"/>
      <c r="I69" s="245"/>
      <c r="J69" s="245"/>
      <c r="K69" s="245"/>
      <c r="L69" s="245"/>
      <c r="M69" s="248" t="s">
        <v>702</v>
      </c>
    </row>
    <row r="70" spans="1:13" ht="18" customHeight="1">
      <c r="A70" s="253"/>
      <c r="B70" s="249"/>
      <c r="C70" s="250"/>
      <c r="D70" s="251"/>
      <c r="E70" s="252"/>
      <c r="F70" s="774" t="s">
        <v>695</v>
      </c>
      <c r="G70" s="788"/>
      <c r="H70" s="788"/>
      <c r="I70" s="789"/>
      <c r="J70" s="774" t="s">
        <v>696</v>
      </c>
      <c r="K70" s="788"/>
      <c r="L70" s="788"/>
      <c r="M70" s="789"/>
    </row>
    <row r="71" spans="2:13" s="253" customFormat="1" ht="36" customHeight="1" thickBot="1">
      <c r="B71" s="777" t="s">
        <v>445</v>
      </c>
      <c r="C71" s="783"/>
      <c r="D71" s="783"/>
      <c r="E71" s="255"/>
      <c r="F71" s="319" t="s">
        <v>703</v>
      </c>
      <c r="G71" s="320" t="s">
        <v>704</v>
      </c>
      <c r="H71" s="320" t="s">
        <v>705</v>
      </c>
      <c r="I71" s="321" t="s">
        <v>706</v>
      </c>
      <c r="J71" s="319" t="s">
        <v>703</v>
      </c>
      <c r="K71" s="320" t="s">
        <v>704</v>
      </c>
      <c r="L71" s="320" t="s">
        <v>705</v>
      </c>
      <c r="M71" s="321" t="s">
        <v>706</v>
      </c>
    </row>
    <row r="72" spans="1:13" s="253" customFormat="1" ht="17.25" customHeight="1" thickTop="1">
      <c r="A72" s="242"/>
      <c r="B72" s="257"/>
      <c r="C72" s="258"/>
      <c r="D72" s="259" t="s">
        <v>146</v>
      </c>
      <c r="E72" s="260"/>
      <c r="F72" s="261">
        <v>650129</v>
      </c>
      <c r="G72" s="261">
        <v>4018</v>
      </c>
      <c r="H72" s="261">
        <v>5254</v>
      </c>
      <c r="I72" s="261">
        <v>648615</v>
      </c>
      <c r="J72" s="261">
        <v>209184</v>
      </c>
      <c r="K72" s="261">
        <v>3133</v>
      </c>
      <c r="L72" s="261">
        <v>2554</v>
      </c>
      <c r="M72" s="261">
        <v>210041</v>
      </c>
    </row>
    <row r="73" spans="2:13" ht="18" customHeight="1">
      <c r="B73" s="262"/>
      <c r="C73" s="263"/>
      <c r="D73" s="264" t="s">
        <v>393</v>
      </c>
      <c r="E73" s="265"/>
      <c r="F73" s="266" t="s">
        <v>746</v>
      </c>
      <c r="G73" s="266" t="s">
        <v>746</v>
      </c>
      <c r="H73" s="266" t="s">
        <v>746</v>
      </c>
      <c r="I73" s="266" t="s">
        <v>746</v>
      </c>
      <c r="J73" s="266" t="s">
        <v>746</v>
      </c>
      <c r="K73" s="266" t="s">
        <v>746</v>
      </c>
      <c r="L73" s="266" t="s">
        <v>746</v>
      </c>
      <c r="M73" s="266" t="s">
        <v>746</v>
      </c>
    </row>
    <row r="74" spans="2:13" ht="18" customHeight="1">
      <c r="B74" s="267"/>
      <c r="C74" s="268"/>
      <c r="D74" s="269" t="s">
        <v>154</v>
      </c>
      <c r="E74" s="270"/>
      <c r="F74" s="271">
        <v>17796</v>
      </c>
      <c r="G74" s="271">
        <v>119</v>
      </c>
      <c r="H74" s="271">
        <v>51</v>
      </c>
      <c r="I74" s="271">
        <v>17864</v>
      </c>
      <c r="J74" s="271">
        <v>81</v>
      </c>
      <c r="K74" s="271">
        <v>0</v>
      </c>
      <c r="L74" s="271">
        <v>0</v>
      </c>
      <c r="M74" s="271">
        <v>81</v>
      </c>
    </row>
    <row r="75" spans="2:13" ht="18" customHeight="1">
      <c r="B75" s="267"/>
      <c r="C75" s="268"/>
      <c r="D75" s="269" t="s">
        <v>156</v>
      </c>
      <c r="E75" s="270"/>
      <c r="F75" s="271">
        <v>300729</v>
      </c>
      <c r="G75" s="271">
        <v>1891</v>
      </c>
      <c r="H75" s="271">
        <v>2473</v>
      </c>
      <c r="I75" s="271">
        <v>299944</v>
      </c>
      <c r="J75" s="271">
        <v>24893</v>
      </c>
      <c r="K75" s="271">
        <v>370</v>
      </c>
      <c r="L75" s="271">
        <v>525</v>
      </c>
      <c r="M75" s="271">
        <v>24941</v>
      </c>
    </row>
    <row r="76" spans="2:13" ht="18" customHeight="1">
      <c r="B76" s="267"/>
      <c r="C76" s="268"/>
      <c r="D76" s="269" t="s">
        <v>158</v>
      </c>
      <c r="E76" s="270"/>
      <c r="F76" s="271">
        <v>6334</v>
      </c>
      <c r="G76" s="271">
        <v>33</v>
      </c>
      <c r="H76" s="271">
        <v>5</v>
      </c>
      <c r="I76" s="271">
        <v>6361</v>
      </c>
      <c r="J76" s="271">
        <v>269</v>
      </c>
      <c r="K76" s="271">
        <v>0</v>
      </c>
      <c r="L76" s="271">
        <v>10</v>
      </c>
      <c r="M76" s="271">
        <v>260</v>
      </c>
    </row>
    <row r="77" spans="2:13" ht="18" customHeight="1">
      <c r="B77" s="267"/>
      <c r="C77" s="268"/>
      <c r="D77" s="269" t="s">
        <v>161</v>
      </c>
      <c r="E77" s="270"/>
      <c r="F77" s="271">
        <v>9637</v>
      </c>
      <c r="G77" s="271">
        <v>44</v>
      </c>
      <c r="H77" s="271">
        <v>68</v>
      </c>
      <c r="I77" s="271">
        <v>9613</v>
      </c>
      <c r="J77" s="271">
        <v>3084</v>
      </c>
      <c r="K77" s="271">
        <v>24</v>
      </c>
      <c r="L77" s="271">
        <v>40</v>
      </c>
      <c r="M77" s="271">
        <v>3068</v>
      </c>
    </row>
    <row r="78" spans="2:13" ht="18" customHeight="1">
      <c r="B78" s="267"/>
      <c r="C78" s="268"/>
      <c r="D78" s="269" t="s">
        <v>394</v>
      </c>
      <c r="E78" s="270"/>
      <c r="F78" s="271">
        <v>53657</v>
      </c>
      <c r="G78" s="271">
        <v>407</v>
      </c>
      <c r="H78" s="271">
        <v>204</v>
      </c>
      <c r="I78" s="271">
        <v>53859</v>
      </c>
      <c r="J78" s="271">
        <v>11420</v>
      </c>
      <c r="K78" s="271">
        <v>328</v>
      </c>
      <c r="L78" s="271">
        <v>44</v>
      </c>
      <c r="M78" s="271">
        <v>11705</v>
      </c>
    </row>
    <row r="79" spans="2:13" ht="18" customHeight="1">
      <c r="B79" s="267"/>
      <c r="C79" s="268"/>
      <c r="D79" s="269" t="s">
        <v>395</v>
      </c>
      <c r="E79" s="270"/>
      <c r="F79" s="271">
        <v>42593</v>
      </c>
      <c r="G79" s="271">
        <v>87</v>
      </c>
      <c r="H79" s="271">
        <v>162</v>
      </c>
      <c r="I79" s="271">
        <v>42458</v>
      </c>
      <c r="J79" s="271">
        <v>54986</v>
      </c>
      <c r="K79" s="271">
        <v>603</v>
      </c>
      <c r="L79" s="271">
        <v>386</v>
      </c>
      <c r="M79" s="271">
        <v>55263</v>
      </c>
    </row>
    <row r="80" spans="2:13" ht="18" customHeight="1">
      <c r="B80" s="267"/>
      <c r="C80" s="268"/>
      <c r="D80" s="269" t="s">
        <v>396</v>
      </c>
      <c r="E80" s="270"/>
      <c r="F80" s="271">
        <v>16044</v>
      </c>
      <c r="G80" s="271">
        <v>57</v>
      </c>
      <c r="H80" s="271">
        <v>133</v>
      </c>
      <c r="I80" s="271">
        <v>15968</v>
      </c>
      <c r="J80" s="271">
        <v>1011</v>
      </c>
      <c r="K80" s="271">
        <v>27</v>
      </c>
      <c r="L80" s="271">
        <v>0</v>
      </c>
      <c r="M80" s="271">
        <v>1038</v>
      </c>
    </row>
    <row r="81" spans="2:13" ht="18" customHeight="1">
      <c r="B81" s="267"/>
      <c r="C81" s="268"/>
      <c r="D81" s="269" t="s">
        <v>397</v>
      </c>
      <c r="E81" s="270"/>
      <c r="F81" s="271">
        <v>5007</v>
      </c>
      <c r="G81" s="271">
        <v>16</v>
      </c>
      <c r="H81" s="271">
        <v>38</v>
      </c>
      <c r="I81" s="271">
        <v>4985</v>
      </c>
      <c r="J81" s="271">
        <v>2271</v>
      </c>
      <c r="K81" s="271">
        <v>41</v>
      </c>
      <c r="L81" s="271">
        <v>21</v>
      </c>
      <c r="M81" s="271">
        <v>2291</v>
      </c>
    </row>
    <row r="82" spans="2:13" ht="18" customHeight="1">
      <c r="B82" s="267"/>
      <c r="C82" s="268"/>
      <c r="D82" s="269" t="s">
        <v>398</v>
      </c>
      <c r="E82" s="270"/>
      <c r="F82" s="271">
        <v>18380</v>
      </c>
      <c r="G82" s="271">
        <v>71</v>
      </c>
      <c r="H82" s="271">
        <v>47</v>
      </c>
      <c r="I82" s="271">
        <v>18405</v>
      </c>
      <c r="J82" s="271">
        <v>2591</v>
      </c>
      <c r="K82" s="271">
        <v>157</v>
      </c>
      <c r="L82" s="271">
        <v>78</v>
      </c>
      <c r="M82" s="271">
        <v>2669</v>
      </c>
    </row>
    <row r="83" spans="2:13" ht="18" customHeight="1">
      <c r="B83" s="267"/>
      <c r="C83" s="268"/>
      <c r="D83" s="269" t="s">
        <v>399</v>
      </c>
      <c r="E83" s="270"/>
      <c r="F83" s="271">
        <v>15749</v>
      </c>
      <c r="G83" s="271">
        <v>117</v>
      </c>
      <c r="H83" s="271">
        <v>114</v>
      </c>
      <c r="I83" s="271">
        <v>15735</v>
      </c>
      <c r="J83" s="271">
        <v>31311</v>
      </c>
      <c r="K83" s="271">
        <v>568</v>
      </c>
      <c r="L83" s="271">
        <v>710</v>
      </c>
      <c r="M83" s="271">
        <v>31186</v>
      </c>
    </row>
    <row r="84" spans="2:13" ht="18" customHeight="1">
      <c r="B84" s="267"/>
      <c r="C84" s="268"/>
      <c r="D84" s="269" t="s">
        <v>400</v>
      </c>
      <c r="E84" s="270"/>
      <c r="F84" s="271">
        <v>11145</v>
      </c>
      <c r="G84" s="271">
        <v>116</v>
      </c>
      <c r="H84" s="271">
        <v>438</v>
      </c>
      <c r="I84" s="271">
        <v>10823</v>
      </c>
      <c r="J84" s="271">
        <v>8952</v>
      </c>
      <c r="K84" s="271">
        <v>33</v>
      </c>
      <c r="L84" s="271">
        <v>33</v>
      </c>
      <c r="M84" s="271">
        <v>8952</v>
      </c>
    </row>
    <row r="85" spans="2:13" ht="18" customHeight="1">
      <c r="B85" s="267"/>
      <c r="C85" s="268"/>
      <c r="D85" s="269" t="s">
        <v>401</v>
      </c>
      <c r="E85" s="270"/>
      <c r="F85" s="271">
        <v>32879</v>
      </c>
      <c r="G85" s="271">
        <v>46</v>
      </c>
      <c r="H85" s="271">
        <v>79</v>
      </c>
      <c r="I85" s="271">
        <v>32846</v>
      </c>
      <c r="J85" s="271">
        <v>11734</v>
      </c>
      <c r="K85" s="271">
        <v>11</v>
      </c>
      <c r="L85" s="271">
        <v>20</v>
      </c>
      <c r="M85" s="271">
        <v>11725</v>
      </c>
    </row>
    <row r="86" spans="2:13" ht="18" customHeight="1">
      <c r="B86" s="267"/>
      <c r="C86" s="268"/>
      <c r="D86" s="269" t="s">
        <v>402</v>
      </c>
      <c r="E86" s="270"/>
      <c r="F86" s="271">
        <v>83893</v>
      </c>
      <c r="G86" s="271">
        <v>434</v>
      </c>
      <c r="H86" s="271">
        <v>261</v>
      </c>
      <c r="I86" s="271">
        <v>84066</v>
      </c>
      <c r="J86" s="271">
        <v>27842</v>
      </c>
      <c r="K86" s="271">
        <v>499</v>
      </c>
      <c r="L86" s="271">
        <v>304</v>
      </c>
      <c r="M86" s="271">
        <v>28037</v>
      </c>
    </row>
    <row r="87" spans="2:13" ht="18" customHeight="1">
      <c r="B87" s="267"/>
      <c r="C87" s="268"/>
      <c r="D87" s="269" t="s">
        <v>188</v>
      </c>
      <c r="E87" s="270"/>
      <c r="F87" s="271">
        <v>4057</v>
      </c>
      <c r="G87" s="271">
        <v>0</v>
      </c>
      <c r="H87" s="271">
        <v>0</v>
      </c>
      <c r="I87" s="271">
        <v>4058</v>
      </c>
      <c r="J87" s="271">
        <v>478</v>
      </c>
      <c r="K87" s="271">
        <v>0</v>
      </c>
      <c r="L87" s="271">
        <v>0</v>
      </c>
      <c r="M87" s="271">
        <v>477</v>
      </c>
    </row>
    <row r="88" spans="2:13" ht="18" customHeight="1">
      <c r="B88" s="267"/>
      <c r="C88" s="268"/>
      <c r="D88" s="269" t="s">
        <v>403</v>
      </c>
      <c r="E88" s="270"/>
      <c r="F88" s="271">
        <v>32229</v>
      </c>
      <c r="G88" s="271">
        <v>580</v>
      </c>
      <c r="H88" s="271">
        <v>1181</v>
      </c>
      <c r="I88" s="271">
        <v>31630</v>
      </c>
      <c r="J88" s="271">
        <v>28261</v>
      </c>
      <c r="K88" s="271">
        <v>472</v>
      </c>
      <c r="L88" s="271">
        <v>383</v>
      </c>
      <c r="M88" s="271">
        <v>28348</v>
      </c>
    </row>
    <row r="89" spans="2:13" ht="18" customHeight="1">
      <c r="B89" s="262"/>
      <c r="C89" s="263"/>
      <c r="D89" s="264" t="s">
        <v>404</v>
      </c>
      <c r="E89" s="265"/>
      <c r="F89" s="272">
        <v>25327</v>
      </c>
      <c r="G89" s="272">
        <v>31</v>
      </c>
      <c r="H89" s="272">
        <v>195</v>
      </c>
      <c r="I89" s="272">
        <v>24960</v>
      </c>
      <c r="J89" s="272">
        <v>10787</v>
      </c>
      <c r="K89" s="272">
        <v>26</v>
      </c>
      <c r="L89" s="272">
        <v>377</v>
      </c>
      <c r="M89" s="272">
        <v>10639</v>
      </c>
    </row>
    <row r="90" spans="2:13" ht="18" customHeight="1">
      <c r="B90" s="273"/>
      <c r="C90" s="274"/>
      <c r="D90" s="275" t="s">
        <v>196</v>
      </c>
      <c r="E90" s="276"/>
      <c r="F90" s="277">
        <v>3705</v>
      </c>
      <c r="G90" s="277">
        <v>24</v>
      </c>
      <c r="H90" s="277">
        <v>26</v>
      </c>
      <c r="I90" s="277">
        <v>3703</v>
      </c>
      <c r="J90" s="277">
        <v>390</v>
      </c>
      <c r="K90" s="277">
        <v>0</v>
      </c>
      <c r="L90" s="277">
        <v>0</v>
      </c>
      <c r="M90" s="277">
        <v>390</v>
      </c>
    </row>
    <row r="91" spans="2:13" ht="18" customHeight="1">
      <c r="B91" s="278"/>
      <c r="C91" s="279"/>
      <c r="D91" s="280" t="s">
        <v>405</v>
      </c>
      <c r="E91" s="281"/>
      <c r="F91" s="484">
        <v>2126</v>
      </c>
      <c r="G91" s="484">
        <v>29</v>
      </c>
      <c r="H91" s="484">
        <v>18</v>
      </c>
      <c r="I91" s="484">
        <v>2137</v>
      </c>
      <c r="J91" s="484">
        <v>63</v>
      </c>
      <c r="K91" s="484">
        <v>0</v>
      </c>
      <c r="L91" s="484">
        <v>45</v>
      </c>
      <c r="M91" s="484">
        <v>18</v>
      </c>
    </row>
    <row r="92" spans="2:13" ht="18" customHeight="1">
      <c r="B92" s="267"/>
      <c r="C92" s="268"/>
      <c r="D92" s="269" t="s">
        <v>406</v>
      </c>
      <c r="E92" s="270"/>
      <c r="F92" s="271">
        <v>3866</v>
      </c>
      <c r="G92" s="271">
        <v>21</v>
      </c>
      <c r="H92" s="271">
        <v>46</v>
      </c>
      <c r="I92" s="271">
        <v>3845</v>
      </c>
      <c r="J92" s="271">
        <v>414</v>
      </c>
      <c r="K92" s="271">
        <v>0</v>
      </c>
      <c r="L92" s="271">
        <v>17</v>
      </c>
      <c r="M92" s="271">
        <v>393</v>
      </c>
    </row>
    <row r="93" spans="2:13" ht="18" customHeight="1">
      <c r="B93" s="267"/>
      <c r="C93" s="268"/>
      <c r="D93" s="269" t="s">
        <v>407</v>
      </c>
      <c r="E93" s="270"/>
      <c r="F93" s="271">
        <v>12460</v>
      </c>
      <c r="G93" s="271">
        <v>18</v>
      </c>
      <c r="H93" s="271">
        <v>35</v>
      </c>
      <c r="I93" s="271">
        <v>12443</v>
      </c>
      <c r="J93" s="271">
        <v>931</v>
      </c>
      <c r="K93" s="271">
        <v>0</v>
      </c>
      <c r="L93" s="271">
        <v>0</v>
      </c>
      <c r="M93" s="271">
        <v>931</v>
      </c>
    </row>
    <row r="94" spans="2:13" ht="18" customHeight="1">
      <c r="B94" s="267"/>
      <c r="C94" s="268"/>
      <c r="D94" s="269" t="s">
        <v>208</v>
      </c>
      <c r="E94" s="270"/>
      <c r="F94" s="271">
        <v>4760</v>
      </c>
      <c r="G94" s="271">
        <v>14</v>
      </c>
      <c r="H94" s="271">
        <v>42</v>
      </c>
      <c r="I94" s="271">
        <v>4731</v>
      </c>
      <c r="J94" s="271">
        <v>331</v>
      </c>
      <c r="K94" s="271">
        <v>0</v>
      </c>
      <c r="L94" s="271">
        <v>3</v>
      </c>
      <c r="M94" s="271">
        <v>329</v>
      </c>
    </row>
    <row r="95" spans="2:13" ht="18" customHeight="1">
      <c r="B95" s="267"/>
      <c r="C95" s="268"/>
      <c r="D95" s="269" t="s">
        <v>408</v>
      </c>
      <c r="E95" s="270"/>
      <c r="F95" s="271">
        <v>21171</v>
      </c>
      <c r="G95" s="271">
        <v>216</v>
      </c>
      <c r="H95" s="271">
        <v>104</v>
      </c>
      <c r="I95" s="271">
        <v>21283</v>
      </c>
      <c r="J95" s="271">
        <v>1938</v>
      </c>
      <c r="K95" s="271">
        <v>9</v>
      </c>
      <c r="L95" s="271">
        <v>6</v>
      </c>
      <c r="M95" s="271">
        <v>1941</v>
      </c>
    </row>
    <row r="96" spans="2:13" ht="18" customHeight="1">
      <c r="B96" s="267"/>
      <c r="C96" s="268"/>
      <c r="D96" s="269" t="s">
        <v>409</v>
      </c>
      <c r="E96" s="270"/>
      <c r="F96" s="271">
        <v>11963</v>
      </c>
      <c r="G96" s="271">
        <v>105</v>
      </c>
      <c r="H96" s="271">
        <v>81</v>
      </c>
      <c r="I96" s="271">
        <v>12002</v>
      </c>
      <c r="J96" s="271">
        <v>1116</v>
      </c>
      <c r="K96" s="271">
        <v>63</v>
      </c>
      <c r="L96" s="271">
        <v>8</v>
      </c>
      <c r="M96" s="271">
        <v>1156</v>
      </c>
    </row>
    <row r="97" spans="2:13" ht="18" customHeight="1">
      <c r="B97" s="267"/>
      <c r="C97" s="268"/>
      <c r="D97" s="269" t="s">
        <v>410</v>
      </c>
      <c r="E97" s="270"/>
      <c r="F97" s="271">
        <v>6414</v>
      </c>
      <c r="G97" s="271">
        <v>35</v>
      </c>
      <c r="H97" s="271">
        <v>64</v>
      </c>
      <c r="I97" s="271">
        <v>6385</v>
      </c>
      <c r="J97" s="271">
        <v>251</v>
      </c>
      <c r="K97" s="271">
        <v>0</v>
      </c>
      <c r="L97" s="271">
        <v>0</v>
      </c>
      <c r="M97" s="271">
        <v>251</v>
      </c>
    </row>
    <row r="98" spans="2:13" ht="18" customHeight="1">
      <c r="B98" s="267"/>
      <c r="C98" s="268"/>
      <c r="D98" s="269" t="s">
        <v>411</v>
      </c>
      <c r="E98" s="270"/>
      <c r="F98" s="271">
        <v>3256</v>
      </c>
      <c r="G98" s="271">
        <v>9</v>
      </c>
      <c r="H98" s="271">
        <v>27</v>
      </c>
      <c r="I98" s="271">
        <v>3238</v>
      </c>
      <c r="J98" s="271">
        <v>194</v>
      </c>
      <c r="K98" s="271">
        <v>0</v>
      </c>
      <c r="L98" s="271">
        <v>0</v>
      </c>
      <c r="M98" s="271">
        <v>194</v>
      </c>
    </row>
    <row r="99" spans="2:13" ht="18" customHeight="1">
      <c r="B99" s="267"/>
      <c r="C99" s="268"/>
      <c r="D99" s="269" t="s">
        <v>222</v>
      </c>
      <c r="E99" s="270"/>
      <c r="F99" s="271">
        <v>2880</v>
      </c>
      <c r="G99" s="271">
        <v>21</v>
      </c>
      <c r="H99" s="271">
        <v>45</v>
      </c>
      <c r="I99" s="271">
        <v>2856</v>
      </c>
      <c r="J99" s="271">
        <v>51</v>
      </c>
      <c r="K99" s="271">
        <v>0</v>
      </c>
      <c r="L99" s="271">
        <v>0</v>
      </c>
      <c r="M99" s="271">
        <v>51</v>
      </c>
    </row>
    <row r="100" spans="2:13" ht="18" customHeight="1">
      <c r="B100" s="267"/>
      <c r="C100" s="268"/>
      <c r="D100" s="269" t="s">
        <v>225</v>
      </c>
      <c r="E100" s="270"/>
      <c r="F100" s="271">
        <v>5577</v>
      </c>
      <c r="G100" s="271">
        <v>27</v>
      </c>
      <c r="H100" s="271">
        <v>34</v>
      </c>
      <c r="I100" s="271">
        <v>5571</v>
      </c>
      <c r="J100" s="271">
        <v>147</v>
      </c>
      <c r="K100" s="271">
        <v>0</v>
      </c>
      <c r="L100" s="271">
        <v>0</v>
      </c>
      <c r="M100" s="271">
        <v>146</v>
      </c>
    </row>
    <row r="101" spans="2:13" ht="18" customHeight="1">
      <c r="B101" s="267"/>
      <c r="C101" s="268"/>
      <c r="D101" s="269" t="s">
        <v>228</v>
      </c>
      <c r="E101" s="270"/>
      <c r="F101" s="271">
        <v>11098</v>
      </c>
      <c r="G101" s="271">
        <v>17</v>
      </c>
      <c r="H101" s="271">
        <v>60</v>
      </c>
      <c r="I101" s="271">
        <v>11055</v>
      </c>
      <c r="J101" s="271">
        <v>648</v>
      </c>
      <c r="K101" s="271">
        <v>33</v>
      </c>
      <c r="L101" s="271">
        <v>0</v>
      </c>
      <c r="M101" s="271">
        <v>681</v>
      </c>
    </row>
    <row r="102" spans="2:13" ht="18" customHeight="1">
      <c r="B102" s="267"/>
      <c r="C102" s="268"/>
      <c r="D102" s="269" t="s">
        <v>412</v>
      </c>
      <c r="E102" s="270"/>
      <c r="F102" s="271">
        <v>11595</v>
      </c>
      <c r="G102" s="271">
        <v>6</v>
      </c>
      <c r="H102" s="271">
        <v>52</v>
      </c>
      <c r="I102" s="271">
        <v>11549</v>
      </c>
      <c r="J102" s="271">
        <v>263</v>
      </c>
      <c r="K102" s="271">
        <v>0</v>
      </c>
      <c r="L102" s="271">
        <v>2</v>
      </c>
      <c r="M102" s="271">
        <v>261</v>
      </c>
    </row>
    <row r="103" spans="2:13" ht="18" customHeight="1">
      <c r="B103" s="267"/>
      <c r="C103" s="268"/>
      <c r="D103" s="269" t="s">
        <v>413</v>
      </c>
      <c r="E103" s="270"/>
      <c r="F103" s="271">
        <v>19553</v>
      </c>
      <c r="G103" s="271">
        <v>4</v>
      </c>
      <c r="H103" s="271">
        <v>96</v>
      </c>
      <c r="I103" s="271">
        <v>19452</v>
      </c>
      <c r="J103" s="271">
        <v>1751</v>
      </c>
      <c r="K103" s="271">
        <v>0</v>
      </c>
      <c r="L103" s="271">
        <v>9</v>
      </c>
      <c r="M103" s="271">
        <v>1751</v>
      </c>
    </row>
    <row r="104" spans="2:13" ht="18" customHeight="1">
      <c r="B104" s="267"/>
      <c r="C104" s="268"/>
      <c r="D104" s="269" t="s">
        <v>414</v>
      </c>
      <c r="E104" s="270"/>
      <c r="F104" s="271">
        <v>7883</v>
      </c>
      <c r="G104" s="271">
        <v>1</v>
      </c>
      <c r="H104" s="271">
        <v>53</v>
      </c>
      <c r="I104" s="271">
        <v>7829</v>
      </c>
      <c r="J104" s="271">
        <v>1000</v>
      </c>
      <c r="K104" s="271">
        <v>0</v>
      </c>
      <c r="L104" s="271">
        <v>7</v>
      </c>
      <c r="M104" s="271">
        <v>995</v>
      </c>
    </row>
    <row r="105" spans="2:13" ht="18" customHeight="1">
      <c r="B105" s="267"/>
      <c r="C105" s="268"/>
      <c r="D105" s="269" t="s">
        <v>415</v>
      </c>
      <c r="E105" s="270"/>
      <c r="F105" s="271">
        <v>8536</v>
      </c>
      <c r="G105" s="271">
        <v>36</v>
      </c>
      <c r="H105" s="271">
        <v>69</v>
      </c>
      <c r="I105" s="271">
        <v>8502</v>
      </c>
      <c r="J105" s="271">
        <v>958</v>
      </c>
      <c r="K105" s="271">
        <v>87</v>
      </c>
      <c r="L105" s="271">
        <v>0</v>
      </c>
      <c r="M105" s="271">
        <v>1046</v>
      </c>
    </row>
    <row r="106" spans="2:13" ht="18" customHeight="1">
      <c r="B106" s="267"/>
      <c r="C106" s="268"/>
      <c r="D106" s="269" t="s">
        <v>416</v>
      </c>
      <c r="E106" s="270"/>
      <c r="F106" s="271">
        <v>28508</v>
      </c>
      <c r="G106" s="271">
        <v>654</v>
      </c>
      <c r="H106" s="271">
        <v>191</v>
      </c>
      <c r="I106" s="271">
        <v>28970</v>
      </c>
      <c r="J106" s="271">
        <v>549</v>
      </c>
      <c r="K106" s="271">
        <v>23</v>
      </c>
      <c r="L106" s="271">
        <v>2</v>
      </c>
      <c r="M106" s="271">
        <v>571</v>
      </c>
    </row>
    <row r="107" spans="2:13" ht="18" customHeight="1">
      <c r="B107" s="267"/>
      <c r="C107" s="268"/>
      <c r="D107" s="269" t="s">
        <v>417</v>
      </c>
      <c r="E107" s="270"/>
      <c r="F107" s="271">
        <v>9690</v>
      </c>
      <c r="G107" s="271">
        <v>111</v>
      </c>
      <c r="H107" s="271">
        <v>81</v>
      </c>
      <c r="I107" s="271">
        <v>9720</v>
      </c>
      <c r="J107" s="271">
        <v>102</v>
      </c>
      <c r="K107" s="271">
        <v>3</v>
      </c>
      <c r="L107" s="271">
        <v>6</v>
      </c>
      <c r="M107" s="271">
        <v>99</v>
      </c>
    </row>
    <row r="108" spans="2:13" ht="18" customHeight="1">
      <c r="B108" s="267"/>
      <c r="C108" s="268"/>
      <c r="D108" s="269" t="s">
        <v>418</v>
      </c>
      <c r="E108" s="270"/>
      <c r="F108" s="271">
        <v>89775</v>
      </c>
      <c r="G108" s="271">
        <v>451</v>
      </c>
      <c r="H108" s="271">
        <v>1040</v>
      </c>
      <c r="I108" s="271">
        <v>89185</v>
      </c>
      <c r="J108" s="271">
        <v>2085</v>
      </c>
      <c r="K108" s="271">
        <v>109</v>
      </c>
      <c r="L108" s="271">
        <v>15</v>
      </c>
      <c r="M108" s="271">
        <v>2180</v>
      </c>
    </row>
    <row r="109" spans="2:13" ht="18" customHeight="1">
      <c r="B109" s="267"/>
      <c r="C109" s="268"/>
      <c r="D109" s="269" t="s">
        <v>419</v>
      </c>
      <c r="E109" s="270"/>
      <c r="F109" s="271">
        <v>10586</v>
      </c>
      <c r="G109" s="271">
        <v>61</v>
      </c>
      <c r="H109" s="271">
        <v>114</v>
      </c>
      <c r="I109" s="271">
        <v>10528</v>
      </c>
      <c r="J109" s="271">
        <v>924</v>
      </c>
      <c r="K109" s="271">
        <v>17</v>
      </c>
      <c r="L109" s="271">
        <v>28</v>
      </c>
      <c r="M109" s="271">
        <v>918</v>
      </c>
    </row>
    <row r="110" spans="2:13" ht="18" customHeight="1">
      <c r="B110" s="267"/>
      <c r="C110" s="268"/>
      <c r="D110" s="269" t="s">
        <v>420</v>
      </c>
      <c r="E110" s="270"/>
      <c r="F110" s="283" t="s">
        <v>746</v>
      </c>
      <c r="G110" s="283" t="s">
        <v>746</v>
      </c>
      <c r="H110" s="283" t="s">
        <v>746</v>
      </c>
      <c r="I110" s="283" t="s">
        <v>746</v>
      </c>
      <c r="J110" s="283" t="s">
        <v>746</v>
      </c>
      <c r="K110" s="283" t="s">
        <v>746</v>
      </c>
      <c r="L110" s="283" t="s">
        <v>746</v>
      </c>
      <c r="M110" s="283" t="s">
        <v>746</v>
      </c>
    </row>
    <row r="111" spans="2:20" ht="18" customHeight="1">
      <c r="B111" s="267"/>
      <c r="C111" s="268"/>
      <c r="D111" s="269" t="s">
        <v>421</v>
      </c>
      <c r="E111" s="270"/>
      <c r="F111" s="283" t="s">
        <v>746</v>
      </c>
      <c r="G111" s="283" t="s">
        <v>746</v>
      </c>
      <c r="H111" s="283" t="s">
        <v>746</v>
      </c>
      <c r="I111" s="283" t="s">
        <v>746</v>
      </c>
      <c r="J111" s="283" t="s">
        <v>746</v>
      </c>
      <c r="K111" s="283" t="s">
        <v>746</v>
      </c>
      <c r="L111" s="283" t="s">
        <v>746</v>
      </c>
      <c r="M111" s="283" t="s">
        <v>746</v>
      </c>
      <c r="N111" s="337"/>
      <c r="O111" s="337"/>
      <c r="P111" s="337"/>
      <c r="Q111" s="337"/>
      <c r="R111" s="337"/>
      <c r="S111" s="337"/>
      <c r="T111" s="337"/>
    </row>
    <row r="112" spans="2:20" ht="18" customHeight="1">
      <c r="B112" s="267"/>
      <c r="C112" s="268"/>
      <c r="D112" s="269" t="s">
        <v>422</v>
      </c>
      <c r="E112" s="270"/>
      <c r="F112" s="283" t="s">
        <v>746</v>
      </c>
      <c r="G112" s="283" t="s">
        <v>746</v>
      </c>
      <c r="H112" s="283" t="s">
        <v>746</v>
      </c>
      <c r="I112" s="283" t="s">
        <v>746</v>
      </c>
      <c r="J112" s="283" t="s">
        <v>746</v>
      </c>
      <c r="K112" s="283" t="s">
        <v>746</v>
      </c>
      <c r="L112" s="283" t="s">
        <v>746</v>
      </c>
      <c r="M112" s="283" t="s">
        <v>746</v>
      </c>
      <c r="N112" s="337"/>
      <c r="O112" s="337"/>
      <c r="P112" s="337"/>
      <c r="Q112" s="337"/>
      <c r="R112" s="337"/>
      <c r="S112" s="337"/>
      <c r="T112" s="337"/>
    </row>
    <row r="113" spans="2:20" ht="18" customHeight="1">
      <c r="B113" s="262"/>
      <c r="C113" s="263"/>
      <c r="D113" s="264" t="s">
        <v>423</v>
      </c>
      <c r="E113" s="265"/>
      <c r="F113" s="272">
        <v>19620</v>
      </c>
      <c r="G113" s="272">
        <v>63</v>
      </c>
      <c r="H113" s="272">
        <v>9</v>
      </c>
      <c r="I113" s="272">
        <v>19614</v>
      </c>
      <c r="J113" s="272">
        <v>6318</v>
      </c>
      <c r="K113" s="272">
        <v>91</v>
      </c>
      <c r="L113" s="272">
        <v>151</v>
      </c>
      <c r="M113" s="272">
        <v>6318</v>
      </c>
      <c r="N113" s="337"/>
      <c r="O113" s="337"/>
      <c r="P113" s="337"/>
      <c r="Q113" s="337"/>
      <c r="R113" s="337"/>
      <c r="S113" s="337"/>
      <c r="T113" s="337"/>
    </row>
    <row r="114" spans="2:13" ht="18" customHeight="1">
      <c r="B114" s="284"/>
      <c r="C114" s="285"/>
      <c r="D114" s="286" t="s">
        <v>424</v>
      </c>
      <c r="E114" s="287"/>
      <c r="F114" s="288">
        <v>22973</v>
      </c>
      <c r="G114" s="288">
        <v>24</v>
      </c>
      <c r="H114" s="288">
        <v>153</v>
      </c>
      <c r="I114" s="288">
        <v>22844</v>
      </c>
      <c r="J114" s="288">
        <v>48668</v>
      </c>
      <c r="K114" s="288">
        <v>512</v>
      </c>
      <c r="L114" s="288">
        <v>235</v>
      </c>
      <c r="M114" s="288">
        <v>48945</v>
      </c>
    </row>
    <row r="115" spans="2:13" ht="18" customHeight="1">
      <c r="B115" s="262"/>
      <c r="C115" s="263"/>
      <c r="D115" s="264" t="s">
        <v>256</v>
      </c>
      <c r="E115" s="265"/>
      <c r="F115" s="272">
        <v>11572</v>
      </c>
      <c r="G115" s="272">
        <v>59</v>
      </c>
      <c r="H115" s="272">
        <v>69</v>
      </c>
      <c r="I115" s="272">
        <v>11562</v>
      </c>
      <c r="J115" s="272">
        <v>3837</v>
      </c>
      <c r="K115" s="272">
        <v>212</v>
      </c>
      <c r="L115" s="272">
        <v>33</v>
      </c>
      <c r="M115" s="272">
        <v>4016</v>
      </c>
    </row>
    <row r="116" spans="2:13" ht="18" customHeight="1">
      <c r="B116" s="284"/>
      <c r="C116" s="285"/>
      <c r="D116" s="286" t="s">
        <v>425</v>
      </c>
      <c r="E116" s="287"/>
      <c r="F116" s="288">
        <v>4177</v>
      </c>
      <c r="G116" s="288">
        <v>58</v>
      </c>
      <c r="H116" s="288">
        <v>45</v>
      </c>
      <c r="I116" s="288">
        <v>4173</v>
      </c>
      <c r="J116" s="288">
        <v>27474</v>
      </c>
      <c r="K116" s="288">
        <v>356</v>
      </c>
      <c r="L116" s="288">
        <v>677</v>
      </c>
      <c r="M116" s="288">
        <v>27170</v>
      </c>
    </row>
    <row r="117" spans="2:13" ht="18" customHeight="1">
      <c r="B117" s="278"/>
      <c r="C117" s="279"/>
      <c r="D117" s="280" t="s">
        <v>258</v>
      </c>
      <c r="E117" s="281"/>
      <c r="F117" s="282">
        <v>41560</v>
      </c>
      <c r="G117" s="282">
        <v>105</v>
      </c>
      <c r="H117" s="282">
        <v>216</v>
      </c>
      <c r="I117" s="282">
        <v>41449</v>
      </c>
      <c r="J117" s="282">
        <v>8344</v>
      </c>
      <c r="K117" s="282">
        <v>159</v>
      </c>
      <c r="L117" s="282">
        <v>235</v>
      </c>
      <c r="M117" s="282">
        <v>8268</v>
      </c>
    </row>
    <row r="118" spans="2:13" ht="18" customHeight="1">
      <c r="B118" s="267"/>
      <c r="C118" s="268"/>
      <c r="D118" s="269" t="s">
        <v>426</v>
      </c>
      <c r="E118" s="270"/>
      <c r="F118" s="271">
        <v>42333</v>
      </c>
      <c r="G118" s="271">
        <v>329</v>
      </c>
      <c r="H118" s="271">
        <v>45</v>
      </c>
      <c r="I118" s="271">
        <v>42617</v>
      </c>
      <c r="J118" s="271">
        <v>19498</v>
      </c>
      <c r="K118" s="271">
        <v>340</v>
      </c>
      <c r="L118" s="271">
        <v>69</v>
      </c>
      <c r="M118" s="271">
        <v>19769</v>
      </c>
    </row>
    <row r="119" spans="2:13" ht="18" customHeight="1">
      <c r="B119" s="324"/>
      <c r="C119" s="325"/>
      <c r="D119" s="335" t="s">
        <v>427</v>
      </c>
      <c r="E119" s="327"/>
      <c r="F119" s="336">
        <v>11597</v>
      </c>
      <c r="G119" s="336">
        <v>263</v>
      </c>
      <c r="H119" s="336">
        <v>804</v>
      </c>
      <c r="I119" s="336">
        <v>11057</v>
      </c>
      <c r="J119" s="336">
        <v>6096</v>
      </c>
      <c r="K119" s="336">
        <v>64</v>
      </c>
      <c r="L119" s="336">
        <v>73</v>
      </c>
      <c r="M119" s="336">
        <v>6086</v>
      </c>
    </row>
    <row r="120" spans="2:13" ht="18" customHeight="1">
      <c r="B120" s="273"/>
      <c r="C120" s="274"/>
      <c r="D120" s="275" t="s">
        <v>428</v>
      </c>
      <c r="E120" s="276"/>
      <c r="F120" s="277">
        <v>15451</v>
      </c>
      <c r="G120" s="277">
        <v>317</v>
      </c>
      <c r="H120" s="277">
        <v>377</v>
      </c>
      <c r="I120" s="277">
        <v>15391</v>
      </c>
      <c r="J120" s="277">
        <v>20587</v>
      </c>
      <c r="K120" s="277">
        <v>408</v>
      </c>
      <c r="L120" s="277">
        <v>310</v>
      </c>
      <c r="M120" s="277">
        <v>20685</v>
      </c>
    </row>
    <row r="121" spans="2:13" ht="18" customHeight="1">
      <c r="B121" s="284"/>
      <c r="C121" s="285"/>
      <c r="D121" s="286" t="s">
        <v>429</v>
      </c>
      <c r="E121" s="287"/>
      <c r="F121" s="288">
        <v>5181</v>
      </c>
      <c r="G121" s="288">
        <v>0</v>
      </c>
      <c r="H121" s="288">
        <v>0</v>
      </c>
      <c r="I121" s="288">
        <v>5182</v>
      </c>
      <c r="J121" s="288">
        <v>1578</v>
      </c>
      <c r="K121" s="288">
        <v>0</v>
      </c>
      <c r="L121" s="288">
        <v>0</v>
      </c>
      <c r="M121" s="288">
        <v>1577</v>
      </c>
    </row>
    <row r="122" spans="2:13" ht="18" customHeight="1">
      <c r="B122" s="324"/>
      <c r="C122" s="325"/>
      <c r="D122" s="326" t="s">
        <v>430</v>
      </c>
      <c r="E122" s="265"/>
      <c r="F122" s="291" t="s">
        <v>746</v>
      </c>
      <c r="G122" s="291" t="s">
        <v>746</v>
      </c>
      <c r="H122" s="291" t="s">
        <v>746</v>
      </c>
      <c r="I122" s="291" t="s">
        <v>746</v>
      </c>
      <c r="J122" s="291" t="s">
        <v>746</v>
      </c>
      <c r="K122" s="291" t="s">
        <v>746</v>
      </c>
      <c r="L122" s="291" t="s">
        <v>746</v>
      </c>
      <c r="M122" s="291" t="s">
        <v>746</v>
      </c>
    </row>
    <row r="123" spans="2:15" ht="14.25" customHeight="1">
      <c r="B123" s="273"/>
      <c r="C123" s="274"/>
      <c r="D123" s="328" t="s">
        <v>431</v>
      </c>
      <c r="E123" s="270"/>
      <c r="F123" s="283" t="s">
        <v>746</v>
      </c>
      <c r="G123" s="283" t="s">
        <v>746</v>
      </c>
      <c r="H123" s="283" t="s">
        <v>746</v>
      </c>
      <c r="I123" s="283" t="s">
        <v>746</v>
      </c>
      <c r="J123" s="283" t="s">
        <v>746</v>
      </c>
      <c r="K123" s="283" t="s">
        <v>746</v>
      </c>
      <c r="L123" s="283" t="s">
        <v>746</v>
      </c>
      <c r="M123" s="283" t="s">
        <v>746</v>
      </c>
      <c r="N123" s="337"/>
      <c r="O123" s="337"/>
    </row>
    <row r="124" spans="2:15" ht="14.25" customHeight="1">
      <c r="B124" s="273"/>
      <c r="C124" s="274"/>
      <c r="D124" s="328" t="s">
        <v>432</v>
      </c>
      <c r="E124" s="270"/>
      <c r="F124" s="283" t="s">
        <v>746</v>
      </c>
      <c r="G124" s="283" t="s">
        <v>746</v>
      </c>
      <c r="H124" s="283" t="s">
        <v>746</v>
      </c>
      <c r="I124" s="283" t="s">
        <v>746</v>
      </c>
      <c r="J124" s="283" t="s">
        <v>746</v>
      </c>
      <c r="K124" s="283" t="s">
        <v>746</v>
      </c>
      <c r="L124" s="283" t="s">
        <v>746</v>
      </c>
      <c r="M124" s="283" t="s">
        <v>746</v>
      </c>
      <c r="N124" s="337"/>
      <c r="O124" s="337"/>
    </row>
    <row r="125" spans="2:15" ht="14.25" customHeight="1">
      <c r="B125" s="273"/>
      <c r="C125" s="274"/>
      <c r="D125" s="328" t="s">
        <v>433</v>
      </c>
      <c r="E125" s="270"/>
      <c r="F125" s="283" t="s">
        <v>746</v>
      </c>
      <c r="G125" s="283" t="s">
        <v>746</v>
      </c>
      <c r="H125" s="283" t="s">
        <v>746</v>
      </c>
      <c r="I125" s="283" t="s">
        <v>746</v>
      </c>
      <c r="J125" s="283" t="s">
        <v>746</v>
      </c>
      <c r="K125" s="283" t="s">
        <v>746</v>
      </c>
      <c r="L125" s="283" t="s">
        <v>746</v>
      </c>
      <c r="M125" s="283" t="s">
        <v>746</v>
      </c>
      <c r="N125" s="337"/>
      <c r="O125" s="337"/>
    </row>
    <row r="126" spans="2:15" ht="14.25" customHeight="1">
      <c r="B126" s="267"/>
      <c r="C126" s="268"/>
      <c r="D126" s="293" t="s">
        <v>434</v>
      </c>
      <c r="E126" s="270"/>
      <c r="F126" s="283" t="s">
        <v>746</v>
      </c>
      <c r="G126" s="283" t="s">
        <v>746</v>
      </c>
      <c r="H126" s="283" t="s">
        <v>746</v>
      </c>
      <c r="I126" s="283" t="s">
        <v>746</v>
      </c>
      <c r="J126" s="283" t="s">
        <v>746</v>
      </c>
      <c r="K126" s="283" t="s">
        <v>746</v>
      </c>
      <c r="L126" s="283" t="s">
        <v>746</v>
      </c>
      <c r="M126" s="283" t="s">
        <v>746</v>
      </c>
      <c r="N126" s="337"/>
      <c r="O126" s="337"/>
    </row>
    <row r="127" spans="2:15" ht="14.25" customHeight="1">
      <c r="B127" s="262"/>
      <c r="C127" s="263"/>
      <c r="D127" s="290" t="s">
        <v>435</v>
      </c>
      <c r="E127" s="265"/>
      <c r="F127" s="291" t="s">
        <v>746</v>
      </c>
      <c r="G127" s="291" t="s">
        <v>746</v>
      </c>
      <c r="H127" s="291" t="s">
        <v>746</v>
      </c>
      <c r="I127" s="291" t="s">
        <v>746</v>
      </c>
      <c r="J127" s="291" t="s">
        <v>746</v>
      </c>
      <c r="K127" s="291" t="s">
        <v>746</v>
      </c>
      <c r="L127" s="291" t="s">
        <v>746</v>
      </c>
      <c r="M127" s="291" t="s">
        <v>746</v>
      </c>
      <c r="N127" s="337"/>
      <c r="O127" s="337"/>
    </row>
    <row r="128" spans="2:15" ht="14.25" customHeight="1">
      <c r="B128" s="284"/>
      <c r="C128" s="285"/>
      <c r="D128" s="295" t="s">
        <v>436</v>
      </c>
      <c r="E128" s="287"/>
      <c r="F128" s="296" t="s">
        <v>746</v>
      </c>
      <c r="G128" s="296" t="s">
        <v>746</v>
      </c>
      <c r="H128" s="296" t="s">
        <v>746</v>
      </c>
      <c r="I128" s="296" t="s">
        <v>746</v>
      </c>
      <c r="J128" s="296" t="s">
        <v>746</v>
      </c>
      <c r="K128" s="296" t="s">
        <v>746</v>
      </c>
      <c r="L128" s="296" t="s">
        <v>746</v>
      </c>
      <c r="M128" s="296" t="s">
        <v>746</v>
      </c>
      <c r="N128" s="337"/>
      <c r="O128" s="337"/>
    </row>
    <row r="129" spans="14:15" ht="14.25" customHeight="1">
      <c r="N129" s="337"/>
      <c r="O129" s="337"/>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A8:A28 B8:IV64 B72:M128 A72:A96 A101:A128 N73:IV12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tabColor indexed="20"/>
  </sheetPr>
  <dimension ref="B1:AQ93"/>
  <sheetViews>
    <sheetView workbookViewId="0" topLeftCell="B1">
      <selection activeCell="B1" sqref="B1:AB1"/>
    </sheetView>
  </sheetViews>
  <sheetFormatPr defaultColWidth="8.796875" defaultRowHeight="14.25"/>
  <cols>
    <col min="1" max="1" width="2.59765625" style="392" customWidth="1"/>
    <col min="2" max="2" width="4.5" style="392" customWidth="1"/>
    <col min="3" max="3" width="3.3984375" style="392" customWidth="1"/>
    <col min="4" max="4" width="3.69921875" style="392" customWidth="1"/>
    <col min="5" max="28" width="3" style="392" customWidth="1"/>
    <col min="29" max="16384" width="3.09765625" style="392" customWidth="1"/>
  </cols>
  <sheetData>
    <row r="1" spans="2:28" ht="17.25">
      <c r="B1" s="824" t="s">
        <v>666</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row>
    <row r="2" spans="2:28" ht="17.25">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row>
    <row r="4" ht="17.25">
      <c r="B4" s="393" t="s">
        <v>562</v>
      </c>
    </row>
    <row r="5" ht="13.5"/>
    <row r="6" spans="2:28" ht="15" customHeight="1">
      <c r="B6" s="394" t="s">
        <v>503</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row>
    <row r="7" spans="2:28" ht="15" customHeight="1">
      <c r="B7" s="394"/>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row>
    <row r="8" spans="2:28" ht="15.75" customHeight="1">
      <c r="B8" s="798" t="s">
        <v>504</v>
      </c>
      <c r="C8" s="799"/>
      <c r="D8" s="799"/>
      <c r="E8" s="799"/>
      <c r="F8" s="800"/>
      <c r="G8" s="813" t="s">
        <v>505</v>
      </c>
      <c r="H8" s="814"/>
      <c r="I8" s="814"/>
      <c r="J8" s="814"/>
      <c r="K8" s="814"/>
      <c r="L8" s="814"/>
      <c r="M8" s="815"/>
      <c r="N8" s="813" t="s">
        <v>506</v>
      </c>
      <c r="O8" s="814"/>
      <c r="P8" s="814"/>
      <c r="Q8" s="814"/>
      <c r="R8" s="814"/>
      <c r="S8" s="814"/>
      <c r="T8" s="815"/>
      <c r="U8" s="394"/>
      <c r="V8" s="394"/>
      <c r="W8" s="394"/>
      <c r="X8" s="394"/>
      <c r="Y8" s="394"/>
      <c r="Z8" s="394"/>
      <c r="AA8" s="394"/>
      <c r="AB8" s="394"/>
    </row>
    <row r="9" spans="2:28" ht="15.75" customHeight="1">
      <c r="B9" s="801"/>
      <c r="C9" s="802"/>
      <c r="D9" s="802"/>
      <c r="E9" s="802"/>
      <c r="F9" s="803"/>
      <c r="G9" s="813" t="s">
        <v>498</v>
      </c>
      <c r="H9" s="814"/>
      <c r="I9" s="815"/>
      <c r="J9" s="816" t="s">
        <v>499</v>
      </c>
      <c r="K9" s="816"/>
      <c r="L9" s="816"/>
      <c r="M9" s="816"/>
      <c r="N9" s="815" t="s">
        <v>498</v>
      </c>
      <c r="O9" s="816"/>
      <c r="P9" s="816"/>
      <c r="Q9" s="816" t="s">
        <v>499</v>
      </c>
      <c r="R9" s="816"/>
      <c r="S9" s="816"/>
      <c r="T9" s="816"/>
      <c r="U9" s="394"/>
      <c r="V9" s="394"/>
      <c r="W9" s="394"/>
      <c r="X9" s="394"/>
      <c r="Y9" s="394"/>
      <c r="Z9" s="394"/>
      <c r="AA9" s="394"/>
      <c r="AB9" s="394"/>
    </row>
    <row r="10" spans="2:28" ht="10.5" customHeight="1">
      <c r="B10" s="397"/>
      <c r="C10" s="398"/>
      <c r="D10" s="398"/>
      <c r="E10" s="398"/>
      <c r="F10" s="399"/>
      <c r="G10" s="400"/>
      <c r="H10" s="401"/>
      <c r="I10" s="401" t="s">
        <v>507</v>
      </c>
      <c r="J10" s="401"/>
      <c r="K10" s="401"/>
      <c r="L10" s="401"/>
      <c r="M10" s="402" t="s">
        <v>508</v>
      </c>
      <c r="N10" s="401"/>
      <c r="O10" s="401"/>
      <c r="P10" s="401" t="s">
        <v>507</v>
      </c>
      <c r="Q10" s="401"/>
      <c r="R10" s="401"/>
      <c r="S10" s="401"/>
      <c r="T10" s="402" t="s">
        <v>508</v>
      </c>
      <c r="U10" s="394"/>
      <c r="V10" s="394"/>
      <c r="W10" s="394"/>
      <c r="X10" s="394"/>
      <c r="Y10" s="394"/>
      <c r="Z10" s="394"/>
      <c r="AA10" s="394"/>
      <c r="AB10" s="394"/>
    </row>
    <row r="11" spans="2:28" ht="15.75" customHeight="1">
      <c r="B11" s="817" t="s">
        <v>509</v>
      </c>
      <c r="C11" s="818"/>
      <c r="D11" s="818"/>
      <c r="E11" s="818"/>
      <c r="F11" s="819"/>
      <c r="G11" s="811">
        <v>269613</v>
      </c>
      <c r="H11" s="812"/>
      <c r="I11" s="812"/>
      <c r="J11" s="790">
        <v>-1.2</v>
      </c>
      <c r="K11" s="790"/>
      <c r="L11" s="790"/>
      <c r="M11" s="808"/>
      <c r="N11" s="811">
        <v>309236</v>
      </c>
      <c r="O11" s="812"/>
      <c r="P11" s="812"/>
      <c r="Q11" s="790">
        <v>0.4</v>
      </c>
      <c r="R11" s="790"/>
      <c r="S11" s="790"/>
      <c r="T11" s="808"/>
      <c r="U11" s="394"/>
      <c r="V11" s="394"/>
      <c r="W11" s="394"/>
      <c r="X11" s="394"/>
      <c r="Y11" s="394"/>
      <c r="Z11" s="394"/>
      <c r="AA11" s="394"/>
      <c r="AB11" s="394"/>
    </row>
    <row r="12" spans="2:28" ht="15.75" customHeight="1">
      <c r="B12" s="405"/>
      <c r="C12" s="406" t="s">
        <v>510</v>
      </c>
      <c r="D12" s="407"/>
      <c r="E12" s="406"/>
      <c r="F12" s="408"/>
      <c r="G12" s="811">
        <v>259231</v>
      </c>
      <c r="H12" s="812"/>
      <c r="I12" s="812"/>
      <c r="J12" s="790">
        <v>-0.2</v>
      </c>
      <c r="K12" s="790"/>
      <c r="L12" s="790"/>
      <c r="M12" s="808"/>
      <c r="N12" s="811">
        <v>297790</v>
      </c>
      <c r="O12" s="812"/>
      <c r="P12" s="812"/>
      <c r="Q12" s="790">
        <v>1.5</v>
      </c>
      <c r="R12" s="790"/>
      <c r="S12" s="790"/>
      <c r="T12" s="808"/>
      <c r="U12" s="394"/>
      <c r="V12" s="394"/>
      <c r="W12" s="394"/>
      <c r="X12" s="394"/>
      <c r="Y12" s="394"/>
      <c r="Z12" s="394"/>
      <c r="AA12" s="394"/>
      <c r="AB12" s="394"/>
    </row>
    <row r="13" spans="2:28" ht="15.75" customHeight="1">
      <c r="B13" s="405"/>
      <c r="C13" s="407"/>
      <c r="D13" s="406" t="s">
        <v>511</v>
      </c>
      <c r="E13" s="406"/>
      <c r="F13" s="408"/>
      <c r="G13" s="811">
        <v>240537</v>
      </c>
      <c r="H13" s="812"/>
      <c r="I13" s="812"/>
      <c r="J13" s="790">
        <v>-0.3</v>
      </c>
      <c r="K13" s="790"/>
      <c r="L13" s="790"/>
      <c r="M13" s="808"/>
      <c r="N13" s="811">
        <v>269263</v>
      </c>
      <c r="O13" s="812"/>
      <c r="P13" s="812"/>
      <c r="Q13" s="790">
        <v>1.2</v>
      </c>
      <c r="R13" s="790"/>
      <c r="S13" s="790"/>
      <c r="T13" s="808"/>
      <c r="U13" s="394"/>
      <c r="V13" s="394"/>
      <c r="W13" s="394"/>
      <c r="X13" s="394"/>
      <c r="Y13" s="394"/>
      <c r="Z13" s="394"/>
      <c r="AA13" s="394"/>
      <c r="AB13" s="394"/>
    </row>
    <row r="14" spans="2:28" ht="15.75" customHeight="1">
      <c r="B14" s="405"/>
      <c r="C14" s="407"/>
      <c r="D14" s="406" t="s">
        <v>512</v>
      </c>
      <c r="E14" s="406"/>
      <c r="F14" s="408"/>
      <c r="G14" s="811">
        <v>18694</v>
      </c>
      <c r="H14" s="812"/>
      <c r="I14" s="812"/>
      <c r="J14" s="790">
        <v>2.9</v>
      </c>
      <c r="K14" s="790"/>
      <c r="L14" s="790"/>
      <c r="M14" s="808"/>
      <c r="N14" s="811">
        <v>28527</v>
      </c>
      <c r="O14" s="812"/>
      <c r="P14" s="812"/>
      <c r="Q14" s="790">
        <v>4.5</v>
      </c>
      <c r="R14" s="790"/>
      <c r="S14" s="790"/>
      <c r="T14" s="808"/>
      <c r="U14" s="394"/>
      <c r="V14" s="394"/>
      <c r="W14" s="394"/>
      <c r="X14" s="394"/>
      <c r="Y14" s="394"/>
      <c r="Z14" s="394"/>
      <c r="AA14" s="394"/>
      <c r="AB14" s="394"/>
    </row>
    <row r="15" spans="2:28" ht="15.75" customHeight="1">
      <c r="B15" s="410"/>
      <c r="C15" s="411" t="s">
        <v>513</v>
      </c>
      <c r="D15" s="412"/>
      <c r="E15" s="411"/>
      <c r="F15" s="413"/>
      <c r="G15" s="811">
        <v>10382</v>
      </c>
      <c r="H15" s="812"/>
      <c r="I15" s="812"/>
      <c r="J15" s="790">
        <v>-19.6</v>
      </c>
      <c r="K15" s="790"/>
      <c r="L15" s="790"/>
      <c r="M15" s="808"/>
      <c r="N15" s="811">
        <v>11446</v>
      </c>
      <c r="O15" s="812"/>
      <c r="P15" s="812"/>
      <c r="Q15" s="790">
        <v>-22.6</v>
      </c>
      <c r="R15" s="790"/>
      <c r="S15" s="790"/>
      <c r="T15" s="808"/>
      <c r="U15" s="394"/>
      <c r="V15" s="394"/>
      <c r="W15" s="394"/>
      <c r="X15" s="394"/>
      <c r="Y15" s="394"/>
      <c r="Z15" s="394"/>
      <c r="AA15" s="394"/>
      <c r="AB15" s="394"/>
    </row>
    <row r="16" spans="2:28" ht="10.5" customHeight="1">
      <c r="B16" s="416"/>
      <c r="C16" s="417"/>
      <c r="D16" s="417"/>
      <c r="E16" s="417"/>
      <c r="F16" s="418"/>
      <c r="G16" s="419"/>
      <c r="H16" s="420"/>
      <c r="I16" s="420" t="s">
        <v>670</v>
      </c>
      <c r="J16" s="421"/>
      <c r="K16" s="421"/>
      <c r="L16" s="421"/>
      <c r="M16" s="422" t="s">
        <v>670</v>
      </c>
      <c r="N16" s="420"/>
      <c r="O16" s="420"/>
      <c r="P16" s="420" t="s">
        <v>670</v>
      </c>
      <c r="Q16" s="421"/>
      <c r="R16" s="421"/>
      <c r="S16" s="421"/>
      <c r="T16" s="422" t="s">
        <v>670</v>
      </c>
      <c r="U16" s="394"/>
      <c r="V16" s="394"/>
      <c r="W16" s="394"/>
      <c r="X16" s="394"/>
      <c r="Y16" s="394"/>
      <c r="Z16" s="394"/>
      <c r="AA16" s="394"/>
      <c r="AB16" s="394"/>
    </row>
    <row r="17" spans="2:28" ht="15.75" customHeight="1">
      <c r="B17" s="829" t="s">
        <v>451</v>
      </c>
      <c r="C17" s="830"/>
      <c r="D17" s="830"/>
      <c r="E17" s="830"/>
      <c r="F17" s="831"/>
      <c r="G17" s="809">
        <v>17.8</v>
      </c>
      <c r="H17" s="810"/>
      <c r="I17" s="810"/>
      <c r="J17" s="820">
        <v>0</v>
      </c>
      <c r="K17" s="820"/>
      <c r="L17" s="820"/>
      <c r="M17" s="821"/>
      <c r="N17" s="809">
        <v>17.6</v>
      </c>
      <c r="O17" s="810"/>
      <c r="P17" s="810"/>
      <c r="Q17" s="820">
        <v>-0.1</v>
      </c>
      <c r="R17" s="820"/>
      <c r="S17" s="820"/>
      <c r="T17" s="821"/>
      <c r="U17" s="394"/>
      <c r="V17" s="394"/>
      <c r="W17" s="394"/>
      <c r="X17" s="394"/>
      <c r="Y17" s="394"/>
      <c r="Z17" s="394"/>
      <c r="AA17" s="394"/>
      <c r="AB17" s="394"/>
    </row>
    <row r="18" spans="2:28" ht="10.5" customHeight="1">
      <c r="B18" s="423"/>
      <c r="C18" s="424"/>
      <c r="D18" s="424"/>
      <c r="E18" s="424"/>
      <c r="F18" s="425"/>
      <c r="G18" s="426"/>
      <c r="H18" s="427"/>
      <c r="I18" s="427" t="s">
        <v>671</v>
      </c>
      <c r="J18" s="421"/>
      <c r="K18" s="421"/>
      <c r="L18" s="421"/>
      <c r="M18" s="422" t="s">
        <v>672</v>
      </c>
      <c r="N18" s="427"/>
      <c r="O18" s="427"/>
      <c r="P18" s="427" t="s">
        <v>671</v>
      </c>
      <c r="Q18" s="421"/>
      <c r="R18" s="421"/>
      <c r="S18" s="421"/>
      <c r="T18" s="422" t="s">
        <v>672</v>
      </c>
      <c r="U18" s="394"/>
      <c r="V18" s="394"/>
      <c r="W18" s="394"/>
      <c r="X18" s="394"/>
      <c r="Y18" s="394"/>
      <c r="Z18" s="394"/>
      <c r="AA18" s="394"/>
      <c r="AB18" s="394"/>
    </row>
    <row r="19" spans="2:28" ht="15.75" customHeight="1">
      <c r="B19" s="817" t="s">
        <v>366</v>
      </c>
      <c r="C19" s="832"/>
      <c r="D19" s="832"/>
      <c r="E19" s="832"/>
      <c r="F19" s="833"/>
      <c r="G19" s="809">
        <v>136.9</v>
      </c>
      <c r="H19" s="810"/>
      <c r="I19" s="810"/>
      <c r="J19" s="790">
        <v>0</v>
      </c>
      <c r="K19" s="790"/>
      <c r="L19" s="790"/>
      <c r="M19" s="808"/>
      <c r="N19" s="809">
        <v>146.9</v>
      </c>
      <c r="O19" s="810"/>
      <c r="P19" s="810"/>
      <c r="Q19" s="790">
        <v>0.1</v>
      </c>
      <c r="R19" s="790"/>
      <c r="S19" s="790"/>
      <c r="T19" s="808"/>
      <c r="U19" s="394"/>
      <c r="V19" s="394"/>
      <c r="W19" s="394"/>
      <c r="X19" s="394"/>
      <c r="Y19" s="394"/>
      <c r="Z19" s="394"/>
      <c r="AA19" s="394"/>
      <c r="AB19" s="394"/>
    </row>
    <row r="20" spans="2:28" ht="15.75" customHeight="1">
      <c r="B20" s="405"/>
      <c r="C20" s="406" t="s">
        <v>514</v>
      </c>
      <c r="D20" s="406"/>
      <c r="E20" s="406"/>
      <c r="F20" s="408"/>
      <c r="G20" s="809">
        <v>126.8</v>
      </c>
      <c r="H20" s="810"/>
      <c r="I20" s="810"/>
      <c r="J20" s="790">
        <v>0</v>
      </c>
      <c r="K20" s="790"/>
      <c r="L20" s="790"/>
      <c r="M20" s="808"/>
      <c r="N20" s="809">
        <v>133.2</v>
      </c>
      <c r="O20" s="810"/>
      <c r="P20" s="810"/>
      <c r="Q20" s="790">
        <v>-0.2</v>
      </c>
      <c r="R20" s="790"/>
      <c r="S20" s="790"/>
      <c r="T20" s="808"/>
      <c r="U20" s="394"/>
      <c r="V20" s="394"/>
      <c r="W20" s="394"/>
      <c r="X20" s="394"/>
      <c r="Y20" s="394"/>
      <c r="Z20" s="394"/>
      <c r="AA20" s="394"/>
      <c r="AB20" s="394"/>
    </row>
    <row r="21" spans="2:28" ht="15.75" customHeight="1">
      <c r="B21" s="410"/>
      <c r="C21" s="411" t="s">
        <v>87</v>
      </c>
      <c r="D21" s="411"/>
      <c r="E21" s="411"/>
      <c r="F21" s="413"/>
      <c r="G21" s="809">
        <v>10.1</v>
      </c>
      <c r="H21" s="810"/>
      <c r="I21" s="810"/>
      <c r="J21" s="790">
        <v>0.6</v>
      </c>
      <c r="K21" s="790"/>
      <c r="L21" s="790"/>
      <c r="M21" s="808"/>
      <c r="N21" s="809">
        <v>13.7</v>
      </c>
      <c r="O21" s="810"/>
      <c r="P21" s="810"/>
      <c r="Q21" s="790">
        <v>2.3</v>
      </c>
      <c r="R21" s="790"/>
      <c r="S21" s="790"/>
      <c r="T21" s="808"/>
      <c r="U21" s="394"/>
      <c r="V21" s="394"/>
      <c r="W21" s="394"/>
      <c r="X21" s="394"/>
      <c r="Y21" s="394"/>
      <c r="Z21" s="394"/>
      <c r="AA21" s="394"/>
      <c r="AB21" s="394"/>
    </row>
    <row r="22" spans="2:28" ht="10.5" customHeight="1">
      <c r="B22" s="428"/>
      <c r="C22" s="429"/>
      <c r="D22" s="429"/>
      <c r="E22" s="429"/>
      <c r="F22" s="430"/>
      <c r="G22" s="426"/>
      <c r="H22" s="427"/>
      <c r="I22" s="427" t="s">
        <v>673</v>
      </c>
      <c r="J22" s="421"/>
      <c r="K22" s="421"/>
      <c r="L22" s="421"/>
      <c r="M22" s="422" t="s">
        <v>672</v>
      </c>
      <c r="N22" s="427"/>
      <c r="O22" s="427"/>
      <c r="P22" s="427" t="s">
        <v>673</v>
      </c>
      <c r="Q22" s="421"/>
      <c r="R22" s="421"/>
      <c r="S22" s="421"/>
      <c r="T22" s="422" t="s">
        <v>672</v>
      </c>
      <c r="U22" s="431"/>
      <c r="V22" s="394"/>
      <c r="W22" s="394"/>
      <c r="X22" s="394"/>
      <c r="Y22" s="394"/>
      <c r="Z22" s="394"/>
      <c r="AA22" s="394"/>
      <c r="AB22" s="394"/>
    </row>
    <row r="23" spans="2:28" ht="15.75" customHeight="1">
      <c r="B23" s="432" t="s">
        <v>515</v>
      </c>
      <c r="C23" s="411"/>
      <c r="D23" s="411"/>
      <c r="E23" s="411"/>
      <c r="F23" s="413"/>
      <c r="G23" s="811">
        <v>45502</v>
      </c>
      <c r="H23" s="812"/>
      <c r="I23" s="812"/>
      <c r="J23" s="790">
        <v>0.5</v>
      </c>
      <c r="K23" s="790"/>
      <c r="L23" s="790"/>
      <c r="M23" s="808"/>
      <c r="N23" s="811">
        <v>8106</v>
      </c>
      <c r="O23" s="812"/>
      <c r="P23" s="812"/>
      <c r="Q23" s="790">
        <v>-0.4</v>
      </c>
      <c r="R23" s="790"/>
      <c r="S23" s="790"/>
      <c r="T23" s="808"/>
      <c r="U23" s="394"/>
      <c r="V23" s="394"/>
      <c r="W23" s="394"/>
      <c r="X23" s="394"/>
      <c r="Y23" s="394"/>
      <c r="Z23" s="394"/>
      <c r="AA23" s="394"/>
      <c r="AB23" s="394"/>
    </row>
    <row r="24" spans="2:28" ht="10.5" customHeight="1">
      <c r="B24" s="423"/>
      <c r="C24" s="424"/>
      <c r="D24" s="424"/>
      <c r="E24" s="424"/>
      <c r="F24" s="425"/>
      <c r="G24" s="420"/>
      <c r="H24" s="420"/>
      <c r="I24" s="420" t="s">
        <v>672</v>
      </c>
      <c r="J24" s="433"/>
      <c r="K24" s="433"/>
      <c r="L24" s="433"/>
      <c r="M24" s="434" t="s">
        <v>674</v>
      </c>
      <c r="N24" s="420"/>
      <c r="O24" s="420"/>
      <c r="P24" s="420" t="s">
        <v>672</v>
      </c>
      <c r="Q24" s="433"/>
      <c r="R24" s="433"/>
      <c r="S24" s="433"/>
      <c r="T24" s="434" t="s">
        <v>674</v>
      </c>
      <c r="U24" s="394"/>
      <c r="V24" s="394"/>
      <c r="W24" s="394"/>
      <c r="X24" s="394"/>
      <c r="Y24" s="394"/>
      <c r="Z24" s="394"/>
      <c r="AA24" s="394"/>
      <c r="AB24" s="394"/>
    </row>
    <row r="25" spans="2:28" ht="15.75" customHeight="1">
      <c r="B25" s="837" t="s">
        <v>516</v>
      </c>
      <c r="C25" s="838"/>
      <c r="D25" s="838"/>
      <c r="E25" s="838"/>
      <c r="F25" s="839"/>
      <c r="G25" s="835">
        <v>28.69</v>
      </c>
      <c r="H25" s="836"/>
      <c r="I25" s="836"/>
      <c r="J25" s="822">
        <v>0.51</v>
      </c>
      <c r="K25" s="822"/>
      <c r="L25" s="822"/>
      <c r="M25" s="823"/>
      <c r="N25" s="835">
        <v>12.56</v>
      </c>
      <c r="O25" s="836"/>
      <c r="P25" s="836"/>
      <c r="Q25" s="822">
        <v>-1.32</v>
      </c>
      <c r="R25" s="822"/>
      <c r="S25" s="822"/>
      <c r="T25" s="823"/>
      <c r="U25" s="394"/>
      <c r="V25" s="394"/>
      <c r="W25" s="394"/>
      <c r="X25" s="394"/>
      <c r="Y25" s="394"/>
      <c r="Z25" s="394"/>
      <c r="AA25" s="394"/>
      <c r="AB25" s="394"/>
    </row>
    <row r="26" spans="2:28" ht="15.75" customHeight="1">
      <c r="B26" s="435" t="s">
        <v>517</v>
      </c>
      <c r="C26" s="406"/>
      <c r="D26" s="406"/>
      <c r="E26" s="406"/>
      <c r="F26" s="408"/>
      <c r="G26" s="835">
        <v>1.18</v>
      </c>
      <c r="H26" s="836"/>
      <c r="I26" s="836"/>
      <c r="J26" s="822">
        <v>-0.03</v>
      </c>
      <c r="K26" s="822"/>
      <c r="L26" s="822"/>
      <c r="M26" s="823"/>
      <c r="N26" s="835">
        <v>0.87</v>
      </c>
      <c r="O26" s="836"/>
      <c r="P26" s="836"/>
      <c r="Q26" s="822">
        <v>0.01</v>
      </c>
      <c r="R26" s="822"/>
      <c r="S26" s="822"/>
      <c r="T26" s="823"/>
      <c r="U26" s="394"/>
      <c r="V26" s="394"/>
      <c r="W26" s="394"/>
      <c r="X26" s="394"/>
      <c r="Y26" s="394"/>
      <c r="Z26" s="394"/>
      <c r="AA26" s="394"/>
      <c r="AB26" s="394"/>
    </row>
    <row r="27" spans="2:28" ht="15.75" customHeight="1">
      <c r="B27" s="432" t="s">
        <v>518</v>
      </c>
      <c r="C27" s="411"/>
      <c r="D27" s="411"/>
      <c r="E27" s="411"/>
      <c r="F27" s="413"/>
      <c r="G27" s="806">
        <v>1.49</v>
      </c>
      <c r="H27" s="807"/>
      <c r="I27" s="807"/>
      <c r="J27" s="804">
        <v>-0.13</v>
      </c>
      <c r="K27" s="804"/>
      <c r="L27" s="804"/>
      <c r="M27" s="805"/>
      <c r="N27" s="806">
        <v>1.2</v>
      </c>
      <c r="O27" s="807"/>
      <c r="P27" s="807"/>
      <c r="Q27" s="804">
        <v>-0.12</v>
      </c>
      <c r="R27" s="804"/>
      <c r="S27" s="804"/>
      <c r="T27" s="805"/>
      <c r="U27" s="394"/>
      <c r="V27" s="394"/>
      <c r="W27" s="394"/>
      <c r="X27" s="394"/>
      <c r="Y27" s="394"/>
      <c r="Z27" s="394"/>
      <c r="AA27" s="394"/>
      <c r="AB27" s="394"/>
    </row>
    <row r="28" spans="2:28" ht="15.75" customHeight="1">
      <c r="B28" s="394"/>
      <c r="C28" s="394"/>
      <c r="D28" s="394"/>
      <c r="E28" s="394"/>
      <c r="F28" s="394"/>
      <c r="G28" s="394"/>
      <c r="H28" s="394"/>
      <c r="I28" s="394"/>
      <c r="J28" s="394"/>
      <c r="K28" s="394"/>
      <c r="L28" s="394"/>
      <c r="M28" s="394"/>
      <c r="N28" s="394"/>
      <c r="O28" s="394"/>
      <c r="P28" s="834" t="s">
        <v>519</v>
      </c>
      <c r="Q28" s="834"/>
      <c r="R28" s="834"/>
      <c r="S28" s="834"/>
      <c r="T28" s="834"/>
      <c r="U28" s="834"/>
      <c r="V28" s="394"/>
      <c r="W28" s="394"/>
      <c r="X28" s="394"/>
      <c r="Y28" s="394"/>
      <c r="Z28" s="394"/>
      <c r="AA28" s="394"/>
      <c r="AB28" s="394"/>
    </row>
    <row r="29" spans="2:28" ht="15" customHeight="1">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row>
    <row r="30" spans="2:28" ht="15.75" customHeight="1">
      <c r="B30" s="394" t="s">
        <v>520</v>
      </c>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row>
    <row r="31" spans="2:28" ht="15.75" customHeight="1">
      <c r="B31" s="825" t="s">
        <v>660</v>
      </c>
      <c r="C31" s="825"/>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row>
    <row r="32" spans="2:28" ht="15.75" customHeight="1">
      <c r="B32" s="798" t="s">
        <v>521</v>
      </c>
      <c r="C32" s="799"/>
      <c r="D32" s="800"/>
      <c r="E32" s="826" t="s">
        <v>522</v>
      </c>
      <c r="F32" s="827"/>
      <c r="G32" s="827"/>
      <c r="H32" s="827"/>
      <c r="I32" s="827"/>
      <c r="J32" s="828"/>
      <c r="K32" s="826" t="s">
        <v>523</v>
      </c>
      <c r="L32" s="827"/>
      <c r="M32" s="827"/>
      <c r="N32" s="827"/>
      <c r="O32" s="827"/>
      <c r="P32" s="828"/>
      <c r="Q32" s="813" t="s">
        <v>367</v>
      </c>
      <c r="R32" s="814"/>
      <c r="S32" s="814"/>
      <c r="T32" s="814"/>
      <c r="U32" s="814"/>
      <c r="V32" s="815"/>
      <c r="W32" s="813" t="s">
        <v>368</v>
      </c>
      <c r="X32" s="814"/>
      <c r="Y32" s="814"/>
      <c r="Z32" s="814"/>
      <c r="AA32" s="814"/>
      <c r="AB32" s="815"/>
    </row>
    <row r="33" spans="2:28" ht="15.75" customHeight="1">
      <c r="B33" s="801"/>
      <c r="C33" s="802"/>
      <c r="D33" s="803"/>
      <c r="E33" s="798" t="s">
        <v>524</v>
      </c>
      <c r="F33" s="800"/>
      <c r="G33" s="798" t="s">
        <v>525</v>
      </c>
      <c r="H33" s="799"/>
      <c r="I33" s="799"/>
      <c r="J33" s="800"/>
      <c r="K33" s="798" t="s">
        <v>524</v>
      </c>
      <c r="L33" s="800"/>
      <c r="M33" s="798" t="s">
        <v>526</v>
      </c>
      <c r="N33" s="799"/>
      <c r="O33" s="799"/>
      <c r="P33" s="800"/>
      <c r="Q33" s="813" t="s">
        <v>524</v>
      </c>
      <c r="R33" s="815"/>
      <c r="S33" s="798" t="s">
        <v>525</v>
      </c>
      <c r="T33" s="799"/>
      <c r="U33" s="799"/>
      <c r="V33" s="800"/>
      <c r="W33" s="798" t="s">
        <v>524</v>
      </c>
      <c r="X33" s="800"/>
      <c r="Y33" s="798" t="s">
        <v>525</v>
      </c>
      <c r="Z33" s="799"/>
      <c r="AA33" s="799"/>
      <c r="AB33" s="800"/>
    </row>
    <row r="34" spans="2:28" ht="11.25" customHeight="1">
      <c r="B34" s="588"/>
      <c r="C34" s="586"/>
      <c r="D34" s="591"/>
      <c r="E34" s="396"/>
      <c r="F34" s="398"/>
      <c r="G34" s="398"/>
      <c r="H34" s="398"/>
      <c r="I34" s="398" t="s">
        <v>527</v>
      </c>
      <c r="J34" s="398"/>
      <c r="K34" s="397"/>
      <c r="L34" s="398"/>
      <c r="M34" s="398"/>
      <c r="N34" s="398"/>
      <c r="O34" s="398" t="s">
        <v>527</v>
      </c>
      <c r="P34" s="399"/>
      <c r="Q34" s="397"/>
      <c r="R34" s="398"/>
      <c r="S34" s="398"/>
      <c r="T34" s="398"/>
      <c r="U34" s="398" t="s">
        <v>527</v>
      </c>
      <c r="V34" s="399"/>
      <c r="W34" s="398"/>
      <c r="X34" s="398"/>
      <c r="Y34" s="398"/>
      <c r="Z34" s="398"/>
      <c r="AA34" s="398" t="s">
        <v>527</v>
      </c>
      <c r="AB34" s="399"/>
    </row>
    <row r="35" spans="2:28" ht="15.75" customHeight="1">
      <c r="B35" s="587" t="s">
        <v>619</v>
      </c>
      <c r="C35" s="566">
        <v>20</v>
      </c>
      <c r="D35" s="592" t="s">
        <v>621</v>
      </c>
      <c r="E35" s="791">
        <v>103.6</v>
      </c>
      <c r="F35" s="790"/>
      <c r="G35" s="790">
        <v>-0.3</v>
      </c>
      <c r="H35" s="790"/>
      <c r="I35" s="790"/>
      <c r="J35" s="403"/>
      <c r="K35" s="791">
        <v>102</v>
      </c>
      <c r="L35" s="790"/>
      <c r="M35" s="790">
        <v>-0.2</v>
      </c>
      <c r="N35" s="790"/>
      <c r="O35" s="790"/>
      <c r="P35" s="404"/>
      <c r="Q35" s="791">
        <v>106.7</v>
      </c>
      <c r="R35" s="790"/>
      <c r="S35" s="790">
        <v>-1.5</v>
      </c>
      <c r="T35" s="790"/>
      <c r="U35" s="790"/>
      <c r="V35" s="404"/>
      <c r="W35" s="790">
        <v>98.8</v>
      </c>
      <c r="X35" s="790"/>
      <c r="Y35" s="790">
        <v>2.3</v>
      </c>
      <c r="Z35" s="790"/>
      <c r="AA35" s="790"/>
      <c r="AB35" s="404"/>
    </row>
    <row r="36" spans="2:28" ht="15.75" customHeight="1">
      <c r="B36" s="587"/>
      <c r="C36" s="566">
        <v>21</v>
      </c>
      <c r="D36" s="592"/>
      <c r="E36" s="791">
        <v>99.5</v>
      </c>
      <c r="F36" s="790"/>
      <c r="G36" s="790">
        <v>-3.9</v>
      </c>
      <c r="H36" s="790"/>
      <c r="I36" s="790"/>
      <c r="J36" s="403"/>
      <c r="K36" s="791">
        <v>99.7</v>
      </c>
      <c r="L36" s="790"/>
      <c r="M36" s="790">
        <v>-2.2</v>
      </c>
      <c r="N36" s="790"/>
      <c r="O36" s="790"/>
      <c r="P36" s="404"/>
      <c r="Q36" s="791">
        <v>90.8</v>
      </c>
      <c r="R36" s="790"/>
      <c r="S36" s="790">
        <v>-14.9</v>
      </c>
      <c r="T36" s="790"/>
      <c r="U36" s="790"/>
      <c r="V36" s="404"/>
      <c r="W36" s="790">
        <v>99.6</v>
      </c>
      <c r="X36" s="790"/>
      <c r="Y36" s="790">
        <v>0.9</v>
      </c>
      <c r="Z36" s="790"/>
      <c r="AA36" s="790"/>
      <c r="AB36" s="404"/>
    </row>
    <row r="37" spans="2:28" ht="15.75" customHeight="1">
      <c r="B37" s="587"/>
      <c r="C37" s="566">
        <v>22</v>
      </c>
      <c r="D37" s="592"/>
      <c r="E37" s="791">
        <v>100</v>
      </c>
      <c r="F37" s="790"/>
      <c r="G37" s="790">
        <v>0.5</v>
      </c>
      <c r="H37" s="790"/>
      <c r="I37" s="790"/>
      <c r="J37" s="403"/>
      <c r="K37" s="791">
        <v>100</v>
      </c>
      <c r="L37" s="790"/>
      <c r="M37" s="790">
        <v>0.3</v>
      </c>
      <c r="N37" s="790"/>
      <c r="O37" s="790"/>
      <c r="P37" s="404"/>
      <c r="Q37" s="791">
        <v>100</v>
      </c>
      <c r="R37" s="790"/>
      <c r="S37" s="790">
        <v>10.1</v>
      </c>
      <c r="T37" s="790"/>
      <c r="U37" s="790"/>
      <c r="V37" s="404"/>
      <c r="W37" s="790">
        <v>100</v>
      </c>
      <c r="X37" s="790"/>
      <c r="Y37" s="790">
        <v>0.4</v>
      </c>
      <c r="Z37" s="790"/>
      <c r="AA37" s="790"/>
      <c r="AB37" s="404"/>
    </row>
    <row r="38" spans="2:28" ht="15.75" customHeight="1">
      <c r="B38" s="587"/>
      <c r="C38" s="566">
        <v>23</v>
      </c>
      <c r="D38" s="592"/>
      <c r="E38" s="791">
        <v>99.8</v>
      </c>
      <c r="F38" s="790"/>
      <c r="G38" s="790">
        <v>-0.2</v>
      </c>
      <c r="H38" s="790"/>
      <c r="I38" s="790"/>
      <c r="J38" s="403"/>
      <c r="K38" s="791">
        <v>99.6</v>
      </c>
      <c r="L38" s="790"/>
      <c r="M38" s="790">
        <v>-0.4</v>
      </c>
      <c r="N38" s="790"/>
      <c r="O38" s="790"/>
      <c r="P38" s="404"/>
      <c r="Q38" s="791">
        <v>101</v>
      </c>
      <c r="R38" s="790"/>
      <c r="S38" s="790">
        <v>1</v>
      </c>
      <c r="T38" s="790"/>
      <c r="U38" s="790"/>
      <c r="V38" s="404"/>
      <c r="W38" s="790">
        <v>100.6</v>
      </c>
      <c r="X38" s="790"/>
      <c r="Y38" s="790">
        <v>0.7</v>
      </c>
      <c r="Z38" s="790"/>
      <c r="AA38" s="790"/>
      <c r="AB38" s="404"/>
    </row>
    <row r="39" spans="2:28" ht="15.75" customHeight="1">
      <c r="B39" s="587"/>
      <c r="C39" s="585"/>
      <c r="D39" s="592"/>
      <c r="E39" s="797"/>
      <c r="F39" s="793"/>
      <c r="G39" s="790"/>
      <c r="H39" s="790"/>
      <c r="I39" s="790"/>
      <c r="J39" s="403"/>
      <c r="K39" s="608"/>
      <c r="L39" s="403"/>
      <c r="M39" s="403"/>
      <c r="N39" s="403"/>
      <c r="O39" s="403"/>
      <c r="P39" s="404"/>
      <c r="Q39" s="797"/>
      <c r="R39" s="793"/>
      <c r="S39" s="793"/>
      <c r="T39" s="793"/>
      <c r="U39" s="793"/>
      <c r="V39" s="794"/>
      <c r="W39" s="793"/>
      <c r="X39" s="793"/>
      <c r="Y39" s="793"/>
      <c r="Z39" s="793"/>
      <c r="AA39" s="793"/>
      <c r="AB39" s="794"/>
    </row>
    <row r="40" spans="2:28" ht="15.75" customHeight="1">
      <c r="B40" s="589" t="s">
        <v>732</v>
      </c>
      <c r="C40" s="565" t="s">
        <v>663</v>
      </c>
      <c r="D40" s="593" t="s">
        <v>554</v>
      </c>
      <c r="E40" s="791">
        <v>86.1</v>
      </c>
      <c r="F40" s="790"/>
      <c r="G40" s="790">
        <v>0.2</v>
      </c>
      <c r="H40" s="790"/>
      <c r="I40" s="790"/>
      <c r="J40" s="403"/>
      <c r="K40" s="791">
        <v>98.8</v>
      </c>
      <c r="L40" s="790"/>
      <c r="M40" s="790">
        <v>-0.3</v>
      </c>
      <c r="N40" s="790"/>
      <c r="O40" s="790"/>
      <c r="P40" s="404"/>
      <c r="Q40" s="791">
        <v>98.4</v>
      </c>
      <c r="R40" s="790"/>
      <c r="S40" s="790">
        <v>4.3</v>
      </c>
      <c r="T40" s="790"/>
      <c r="U40" s="790"/>
      <c r="V40" s="404"/>
      <c r="W40" s="790">
        <v>100.2</v>
      </c>
      <c r="X40" s="790"/>
      <c r="Y40" s="790">
        <v>0.8</v>
      </c>
      <c r="Z40" s="790"/>
      <c r="AA40" s="790"/>
      <c r="AB40" s="404"/>
    </row>
    <row r="41" spans="2:28" ht="15.75" customHeight="1">
      <c r="B41" s="589"/>
      <c r="C41" s="565" t="s">
        <v>650</v>
      </c>
      <c r="D41" s="593"/>
      <c r="E41" s="791">
        <v>83.4</v>
      </c>
      <c r="F41" s="790"/>
      <c r="G41" s="790">
        <v>0.1</v>
      </c>
      <c r="H41" s="790"/>
      <c r="I41" s="790"/>
      <c r="J41" s="403"/>
      <c r="K41" s="791">
        <v>99.3</v>
      </c>
      <c r="L41" s="790"/>
      <c r="M41" s="790">
        <v>-0.2</v>
      </c>
      <c r="N41" s="790"/>
      <c r="O41" s="790"/>
      <c r="P41" s="404"/>
      <c r="Q41" s="791">
        <v>101.4</v>
      </c>
      <c r="R41" s="790"/>
      <c r="S41" s="790">
        <v>4.1</v>
      </c>
      <c r="T41" s="790"/>
      <c r="U41" s="790"/>
      <c r="V41" s="404"/>
      <c r="W41" s="790">
        <v>100</v>
      </c>
      <c r="X41" s="790"/>
      <c r="Y41" s="790">
        <v>0.7</v>
      </c>
      <c r="Z41" s="790"/>
      <c r="AA41" s="790"/>
      <c r="AB41" s="404"/>
    </row>
    <row r="42" spans="2:33" s="436" customFormat="1" ht="15.75" customHeight="1">
      <c r="B42" s="589"/>
      <c r="C42" s="565" t="s">
        <v>651</v>
      </c>
      <c r="D42" s="593"/>
      <c r="E42" s="791">
        <v>86.8</v>
      </c>
      <c r="F42" s="790"/>
      <c r="G42" s="790">
        <v>-0.2</v>
      </c>
      <c r="H42" s="790"/>
      <c r="I42" s="790"/>
      <c r="J42" s="403"/>
      <c r="K42" s="791">
        <v>99.6</v>
      </c>
      <c r="L42" s="790"/>
      <c r="M42" s="790">
        <v>-0.7</v>
      </c>
      <c r="N42" s="790"/>
      <c r="O42" s="790"/>
      <c r="P42" s="404"/>
      <c r="Q42" s="791">
        <v>102.5</v>
      </c>
      <c r="R42" s="790"/>
      <c r="S42" s="790">
        <v>-0.1</v>
      </c>
      <c r="T42" s="790"/>
      <c r="U42" s="790"/>
      <c r="V42" s="404"/>
      <c r="W42" s="790">
        <v>99.6</v>
      </c>
      <c r="X42" s="790"/>
      <c r="Y42" s="790">
        <v>0.8</v>
      </c>
      <c r="Z42" s="790"/>
      <c r="AA42" s="790"/>
      <c r="AB42" s="404"/>
      <c r="AD42" s="392"/>
      <c r="AE42" s="392"/>
      <c r="AG42" s="392"/>
    </row>
    <row r="43" spans="2:33" s="436" customFormat="1" ht="15.75" customHeight="1">
      <c r="B43" s="589"/>
      <c r="C43" s="565" t="s">
        <v>652</v>
      </c>
      <c r="D43" s="593"/>
      <c r="E43" s="791">
        <v>85.8</v>
      </c>
      <c r="F43" s="790"/>
      <c r="G43" s="790">
        <v>-1.6</v>
      </c>
      <c r="H43" s="790"/>
      <c r="I43" s="790"/>
      <c r="J43" s="403"/>
      <c r="K43" s="791">
        <v>100.3</v>
      </c>
      <c r="L43" s="790"/>
      <c r="M43" s="790">
        <v>-0.9</v>
      </c>
      <c r="N43" s="790"/>
      <c r="O43" s="790"/>
      <c r="P43" s="404"/>
      <c r="Q43" s="791">
        <v>100.6</v>
      </c>
      <c r="R43" s="790"/>
      <c r="S43" s="790">
        <v>-2.9</v>
      </c>
      <c r="T43" s="790"/>
      <c r="U43" s="790"/>
      <c r="V43" s="404"/>
      <c r="W43" s="790">
        <v>100.5</v>
      </c>
      <c r="X43" s="790"/>
      <c r="Y43" s="790">
        <v>0.7</v>
      </c>
      <c r="Z43" s="790"/>
      <c r="AA43" s="790"/>
      <c r="AB43" s="404"/>
      <c r="AD43" s="392"/>
      <c r="AE43" s="392"/>
      <c r="AG43" s="392"/>
    </row>
    <row r="44" spans="2:28" ht="15.75" customHeight="1">
      <c r="B44" s="589"/>
      <c r="C44" s="565" t="s">
        <v>653</v>
      </c>
      <c r="D44" s="593"/>
      <c r="E44" s="791">
        <v>85.4</v>
      </c>
      <c r="F44" s="790"/>
      <c r="G44" s="790">
        <v>0.9</v>
      </c>
      <c r="H44" s="790"/>
      <c r="I44" s="790"/>
      <c r="J44" s="403"/>
      <c r="K44" s="791">
        <v>98.8</v>
      </c>
      <c r="L44" s="790"/>
      <c r="M44" s="790">
        <v>-0.7</v>
      </c>
      <c r="N44" s="790"/>
      <c r="O44" s="790"/>
      <c r="P44" s="404"/>
      <c r="Q44" s="791">
        <v>94.7</v>
      </c>
      <c r="R44" s="790"/>
      <c r="S44" s="790">
        <v>-1.1</v>
      </c>
      <c r="T44" s="790"/>
      <c r="U44" s="790"/>
      <c r="V44" s="404"/>
      <c r="W44" s="790">
        <v>100.6</v>
      </c>
      <c r="X44" s="790"/>
      <c r="Y44" s="790">
        <v>0.6</v>
      </c>
      <c r="Z44" s="790"/>
      <c r="AA44" s="790"/>
      <c r="AB44" s="404"/>
    </row>
    <row r="45" spans="2:31" s="436" customFormat="1" ht="15.75" customHeight="1">
      <c r="B45" s="589"/>
      <c r="C45" s="565" t="s">
        <v>654</v>
      </c>
      <c r="D45" s="593"/>
      <c r="E45" s="791">
        <v>137.4</v>
      </c>
      <c r="F45" s="790"/>
      <c r="G45" s="790">
        <v>-0.8</v>
      </c>
      <c r="H45" s="790"/>
      <c r="I45" s="790"/>
      <c r="J45" s="403"/>
      <c r="K45" s="791">
        <v>99.9</v>
      </c>
      <c r="L45" s="790"/>
      <c r="M45" s="790">
        <v>-0.4</v>
      </c>
      <c r="N45" s="790"/>
      <c r="O45" s="790"/>
      <c r="P45" s="404"/>
      <c r="Q45" s="791">
        <v>97.8</v>
      </c>
      <c r="R45" s="790"/>
      <c r="S45" s="790">
        <v>1.1</v>
      </c>
      <c r="T45" s="790"/>
      <c r="U45" s="790"/>
      <c r="V45" s="404"/>
      <c r="W45" s="790">
        <v>100.8</v>
      </c>
      <c r="X45" s="790"/>
      <c r="Y45" s="790">
        <v>0.7</v>
      </c>
      <c r="Z45" s="790"/>
      <c r="AA45" s="790"/>
      <c r="AB45" s="404"/>
      <c r="AD45" s="392"/>
      <c r="AE45" s="392"/>
    </row>
    <row r="46" spans="2:31" s="436" customFormat="1" ht="15.75" customHeight="1">
      <c r="B46" s="589"/>
      <c r="C46" s="565" t="s">
        <v>655</v>
      </c>
      <c r="D46" s="593"/>
      <c r="E46" s="791">
        <v>115.7</v>
      </c>
      <c r="F46" s="790"/>
      <c r="G46" s="790">
        <v>-0.3</v>
      </c>
      <c r="H46" s="790"/>
      <c r="I46" s="790"/>
      <c r="J46" s="403"/>
      <c r="K46" s="791">
        <v>99.7</v>
      </c>
      <c r="L46" s="790"/>
      <c r="M46" s="790">
        <v>-0.4</v>
      </c>
      <c r="N46" s="790"/>
      <c r="O46" s="790"/>
      <c r="P46" s="404"/>
      <c r="Q46" s="791">
        <v>100.8</v>
      </c>
      <c r="R46" s="790"/>
      <c r="S46" s="790">
        <v>-0.1</v>
      </c>
      <c r="T46" s="790"/>
      <c r="U46" s="790"/>
      <c r="V46" s="404"/>
      <c r="W46" s="790">
        <v>101.1</v>
      </c>
      <c r="X46" s="790"/>
      <c r="Y46" s="790">
        <v>0.7</v>
      </c>
      <c r="Z46" s="790"/>
      <c r="AA46" s="790"/>
      <c r="AB46" s="404"/>
      <c r="AD46" s="392"/>
      <c r="AE46" s="392"/>
    </row>
    <row r="47" spans="2:31" s="436" customFormat="1" ht="15.75" customHeight="1">
      <c r="B47" s="589"/>
      <c r="C47" s="565" t="s">
        <v>656</v>
      </c>
      <c r="D47" s="593"/>
      <c r="E47" s="791">
        <v>86.4</v>
      </c>
      <c r="F47" s="790"/>
      <c r="G47" s="790">
        <v>-0.5</v>
      </c>
      <c r="H47" s="790"/>
      <c r="I47" s="790"/>
      <c r="J47" s="403"/>
      <c r="K47" s="791">
        <v>99.3</v>
      </c>
      <c r="L47" s="790"/>
      <c r="M47" s="790">
        <v>-0.3</v>
      </c>
      <c r="N47" s="790"/>
      <c r="O47" s="790"/>
      <c r="P47" s="404"/>
      <c r="Q47" s="791">
        <v>97</v>
      </c>
      <c r="R47" s="790"/>
      <c r="S47" s="790">
        <v>-1.1</v>
      </c>
      <c r="T47" s="790"/>
      <c r="U47" s="790"/>
      <c r="V47" s="404"/>
      <c r="W47" s="790">
        <v>100.9</v>
      </c>
      <c r="X47" s="790"/>
      <c r="Y47" s="790">
        <v>0.7</v>
      </c>
      <c r="Z47" s="790"/>
      <c r="AA47" s="790"/>
      <c r="AB47" s="404"/>
      <c r="AD47" s="392"/>
      <c r="AE47" s="392"/>
    </row>
    <row r="48" spans="2:31" s="436" customFormat="1" ht="15.75" customHeight="1">
      <c r="B48" s="589"/>
      <c r="C48" s="565" t="s">
        <v>657</v>
      </c>
      <c r="D48" s="593"/>
      <c r="E48" s="791">
        <v>84.1</v>
      </c>
      <c r="F48" s="790"/>
      <c r="G48" s="790">
        <v>-0.5</v>
      </c>
      <c r="H48" s="790"/>
      <c r="I48" s="790"/>
      <c r="J48" s="403"/>
      <c r="K48" s="791">
        <v>99.5</v>
      </c>
      <c r="L48" s="790"/>
      <c r="M48" s="790">
        <v>-0.3</v>
      </c>
      <c r="N48" s="790"/>
      <c r="O48" s="790"/>
      <c r="P48" s="404"/>
      <c r="Q48" s="791">
        <v>101</v>
      </c>
      <c r="R48" s="790"/>
      <c r="S48" s="790">
        <v>2</v>
      </c>
      <c r="T48" s="790"/>
      <c r="U48" s="790"/>
      <c r="V48" s="404"/>
      <c r="W48" s="790">
        <v>100.9</v>
      </c>
      <c r="X48" s="790"/>
      <c r="Y48" s="790">
        <v>0.6</v>
      </c>
      <c r="Z48" s="790"/>
      <c r="AA48" s="790"/>
      <c r="AB48" s="404"/>
      <c r="AD48" s="392"/>
      <c r="AE48" s="392"/>
    </row>
    <row r="49" spans="2:31" s="436" customFormat="1" ht="15.75" customHeight="1">
      <c r="B49" s="589"/>
      <c r="C49" s="565" t="s">
        <v>579</v>
      </c>
      <c r="D49" s="593"/>
      <c r="E49" s="791">
        <v>84.6</v>
      </c>
      <c r="F49" s="790"/>
      <c r="G49" s="790">
        <v>-0.1</v>
      </c>
      <c r="H49" s="790"/>
      <c r="I49" s="790"/>
      <c r="J49" s="403"/>
      <c r="K49" s="791">
        <v>99.8</v>
      </c>
      <c r="L49" s="790"/>
      <c r="M49" s="790">
        <v>-0.3</v>
      </c>
      <c r="N49" s="790"/>
      <c r="O49" s="790"/>
      <c r="P49" s="404"/>
      <c r="Q49" s="791">
        <v>104.2</v>
      </c>
      <c r="R49" s="790"/>
      <c r="S49" s="790">
        <v>2</v>
      </c>
      <c r="T49" s="790"/>
      <c r="U49" s="790"/>
      <c r="V49" s="404"/>
      <c r="W49" s="790">
        <v>100.9</v>
      </c>
      <c r="X49" s="790"/>
      <c r="Y49" s="790">
        <v>0.5</v>
      </c>
      <c r="Z49" s="790"/>
      <c r="AA49" s="790"/>
      <c r="AB49" s="404"/>
      <c r="AD49" s="392"/>
      <c r="AE49" s="392"/>
    </row>
    <row r="50" spans="2:31" s="436" customFormat="1" ht="15.75" customHeight="1">
      <c r="B50" s="589"/>
      <c r="C50" s="565" t="s">
        <v>658</v>
      </c>
      <c r="D50" s="593"/>
      <c r="E50" s="791">
        <v>87.6</v>
      </c>
      <c r="F50" s="790"/>
      <c r="G50" s="790">
        <v>-0.2</v>
      </c>
      <c r="H50" s="790"/>
      <c r="I50" s="790"/>
      <c r="J50" s="403"/>
      <c r="K50" s="791">
        <v>99.8</v>
      </c>
      <c r="L50" s="790"/>
      <c r="M50" s="790">
        <v>-0.2</v>
      </c>
      <c r="N50" s="790"/>
      <c r="O50" s="790"/>
      <c r="P50" s="404"/>
      <c r="Q50" s="791">
        <v>105.2</v>
      </c>
      <c r="R50" s="790"/>
      <c r="S50" s="790">
        <v>1</v>
      </c>
      <c r="T50" s="790"/>
      <c r="U50" s="790"/>
      <c r="V50" s="404"/>
      <c r="W50" s="790">
        <v>101.1</v>
      </c>
      <c r="X50" s="790"/>
      <c r="Y50" s="790">
        <v>0.7</v>
      </c>
      <c r="Z50" s="790"/>
      <c r="AA50" s="790"/>
      <c r="AB50" s="404"/>
      <c r="AD50" s="392"/>
      <c r="AE50" s="392"/>
    </row>
    <row r="51" spans="2:31" s="436" customFormat="1" ht="15.75" customHeight="1">
      <c r="B51" s="589"/>
      <c r="C51" s="565" t="s">
        <v>662</v>
      </c>
      <c r="D51" s="593"/>
      <c r="E51" s="791">
        <v>173.7</v>
      </c>
      <c r="F51" s="790"/>
      <c r="G51" s="790">
        <v>0</v>
      </c>
      <c r="H51" s="790"/>
      <c r="I51" s="790"/>
      <c r="J51" s="403"/>
      <c r="K51" s="791">
        <v>100</v>
      </c>
      <c r="L51" s="790"/>
      <c r="M51" s="790">
        <v>-0.2</v>
      </c>
      <c r="N51" s="790"/>
      <c r="O51" s="790"/>
      <c r="P51" s="404"/>
      <c r="Q51" s="791">
        <v>108.3</v>
      </c>
      <c r="R51" s="790"/>
      <c r="S51" s="790">
        <v>2.9</v>
      </c>
      <c r="T51" s="790"/>
      <c r="U51" s="790"/>
      <c r="V51" s="404"/>
      <c r="W51" s="790">
        <v>101</v>
      </c>
      <c r="X51" s="790"/>
      <c r="Y51" s="790">
        <v>0.6</v>
      </c>
      <c r="Z51" s="790"/>
      <c r="AA51" s="790"/>
      <c r="AB51" s="404"/>
      <c r="AD51" s="392"/>
      <c r="AE51" s="392"/>
    </row>
    <row r="52" spans="2:31" s="436" customFormat="1" ht="15.75" customHeight="1">
      <c r="B52" s="590" t="s">
        <v>641</v>
      </c>
      <c r="C52" s="567" t="s">
        <v>664</v>
      </c>
      <c r="D52" s="594" t="s">
        <v>665</v>
      </c>
      <c r="E52" s="796">
        <v>85.1</v>
      </c>
      <c r="F52" s="792"/>
      <c r="G52" s="795">
        <v>-1.2</v>
      </c>
      <c r="H52" s="795"/>
      <c r="I52" s="795"/>
      <c r="J52" s="414"/>
      <c r="K52" s="796">
        <v>98.6</v>
      </c>
      <c r="L52" s="792"/>
      <c r="M52" s="792">
        <v>-0.2</v>
      </c>
      <c r="N52" s="792"/>
      <c r="O52" s="792"/>
      <c r="P52" s="415"/>
      <c r="Q52" s="796">
        <v>99</v>
      </c>
      <c r="R52" s="792"/>
      <c r="S52" s="795">
        <v>0.6</v>
      </c>
      <c r="T52" s="795"/>
      <c r="U52" s="795"/>
      <c r="V52" s="415"/>
      <c r="W52" s="792">
        <v>100.7</v>
      </c>
      <c r="X52" s="792"/>
      <c r="Y52" s="795">
        <v>0.5</v>
      </c>
      <c r="Z52" s="795"/>
      <c r="AA52" s="795"/>
      <c r="AB52" s="415"/>
      <c r="AD52" s="392"/>
      <c r="AE52" s="392"/>
    </row>
    <row r="53" spans="2:28" ht="15.75" customHeight="1">
      <c r="B53" s="437"/>
      <c r="C53" s="437"/>
      <c r="D53" s="437"/>
      <c r="E53" s="438"/>
      <c r="F53" s="438"/>
      <c r="G53" s="439"/>
      <c r="H53" s="439"/>
      <c r="I53" s="439"/>
      <c r="J53" s="439"/>
      <c r="K53" s="440"/>
      <c r="L53" s="440"/>
      <c r="M53" s="439"/>
      <c r="N53" s="439"/>
      <c r="O53" s="439"/>
      <c r="P53" s="439"/>
      <c r="Q53" s="438"/>
      <c r="R53" s="438"/>
      <c r="S53" s="440"/>
      <c r="T53" s="440"/>
      <c r="U53" s="440"/>
      <c r="V53" s="440"/>
      <c r="W53" s="438"/>
      <c r="X53" s="438"/>
      <c r="Y53" s="441"/>
      <c r="Z53" s="441"/>
      <c r="AA53" s="441"/>
      <c r="AB53" s="441"/>
    </row>
    <row r="54" spans="2:28" ht="13.5">
      <c r="B54" s="436"/>
      <c r="C54" s="436"/>
      <c r="D54" s="436"/>
      <c r="E54" s="436"/>
      <c r="F54" s="436"/>
      <c r="G54" s="436"/>
      <c r="H54" s="436"/>
      <c r="I54" s="436"/>
      <c r="J54" s="436"/>
      <c r="K54" s="436"/>
      <c r="L54" s="436"/>
      <c r="M54" s="436"/>
      <c r="N54" s="436"/>
      <c r="O54" s="436"/>
      <c r="P54" s="436"/>
      <c r="Q54" s="436"/>
      <c r="R54" s="436"/>
      <c r="S54" s="436"/>
      <c r="T54" s="436"/>
      <c r="U54" s="436"/>
      <c r="V54" s="437"/>
      <c r="W54" s="437"/>
      <c r="X54" s="437"/>
      <c r="Y54" s="437"/>
      <c r="Z54" s="437"/>
      <c r="AA54" s="437"/>
      <c r="AB54" s="437"/>
    </row>
    <row r="55" spans="2:43" ht="13.5">
      <c r="B55" s="436"/>
      <c r="C55" s="436"/>
      <c r="D55" s="436"/>
      <c r="N55" s="442" t="s">
        <v>528</v>
      </c>
      <c r="O55" s="392">
        <v>32</v>
      </c>
      <c r="P55" s="392" t="s">
        <v>528</v>
      </c>
      <c r="AO55" s="442" t="s">
        <v>528</v>
      </c>
      <c r="AP55" s="392">
        <v>33</v>
      </c>
      <c r="AQ55" s="392" t="s">
        <v>528</v>
      </c>
    </row>
    <row r="56" ht="13.5">
      <c r="AD56" s="443"/>
    </row>
    <row r="57" ht="13.5">
      <c r="AD57" s="443"/>
    </row>
    <row r="58" ht="13.5">
      <c r="AD58" s="443"/>
    </row>
    <row r="59" ht="13.5">
      <c r="AD59" s="443"/>
    </row>
    <row r="60" ht="13.5">
      <c r="AD60" s="443"/>
    </row>
    <row r="61" ht="13.5">
      <c r="AD61" s="443"/>
    </row>
    <row r="62" ht="13.5">
      <c r="AD62" s="443"/>
    </row>
    <row r="63" ht="13.5">
      <c r="AD63" s="443"/>
    </row>
    <row r="64" ht="13.5">
      <c r="AD64" s="443"/>
    </row>
    <row r="65" ht="13.5">
      <c r="AD65" s="443"/>
    </row>
    <row r="66" ht="13.5">
      <c r="AD66" s="443"/>
    </row>
    <row r="67" ht="13.5">
      <c r="AD67" s="443"/>
    </row>
    <row r="68" ht="13.5">
      <c r="AD68" s="443"/>
    </row>
    <row r="69" ht="13.5">
      <c r="AD69" s="443"/>
    </row>
    <row r="70" ht="13.5">
      <c r="AD70" s="443"/>
    </row>
    <row r="71" ht="13.5">
      <c r="AD71" s="443"/>
    </row>
    <row r="72" ht="13.5">
      <c r="AD72" s="443"/>
    </row>
    <row r="73" ht="13.5">
      <c r="AD73" s="443"/>
    </row>
    <row r="74" ht="13.5">
      <c r="AD74" s="443"/>
    </row>
    <row r="75" ht="13.5">
      <c r="AD75" s="443"/>
    </row>
    <row r="76" ht="13.5">
      <c r="AD76" s="443"/>
    </row>
    <row r="77" ht="13.5">
      <c r="AD77" s="443"/>
    </row>
    <row r="78" ht="13.5">
      <c r="AD78" s="443"/>
    </row>
    <row r="79" ht="13.5">
      <c r="AD79" s="443"/>
    </row>
    <row r="80" ht="13.5">
      <c r="AD80" s="443"/>
    </row>
    <row r="81" ht="13.5">
      <c r="AD81" s="443"/>
    </row>
    <row r="82" ht="13.5">
      <c r="AD82" s="443"/>
    </row>
    <row r="83" ht="13.5">
      <c r="AD83" s="443"/>
    </row>
    <row r="84" ht="13.5">
      <c r="AD84" s="443"/>
    </row>
    <row r="86" ht="13.5">
      <c r="AD86" s="443"/>
    </row>
    <row r="87" ht="13.5">
      <c r="AD87" s="443"/>
    </row>
    <row r="88" ht="13.5">
      <c r="AD88" s="443"/>
    </row>
    <row r="89" ht="13.5">
      <c r="AD89" s="443"/>
    </row>
    <row r="90" ht="13.5">
      <c r="AD90" s="443"/>
    </row>
    <row r="91" ht="13.5">
      <c r="AD91" s="443"/>
    </row>
    <row r="92" ht="13.5">
      <c r="AD92" s="443"/>
    </row>
    <row r="93" ht="13.5">
      <c r="AD93" s="443"/>
    </row>
  </sheetData>
  <mergeCells count="221">
    <mergeCell ref="Q42:R42"/>
    <mergeCell ref="Q43:R43"/>
    <mergeCell ref="E44:F44"/>
    <mergeCell ref="K44:L44"/>
    <mergeCell ref="Q44:R44"/>
    <mergeCell ref="G44:I44"/>
    <mergeCell ref="M44:O44"/>
    <mergeCell ref="E51:F51"/>
    <mergeCell ref="K51:L51"/>
    <mergeCell ref="G51:I51"/>
    <mergeCell ref="Q51:R51"/>
    <mergeCell ref="B25:F25"/>
    <mergeCell ref="W51:X51"/>
    <mergeCell ref="K38:L38"/>
    <mergeCell ref="K36:L36"/>
    <mergeCell ref="K37:L37"/>
    <mergeCell ref="Q40:R40"/>
    <mergeCell ref="K43:L43"/>
    <mergeCell ref="M42:O42"/>
    <mergeCell ref="M43:O43"/>
    <mergeCell ref="S43:U43"/>
    <mergeCell ref="G27:I27"/>
    <mergeCell ref="N23:P23"/>
    <mergeCell ref="G23:I23"/>
    <mergeCell ref="W32:AB32"/>
    <mergeCell ref="P28:U28"/>
    <mergeCell ref="Q27:T27"/>
    <mergeCell ref="N25:P25"/>
    <mergeCell ref="N26:P26"/>
    <mergeCell ref="G25:I25"/>
    <mergeCell ref="G26:I26"/>
    <mergeCell ref="S35:U35"/>
    <mergeCell ref="Q35:R35"/>
    <mergeCell ref="K32:P32"/>
    <mergeCell ref="S33:V33"/>
    <mergeCell ref="Q33:R33"/>
    <mergeCell ref="Q32:V32"/>
    <mergeCell ref="G17:I17"/>
    <mergeCell ref="G19:I19"/>
    <mergeCell ref="G20:I20"/>
    <mergeCell ref="G21:I21"/>
    <mergeCell ref="B31:AB31"/>
    <mergeCell ref="E32:J32"/>
    <mergeCell ref="N15:P15"/>
    <mergeCell ref="W37:X37"/>
    <mergeCell ref="Y33:AB33"/>
    <mergeCell ref="W33:X33"/>
    <mergeCell ref="B17:F17"/>
    <mergeCell ref="B19:F19"/>
    <mergeCell ref="Q19:T19"/>
    <mergeCell ref="Q20:T20"/>
    <mergeCell ref="W38:X38"/>
    <mergeCell ref="Y35:AA35"/>
    <mergeCell ref="W35:X35"/>
    <mergeCell ref="Y36:AA36"/>
    <mergeCell ref="W36:X36"/>
    <mergeCell ref="Y37:AA37"/>
    <mergeCell ref="Y38:AA38"/>
    <mergeCell ref="B1:AB1"/>
    <mergeCell ref="Q9:T9"/>
    <mergeCell ref="N9:P9"/>
    <mergeCell ref="Q26:T26"/>
    <mergeCell ref="J19:M19"/>
    <mergeCell ref="J20:M20"/>
    <mergeCell ref="J21:M21"/>
    <mergeCell ref="J23:M23"/>
    <mergeCell ref="J25:M25"/>
    <mergeCell ref="J26:M26"/>
    <mergeCell ref="J17:M17"/>
    <mergeCell ref="N17:P17"/>
    <mergeCell ref="N19:P19"/>
    <mergeCell ref="N20:P20"/>
    <mergeCell ref="Q21:T21"/>
    <mergeCell ref="Q23:T23"/>
    <mergeCell ref="Q17:T17"/>
    <mergeCell ref="Q25:T25"/>
    <mergeCell ref="G12:I12"/>
    <mergeCell ref="G13:I13"/>
    <mergeCell ref="G14:I14"/>
    <mergeCell ref="G15:I15"/>
    <mergeCell ref="B8:F9"/>
    <mergeCell ref="G9:I9"/>
    <mergeCell ref="J9:M9"/>
    <mergeCell ref="B11:F11"/>
    <mergeCell ref="N8:T8"/>
    <mergeCell ref="G8:M8"/>
    <mergeCell ref="J15:M15"/>
    <mergeCell ref="Q11:T11"/>
    <mergeCell ref="Q12:T12"/>
    <mergeCell ref="Q13:T13"/>
    <mergeCell ref="Q14:T14"/>
    <mergeCell ref="Q15:T15"/>
    <mergeCell ref="G11:I11"/>
    <mergeCell ref="N11:P11"/>
    <mergeCell ref="J27:M27"/>
    <mergeCell ref="N27:P27"/>
    <mergeCell ref="J11:M11"/>
    <mergeCell ref="J12:M12"/>
    <mergeCell ref="J13:M13"/>
    <mergeCell ref="J14:M14"/>
    <mergeCell ref="N21:P21"/>
    <mergeCell ref="N12:P12"/>
    <mergeCell ref="N13:P13"/>
    <mergeCell ref="N14:P14"/>
    <mergeCell ref="E35:F35"/>
    <mergeCell ref="K35:L35"/>
    <mergeCell ref="M33:P33"/>
    <mergeCell ref="E33:F33"/>
    <mergeCell ref="G33:J33"/>
    <mergeCell ref="K33:L33"/>
    <mergeCell ref="G35:I35"/>
    <mergeCell ref="M35:O35"/>
    <mergeCell ref="B32:D33"/>
    <mergeCell ref="E36:F36"/>
    <mergeCell ref="K46:L46"/>
    <mergeCell ref="G46:I46"/>
    <mergeCell ref="E39:F39"/>
    <mergeCell ref="E37:F37"/>
    <mergeCell ref="E42:F42"/>
    <mergeCell ref="E40:F40"/>
    <mergeCell ref="E41:F41"/>
    <mergeCell ref="E46:F46"/>
    <mergeCell ref="E38:F38"/>
    <mergeCell ref="K40:L40"/>
    <mergeCell ref="G45:I45"/>
    <mergeCell ref="G40:I40"/>
    <mergeCell ref="K41:L41"/>
    <mergeCell ref="G41:I41"/>
    <mergeCell ref="K42:L42"/>
    <mergeCell ref="G42:I42"/>
    <mergeCell ref="G43:I43"/>
    <mergeCell ref="E43:F43"/>
    <mergeCell ref="E52:F52"/>
    <mergeCell ref="K52:L52"/>
    <mergeCell ref="G52:I52"/>
    <mergeCell ref="K47:L47"/>
    <mergeCell ref="E48:F48"/>
    <mergeCell ref="K48:L48"/>
    <mergeCell ref="G48:I48"/>
    <mergeCell ref="E47:F47"/>
    <mergeCell ref="E49:F49"/>
    <mergeCell ref="K49:L49"/>
    <mergeCell ref="W44:X44"/>
    <mergeCell ref="W41:X41"/>
    <mergeCell ref="S40:U40"/>
    <mergeCell ref="Y40:AA40"/>
    <mergeCell ref="W40:X40"/>
    <mergeCell ref="Y41:AA41"/>
    <mergeCell ref="S41:U41"/>
    <mergeCell ref="S44:U44"/>
    <mergeCell ref="E45:F45"/>
    <mergeCell ref="K45:L45"/>
    <mergeCell ref="S42:U42"/>
    <mergeCell ref="Y45:AA45"/>
    <mergeCell ref="Y44:AA44"/>
    <mergeCell ref="Y43:AA43"/>
    <mergeCell ref="W43:X43"/>
    <mergeCell ref="S45:U45"/>
    <mergeCell ref="Y42:AA42"/>
    <mergeCell ref="W42:X42"/>
    <mergeCell ref="Q45:R45"/>
    <mergeCell ref="W45:X45"/>
    <mergeCell ref="G49:I49"/>
    <mergeCell ref="M49:O49"/>
    <mergeCell ref="M45:O45"/>
    <mergeCell ref="W47:X47"/>
    <mergeCell ref="G47:I47"/>
    <mergeCell ref="M47:O47"/>
    <mergeCell ref="S47:U47"/>
    <mergeCell ref="M46:O46"/>
    <mergeCell ref="G36:I36"/>
    <mergeCell ref="M36:O36"/>
    <mergeCell ref="G38:I38"/>
    <mergeCell ref="M38:O38"/>
    <mergeCell ref="G37:I37"/>
    <mergeCell ref="S36:U36"/>
    <mergeCell ref="Q36:R36"/>
    <mergeCell ref="M37:O37"/>
    <mergeCell ref="S37:U37"/>
    <mergeCell ref="Q37:R37"/>
    <mergeCell ref="S38:U38"/>
    <mergeCell ref="Q38:R38"/>
    <mergeCell ref="Q41:R41"/>
    <mergeCell ref="G39:I39"/>
    <mergeCell ref="Q39:R39"/>
    <mergeCell ref="S39:V39"/>
    <mergeCell ref="M40:O40"/>
    <mergeCell ref="M41:O41"/>
    <mergeCell ref="Y39:AB39"/>
    <mergeCell ref="W39:X39"/>
    <mergeCell ref="M52:O52"/>
    <mergeCell ref="S52:U52"/>
    <mergeCell ref="M50:O50"/>
    <mergeCell ref="M48:O48"/>
    <mergeCell ref="M51:O51"/>
    <mergeCell ref="S51:U51"/>
    <mergeCell ref="Y52:AA52"/>
    <mergeCell ref="Q52:R52"/>
    <mergeCell ref="Y49:AA49"/>
    <mergeCell ref="W52:X52"/>
    <mergeCell ref="Y47:AA47"/>
    <mergeCell ref="W48:X48"/>
    <mergeCell ref="Y48:AA48"/>
    <mergeCell ref="Y50:AA50"/>
    <mergeCell ref="Y51:AA51"/>
    <mergeCell ref="Q46:R46"/>
    <mergeCell ref="S46:U46"/>
    <mergeCell ref="Q49:R49"/>
    <mergeCell ref="W49:X49"/>
    <mergeCell ref="S49:U49"/>
    <mergeCell ref="S48:U48"/>
    <mergeCell ref="Y46:AA46"/>
    <mergeCell ref="W50:X50"/>
    <mergeCell ref="E50:F50"/>
    <mergeCell ref="G50:I50"/>
    <mergeCell ref="K50:L50"/>
    <mergeCell ref="Q50:R50"/>
    <mergeCell ref="S50:U50"/>
    <mergeCell ref="Q48:R48"/>
    <mergeCell ref="W46:X46"/>
    <mergeCell ref="Q47:R47"/>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20"/>
  </sheetPr>
  <dimension ref="B1:AP89"/>
  <sheetViews>
    <sheetView workbookViewId="0" topLeftCell="A1">
      <selection activeCell="A1" sqref="A1"/>
    </sheetView>
  </sheetViews>
  <sheetFormatPr defaultColWidth="8.796875" defaultRowHeight="14.25"/>
  <cols>
    <col min="1" max="1" width="2.59765625" style="392" customWidth="1"/>
    <col min="2" max="2" width="4.5" style="392" customWidth="1"/>
    <col min="3" max="3" width="2.8984375" style="392" customWidth="1"/>
    <col min="4" max="4" width="3.69921875" style="392" customWidth="1"/>
    <col min="5" max="28" width="3" style="392" customWidth="1"/>
    <col min="29" max="16384" width="3.09765625" style="392" customWidth="1"/>
  </cols>
  <sheetData>
    <row r="1" spans="2:30" ht="17.25">
      <c r="B1" s="824" t="s">
        <v>744</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436"/>
      <c r="AD1" s="436"/>
    </row>
    <row r="2" spans="2:30" ht="17.25">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436"/>
      <c r="AD2" s="436"/>
    </row>
    <row r="3" spans="29:30" ht="13.5">
      <c r="AC3" s="436"/>
      <c r="AD3" s="436"/>
    </row>
    <row r="4" spans="2:30" ht="17.25">
      <c r="B4" s="393" t="s">
        <v>578</v>
      </c>
      <c r="AC4" s="436"/>
      <c r="AD4" s="436"/>
    </row>
    <row r="5" spans="29:30" ht="13.5">
      <c r="AC5" s="436"/>
      <c r="AD5" s="436"/>
    </row>
    <row r="6" spans="2:30" ht="15.75" customHeight="1">
      <c r="B6" s="394" t="s">
        <v>500</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444"/>
      <c r="AD6" s="444"/>
    </row>
    <row r="7" spans="2:30" ht="15.75" customHeight="1">
      <c r="B7" s="394"/>
      <c r="C7" s="395"/>
      <c r="D7" s="395"/>
      <c r="E7" s="395"/>
      <c r="F7" s="395"/>
      <c r="G7" s="395"/>
      <c r="H7" s="395"/>
      <c r="I7" s="395"/>
      <c r="J7" s="395"/>
      <c r="K7" s="395"/>
      <c r="L7" s="395"/>
      <c r="M7" s="395"/>
      <c r="N7" s="395"/>
      <c r="O7" s="395"/>
      <c r="P7" s="395"/>
      <c r="Q7" s="395"/>
      <c r="R7" s="395"/>
      <c r="S7" s="394"/>
      <c r="T7" s="395"/>
      <c r="U7" s="395"/>
      <c r="V7" s="395"/>
      <c r="W7" s="395"/>
      <c r="X7" s="395"/>
      <c r="Y7" s="395"/>
      <c r="Z7" s="395"/>
      <c r="AA7" s="395"/>
      <c r="AB7" s="395"/>
      <c r="AC7" s="444"/>
      <c r="AD7" s="444"/>
    </row>
    <row r="8" spans="2:28" ht="15.75" customHeight="1">
      <c r="B8" s="798" t="s">
        <v>501</v>
      </c>
      <c r="C8" s="799"/>
      <c r="D8" s="799"/>
      <c r="E8" s="799"/>
      <c r="F8" s="800"/>
      <c r="G8" s="816" t="s">
        <v>146</v>
      </c>
      <c r="H8" s="816"/>
      <c r="I8" s="816"/>
      <c r="J8" s="816"/>
      <c r="K8" s="816"/>
      <c r="L8" s="816"/>
      <c r="M8" s="816"/>
      <c r="N8" s="816" t="s">
        <v>156</v>
      </c>
      <c r="O8" s="816"/>
      <c r="P8" s="816"/>
      <c r="Q8" s="816"/>
      <c r="R8" s="816"/>
      <c r="S8" s="816"/>
      <c r="T8" s="816"/>
      <c r="U8" s="445"/>
      <c r="V8" s="445"/>
      <c r="W8" s="394"/>
      <c r="X8" s="394"/>
      <c r="Y8" s="394"/>
      <c r="Z8" s="394"/>
      <c r="AA8" s="394"/>
      <c r="AB8" s="394"/>
    </row>
    <row r="9" spans="2:28" ht="15.75" customHeight="1">
      <c r="B9" s="801"/>
      <c r="C9" s="802"/>
      <c r="D9" s="802"/>
      <c r="E9" s="802"/>
      <c r="F9" s="803"/>
      <c r="G9" s="813" t="s">
        <v>498</v>
      </c>
      <c r="H9" s="814"/>
      <c r="I9" s="815"/>
      <c r="J9" s="816" t="s">
        <v>499</v>
      </c>
      <c r="K9" s="816"/>
      <c r="L9" s="816"/>
      <c r="M9" s="816"/>
      <c r="N9" s="815" t="s">
        <v>498</v>
      </c>
      <c r="O9" s="816"/>
      <c r="P9" s="816"/>
      <c r="Q9" s="816" t="s">
        <v>499</v>
      </c>
      <c r="R9" s="816"/>
      <c r="S9" s="816"/>
      <c r="T9" s="816"/>
      <c r="U9" s="445"/>
      <c r="V9" s="445"/>
      <c r="W9" s="394"/>
      <c r="X9" s="394"/>
      <c r="Y9" s="394"/>
      <c r="Z9" s="394"/>
      <c r="AA9" s="394"/>
      <c r="AB9" s="394"/>
    </row>
    <row r="10" spans="2:28" ht="10.5" customHeight="1">
      <c r="B10" s="397"/>
      <c r="C10" s="398"/>
      <c r="D10" s="398"/>
      <c r="E10" s="398"/>
      <c r="F10" s="399"/>
      <c r="G10" s="400"/>
      <c r="H10" s="401"/>
      <c r="I10" s="401" t="s">
        <v>507</v>
      </c>
      <c r="J10" s="401"/>
      <c r="K10" s="401"/>
      <c r="L10" s="401"/>
      <c r="M10" s="402" t="s">
        <v>529</v>
      </c>
      <c r="N10" s="401"/>
      <c r="O10" s="401"/>
      <c r="P10" s="401" t="s">
        <v>507</v>
      </c>
      <c r="Q10" s="401"/>
      <c r="R10" s="401"/>
      <c r="S10" s="401"/>
      <c r="T10" s="402" t="s">
        <v>529</v>
      </c>
      <c r="U10" s="445"/>
      <c r="V10" s="445"/>
      <c r="W10" s="394"/>
      <c r="X10" s="394"/>
      <c r="Y10" s="394"/>
      <c r="Z10" s="394"/>
      <c r="AA10" s="394"/>
      <c r="AB10" s="394"/>
    </row>
    <row r="11" spans="2:28" ht="15.75" customHeight="1">
      <c r="B11" s="817" t="s">
        <v>509</v>
      </c>
      <c r="C11" s="832"/>
      <c r="D11" s="832"/>
      <c r="E11" s="832"/>
      <c r="F11" s="833"/>
      <c r="G11" s="811">
        <v>296910</v>
      </c>
      <c r="H11" s="812"/>
      <c r="I11" s="812"/>
      <c r="J11" s="790">
        <v>-1.3</v>
      </c>
      <c r="K11" s="790"/>
      <c r="L11" s="790"/>
      <c r="M11" s="808"/>
      <c r="N11" s="812">
        <v>325775</v>
      </c>
      <c r="O11" s="812"/>
      <c r="P11" s="812"/>
      <c r="Q11" s="790">
        <v>-0.6</v>
      </c>
      <c r="R11" s="790"/>
      <c r="S11" s="790"/>
      <c r="T11" s="808"/>
      <c r="U11" s="445"/>
      <c r="V11" s="445"/>
      <c r="W11" s="394"/>
      <c r="X11" s="394"/>
      <c r="Y11" s="394"/>
      <c r="Z11" s="394"/>
      <c r="AA11" s="394"/>
      <c r="AB11" s="394"/>
    </row>
    <row r="12" spans="2:28" ht="15.75" customHeight="1">
      <c r="B12" s="405"/>
      <c r="C12" s="406" t="s">
        <v>510</v>
      </c>
      <c r="D12" s="407"/>
      <c r="E12" s="406"/>
      <c r="F12" s="408"/>
      <c r="G12" s="811">
        <v>287575</v>
      </c>
      <c r="H12" s="812"/>
      <c r="I12" s="812"/>
      <c r="J12" s="790">
        <v>0</v>
      </c>
      <c r="K12" s="790"/>
      <c r="L12" s="790"/>
      <c r="M12" s="808"/>
      <c r="N12" s="812">
        <v>315385</v>
      </c>
      <c r="O12" s="812"/>
      <c r="P12" s="812"/>
      <c r="Q12" s="790">
        <v>1.3</v>
      </c>
      <c r="R12" s="790"/>
      <c r="S12" s="790"/>
      <c r="T12" s="808"/>
      <c r="U12" s="445"/>
      <c r="V12" s="445"/>
      <c r="W12" s="394"/>
      <c r="X12" s="394"/>
      <c r="Y12" s="394"/>
      <c r="Z12" s="394"/>
      <c r="AA12" s="394"/>
      <c r="AB12" s="394"/>
    </row>
    <row r="13" spans="2:28" ht="15.75" customHeight="1">
      <c r="B13" s="405"/>
      <c r="C13" s="409"/>
      <c r="D13" s="406" t="s">
        <v>511</v>
      </c>
      <c r="E13" s="406"/>
      <c r="F13" s="408"/>
      <c r="G13" s="811">
        <v>263387</v>
      </c>
      <c r="H13" s="812"/>
      <c r="I13" s="812"/>
      <c r="J13" s="790">
        <v>-0.3</v>
      </c>
      <c r="K13" s="790"/>
      <c r="L13" s="790"/>
      <c r="M13" s="808"/>
      <c r="N13" s="812">
        <v>282050</v>
      </c>
      <c r="O13" s="812"/>
      <c r="P13" s="812"/>
      <c r="Q13" s="790">
        <v>1.1</v>
      </c>
      <c r="R13" s="790"/>
      <c r="S13" s="790"/>
      <c r="T13" s="808"/>
      <c r="U13" s="445"/>
      <c r="V13" s="394"/>
      <c r="W13" s="394"/>
      <c r="X13" s="394"/>
      <c r="Y13" s="394"/>
      <c r="Z13" s="394"/>
      <c r="AA13" s="394"/>
      <c r="AB13" s="394"/>
    </row>
    <row r="14" spans="2:28" ht="15.75" customHeight="1">
      <c r="B14" s="405"/>
      <c r="C14" s="409"/>
      <c r="D14" s="406" t="s">
        <v>512</v>
      </c>
      <c r="E14" s="406"/>
      <c r="F14" s="408"/>
      <c r="G14" s="811">
        <v>24188</v>
      </c>
      <c r="H14" s="812"/>
      <c r="I14" s="812"/>
      <c r="J14" s="790">
        <v>2.6</v>
      </c>
      <c r="K14" s="790"/>
      <c r="L14" s="790"/>
      <c r="M14" s="808"/>
      <c r="N14" s="812">
        <v>33335</v>
      </c>
      <c r="O14" s="812"/>
      <c r="P14" s="812"/>
      <c r="Q14" s="790">
        <v>4.2</v>
      </c>
      <c r="R14" s="790"/>
      <c r="S14" s="790"/>
      <c r="T14" s="808"/>
      <c r="U14" s="445"/>
      <c r="V14" s="445"/>
      <c r="W14" s="394"/>
      <c r="X14" s="394"/>
      <c r="Y14" s="394"/>
      <c r="Z14" s="394"/>
      <c r="AA14" s="394"/>
      <c r="AB14" s="394"/>
    </row>
    <row r="15" spans="2:28" ht="15.75" customHeight="1">
      <c r="B15" s="410"/>
      <c r="C15" s="411" t="s">
        <v>513</v>
      </c>
      <c r="D15" s="412"/>
      <c r="E15" s="411"/>
      <c r="F15" s="413"/>
      <c r="G15" s="841">
        <v>9335</v>
      </c>
      <c r="H15" s="842"/>
      <c r="I15" s="842"/>
      <c r="J15" s="792">
        <v>-30.8</v>
      </c>
      <c r="K15" s="792"/>
      <c r="L15" s="792"/>
      <c r="M15" s="840"/>
      <c r="N15" s="842">
        <v>10390</v>
      </c>
      <c r="O15" s="842"/>
      <c r="P15" s="842"/>
      <c r="Q15" s="792">
        <v>-38</v>
      </c>
      <c r="R15" s="792"/>
      <c r="S15" s="792"/>
      <c r="T15" s="840"/>
      <c r="U15" s="445"/>
      <c r="V15" s="445"/>
      <c r="W15" s="394"/>
      <c r="X15" s="394"/>
      <c r="Y15" s="394"/>
      <c r="Z15" s="394"/>
      <c r="AA15" s="394"/>
      <c r="AB15" s="394"/>
    </row>
    <row r="16" spans="2:28" ht="10.5" customHeight="1">
      <c r="B16" s="416"/>
      <c r="C16" s="417"/>
      <c r="D16" s="417"/>
      <c r="E16" s="417"/>
      <c r="F16" s="418"/>
      <c r="G16" s="419"/>
      <c r="H16" s="420"/>
      <c r="I16" s="420" t="s">
        <v>670</v>
      </c>
      <c r="J16" s="421"/>
      <c r="K16" s="421"/>
      <c r="L16" s="421"/>
      <c r="M16" s="422" t="s">
        <v>670</v>
      </c>
      <c r="N16" s="420"/>
      <c r="O16" s="420"/>
      <c r="P16" s="420" t="s">
        <v>670</v>
      </c>
      <c r="Q16" s="421"/>
      <c r="R16" s="421"/>
      <c r="S16" s="421"/>
      <c r="T16" s="422" t="s">
        <v>670</v>
      </c>
      <c r="U16" s="445"/>
      <c r="V16" s="445"/>
      <c r="W16" s="394"/>
      <c r="X16" s="394"/>
      <c r="Y16" s="394"/>
      <c r="Z16" s="394"/>
      <c r="AA16" s="394"/>
      <c r="AB16" s="394"/>
    </row>
    <row r="17" spans="2:28" ht="15.75" customHeight="1">
      <c r="B17" s="829" t="s">
        <v>451</v>
      </c>
      <c r="C17" s="847"/>
      <c r="D17" s="847"/>
      <c r="E17" s="847"/>
      <c r="F17" s="848"/>
      <c r="G17" s="844">
        <v>17.9</v>
      </c>
      <c r="H17" s="843"/>
      <c r="I17" s="843"/>
      <c r="J17" s="845">
        <v>0.1</v>
      </c>
      <c r="K17" s="845"/>
      <c r="L17" s="845"/>
      <c r="M17" s="846"/>
      <c r="N17" s="843">
        <v>17.6</v>
      </c>
      <c r="O17" s="843"/>
      <c r="P17" s="843"/>
      <c r="Q17" s="845">
        <v>-0.1</v>
      </c>
      <c r="R17" s="845"/>
      <c r="S17" s="845"/>
      <c r="T17" s="846"/>
      <c r="U17" s="445"/>
      <c r="V17" s="445"/>
      <c r="W17" s="394"/>
      <c r="X17" s="394"/>
      <c r="Y17" s="394"/>
      <c r="Z17" s="394"/>
      <c r="AA17" s="394"/>
      <c r="AB17" s="394"/>
    </row>
    <row r="18" spans="2:28" ht="10.5" customHeight="1">
      <c r="B18" s="423"/>
      <c r="C18" s="424"/>
      <c r="D18" s="424"/>
      <c r="E18" s="424"/>
      <c r="F18" s="425"/>
      <c r="G18" s="426"/>
      <c r="H18" s="427"/>
      <c r="I18" s="427" t="s">
        <v>671</v>
      </c>
      <c r="J18" s="421"/>
      <c r="K18" s="421"/>
      <c r="L18" s="421"/>
      <c r="M18" s="422" t="s">
        <v>672</v>
      </c>
      <c r="N18" s="427"/>
      <c r="O18" s="427"/>
      <c r="P18" s="427" t="s">
        <v>671</v>
      </c>
      <c r="Q18" s="421"/>
      <c r="R18" s="421"/>
      <c r="S18" s="421"/>
      <c r="T18" s="422" t="s">
        <v>672</v>
      </c>
      <c r="U18" s="445"/>
      <c r="V18" s="445"/>
      <c r="W18" s="394"/>
      <c r="X18" s="394"/>
      <c r="Y18" s="394"/>
      <c r="Z18" s="394"/>
      <c r="AA18" s="394"/>
      <c r="AB18" s="394"/>
    </row>
    <row r="19" spans="2:28" ht="15.75" customHeight="1">
      <c r="B19" s="817" t="s">
        <v>366</v>
      </c>
      <c r="C19" s="832"/>
      <c r="D19" s="832"/>
      <c r="E19" s="832"/>
      <c r="F19" s="833"/>
      <c r="G19" s="809">
        <v>140.9</v>
      </c>
      <c r="H19" s="810"/>
      <c r="I19" s="810"/>
      <c r="J19" s="790">
        <v>0</v>
      </c>
      <c r="K19" s="790"/>
      <c r="L19" s="790"/>
      <c r="M19" s="808"/>
      <c r="N19" s="810">
        <v>149</v>
      </c>
      <c r="O19" s="810"/>
      <c r="P19" s="810"/>
      <c r="Q19" s="790">
        <v>-0.3</v>
      </c>
      <c r="R19" s="790"/>
      <c r="S19" s="790"/>
      <c r="T19" s="808"/>
      <c r="U19" s="445"/>
      <c r="V19" s="445"/>
      <c r="W19" s="394"/>
      <c r="X19" s="394"/>
      <c r="Y19" s="394"/>
      <c r="Z19" s="394"/>
      <c r="AA19" s="394"/>
      <c r="AB19" s="394"/>
    </row>
    <row r="20" spans="2:28" ht="15.75" customHeight="1">
      <c r="B20" s="405"/>
      <c r="C20" s="406" t="s">
        <v>514</v>
      </c>
      <c r="D20" s="406"/>
      <c r="E20" s="406"/>
      <c r="F20" s="408"/>
      <c r="G20" s="809">
        <v>128.9</v>
      </c>
      <c r="H20" s="810"/>
      <c r="I20" s="810"/>
      <c r="J20" s="790">
        <v>0.1</v>
      </c>
      <c r="K20" s="790"/>
      <c r="L20" s="790"/>
      <c r="M20" s="808"/>
      <c r="N20" s="810">
        <v>133.9</v>
      </c>
      <c r="O20" s="810"/>
      <c r="P20" s="810"/>
      <c r="Q20" s="790">
        <v>-0.4</v>
      </c>
      <c r="R20" s="790"/>
      <c r="S20" s="790"/>
      <c r="T20" s="808"/>
      <c r="U20" s="445"/>
      <c r="V20" s="445"/>
      <c r="W20" s="394"/>
      <c r="X20" s="394"/>
      <c r="Y20" s="394"/>
      <c r="Z20" s="394"/>
      <c r="AA20" s="394"/>
      <c r="AB20" s="394"/>
    </row>
    <row r="21" spans="2:28" ht="15.75" customHeight="1">
      <c r="B21" s="410"/>
      <c r="C21" s="411" t="s">
        <v>87</v>
      </c>
      <c r="D21" s="411"/>
      <c r="E21" s="411"/>
      <c r="F21" s="413"/>
      <c r="G21" s="844">
        <v>12</v>
      </c>
      <c r="H21" s="843"/>
      <c r="I21" s="843"/>
      <c r="J21" s="792">
        <v>1.7</v>
      </c>
      <c r="K21" s="792"/>
      <c r="L21" s="792"/>
      <c r="M21" s="840"/>
      <c r="N21" s="843">
        <v>15.1</v>
      </c>
      <c r="O21" s="843"/>
      <c r="P21" s="843"/>
      <c r="Q21" s="792">
        <v>1.2</v>
      </c>
      <c r="R21" s="792"/>
      <c r="S21" s="792"/>
      <c r="T21" s="840"/>
      <c r="U21" s="445"/>
      <c r="V21" s="394"/>
      <c r="W21" s="394"/>
      <c r="X21" s="394"/>
      <c r="Y21" s="394"/>
      <c r="Z21" s="394"/>
      <c r="AA21" s="394"/>
      <c r="AB21" s="394"/>
    </row>
    <row r="22" spans="2:28" ht="10.5" customHeight="1">
      <c r="B22" s="428"/>
      <c r="C22" s="429"/>
      <c r="D22" s="429"/>
      <c r="E22" s="429"/>
      <c r="F22" s="430"/>
      <c r="G22" s="426"/>
      <c r="H22" s="427"/>
      <c r="I22" s="427" t="s">
        <v>673</v>
      </c>
      <c r="J22" s="421"/>
      <c r="K22" s="421"/>
      <c r="L22" s="421"/>
      <c r="M22" s="422" t="s">
        <v>672</v>
      </c>
      <c r="N22" s="427"/>
      <c r="O22" s="427"/>
      <c r="P22" s="427" t="s">
        <v>673</v>
      </c>
      <c r="Q22" s="421"/>
      <c r="R22" s="421"/>
      <c r="S22" s="421"/>
      <c r="T22" s="422" t="s">
        <v>672</v>
      </c>
      <c r="U22" s="445"/>
      <c r="V22" s="394"/>
      <c r="W22" s="394"/>
      <c r="X22" s="394"/>
      <c r="Y22" s="394"/>
      <c r="Z22" s="394"/>
      <c r="AA22" s="394"/>
      <c r="AB22" s="394"/>
    </row>
    <row r="23" spans="2:28" ht="15.75" customHeight="1">
      <c r="B23" s="829" t="s">
        <v>515</v>
      </c>
      <c r="C23" s="847"/>
      <c r="D23" s="847"/>
      <c r="E23" s="847"/>
      <c r="F23" s="848"/>
      <c r="G23" s="841">
        <v>27227</v>
      </c>
      <c r="H23" s="842"/>
      <c r="I23" s="842"/>
      <c r="J23" s="792">
        <v>-0.2</v>
      </c>
      <c r="K23" s="792"/>
      <c r="L23" s="792"/>
      <c r="M23" s="840"/>
      <c r="N23" s="842">
        <v>6140</v>
      </c>
      <c r="O23" s="842"/>
      <c r="P23" s="842"/>
      <c r="Q23" s="792">
        <v>-1</v>
      </c>
      <c r="R23" s="792"/>
      <c r="S23" s="792"/>
      <c r="T23" s="840"/>
      <c r="U23" s="445"/>
      <c r="V23" s="445"/>
      <c r="W23" s="394"/>
      <c r="X23" s="394"/>
      <c r="Y23" s="394"/>
      <c r="Z23" s="394"/>
      <c r="AA23" s="394"/>
      <c r="AB23" s="394"/>
    </row>
    <row r="24" spans="2:28" ht="10.5" customHeight="1">
      <c r="B24" s="423"/>
      <c r="C24" s="424"/>
      <c r="D24" s="424"/>
      <c r="E24" s="424"/>
      <c r="F24" s="425"/>
      <c r="G24" s="420"/>
      <c r="H24" s="420"/>
      <c r="I24" s="420" t="s">
        <v>672</v>
      </c>
      <c r="J24" s="433"/>
      <c r="K24" s="433"/>
      <c r="L24" s="433"/>
      <c r="M24" s="434" t="s">
        <v>674</v>
      </c>
      <c r="N24" s="420"/>
      <c r="O24" s="420"/>
      <c r="P24" s="420" t="s">
        <v>672</v>
      </c>
      <c r="Q24" s="433"/>
      <c r="R24" s="433"/>
      <c r="S24" s="433"/>
      <c r="T24" s="434" t="s">
        <v>674</v>
      </c>
      <c r="U24" s="445"/>
      <c r="V24" s="445"/>
      <c r="W24" s="394"/>
      <c r="X24" s="394"/>
      <c r="Y24" s="394"/>
      <c r="Z24" s="394"/>
      <c r="AA24" s="394"/>
      <c r="AB24" s="394"/>
    </row>
    <row r="25" spans="2:28" ht="15.75" customHeight="1">
      <c r="B25" s="837" t="s">
        <v>516</v>
      </c>
      <c r="C25" s="838"/>
      <c r="D25" s="838"/>
      <c r="E25" s="838"/>
      <c r="F25" s="839"/>
      <c r="G25" s="836">
        <v>24.38</v>
      </c>
      <c r="H25" s="836"/>
      <c r="I25" s="836"/>
      <c r="J25" s="822">
        <v>0.68</v>
      </c>
      <c r="K25" s="822"/>
      <c r="L25" s="822"/>
      <c r="M25" s="823"/>
      <c r="N25" s="836">
        <v>10.03</v>
      </c>
      <c r="O25" s="836"/>
      <c r="P25" s="836"/>
      <c r="Q25" s="822">
        <v>-1.39</v>
      </c>
      <c r="R25" s="822"/>
      <c r="S25" s="822"/>
      <c r="T25" s="823"/>
      <c r="U25" s="445"/>
      <c r="V25" s="445"/>
      <c r="W25" s="394"/>
      <c r="X25" s="394"/>
      <c r="Y25" s="394"/>
      <c r="Z25" s="394"/>
      <c r="AA25" s="394"/>
      <c r="AB25" s="394"/>
    </row>
    <row r="26" spans="2:28" ht="15.75" customHeight="1">
      <c r="B26" s="435" t="s">
        <v>517</v>
      </c>
      <c r="C26" s="406"/>
      <c r="D26" s="406"/>
      <c r="E26" s="406"/>
      <c r="F26" s="408"/>
      <c r="G26" s="835">
        <v>0.89</v>
      </c>
      <c r="H26" s="836"/>
      <c r="I26" s="836"/>
      <c r="J26" s="822">
        <v>-0.21</v>
      </c>
      <c r="K26" s="822"/>
      <c r="L26" s="822"/>
      <c r="M26" s="823"/>
      <c r="N26" s="836">
        <v>0.75</v>
      </c>
      <c r="O26" s="836"/>
      <c r="P26" s="836"/>
      <c r="Q26" s="822">
        <v>-0.04</v>
      </c>
      <c r="R26" s="822"/>
      <c r="S26" s="822"/>
      <c r="T26" s="823"/>
      <c r="U26" s="445"/>
      <c r="V26" s="445"/>
      <c r="W26" s="394"/>
      <c r="X26" s="394"/>
      <c r="Y26" s="394"/>
      <c r="Z26" s="394"/>
      <c r="AA26" s="394"/>
      <c r="AB26" s="394"/>
    </row>
    <row r="27" spans="2:28" ht="15.75" customHeight="1">
      <c r="B27" s="432" t="s">
        <v>518</v>
      </c>
      <c r="C27" s="411"/>
      <c r="D27" s="411"/>
      <c r="E27" s="411"/>
      <c r="F27" s="413"/>
      <c r="G27" s="806">
        <v>1.2</v>
      </c>
      <c r="H27" s="807"/>
      <c r="I27" s="807"/>
      <c r="J27" s="804">
        <v>-0.31</v>
      </c>
      <c r="K27" s="804"/>
      <c r="L27" s="804"/>
      <c r="M27" s="805"/>
      <c r="N27" s="807">
        <v>1.17</v>
      </c>
      <c r="O27" s="807"/>
      <c r="P27" s="807"/>
      <c r="Q27" s="804">
        <v>-0.09</v>
      </c>
      <c r="R27" s="804"/>
      <c r="S27" s="804"/>
      <c r="T27" s="805"/>
      <c r="U27" s="445"/>
      <c r="V27" s="445"/>
      <c r="W27" s="394"/>
      <c r="X27" s="394"/>
      <c r="Y27" s="394"/>
      <c r="Z27" s="394"/>
      <c r="AA27" s="394"/>
      <c r="AB27" s="394"/>
    </row>
    <row r="28" spans="2:30" ht="15.75" customHeight="1">
      <c r="B28" s="394"/>
      <c r="C28" s="394"/>
      <c r="D28" s="394"/>
      <c r="E28" s="394"/>
      <c r="F28" s="394"/>
      <c r="G28" s="394"/>
      <c r="H28" s="394"/>
      <c r="I28" s="394"/>
      <c r="J28" s="394"/>
      <c r="K28" s="394"/>
      <c r="L28" s="394"/>
      <c r="M28" s="394"/>
      <c r="N28" s="394"/>
      <c r="O28" s="446"/>
      <c r="P28" s="446"/>
      <c r="Q28" s="446"/>
      <c r="R28" s="446"/>
      <c r="S28" s="447"/>
      <c r="T28" s="395" t="s">
        <v>530</v>
      </c>
      <c r="U28" s="446"/>
      <c r="V28" s="394"/>
      <c r="W28" s="394"/>
      <c r="X28" s="394"/>
      <c r="Y28" s="394"/>
      <c r="Z28" s="394"/>
      <c r="AA28" s="394"/>
      <c r="AB28" s="394"/>
      <c r="AC28" s="444"/>
      <c r="AD28" s="444"/>
    </row>
    <row r="29" spans="2:30" ht="15.75" customHeight="1">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444"/>
      <c r="AD29" s="444"/>
    </row>
    <row r="30" spans="2:30" ht="15.75" customHeight="1">
      <c r="B30" s="394" t="s">
        <v>502</v>
      </c>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444"/>
      <c r="AD30" s="444"/>
    </row>
    <row r="31" spans="2:30" ht="15.75" customHeight="1">
      <c r="B31" s="825" t="s">
        <v>661</v>
      </c>
      <c r="C31" s="825"/>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c r="AC31" s="444"/>
      <c r="AD31" s="444"/>
    </row>
    <row r="32" spans="2:30" ht="15.75" customHeight="1">
      <c r="B32" s="798" t="s">
        <v>521</v>
      </c>
      <c r="C32" s="799"/>
      <c r="D32" s="800"/>
      <c r="E32" s="826" t="s">
        <v>522</v>
      </c>
      <c r="F32" s="827"/>
      <c r="G32" s="827"/>
      <c r="H32" s="827"/>
      <c r="I32" s="827"/>
      <c r="J32" s="828"/>
      <c r="K32" s="826" t="s">
        <v>523</v>
      </c>
      <c r="L32" s="827"/>
      <c r="M32" s="827"/>
      <c r="N32" s="827"/>
      <c r="O32" s="827"/>
      <c r="P32" s="828"/>
      <c r="Q32" s="813" t="s">
        <v>367</v>
      </c>
      <c r="R32" s="814"/>
      <c r="S32" s="814"/>
      <c r="T32" s="814"/>
      <c r="U32" s="814"/>
      <c r="V32" s="815"/>
      <c r="W32" s="813" t="s">
        <v>368</v>
      </c>
      <c r="X32" s="814"/>
      <c r="Y32" s="814"/>
      <c r="Z32" s="814"/>
      <c r="AA32" s="814"/>
      <c r="AB32" s="815"/>
      <c r="AC32" s="444"/>
      <c r="AD32" s="444"/>
    </row>
    <row r="33" spans="2:30" ht="15.75" customHeight="1">
      <c r="B33" s="801"/>
      <c r="C33" s="802"/>
      <c r="D33" s="803"/>
      <c r="E33" s="798" t="s">
        <v>524</v>
      </c>
      <c r="F33" s="800"/>
      <c r="G33" s="813" t="s">
        <v>525</v>
      </c>
      <c r="H33" s="814"/>
      <c r="I33" s="814"/>
      <c r="J33" s="815"/>
      <c r="K33" s="798" t="s">
        <v>524</v>
      </c>
      <c r="L33" s="800"/>
      <c r="M33" s="813" t="s">
        <v>526</v>
      </c>
      <c r="N33" s="814"/>
      <c r="O33" s="814"/>
      <c r="P33" s="815"/>
      <c r="Q33" s="813" t="s">
        <v>524</v>
      </c>
      <c r="R33" s="815"/>
      <c r="S33" s="798" t="s">
        <v>525</v>
      </c>
      <c r="T33" s="799"/>
      <c r="U33" s="799"/>
      <c r="V33" s="800"/>
      <c r="W33" s="798" t="s">
        <v>524</v>
      </c>
      <c r="X33" s="800"/>
      <c r="Y33" s="798" t="s">
        <v>525</v>
      </c>
      <c r="Z33" s="799"/>
      <c r="AA33" s="799"/>
      <c r="AB33" s="800"/>
      <c r="AC33" s="444"/>
      <c r="AD33" s="444"/>
    </row>
    <row r="34" spans="2:28" ht="11.25" customHeight="1">
      <c r="B34" s="588"/>
      <c r="C34" s="586"/>
      <c r="D34" s="591"/>
      <c r="E34" s="448"/>
      <c r="F34" s="449"/>
      <c r="G34" s="449"/>
      <c r="H34" s="449"/>
      <c r="I34" s="449" t="s">
        <v>529</v>
      </c>
      <c r="J34" s="449"/>
      <c r="K34" s="609"/>
      <c r="L34" s="449"/>
      <c r="M34" s="449"/>
      <c r="N34" s="449"/>
      <c r="O34" s="449" t="s">
        <v>529</v>
      </c>
      <c r="P34" s="450"/>
      <c r="Q34" s="609"/>
      <c r="R34" s="449"/>
      <c r="S34" s="449"/>
      <c r="T34" s="449"/>
      <c r="U34" s="449" t="s">
        <v>529</v>
      </c>
      <c r="V34" s="450"/>
      <c r="W34" s="449"/>
      <c r="X34" s="449"/>
      <c r="Y34" s="449"/>
      <c r="Z34" s="449"/>
      <c r="AA34" s="449" t="s">
        <v>529</v>
      </c>
      <c r="AB34" s="450"/>
    </row>
    <row r="35" spans="2:29" ht="15.75" customHeight="1">
      <c r="B35" s="587" t="s">
        <v>619</v>
      </c>
      <c r="C35" s="566">
        <v>20</v>
      </c>
      <c r="D35" s="592" t="s">
        <v>621</v>
      </c>
      <c r="E35" s="791">
        <v>104.2</v>
      </c>
      <c r="F35" s="790"/>
      <c r="G35" s="790">
        <v>-0.5</v>
      </c>
      <c r="H35" s="790"/>
      <c r="I35" s="790"/>
      <c r="J35" s="403"/>
      <c r="K35" s="791">
        <v>102.2</v>
      </c>
      <c r="L35" s="790"/>
      <c r="M35" s="790">
        <v>-0.8</v>
      </c>
      <c r="N35" s="790"/>
      <c r="O35" s="790"/>
      <c r="P35" s="404"/>
      <c r="Q35" s="791">
        <v>107.6</v>
      </c>
      <c r="R35" s="790"/>
      <c r="S35" s="790">
        <v>-2.8</v>
      </c>
      <c r="T35" s="790"/>
      <c r="U35" s="790"/>
      <c r="V35" s="404"/>
      <c r="W35" s="790">
        <v>99.3</v>
      </c>
      <c r="X35" s="790"/>
      <c r="Y35" s="790">
        <v>3.3</v>
      </c>
      <c r="Z35" s="790"/>
      <c r="AA35" s="790"/>
      <c r="AB35" s="404"/>
      <c r="AC35" s="444"/>
    </row>
    <row r="36" spans="2:29" ht="15.75" customHeight="1">
      <c r="B36" s="587"/>
      <c r="C36" s="566">
        <v>21</v>
      </c>
      <c r="D36" s="592"/>
      <c r="E36" s="791">
        <v>99</v>
      </c>
      <c r="F36" s="790"/>
      <c r="G36" s="790">
        <v>-5</v>
      </c>
      <c r="H36" s="790"/>
      <c r="I36" s="790"/>
      <c r="J36" s="403"/>
      <c r="K36" s="791">
        <v>99.4</v>
      </c>
      <c r="L36" s="790"/>
      <c r="M36" s="790">
        <v>-2.7</v>
      </c>
      <c r="N36" s="790"/>
      <c r="O36" s="790"/>
      <c r="P36" s="404"/>
      <c r="Q36" s="791">
        <v>89.9</v>
      </c>
      <c r="R36" s="790"/>
      <c r="S36" s="790">
        <v>-16.5</v>
      </c>
      <c r="T36" s="790"/>
      <c r="U36" s="790"/>
      <c r="V36" s="404"/>
      <c r="W36" s="790">
        <v>100.2</v>
      </c>
      <c r="X36" s="790"/>
      <c r="Y36" s="790">
        <v>1</v>
      </c>
      <c r="Z36" s="790"/>
      <c r="AA36" s="790"/>
      <c r="AB36" s="404"/>
      <c r="AC36" s="444"/>
    </row>
    <row r="37" spans="2:29" ht="15.75" customHeight="1">
      <c r="B37" s="587"/>
      <c r="C37" s="566">
        <v>22</v>
      </c>
      <c r="D37" s="592"/>
      <c r="E37" s="791">
        <v>100</v>
      </c>
      <c r="F37" s="790"/>
      <c r="G37" s="790">
        <v>1.1</v>
      </c>
      <c r="H37" s="790"/>
      <c r="I37" s="790"/>
      <c r="J37" s="403"/>
      <c r="K37" s="791">
        <v>100</v>
      </c>
      <c r="L37" s="790"/>
      <c r="M37" s="790">
        <v>0.5</v>
      </c>
      <c r="N37" s="790"/>
      <c r="O37" s="790"/>
      <c r="P37" s="404"/>
      <c r="Q37" s="791">
        <v>100</v>
      </c>
      <c r="R37" s="790"/>
      <c r="S37" s="790">
        <v>11.3</v>
      </c>
      <c r="T37" s="790"/>
      <c r="U37" s="790"/>
      <c r="V37" s="404"/>
      <c r="W37" s="790">
        <v>100</v>
      </c>
      <c r="X37" s="790"/>
      <c r="Y37" s="790">
        <v>-0.3</v>
      </c>
      <c r="Z37" s="790"/>
      <c r="AA37" s="790"/>
      <c r="AB37" s="404"/>
      <c r="AC37" s="444"/>
    </row>
    <row r="38" spans="2:29" ht="15.75" customHeight="1">
      <c r="B38" s="587"/>
      <c r="C38" s="566">
        <v>23</v>
      </c>
      <c r="D38" s="592"/>
      <c r="E38" s="791">
        <v>100.2</v>
      </c>
      <c r="F38" s="790"/>
      <c r="G38" s="790">
        <v>0.2</v>
      </c>
      <c r="H38" s="790"/>
      <c r="I38" s="790"/>
      <c r="J38" s="403"/>
      <c r="K38" s="791">
        <v>99.9</v>
      </c>
      <c r="L38" s="790"/>
      <c r="M38" s="790">
        <v>-0.1</v>
      </c>
      <c r="N38" s="790"/>
      <c r="O38" s="790"/>
      <c r="P38" s="404"/>
      <c r="Q38" s="791">
        <v>99.5</v>
      </c>
      <c r="R38" s="790"/>
      <c r="S38" s="790">
        <v>-0.5</v>
      </c>
      <c r="T38" s="790"/>
      <c r="U38" s="790"/>
      <c r="V38" s="404"/>
      <c r="W38" s="790">
        <v>100</v>
      </c>
      <c r="X38" s="790"/>
      <c r="Y38" s="790">
        <v>0</v>
      </c>
      <c r="Z38" s="790"/>
      <c r="AA38" s="790"/>
      <c r="AB38" s="404"/>
      <c r="AC38" s="444"/>
    </row>
    <row r="39" spans="2:29" ht="15.75" customHeight="1">
      <c r="B39" s="587"/>
      <c r="C39" s="585"/>
      <c r="D39" s="592"/>
      <c r="E39" s="797"/>
      <c r="F39" s="793"/>
      <c r="G39" s="790"/>
      <c r="H39" s="790"/>
      <c r="I39" s="790"/>
      <c r="J39" s="403"/>
      <c r="K39" s="608"/>
      <c r="L39" s="403"/>
      <c r="M39" s="403"/>
      <c r="N39" s="403"/>
      <c r="O39" s="403"/>
      <c r="P39" s="404"/>
      <c r="Q39" s="797"/>
      <c r="R39" s="793"/>
      <c r="S39" s="793"/>
      <c r="T39" s="793"/>
      <c r="U39" s="793"/>
      <c r="V39" s="794"/>
      <c r="W39" s="793"/>
      <c r="X39" s="793"/>
      <c r="Y39" s="793"/>
      <c r="Z39" s="793"/>
      <c r="AA39" s="793"/>
      <c r="AB39" s="794"/>
      <c r="AC39" s="444"/>
    </row>
    <row r="40" spans="2:31" s="436" customFormat="1" ht="15.75" customHeight="1">
      <c r="B40" s="589" t="s">
        <v>627</v>
      </c>
      <c r="C40" s="565" t="s">
        <v>663</v>
      </c>
      <c r="D40" s="593" t="s">
        <v>554</v>
      </c>
      <c r="E40" s="791">
        <v>84</v>
      </c>
      <c r="F40" s="790"/>
      <c r="G40" s="790">
        <v>1.1</v>
      </c>
      <c r="H40" s="790"/>
      <c r="I40" s="790"/>
      <c r="J40" s="403"/>
      <c r="K40" s="791">
        <v>99.3</v>
      </c>
      <c r="L40" s="790"/>
      <c r="M40" s="790">
        <v>0.3</v>
      </c>
      <c r="N40" s="790"/>
      <c r="O40" s="790"/>
      <c r="P40" s="404"/>
      <c r="Q40" s="791">
        <v>97.5</v>
      </c>
      <c r="R40" s="790"/>
      <c r="S40" s="790">
        <v>2.2</v>
      </c>
      <c r="T40" s="790"/>
      <c r="U40" s="790"/>
      <c r="V40" s="404"/>
      <c r="W40" s="790">
        <v>99.8</v>
      </c>
      <c r="X40" s="790"/>
      <c r="Y40" s="790">
        <v>0.2</v>
      </c>
      <c r="Z40" s="790"/>
      <c r="AA40" s="790"/>
      <c r="AB40" s="404"/>
      <c r="AC40" s="444"/>
      <c r="AD40" s="392"/>
      <c r="AE40" s="392"/>
    </row>
    <row r="41" spans="2:31" s="436" customFormat="1" ht="15.75" customHeight="1">
      <c r="B41" s="589"/>
      <c r="C41" s="565" t="s">
        <v>650</v>
      </c>
      <c r="D41" s="593"/>
      <c r="E41" s="791">
        <v>81.7</v>
      </c>
      <c r="F41" s="790"/>
      <c r="G41" s="790">
        <v>0.8</v>
      </c>
      <c r="H41" s="790"/>
      <c r="I41" s="790"/>
      <c r="J41" s="403"/>
      <c r="K41" s="791">
        <v>99.7</v>
      </c>
      <c r="L41" s="790"/>
      <c r="M41" s="790">
        <v>0.2</v>
      </c>
      <c r="N41" s="790"/>
      <c r="O41" s="790"/>
      <c r="P41" s="404"/>
      <c r="Q41" s="791">
        <v>100.1</v>
      </c>
      <c r="R41" s="790"/>
      <c r="S41" s="790">
        <v>3.1</v>
      </c>
      <c r="T41" s="790"/>
      <c r="U41" s="790"/>
      <c r="V41" s="404"/>
      <c r="W41" s="790">
        <v>99.5</v>
      </c>
      <c r="X41" s="790"/>
      <c r="Y41" s="790">
        <v>0.1</v>
      </c>
      <c r="Z41" s="790"/>
      <c r="AA41" s="790"/>
      <c r="AB41" s="404"/>
      <c r="AC41" s="444"/>
      <c r="AD41" s="392"/>
      <c r="AE41" s="392"/>
    </row>
    <row r="42" spans="2:31" s="436" customFormat="1" ht="15.75" customHeight="1">
      <c r="B42" s="589"/>
      <c r="C42" s="565" t="s">
        <v>651</v>
      </c>
      <c r="D42" s="593"/>
      <c r="E42" s="791">
        <v>85.5</v>
      </c>
      <c r="F42" s="790"/>
      <c r="G42" s="790">
        <v>0</v>
      </c>
      <c r="H42" s="790"/>
      <c r="I42" s="790"/>
      <c r="J42" s="403"/>
      <c r="K42" s="791">
        <v>99.8</v>
      </c>
      <c r="L42" s="790"/>
      <c r="M42" s="790">
        <v>-0.7</v>
      </c>
      <c r="N42" s="790"/>
      <c r="O42" s="790"/>
      <c r="P42" s="404"/>
      <c r="Q42" s="791">
        <v>101.1</v>
      </c>
      <c r="R42" s="790"/>
      <c r="S42" s="790">
        <v>-1</v>
      </c>
      <c r="T42" s="790"/>
      <c r="U42" s="790"/>
      <c r="V42" s="404"/>
      <c r="W42" s="790">
        <v>99</v>
      </c>
      <c r="X42" s="790"/>
      <c r="Y42" s="790">
        <v>0.3</v>
      </c>
      <c r="Z42" s="790"/>
      <c r="AA42" s="790"/>
      <c r="AB42" s="404"/>
      <c r="AC42" s="444"/>
      <c r="AD42" s="392"/>
      <c r="AE42" s="392"/>
    </row>
    <row r="43" spans="2:31" s="436" customFormat="1" ht="15.75" customHeight="1">
      <c r="B43" s="589"/>
      <c r="C43" s="565" t="s">
        <v>652</v>
      </c>
      <c r="D43" s="593"/>
      <c r="E43" s="791">
        <v>83.8</v>
      </c>
      <c r="F43" s="790"/>
      <c r="G43" s="790">
        <v>-1.8</v>
      </c>
      <c r="H43" s="790"/>
      <c r="I43" s="790"/>
      <c r="J43" s="403"/>
      <c r="K43" s="791">
        <v>100.4</v>
      </c>
      <c r="L43" s="790"/>
      <c r="M43" s="790">
        <v>-0.9</v>
      </c>
      <c r="N43" s="790"/>
      <c r="O43" s="790"/>
      <c r="P43" s="404"/>
      <c r="Q43" s="791">
        <v>98.6</v>
      </c>
      <c r="R43" s="790"/>
      <c r="S43" s="790">
        <v>-5.8</v>
      </c>
      <c r="T43" s="790"/>
      <c r="U43" s="790"/>
      <c r="V43" s="404"/>
      <c r="W43" s="790">
        <v>100.3</v>
      </c>
      <c r="X43" s="790"/>
      <c r="Y43" s="790">
        <v>0</v>
      </c>
      <c r="Z43" s="790"/>
      <c r="AA43" s="790"/>
      <c r="AB43" s="404"/>
      <c r="AC43" s="444"/>
      <c r="AD43" s="392"/>
      <c r="AE43" s="392"/>
    </row>
    <row r="44" spans="2:31" s="436" customFormat="1" ht="15.75" customHeight="1">
      <c r="B44" s="589"/>
      <c r="C44" s="565" t="s">
        <v>653</v>
      </c>
      <c r="D44" s="593"/>
      <c r="E44" s="791">
        <v>83.9</v>
      </c>
      <c r="F44" s="790"/>
      <c r="G44" s="790">
        <v>1.3</v>
      </c>
      <c r="H44" s="790"/>
      <c r="I44" s="790"/>
      <c r="J44" s="403"/>
      <c r="K44" s="791">
        <v>98.7</v>
      </c>
      <c r="L44" s="790"/>
      <c r="M44" s="790">
        <v>-0.6</v>
      </c>
      <c r="N44" s="790"/>
      <c r="O44" s="790"/>
      <c r="P44" s="404"/>
      <c r="Q44" s="791">
        <v>93.6</v>
      </c>
      <c r="R44" s="790"/>
      <c r="S44" s="790">
        <v>-3.7</v>
      </c>
      <c r="T44" s="790"/>
      <c r="U44" s="790"/>
      <c r="V44" s="404"/>
      <c r="W44" s="790">
        <v>100.3</v>
      </c>
      <c r="X44" s="790"/>
      <c r="Y44" s="790">
        <v>-0.1</v>
      </c>
      <c r="Z44" s="790"/>
      <c r="AA44" s="790"/>
      <c r="AB44" s="404"/>
      <c r="AC44" s="444"/>
      <c r="AD44" s="392"/>
      <c r="AE44" s="392"/>
    </row>
    <row r="45" spans="2:31" s="436" customFormat="1" ht="15.75" customHeight="1">
      <c r="B45" s="589"/>
      <c r="C45" s="565" t="s">
        <v>654</v>
      </c>
      <c r="D45" s="593"/>
      <c r="E45" s="791">
        <v>146.6</v>
      </c>
      <c r="F45" s="790"/>
      <c r="G45" s="790">
        <v>-0.6</v>
      </c>
      <c r="H45" s="790"/>
      <c r="I45" s="790"/>
      <c r="J45" s="403"/>
      <c r="K45" s="791">
        <v>100.1</v>
      </c>
      <c r="L45" s="790"/>
      <c r="M45" s="790">
        <v>-0.2</v>
      </c>
      <c r="N45" s="790"/>
      <c r="O45" s="790"/>
      <c r="P45" s="404"/>
      <c r="Q45" s="791">
        <v>96.2</v>
      </c>
      <c r="R45" s="790"/>
      <c r="S45" s="790">
        <v>-1.1</v>
      </c>
      <c r="T45" s="790"/>
      <c r="U45" s="790"/>
      <c r="V45" s="404"/>
      <c r="W45" s="790">
        <v>100.3</v>
      </c>
      <c r="X45" s="790"/>
      <c r="Y45" s="790">
        <v>0</v>
      </c>
      <c r="Z45" s="790"/>
      <c r="AA45" s="790"/>
      <c r="AB45" s="404"/>
      <c r="AC45" s="444"/>
      <c r="AD45" s="392"/>
      <c r="AE45" s="392"/>
    </row>
    <row r="46" spans="2:31" s="436" customFormat="1" ht="15.75" customHeight="1">
      <c r="B46" s="589"/>
      <c r="C46" s="565" t="s">
        <v>655</v>
      </c>
      <c r="D46" s="593"/>
      <c r="E46" s="791">
        <v>116.5</v>
      </c>
      <c r="F46" s="790"/>
      <c r="G46" s="790">
        <v>0.9</v>
      </c>
      <c r="H46" s="790"/>
      <c r="I46" s="790"/>
      <c r="J46" s="403"/>
      <c r="K46" s="791">
        <v>99.9</v>
      </c>
      <c r="L46" s="790"/>
      <c r="M46" s="790">
        <v>-0.1</v>
      </c>
      <c r="N46" s="790"/>
      <c r="O46" s="790"/>
      <c r="P46" s="404"/>
      <c r="Q46" s="791">
        <v>99.5</v>
      </c>
      <c r="R46" s="790"/>
      <c r="S46" s="790">
        <v>-0.3</v>
      </c>
      <c r="T46" s="790"/>
      <c r="U46" s="790"/>
      <c r="V46" s="404"/>
      <c r="W46" s="790">
        <v>100.4</v>
      </c>
      <c r="X46" s="790"/>
      <c r="Y46" s="790">
        <v>0</v>
      </c>
      <c r="Z46" s="790"/>
      <c r="AA46" s="790"/>
      <c r="AB46" s="404"/>
      <c r="AC46" s="444"/>
      <c r="AD46" s="392"/>
      <c r="AE46" s="392"/>
    </row>
    <row r="47" spans="2:31" s="436" customFormat="1" ht="15.75" customHeight="1">
      <c r="B47" s="589"/>
      <c r="C47" s="565" t="s">
        <v>656</v>
      </c>
      <c r="D47" s="593"/>
      <c r="E47" s="791">
        <v>83.2</v>
      </c>
      <c r="F47" s="790"/>
      <c r="G47" s="790">
        <v>-0.6</v>
      </c>
      <c r="H47" s="790"/>
      <c r="I47" s="790"/>
      <c r="J47" s="403"/>
      <c r="K47" s="791">
        <v>99.3</v>
      </c>
      <c r="L47" s="790"/>
      <c r="M47" s="790">
        <v>-0.3</v>
      </c>
      <c r="N47" s="790"/>
      <c r="O47" s="790"/>
      <c r="P47" s="404"/>
      <c r="Q47" s="791">
        <v>95.4</v>
      </c>
      <c r="R47" s="790"/>
      <c r="S47" s="790">
        <v>-1.9</v>
      </c>
      <c r="T47" s="790"/>
      <c r="U47" s="790"/>
      <c r="V47" s="404"/>
      <c r="W47" s="790">
        <v>100.2</v>
      </c>
      <c r="X47" s="790"/>
      <c r="Y47" s="790">
        <v>-0.1</v>
      </c>
      <c r="Z47" s="790"/>
      <c r="AA47" s="790"/>
      <c r="AB47" s="404"/>
      <c r="AC47" s="444"/>
      <c r="AD47" s="392"/>
      <c r="AE47" s="392"/>
    </row>
    <row r="48" spans="2:31" s="436" customFormat="1" ht="15.75" customHeight="1">
      <c r="B48" s="589"/>
      <c r="C48" s="565" t="s">
        <v>657</v>
      </c>
      <c r="D48" s="593"/>
      <c r="E48" s="791">
        <v>82.4</v>
      </c>
      <c r="F48" s="790"/>
      <c r="G48" s="790">
        <v>-0.1</v>
      </c>
      <c r="H48" s="790"/>
      <c r="I48" s="790"/>
      <c r="J48" s="403"/>
      <c r="K48" s="791">
        <v>99.9</v>
      </c>
      <c r="L48" s="790"/>
      <c r="M48" s="790">
        <v>0</v>
      </c>
      <c r="N48" s="790"/>
      <c r="O48" s="790"/>
      <c r="P48" s="404"/>
      <c r="Q48" s="791">
        <v>99.6</v>
      </c>
      <c r="R48" s="790"/>
      <c r="S48" s="790">
        <v>0.5</v>
      </c>
      <c r="T48" s="790"/>
      <c r="U48" s="790"/>
      <c r="V48" s="404"/>
      <c r="W48" s="790">
        <v>100.2</v>
      </c>
      <c r="X48" s="790"/>
      <c r="Y48" s="790">
        <v>-0.1</v>
      </c>
      <c r="Z48" s="790"/>
      <c r="AA48" s="790"/>
      <c r="AB48" s="404"/>
      <c r="AC48" s="444"/>
      <c r="AD48" s="392"/>
      <c r="AE48" s="392"/>
    </row>
    <row r="49" spans="2:31" s="436" customFormat="1" ht="15.75" customHeight="1">
      <c r="B49" s="589"/>
      <c r="C49" s="565" t="s">
        <v>579</v>
      </c>
      <c r="D49" s="593"/>
      <c r="E49" s="791">
        <v>83.2</v>
      </c>
      <c r="F49" s="790"/>
      <c r="G49" s="790">
        <v>0.4</v>
      </c>
      <c r="H49" s="790"/>
      <c r="I49" s="790"/>
      <c r="J49" s="403"/>
      <c r="K49" s="791">
        <v>100.5</v>
      </c>
      <c r="L49" s="790"/>
      <c r="M49" s="790">
        <v>0.2</v>
      </c>
      <c r="N49" s="790"/>
      <c r="O49" s="790"/>
      <c r="P49" s="404"/>
      <c r="Q49" s="791">
        <v>103.1</v>
      </c>
      <c r="R49" s="790"/>
      <c r="S49" s="790">
        <v>1.3</v>
      </c>
      <c r="T49" s="790"/>
      <c r="U49" s="790"/>
      <c r="V49" s="404"/>
      <c r="W49" s="790">
        <v>99.8</v>
      </c>
      <c r="X49" s="790"/>
      <c r="Y49" s="790">
        <v>-0.4</v>
      </c>
      <c r="Z49" s="790"/>
      <c r="AA49" s="790"/>
      <c r="AB49" s="404"/>
      <c r="AC49" s="444"/>
      <c r="AD49" s="392"/>
      <c r="AE49" s="392"/>
    </row>
    <row r="50" spans="2:31" s="436" customFormat="1" ht="15.75" customHeight="1">
      <c r="B50" s="589"/>
      <c r="C50" s="565" t="s">
        <v>658</v>
      </c>
      <c r="D50" s="593"/>
      <c r="E50" s="791">
        <v>86.9</v>
      </c>
      <c r="F50" s="790"/>
      <c r="G50" s="790">
        <v>0</v>
      </c>
      <c r="H50" s="790"/>
      <c r="I50" s="790"/>
      <c r="J50" s="403"/>
      <c r="K50" s="791">
        <v>100.3</v>
      </c>
      <c r="L50" s="790"/>
      <c r="M50" s="790">
        <v>0.2</v>
      </c>
      <c r="N50" s="790"/>
      <c r="O50" s="790"/>
      <c r="P50" s="404"/>
      <c r="Q50" s="791">
        <v>103.2</v>
      </c>
      <c r="R50" s="790"/>
      <c r="S50" s="790">
        <v>-0.9</v>
      </c>
      <c r="T50" s="790"/>
      <c r="U50" s="790"/>
      <c r="V50" s="404"/>
      <c r="W50" s="790">
        <v>100.1</v>
      </c>
      <c r="X50" s="790"/>
      <c r="Y50" s="790">
        <v>-0.1</v>
      </c>
      <c r="Z50" s="790"/>
      <c r="AA50" s="790"/>
      <c r="AB50" s="404"/>
      <c r="AC50" s="444"/>
      <c r="AD50" s="392"/>
      <c r="AE50" s="392"/>
    </row>
    <row r="51" spans="2:31" s="436" customFormat="1" ht="15.75" customHeight="1">
      <c r="B51" s="589"/>
      <c r="C51" s="565" t="s">
        <v>662</v>
      </c>
      <c r="D51" s="593"/>
      <c r="E51" s="791">
        <v>184.7</v>
      </c>
      <c r="F51" s="790"/>
      <c r="G51" s="790">
        <v>0.8</v>
      </c>
      <c r="H51" s="790"/>
      <c r="I51" s="790"/>
      <c r="J51" s="403"/>
      <c r="K51" s="791">
        <v>100.3</v>
      </c>
      <c r="L51" s="790"/>
      <c r="M51" s="790">
        <v>-0.1</v>
      </c>
      <c r="N51" s="790"/>
      <c r="O51" s="790"/>
      <c r="P51" s="404"/>
      <c r="Q51" s="791">
        <v>106.4</v>
      </c>
      <c r="R51" s="790"/>
      <c r="S51" s="790">
        <v>2.1</v>
      </c>
      <c r="T51" s="790"/>
      <c r="U51" s="790"/>
      <c r="V51" s="404"/>
      <c r="W51" s="790">
        <v>99.8</v>
      </c>
      <c r="X51" s="790"/>
      <c r="Y51" s="790">
        <v>-0.3</v>
      </c>
      <c r="Z51" s="790"/>
      <c r="AA51" s="790"/>
      <c r="AB51" s="404"/>
      <c r="AC51" s="444"/>
      <c r="AD51" s="392"/>
      <c r="AE51" s="392"/>
    </row>
    <row r="52" spans="2:31" s="436" customFormat="1" ht="15.75" customHeight="1">
      <c r="B52" s="590" t="s">
        <v>641</v>
      </c>
      <c r="C52" s="567" t="s">
        <v>664</v>
      </c>
      <c r="D52" s="594" t="s">
        <v>665</v>
      </c>
      <c r="E52" s="796">
        <v>82.9</v>
      </c>
      <c r="F52" s="792"/>
      <c r="G52" s="795">
        <v>-1.3</v>
      </c>
      <c r="H52" s="795"/>
      <c r="I52" s="795"/>
      <c r="J52" s="414"/>
      <c r="K52" s="796">
        <v>99.3</v>
      </c>
      <c r="L52" s="792"/>
      <c r="M52" s="792">
        <v>0</v>
      </c>
      <c r="N52" s="792"/>
      <c r="O52" s="792"/>
      <c r="P52" s="415"/>
      <c r="Q52" s="796">
        <v>99.2</v>
      </c>
      <c r="R52" s="792"/>
      <c r="S52" s="795">
        <v>1.7</v>
      </c>
      <c r="T52" s="795"/>
      <c r="U52" s="795"/>
      <c r="V52" s="415"/>
      <c r="W52" s="792">
        <v>99.6</v>
      </c>
      <c r="X52" s="792"/>
      <c r="Y52" s="795">
        <v>-0.2</v>
      </c>
      <c r="Z52" s="795"/>
      <c r="AA52" s="795"/>
      <c r="AB52" s="415"/>
      <c r="AC52" s="444"/>
      <c r="AD52" s="392"/>
      <c r="AE52" s="392"/>
    </row>
    <row r="53" spans="2:31" s="436" customFormat="1" ht="15.75" customHeight="1">
      <c r="B53" s="437"/>
      <c r="C53" s="437"/>
      <c r="D53" s="437"/>
      <c r="E53" s="439"/>
      <c r="F53" s="439"/>
      <c r="G53" s="451"/>
      <c r="H53" s="451"/>
      <c r="I53" s="451"/>
      <c r="J53" s="451"/>
      <c r="K53" s="438"/>
      <c r="L53" s="438"/>
      <c r="M53" s="439"/>
      <c r="N53" s="439"/>
      <c r="O53" s="439"/>
      <c r="P53" s="439"/>
      <c r="Q53" s="440"/>
      <c r="R53" s="440"/>
      <c r="S53" s="440"/>
      <c r="T53" s="440"/>
      <c r="U53" s="440"/>
      <c r="V53" s="440"/>
      <c r="W53" s="452"/>
      <c r="X53" s="452"/>
      <c r="Y53" s="441"/>
      <c r="Z53" s="441"/>
      <c r="AA53" s="441"/>
      <c r="AB53" s="441"/>
      <c r="AC53" s="444"/>
      <c r="AD53" s="392"/>
      <c r="AE53" s="392"/>
    </row>
    <row r="54" spans="2:30" s="436" customFormat="1" ht="13.5">
      <c r="B54" s="443"/>
      <c r="C54" s="443"/>
      <c r="D54" s="443"/>
      <c r="E54" s="443"/>
      <c r="F54" s="443"/>
      <c r="G54" s="443"/>
      <c r="H54" s="443"/>
      <c r="I54" s="443"/>
      <c r="J54" s="443"/>
      <c r="K54" s="443"/>
      <c r="L54" s="443"/>
      <c r="M54" s="443"/>
      <c r="N54" s="443"/>
      <c r="O54" s="443"/>
      <c r="P54" s="443"/>
      <c r="Q54" s="443"/>
      <c r="R54" s="443"/>
      <c r="S54" s="443"/>
      <c r="T54" s="443"/>
      <c r="U54" s="443"/>
      <c r="V54" s="437"/>
      <c r="W54" s="437"/>
      <c r="X54" s="437"/>
      <c r="Y54" s="437"/>
      <c r="Z54" s="437"/>
      <c r="AA54" s="437"/>
      <c r="AB54" s="437"/>
      <c r="AC54" s="444"/>
      <c r="AD54" s="444"/>
    </row>
    <row r="55" spans="2:42" ht="13.5">
      <c r="B55" s="443"/>
      <c r="C55" s="443"/>
      <c r="D55" s="443"/>
      <c r="E55" s="443"/>
      <c r="F55" s="443"/>
      <c r="G55" s="443"/>
      <c r="H55" s="443"/>
      <c r="I55" s="443"/>
      <c r="J55" s="443"/>
      <c r="K55" s="443"/>
      <c r="L55" s="443"/>
      <c r="M55" s="443"/>
      <c r="N55" s="442" t="s">
        <v>528</v>
      </c>
      <c r="O55" s="392">
        <v>34</v>
      </c>
      <c r="P55" s="392" t="s">
        <v>528</v>
      </c>
      <c r="R55" s="443"/>
      <c r="S55" s="443"/>
      <c r="T55" s="443"/>
      <c r="U55" s="443"/>
      <c r="V55" s="443"/>
      <c r="W55" s="443"/>
      <c r="X55" s="443"/>
      <c r="Y55" s="443"/>
      <c r="Z55" s="443"/>
      <c r="AA55" s="443"/>
      <c r="AB55" s="443"/>
      <c r="AC55" s="443"/>
      <c r="AD55" s="443"/>
      <c r="AN55" s="442" t="s">
        <v>528</v>
      </c>
      <c r="AO55" s="392">
        <v>35</v>
      </c>
      <c r="AP55" s="392" t="s">
        <v>528</v>
      </c>
    </row>
    <row r="56" spans="2:30" ht="13.5">
      <c r="B56" s="443"/>
      <c r="C56" s="443"/>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row>
    <row r="57" spans="2:30" ht="13.5">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row>
    <row r="58" spans="2:30" ht="13.5">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row>
    <row r="59" spans="2:30" ht="13.5">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row>
    <row r="60" spans="2:30" ht="13.5">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row>
    <row r="61" spans="2:30" ht="13.5">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row>
    <row r="62" spans="2:30" ht="13.5">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row>
    <row r="63" spans="2:30" ht="13.5">
      <c r="B63" s="44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row>
    <row r="64" spans="2:30" ht="13.5">
      <c r="B64" s="443"/>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row>
    <row r="65" spans="2:30" ht="13.5">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row>
    <row r="66" spans="2:30" ht="13.5">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row>
    <row r="67" spans="2:30" ht="13.5">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row>
    <row r="68" spans="2:30" ht="13.5">
      <c r="B68" s="443"/>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row>
    <row r="69" spans="2:30" ht="13.5">
      <c r="B69" s="443"/>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row>
    <row r="70" spans="2:30" ht="13.5">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row>
    <row r="71" spans="2:30" ht="13.5">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row>
    <row r="72" spans="2:30" ht="13.5">
      <c r="B72" s="443"/>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row>
    <row r="73" spans="2:30" ht="13.5">
      <c r="B73" s="443"/>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row>
    <row r="74" spans="2:30" ht="13.5">
      <c r="B74" s="443"/>
      <c r="C74" s="443"/>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row>
    <row r="75" spans="2:30" ht="13.5">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row>
    <row r="76" spans="2:30" ht="13.5">
      <c r="B76" s="443"/>
      <c r="C76" s="443"/>
      <c r="D76" s="443"/>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row>
    <row r="77" spans="2:30" ht="13.5">
      <c r="B77" s="443"/>
      <c r="C77" s="443"/>
      <c r="D77" s="443"/>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row>
    <row r="78" spans="2:30" ht="13.5">
      <c r="B78" s="443"/>
      <c r="C78" s="443"/>
      <c r="D78" s="443"/>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row>
    <row r="79" spans="2:30" ht="13.5">
      <c r="B79" s="443"/>
      <c r="C79" s="443"/>
      <c r="D79" s="443"/>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row>
    <row r="80" spans="2:30" ht="13.5">
      <c r="B80" s="443"/>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row>
    <row r="81" spans="2:30" ht="13.5">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row>
    <row r="82" spans="2:30" ht="13.5">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row>
    <row r="83" spans="2:30" ht="13.5">
      <c r="B83" s="443"/>
      <c r="C83" s="443"/>
      <c r="D83" s="443"/>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row>
    <row r="84" spans="2:30" ht="13.5">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row>
    <row r="85" spans="2:30" ht="13.5">
      <c r="B85" s="443"/>
      <c r="C85" s="443"/>
      <c r="D85" s="443"/>
      <c r="E85" s="443"/>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row>
    <row r="86" spans="2:30" ht="13.5">
      <c r="B86" s="443"/>
      <c r="C86" s="443"/>
      <c r="D86" s="443"/>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row>
    <row r="87" spans="2:30" ht="13.5">
      <c r="B87" s="443"/>
      <c r="C87" s="443"/>
      <c r="D87" s="443"/>
      <c r="AC87" s="443"/>
      <c r="AD87" s="443"/>
    </row>
    <row r="88" spans="29:30" ht="13.5">
      <c r="AC88" s="443"/>
      <c r="AD88" s="443"/>
    </row>
    <row r="89" spans="29:30" ht="13.5">
      <c r="AC89" s="443"/>
      <c r="AD89" s="443"/>
    </row>
  </sheetData>
  <mergeCells count="221">
    <mergeCell ref="E52:F52"/>
    <mergeCell ref="G52:I52"/>
    <mergeCell ref="E38:F38"/>
    <mergeCell ref="E46:F46"/>
    <mergeCell ref="G46:I46"/>
    <mergeCell ref="E51:F51"/>
    <mergeCell ref="E41:F41"/>
    <mergeCell ref="E43:F43"/>
    <mergeCell ref="E42:F42"/>
    <mergeCell ref="E40:F40"/>
    <mergeCell ref="E50:F50"/>
    <mergeCell ref="E47:F47"/>
    <mergeCell ref="E48:F48"/>
    <mergeCell ref="K47:L47"/>
    <mergeCell ref="K48:L48"/>
    <mergeCell ref="W51:X51"/>
    <mergeCell ref="W49:X49"/>
    <mergeCell ref="K51:L51"/>
    <mergeCell ref="Q51:R51"/>
    <mergeCell ref="K50:L50"/>
    <mergeCell ref="M50:O50"/>
    <mergeCell ref="S51:U51"/>
    <mergeCell ref="K49:L49"/>
    <mergeCell ref="Q47:R47"/>
    <mergeCell ref="M49:O49"/>
    <mergeCell ref="E49:F49"/>
    <mergeCell ref="S49:U49"/>
    <mergeCell ref="S47:U47"/>
    <mergeCell ref="S44:U44"/>
    <mergeCell ref="W43:X43"/>
    <mergeCell ref="W44:X44"/>
    <mergeCell ref="K46:L46"/>
    <mergeCell ref="Q44:R44"/>
    <mergeCell ref="M44:O44"/>
    <mergeCell ref="Q46:R46"/>
    <mergeCell ref="W37:X37"/>
    <mergeCell ref="K37:L37"/>
    <mergeCell ref="Q37:R37"/>
    <mergeCell ref="M43:O43"/>
    <mergeCell ref="M41:O41"/>
    <mergeCell ref="M42:O42"/>
    <mergeCell ref="W40:X40"/>
    <mergeCell ref="K40:L40"/>
    <mergeCell ref="S40:U40"/>
    <mergeCell ref="Q43:R43"/>
    <mergeCell ref="W52:X52"/>
    <mergeCell ref="Q40:R40"/>
    <mergeCell ref="S45:U45"/>
    <mergeCell ref="W48:X48"/>
    <mergeCell ref="Q42:R42"/>
    <mergeCell ref="Q52:R52"/>
    <mergeCell ref="W46:X46"/>
    <mergeCell ref="S41:U41"/>
    <mergeCell ref="S52:U52"/>
    <mergeCell ref="W42:X42"/>
    <mergeCell ref="M52:O52"/>
    <mergeCell ref="S37:U37"/>
    <mergeCell ref="S46:U46"/>
    <mergeCell ref="Q48:R48"/>
    <mergeCell ref="S48:U48"/>
    <mergeCell ref="S42:U42"/>
    <mergeCell ref="Q50:R50"/>
    <mergeCell ref="Q41:R41"/>
    <mergeCell ref="Q49:R49"/>
    <mergeCell ref="Q45:R45"/>
    <mergeCell ref="E33:F33"/>
    <mergeCell ref="G33:J33"/>
    <mergeCell ref="Y39:AB39"/>
    <mergeCell ref="W38:X38"/>
    <mergeCell ref="K38:L38"/>
    <mergeCell ref="Q38:R38"/>
    <mergeCell ref="S39:V39"/>
    <mergeCell ref="W39:X39"/>
    <mergeCell ref="S38:U38"/>
    <mergeCell ref="Q39:R39"/>
    <mergeCell ref="B23:F23"/>
    <mergeCell ref="B25:F25"/>
    <mergeCell ref="G38:I38"/>
    <mergeCell ref="E39:F39"/>
    <mergeCell ref="B32:D33"/>
    <mergeCell ref="E37:F37"/>
    <mergeCell ref="G37:I37"/>
    <mergeCell ref="E36:F36"/>
    <mergeCell ref="G35:I35"/>
    <mergeCell ref="E35:F35"/>
    <mergeCell ref="B17:F17"/>
    <mergeCell ref="B19:F19"/>
    <mergeCell ref="J9:M9"/>
    <mergeCell ref="J11:M11"/>
    <mergeCell ref="J12:M12"/>
    <mergeCell ref="J13:M13"/>
    <mergeCell ref="J19:M19"/>
    <mergeCell ref="J15:M15"/>
    <mergeCell ref="G17:I17"/>
    <mergeCell ref="N9:P9"/>
    <mergeCell ref="N12:P12"/>
    <mergeCell ref="N13:P13"/>
    <mergeCell ref="B11:F11"/>
    <mergeCell ref="Q36:R36"/>
    <mergeCell ref="S35:U35"/>
    <mergeCell ref="S36:U36"/>
    <mergeCell ref="G8:M8"/>
    <mergeCell ref="G15:I15"/>
    <mergeCell ref="G14:I14"/>
    <mergeCell ref="G11:I11"/>
    <mergeCell ref="G12:I12"/>
    <mergeCell ref="G9:I9"/>
    <mergeCell ref="G13:I13"/>
    <mergeCell ref="B1:AB1"/>
    <mergeCell ref="B31:AB31"/>
    <mergeCell ref="E32:J32"/>
    <mergeCell ref="K32:P32"/>
    <mergeCell ref="Q32:V32"/>
    <mergeCell ref="W32:AB32"/>
    <mergeCell ref="Q23:T23"/>
    <mergeCell ref="B8:F9"/>
    <mergeCell ref="N15:P15"/>
    <mergeCell ref="J17:M17"/>
    <mergeCell ref="Y33:AB33"/>
    <mergeCell ref="W33:X33"/>
    <mergeCell ref="Q19:T19"/>
    <mergeCell ref="K33:L33"/>
    <mergeCell ref="M33:P33"/>
    <mergeCell ref="N20:P20"/>
    <mergeCell ref="Q25:T25"/>
    <mergeCell ref="Q20:T20"/>
    <mergeCell ref="N23:P23"/>
    <mergeCell ref="J27:M27"/>
    <mergeCell ref="W36:X36"/>
    <mergeCell ref="W35:X35"/>
    <mergeCell ref="Q35:R35"/>
    <mergeCell ref="Q12:T12"/>
    <mergeCell ref="Q13:T13"/>
    <mergeCell ref="Q15:T15"/>
    <mergeCell ref="Q33:R33"/>
    <mergeCell ref="S33:V33"/>
    <mergeCell ref="Q17:T17"/>
    <mergeCell ref="Q14:T14"/>
    <mergeCell ref="G36:I36"/>
    <mergeCell ref="N21:P21"/>
    <mergeCell ref="K36:L36"/>
    <mergeCell ref="K35:L35"/>
    <mergeCell ref="M35:O35"/>
    <mergeCell ref="G25:I25"/>
    <mergeCell ref="G21:I21"/>
    <mergeCell ref="J25:M25"/>
    <mergeCell ref="G26:I26"/>
    <mergeCell ref="J26:M26"/>
    <mergeCell ref="N14:P14"/>
    <mergeCell ref="J14:M14"/>
    <mergeCell ref="J20:M20"/>
    <mergeCell ref="G23:I23"/>
    <mergeCell ref="G19:I19"/>
    <mergeCell ref="J21:M21"/>
    <mergeCell ref="N17:P17"/>
    <mergeCell ref="N19:P19"/>
    <mergeCell ref="J23:M23"/>
    <mergeCell ref="G20:I20"/>
    <mergeCell ref="N8:T8"/>
    <mergeCell ref="N27:P27"/>
    <mergeCell ref="N26:P26"/>
    <mergeCell ref="N25:P25"/>
    <mergeCell ref="Q27:T27"/>
    <mergeCell ref="N11:P11"/>
    <mergeCell ref="Q26:T26"/>
    <mergeCell ref="Q21:T21"/>
    <mergeCell ref="Q11:T11"/>
    <mergeCell ref="Q9:T9"/>
    <mergeCell ref="E45:F45"/>
    <mergeCell ref="K45:L45"/>
    <mergeCell ref="G45:I45"/>
    <mergeCell ref="E44:F44"/>
    <mergeCell ref="G44:I44"/>
    <mergeCell ref="G40:I40"/>
    <mergeCell ref="G42:I42"/>
    <mergeCell ref="G41:I41"/>
    <mergeCell ref="M40:O40"/>
    <mergeCell ref="G39:I39"/>
    <mergeCell ref="G27:I27"/>
    <mergeCell ref="Y41:AA41"/>
    <mergeCell ref="Y42:AA42"/>
    <mergeCell ref="Y35:AA35"/>
    <mergeCell ref="Y36:AA36"/>
    <mergeCell ref="Y37:AA37"/>
    <mergeCell ref="Y38:AA38"/>
    <mergeCell ref="Y40:AA40"/>
    <mergeCell ref="W41:X41"/>
    <mergeCell ref="K52:L52"/>
    <mergeCell ref="M36:O36"/>
    <mergeCell ref="M37:O37"/>
    <mergeCell ref="M38:O38"/>
    <mergeCell ref="M51:O51"/>
    <mergeCell ref="M45:O45"/>
    <mergeCell ref="M46:O46"/>
    <mergeCell ref="M47:O47"/>
    <mergeCell ref="K41:L41"/>
    <mergeCell ref="K42:L42"/>
    <mergeCell ref="Y43:AA43"/>
    <mergeCell ref="G51:I51"/>
    <mergeCell ref="G49:I49"/>
    <mergeCell ref="G48:I48"/>
    <mergeCell ref="G47:I47"/>
    <mergeCell ref="G50:I50"/>
    <mergeCell ref="G43:I43"/>
    <mergeCell ref="K43:L43"/>
    <mergeCell ref="K44:L44"/>
    <mergeCell ref="M48:O48"/>
    <mergeCell ref="Y52:AA52"/>
    <mergeCell ref="S43:U43"/>
    <mergeCell ref="W50:X50"/>
    <mergeCell ref="Y50:AA50"/>
    <mergeCell ref="S50:U50"/>
    <mergeCell ref="Y51:AA51"/>
    <mergeCell ref="Y46:AA46"/>
    <mergeCell ref="Y49:AA49"/>
    <mergeCell ref="W45:X45"/>
    <mergeCell ref="Y44:AA44"/>
    <mergeCell ref="Y45:AA45"/>
    <mergeCell ref="W47:X47"/>
    <mergeCell ref="Y48:AA48"/>
    <mergeCell ref="Y47:AA47"/>
  </mergeCells>
  <printOptions/>
  <pageMargins left="0.7874015748031497" right="0.7874015748031497" top="0.63" bottom="0.32" header="0.5118110236220472" footer="0.19"/>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8"/>
  </sheetPr>
  <dimension ref="A9:H33"/>
  <sheetViews>
    <sheetView workbookViewId="0" topLeftCell="A1">
      <selection activeCell="A1" sqref="A1"/>
    </sheetView>
  </sheetViews>
  <sheetFormatPr defaultColWidth="8.796875" defaultRowHeight="14.25"/>
  <cols>
    <col min="1" max="1" width="4.19921875" style="525" customWidth="1"/>
    <col min="2" max="2" width="6.59765625" style="525" customWidth="1"/>
    <col min="3" max="3" width="10.59765625" style="525" customWidth="1"/>
    <col min="4" max="8" width="9" style="525" customWidth="1"/>
    <col min="9" max="9" width="4.8984375" style="525" customWidth="1"/>
    <col min="10" max="10" width="9" style="525" customWidth="1"/>
    <col min="11" max="11" width="6.59765625" style="525" customWidth="1"/>
    <col min="12" max="16384" width="9" style="525" customWidth="1"/>
  </cols>
  <sheetData>
    <row r="1" ht="24" customHeight="1"/>
    <row r="2" ht="24" customHeight="1"/>
    <row r="3" ht="24" customHeight="1"/>
    <row r="4" ht="24" customHeight="1"/>
    <row r="5" ht="24" customHeight="1"/>
    <row r="6" ht="24" customHeight="1"/>
    <row r="7" ht="24" customHeight="1"/>
    <row r="9" spans="1:8" ht="22.5" customHeight="1">
      <c r="A9" s="526"/>
      <c r="B9" s="527" t="s">
        <v>733</v>
      </c>
      <c r="C9" s="528"/>
      <c r="D9" s="528"/>
      <c r="E9" s="528"/>
      <c r="F9" s="528"/>
      <c r="G9" s="528"/>
      <c r="H9" s="528"/>
    </row>
    <row r="10" spans="1:8" ht="22.5" customHeight="1">
      <c r="A10" s="526"/>
      <c r="B10" s="527" t="s">
        <v>566</v>
      </c>
      <c r="C10" s="528"/>
      <c r="D10" s="528"/>
      <c r="E10" s="528"/>
      <c r="F10" s="528"/>
      <c r="G10" s="528"/>
      <c r="H10" s="528"/>
    </row>
    <row r="11" spans="1:8" ht="22.5" customHeight="1">
      <c r="A11" s="526"/>
      <c r="B11" s="527" t="s">
        <v>567</v>
      </c>
      <c r="C11" s="528"/>
      <c r="D11" s="528"/>
      <c r="E11" s="528"/>
      <c r="F11" s="528"/>
      <c r="G11" s="528"/>
      <c r="H11" s="528"/>
    </row>
    <row r="12" spans="1:8" ht="27" customHeight="1">
      <c r="A12" s="526"/>
      <c r="B12" s="529"/>
      <c r="C12" s="528"/>
      <c r="D12" s="528"/>
      <c r="E12" s="528"/>
      <c r="F12" s="528"/>
      <c r="G12" s="528"/>
      <c r="H12" s="528"/>
    </row>
    <row r="13" spans="1:8" ht="18" customHeight="1">
      <c r="A13" s="526"/>
      <c r="B13" s="530" t="s">
        <v>568</v>
      </c>
      <c r="C13" s="528"/>
      <c r="D13" s="528"/>
      <c r="E13" s="528"/>
      <c r="F13" s="528"/>
      <c r="G13" s="528"/>
      <c r="H13" s="528"/>
    </row>
    <row r="14" spans="1:8" ht="24.75" customHeight="1">
      <c r="A14" s="526"/>
      <c r="B14" s="531"/>
      <c r="C14" s="528"/>
      <c r="D14" s="528"/>
      <c r="E14" s="528"/>
      <c r="F14" s="528"/>
      <c r="G14" s="528"/>
      <c r="H14" s="528"/>
    </row>
    <row r="15" spans="1:8" ht="22.5" customHeight="1">
      <c r="A15" s="526"/>
      <c r="B15" s="528" t="s">
        <v>569</v>
      </c>
      <c r="C15" s="528"/>
      <c r="D15" s="528"/>
      <c r="E15" s="528" t="s">
        <v>570</v>
      </c>
      <c r="F15" s="532"/>
      <c r="H15" s="528"/>
    </row>
    <row r="16" spans="1:8" ht="22.5" customHeight="1">
      <c r="A16" s="526"/>
      <c r="B16" s="533" t="s">
        <v>571</v>
      </c>
      <c r="C16" s="528"/>
      <c r="D16" s="528"/>
      <c r="E16" s="528" t="s">
        <v>572</v>
      </c>
      <c r="F16" s="532"/>
      <c r="H16" s="528"/>
    </row>
    <row r="17" spans="1:8" ht="22.5" customHeight="1">
      <c r="A17" s="526"/>
      <c r="B17" s="533" t="s">
        <v>573</v>
      </c>
      <c r="C17" s="528"/>
      <c r="D17" s="528"/>
      <c r="E17" s="528" t="s">
        <v>574</v>
      </c>
      <c r="F17" s="532"/>
      <c r="H17" s="528"/>
    </row>
    <row r="18" spans="1:5" ht="22.5" customHeight="1">
      <c r="A18" s="526"/>
      <c r="B18" s="533" t="s">
        <v>575</v>
      </c>
      <c r="C18" s="528"/>
      <c r="D18" s="528"/>
      <c r="E18" s="528" t="s">
        <v>576</v>
      </c>
    </row>
    <row r="19" spans="2:5" ht="15" customHeight="1">
      <c r="B19" s="533"/>
      <c r="C19" s="528"/>
      <c r="D19" s="528"/>
      <c r="E19" s="528"/>
    </row>
    <row r="20" spans="2:5" ht="20.25" customHeight="1">
      <c r="B20" s="533"/>
      <c r="C20" s="534" t="s">
        <v>577</v>
      </c>
      <c r="D20" s="528"/>
      <c r="E20" s="528"/>
    </row>
    <row r="21" spans="2:5" ht="20.25" customHeight="1">
      <c r="B21" s="533"/>
      <c r="C21" s="534"/>
      <c r="D21" s="528"/>
      <c r="E21" s="528"/>
    </row>
    <row r="22" spans="6:8" ht="13.5">
      <c r="F22" s="528"/>
      <c r="G22" s="528"/>
      <c r="H22" s="528"/>
    </row>
    <row r="23" spans="3:8" ht="17.25">
      <c r="C23" s="535"/>
      <c r="F23" s="528"/>
      <c r="G23" s="528"/>
      <c r="H23" s="528"/>
    </row>
    <row r="24" spans="3:8" ht="17.25">
      <c r="C24" s="535"/>
      <c r="F24" s="528"/>
      <c r="G24" s="528"/>
      <c r="H24" s="528"/>
    </row>
    <row r="25" spans="3:8" ht="17.25">
      <c r="C25" s="535"/>
      <c r="F25" s="528"/>
      <c r="G25" s="528"/>
      <c r="H25" s="528"/>
    </row>
    <row r="26" spans="3:8" ht="17.25">
      <c r="C26" s="535"/>
      <c r="F26" s="528"/>
      <c r="G26" s="528"/>
      <c r="H26" s="528"/>
    </row>
    <row r="27" spans="3:8" ht="17.25">
      <c r="C27" s="535"/>
      <c r="F27" s="528"/>
      <c r="G27" s="528"/>
      <c r="H27" s="528"/>
    </row>
    <row r="28" spans="3:8" ht="17.25">
      <c r="C28" s="535"/>
      <c r="F28" s="528"/>
      <c r="G28" s="528"/>
      <c r="H28" s="528"/>
    </row>
    <row r="29" spans="3:8" ht="17.25">
      <c r="C29" s="535"/>
      <c r="F29" s="528"/>
      <c r="G29" s="528"/>
      <c r="H29" s="528"/>
    </row>
    <row r="30" spans="3:8" ht="17.25">
      <c r="C30" s="535"/>
      <c r="F30" s="528"/>
      <c r="G30" s="528"/>
      <c r="H30" s="528"/>
    </row>
    <row r="31" spans="3:7" ht="13.5">
      <c r="C31" s="536"/>
      <c r="D31" s="537"/>
      <c r="E31" s="538"/>
      <c r="F31" s="538"/>
      <c r="G31" s="538"/>
    </row>
    <row r="32" spans="3:7" ht="13.5">
      <c r="C32" s="537"/>
      <c r="D32" s="537"/>
      <c r="E32" s="538"/>
      <c r="F32" s="538"/>
      <c r="G32" s="538"/>
    </row>
    <row r="33" spans="3:7" ht="13.5">
      <c r="C33" s="537"/>
      <c r="D33" s="537"/>
      <c r="E33" s="538"/>
      <c r="F33" s="538"/>
      <c r="G33" s="538"/>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G145"/>
  <sheetViews>
    <sheetView showGridLines="0" workbookViewId="0" topLeftCell="A97">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54"/>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row>
    <row r="2" spans="1:33" ht="14.25">
      <c r="A2" s="454"/>
      <c r="B2" s="455"/>
      <c r="C2" s="455"/>
      <c r="D2" s="454"/>
      <c r="E2" s="455"/>
      <c r="F2" s="455"/>
      <c r="G2" s="455"/>
      <c r="H2" s="455"/>
      <c r="I2" s="454"/>
      <c r="K2" s="465" t="s">
        <v>121</v>
      </c>
      <c r="L2" s="455"/>
      <c r="M2" s="454"/>
      <c r="N2" s="454"/>
      <c r="O2" s="454"/>
      <c r="P2" s="454"/>
      <c r="Q2" s="454"/>
      <c r="R2" s="454"/>
      <c r="S2" s="454"/>
      <c r="T2" s="454"/>
      <c r="U2" s="454"/>
      <c r="V2" s="454"/>
      <c r="W2" s="454"/>
      <c r="X2" s="454"/>
      <c r="Y2" s="454"/>
      <c r="Z2" s="454"/>
      <c r="AA2" s="454"/>
      <c r="AB2" s="454"/>
      <c r="AC2" s="454"/>
      <c r="AD2" s="454"/>
      <c r="AE2" s="454"/>
      <c r="AF2" s="454"/>
      <c r="AG2" s="454"/>
    </row>
    <row r="3" spans="1:33" ht="14.25" customHeight="1">
      <c r="A3" s="454"/>
      <c r="B3" s="455"/>
      <c r="C3" s="455"/>
      <c r="D3" s="455"/>
      <c r="E3" s="455"/>
      <c r="F3" s="455"/>
      <c r="G3" s="455"/>
      <c r="H3" s="455"/>
      <c r="I3" s="455"/>
      <c r="J3" s="455"/>
      <c r="K3" s="455"/>
      <c r="L3" s="455"/>
      <c r="M3" s="454"/>
      <c r="N3" s="454"/>
      <c r="O3" s="454"/>
      <c r="P3" s="454"/>
      <c r="Q3" s="454"/>
      <c r="R3" s="454"/>
      <c r="S3" s="454"/>
      <c r="T3" s="454"/>
      <c r="U3" s="454"/>
      <c r="V3" s="454"/>
      <c r="W3" s="454"/>
      <c r="X3" s="454"/>
      <c r="Y3" s="454"/>
      <c r="Z3" s="454"/>
      <c r="AA3" s="454"/>
      <c r="AB3" s="454"/>
      <c r="AC3" s="454"/>
      <c r="AD3" s="454"/>
      <c r="AE3" s="454"/>
      <c r="AF3" s="454"/>
      <c r="AG3" s="454"/>
    </row>
    <row r="4" spans="1:33" s="1" customFormat="1" ht="14.25" customHeight="1">
      <c r="A4" s="457"/>
      <c r="B4" s="456" t="s">
        <v>122</v>
      </c>
      <c r="C4" s="455"/>
      <c r="D4" s="455"/>
      <c r="E4" s="455"/>
      <c r="F4" s="455"/>
      <c r="G4" s="455"/>
      <c r="H4" s="455"/>
      <c r="I4" s="455"/>
      <c r="J4" s="455"/>
      <c r="K4" s="455"/>
      <c r="L4" s="455"/>
      <c r="M4" s="454"/>
      <c r="N4" s="454"/>
      <c r="O4" s="454"/>
      <c r="P4" s="454"/>
      <c r="Q4" s="454"/>
      <c r="R4" s="454"/>
      <c r="S4" s="454"/>
      <c r="T4" s="454"/>
      <c r="U4" s="454"/>
      <c r="V4" s="454"/>
      <c r="W4" s="454"/>
      <c r="X4" s="454"/>
      <c r="Y4" s="454"/>
      <c r="Z4" s="454"/>
      <c r="AA4" s="454"/>
      <c r="AB4" s="454"/>
      <c r="AC4" s="454"/>
      <c r="AD4" s="454"/>
      <c r="AE4" s="454"/>
      <c r="AF4" s="454"/>
      <c r="AG4" s="454"/>
    </row>
    <row r="5" spans="1:33" ht="14.25" customHeight="1">
      <c r="A5" s="454"/>
      <c r="B5" s="455"/>
      <c r="C5" s="646" t="s">
        <v>708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1:33" ht="14.25" customHeight="1">
      <c r="A6" s="454"/>
      <c r="B6" s="455"/>
      <c r="C6" s="646"/>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row>
    <row r="7" spans="1:33" ht="14.25" customHeight="1">
      <c r="A7" s="454"/>
      <c r="B7" s="455"/>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row>
    <row r="8" spans="1:33" ht="14.25" customHeight="1">
      <c r="A8" s="454"/>
      <c r="B8" s="455"/>
      <c r="C8" s="455"/>
      <c r="D8" s="455"/>
      <c r="E8" s="455"/>
      <c r="F8" s="455"/>
      <c r="G8" s="455"/>
      <c r="H8" s="455"/>
      <c r="I8" s="455"/>
      <c r="J8" s="455"/>
      <c r="K8" s="455"/>
      <c r="L8" s="455"/>
      <c r="M8" s="454"/>
      <c r="N8" s="454"/>
      <c r="O8" s="454"/>
      <c r="P8" s="454"/>
      <c r="Q8" s="454"/>
      <c r="R8" s="454"/>
      <c r="S8" s="454"/>
      <c r="T8" s="454"/>
      <c r="U8" s="454"/>
      <c r="V8" s="454"/>
      <c r="W8" s="454"/>
      <c r="X8" s="454"/>
      <c r="Y8" s="454"/>
      <c r="Z8" s="454"/>
      <c r="AA8" s="454"/>
      <c r="AB8" s="454"/>
      <c r="AC8" s="454"/>
      <c r="AD8" s="454"/>
      <c r="AE8" s="454"/>
      <c r="AF8" s="454"/>
      <c r="AG8" s="454"/>
    </row>
    <row r="9" spans="1:33" s="1" customFormat="1" ht="14.25" customHeight="1">
      <c r="A9" s="457"/>
      <c r="B9" s="456" t="s">
        <v>123</v>
      </c>
      <c r="C9" s="455"/>
      <c r="D9" s="455"/>
      <c r="E9" s="455"/>
      <c r="F9" s="455"/>
      <c r="G9" s="455"/>
      <c r="H9" s="455"/>
      <c r="I9" s="455"/>
      <c r="J9" s="455"/>
      <c r="K9" s="455"/>
      <c r="L9" s="455"/>
      <c r="M9" s="454"/>
      <c r="N9" s="454"/>
      <c r="O9" s="454"/>
      <c r="P9" s="454"/>
      <c r="Q9" s="454"/>
      <c r="R9" s="454"/>
      <c r="S9" s="454"/>
      <c r="T9" s="454"/>
      <c r="U9" s="454"/>
      <c r="V9" s="454"/>
      <c r="W9" s="454"/>
      <c r="X9" s="454"/>
      <c r="Y9" s="454"/>
      <c r="Z9" s="454"/>
      <c r="AA9" s="454"/>
      <c r="AB9" s="454"/>
      <c r="AC9" s="454"/>
      <c r="AD9" s="454"/>
      <c r="AE9" s="454"/>
      <c r="AF9" s="454"/>
      <c r="AG9" s="454"/>
    </row>
    <row r="10" spans="1:33" ht="14.25" customHeight="1">
      <c r="A10" s="454"/>
      <c r="B10" s="455"/>
      <c r="C10" s="646" t="s">
        <v>565</v>
      </c>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row>
    <row r="11" spans="1:33" ht="14.25" customHeight="1">
      <c r="A11" s="454"/>
      <c r="B11" s="455"/>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row>
    <row r="12" spans="1:33" ht="14.25" customHeight="1">
      <c r="A12" s="454"/>
      <c r="B12" s="455"/>
      <c r="C12" s="648"/>
      <c r="D12" s="648"/>
      <c r="E12" s="648"/>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row>
    <row r="13" spans="1:33" ht="14.25" customHeight="1">
      <c r="A13" s="454"/>
      <c r="B13" s="455"/>
      <c r="C13" s="648"/>
      <c r="D13" s="648"/>
      <c r="E13" s="648"/>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row>
    <row r="14" spans="1:33" ht="14.25" customHeight="1">
      <c r="A14" s="454"/>
      <c r="B14" s="455"/>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row>
    <row r="15" spans="1:33" ht="14.25" customHeight="1">
      <c r="A15" s="454"/>
      <c r="B15" s="455"/>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row>
    <row r="16" spans="1:33" ht="14.25" customHeight="1">
      <c r="A16" s="454"/>
      <c r="B16" s="455"/>
      <c r="C16" s="455"/>
      <c r="D16" s="455"/>
      <c r="E16" s="455"/>
      <c r="F16" s="455"/>
      <c r="G16" s="455"/>
      <c r="H16" s="455"/>
      <c r="I16" s="455"/>
      <c r="J16" s="455"/>
      <c r="K16" s="455"/>
      <c r="L16" s="455"/>
      <c r="M16" s="454"/>
      <c r="N16" s="454"/>
      <c r="O16" s="454"/>
      <c r="P16" s="454"/>
      <c r="Q16" s="454"/>
      <c r="R16" s="454"/>
      <c r="S16" s="454"/>
      <c r="T16" s="454"/>
      <c r="U16" s="454"/>
      <c r="V16" s="454"/>
      <c r="W16" s="454"/>
      <c r="X16" s="454"/>
      <c r="Y16" s="454"/>
      <c r="Z16" s="454"/>
      <c r="AA16" s="454"/>
      <c r="AB16" s="454"/>
      <c r="AC16" s="454"/>
      <c r="AD16" s="454"/>
      <c r="AE16" s="454"/>
      <c r="AF16" s="454"/>
      <c r="AG16" s="454"/>
    </row>
    <row r="17" spans="1:33" s="1" customFormat="1" ht="14.25" customHeight="1">
      <c r="A17" s="457"/>
      <c r="B17" s="456" t="s">
        <v>124</v>
      </c>
      <c r="C17" s="455"/>
      <c r="D17" s="455"/>
      <c r="E17" s="455"/>
      <c r="F17" s="455"/>
      <c r="G17" s="455"/>
      <c r="H17" s="455"/>
      <c r="I17" s="455"/>
      <c r="J17" s="455"/>
      <c r="K17" s="455"/>
      <c r="L17" s="455"/>
      <c r="M17" s="454"/>
      <c r="N17" s="454"/>
      <c r="O17" s="454"/>
      <c r="P17" s="454"/>
      <c r="Q17" s="454"/>
      <c r="R17" s="454"/>
      <c r="S17" s="454"/>
      <c r="T17" s="454"/>
      <c r="U17" s="454"/>
      <c r="V17" s="454"/>
      <c r="W17" s="454"/>
      <c r="X17" s="454"/>
      <c r="Y17" s="454"/>
      <c r="Z17" s="454"/>
      <c r="AA17" s="454"/>
      <c r="AB17" s="454"/>
      <c r="AC17" s="454"/>
      <c r="AD17" s="454"/>
      <c r="AE17" s="454"/>
      <c r="AF17" s="454"/>
      <c r="AG17" s="454"/>
    </row>
    <row r="18" spans="1:33" ht="14.25" customHeight="1">
      <c r="A18" s="454"/>
      <c r="B18" s="455"/>
      <c r="C18" s="646" t="s">
        <v>709</v>
      </c>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row>
    <row r="19" spans="1:33" ht="14.25" customHeight="1">
      <c r="A19" s="454"/>
      <c r="B19" s="455"/>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row>
    <row r="20" spans="1:33" ht="14.25" customHeight="1">
      <c r="A20" s="454"/>
      <c r="B20" s="455"/>
      <c r="C20" s="646" t="s">
        <v>710</v>
      </c>
      <c r="D20" s="648"/>
      <c r="E20" s="648"/>
      <c r="F20" s="648"/>
      <c r="G20" s="648"/>
      <c r="H20" s="648"/>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row>
    <row r="21" spans="1:33" ht="14.25" customHeight="1">
      <c r="A21" s="454"/>
      <c r="B21" s="455"/>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row>
    <row r="22" spans="1:33" ht="14.25" customHeight="1">
      <c r="A22" s="454"/>
      <c r="B22" s="455"/>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row>
    <row r="23" spans="1:33" ht="14.25" customHeight="1">
      <c r="A23" s="454"/>
      <c r="B23" s="455"/>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row>
    <row r="24" spans="1:33" ht="14.25" customHeight="1">
      <c r="A24" s="454"/>
      <c r="B24" s="455"/>
      <c r="C24" s="455"/>
      <c r="D24" s="455"/>
      <c r="E24" s="455"/>
      <c r="F24" s="455"/>
      <c r="G24" s="455"/>
      <c r="H24" s="455"/>
      <c r="I24" s="455"/>
      <c r="J24" s="455"/>
      <c r="K24" s="455"/>
      <c r="L24" s="455"/>
      <c r="M24" s="454"/>
      <c r="N24" s="454"/>
      <c r="O24" s="454"/>
      <c r="P24" s="454"/>
      <c r="Q24" s="454"/>
      <c r="R24" s="454"/>
      <c r="S24" s="454"/>
      <c r="T24" s="454"/>
      <c r="U24" s="454"/>
      <c r="V24" s="454"/>
      <c r="W24" s="454"/>
      <c r="X24" s="454"/>
      <c r="Y24" s="454"/>
      <c r="Z24" s="454"/>
      <c r="AA24" s="454"/>
      <c r="AB24" s="454"/>
      <c r="AC24" s="454"/>
      <c r="AD24" s="454"/>
      <c r="AE24" s="454"/>
      <c r="AF24" s="454"/>
      <c r="AG24" s="454"/>
    </row>
    <row r="25" spans="1:33" s="1" customFormat="1" ht="14.25" customHeight="1">
      <c r="A25" s="457"/>
      <c r="B25" s="456" t="s">
        <v>125</v>
      </c>
      <c r="C25" s="455"/>
      <c r="D25" s="455"/>
      <c r="E25" s="455"/>
      <c r="F25" s="455"/>
      <c r="G25" s="455"/>
      <c r="H25" s="455"/>
      <c r="I25" s="455"/>
      <c r="J25" s="455"/>
      <c r="K25" s="455"/>
      <c r="L25" s="455"/>
      <c r="M25" s="454"/>
      <c r="N25" s="454"/>
      <c r="O25" s="454"/>
      <c r="P25" s="454"/>
      <c r="Q25" s="454"/>
      <c r="R25" s="454"/>
      <c r="S25" s="454"/>
      <c r="T25" s="454"/>
      <c r="U25" s="454"/>
      <c r="V25" s="454"/>
      <c r="W25" s="454"/>
      <c r="X25" s="454"/>
      <c r="Y25" s="454"/>
      <c r="Z25" s="454"/>
      <c r="AA25" s="454"/>
      <c r="AB25" s="454"/>
      <c r="AC25" s="454"/>
      <c r="AD25" s="454"/>
      <c r="AE25" s="454"/>
      <c r="AF25" s="454"/>
      <c r="AG25" s="454"/>
    </row>
    <row r="26" spans="1:33" ht="14.25" customHeight="1">
      <c r="A26" s="454"/>
      <c r="B26" s="455"/>
      <c r="C26" s="455" t="s">
        <v>711</v>
      </c>
      <c r="D26" s="455" t="s">
        <v>712</v>
      </c>
      <c r="E26" s="455"/>
      <c r="F26" s="455"/>
      <c r="G26" s="455"/>
      <c r="H26" s="455"/>
      <c r="I26" s="455"/>
      <c r="J26" s="455"/>
      <c r="K26" s="455"/>
      <c r="L26" s="455"/>
      <c r="M26" s="454"/>
      <c r="N26" s="454"/>
      <c r="O26" s="454"/>
      <c r="P26" s="454"/>
      <c r="Q26" s="454"/>
      <c r="R26" s="454"/>
      <c r="S26" s="454"/>
      <c r="T26" s="454"/>
      <c r="U26" s="454"/>
      <c r="V26" s="454"/>
      <c r="W26" s="454"/>
      <c r="X26" s="454"/>
      <c r="Y26" s="454"/>
      <c r="Z26" s="454"/>
      <c r="AA26" s="454"/>
      <c r="AB26" s="454"/>
      <c r="AC26" s="454"/>
      <c r="AD26" s="454"/>
      <c r="AE26" s="454"/>
      <c r="AF26" s="454"/>
      <c r="AG26" s="454"/>
    </row>
    <row r="27" spans="1:33" ht="14.25" customHeight="1">
      <c r="A27" s="454"/>
      <c r="B27" s="455"/>
      <c r="C27" s="455"/>
      <c r="D27" s="646" t="s">
        <v>713</v>
      </c>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row>
    <row r="28" spans="1:33" ht="14.25" customHeight="1">
      <c r="A28" s="454"/>
      <c r="B28" s="455"/>
      <c r="C28" s="455"/>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row>
    <row r="29" spans="1:33" ht="14.25" customHeight="1">
      <c r="A29" s="454"/>
      <c r="B29" s="455"/>
      <c r="C29" s="455"/>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row>
    <row r="30" spans="1:33" ht="14.25" customHeight="1">
      <c r="A30" s="454"/>
      <c r="B30" s="455"/>
      <c r="C30" s="455"/>
      <c r="D30" s="647" t="s">
        <v>714</v>
      </c>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row>
    <row r="31" spans="1:33" ht="14.25" customHeight="1">
      <c r="A31" s="454"/>
      <c r="B31" s="455"/>
      <c r="C31" s="455"/>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row>
    <row r="32" spans="1:33" ht="14.25" customHeight="1">
      <c r="A32" s="454"/>
      <c r="B32" s="455"/>
      <c r="C32" s="455"/>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row>
    <row r="33" spans="1:33" ht="14.25" customHeight="1">
      <c r="A33" s="454"/>
      <c r="B33" s="455"/>
      <c r="C33" s="455"/>
      <c r="D33" s="456" t="s">
        <v>715</v>
      </c>
      <c r="E33" s="455"/>
      <c r="F33" s="455"/>
      <c r="G33" s="455"/>
      <c r="H33" s="455"/>
      <c r="I33" s="455"/>
      <c r="J33" s="455"/>
      <c r="K33" s="455"/>
      <c r="L33" s="455"/>
      <c r="M33" s="454"/>
      <c r="N33" s="454"/>
      <c r="O33" s="454"/>
      <c r="P33" s="454"/>
      <c r="Q33" s="454"/>
      <c r="R33" s="454"/>
      <c r="S33" s="454"/>
      <c r="T33" s="454"/>
      <c r="U33" s="454"/>
      <c r="V33" s="454"/>
      <c r="W33" s="454"/>
      <c r="X33" s="454"/>
      <c r="Y33" s="454"/>
      <c r="Z33" s="454"/>
      <c r="AA33" s="454"/>
      <c r="AB33" s="454"/>
      <c r="AC33" s="454"/>
      <c r="AD33" s="454"/>
      <c r="AE33" s="454"/>
      <c r="AF33" s="454"/>
      <c r="AG33" s="454"/>
    </row>
    <row r="34" spans="1:33" ht="14.25" customHeight="1">
      <c r="A34" s="454"/>
      <c r="B34" s="455"/>
      <c r="C34" s="455"/>
      <c r="D34" s="647" t="s">
        <v>716</v>
      </c>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row>
    <row r="35" spans="1:33" ht="14.25" customHeight="1">
      <c r="A35" s="454"/>
      <c r="B35" s="455"/>
      <c r="C35" s="455"/>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row>
    <row r="36" spans="1:33" ht="14.25" customHeight="1">
      <c r="A36" s="454"/>
      <c r="B36" s="455"/>
      <c r="C36" s="455"/>
      <c r="D36" s="647" t="s">
        <v>717</v>
      </c>
      <c r="E36" s="648"/>
      <c r="F36" s="648"/>
      <c r="G36" s="648"/>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8"/>
      <c r="AF36" s="648"/>
      <c r="AG36" s="648"/>
    </row>
    <row r="37" spans="1:33" ht="14.25" customHeight="1">
      <c r="A37" s="454"/>
      <c r="B37" s="455"/>
      <c r="C37" s="455"/>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row>
    <row r="38" spans="1:33" ht="14.25" customHeight="1">
      <c r="A38" s="454"/>
      <c r="B38" s="455"/>
      <c r="C38" s="455"/>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row>
    <row r="39" spans="1:33" ht="14.25" customHeight="1">
      <c r="A39" s="454"/>
      <c r="B39" s="455"/>
      <c r="C39" s="455"/>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row>
    <row r="40" spans="1:33" ht="14.25" customHeight="1">
      <c r="A40" s="454"/>
      <c r="B40" s="455"/>
      <c r="C40" s="455"/>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row>
    <row r="41" spans="1:33" ht="14.25" customHeight="1">
      <c r="A41" s="454"/>
      <c r="B41" s="455"/>
      <c r="C41" s="455"/>
      <c r="D41" s="456" t="s">
        <v>718</v>
      </c>
      <c r="E41" s="455"/>
      <c r="F41" s="455"/>
      <c r="G41" s="455"/>
      <c r="H41" s="455"/>
      <c r="I41" s="455"/>
      <c r="J41" s="455"/>
      <c r="K41" s="455"/>
      <c r="L41" s="455"/>
      <c r="M41" s="454"/>
      <c r="N41" s="454"/>
      <c r="O41" s="454"/>
      <c r="P41" s="454"/>
      <c r="Q41" s="454"/>
      <c r="R41" s="454"/>
      <c r="S41" s="454"/>
      <c r="T41" s="454"/>
      <c r="U41" s="454"/>
      <c r="V41" s="454"/>
      <c r="W41" s="454"/>
      <c r="X41" s="454"/>
      <c r="Y41" s="454"/>
      <c r="Z41" s="454"/>
      <c r="AA41" s="454"/>
      <c r="AB41" s="454"/>
      <c r="AC41" s="454"/>
      <c r="AD41" s="454"/>
      <c r="AE41" s="454"/>
      <c r="AF41" s="454"/>
      <c r="AG41" s="454"/>
    </row>
    <row r="42" spans="1:33" ht="14.25" customHeight="1">
      <c r="A42" s="454"/>
      <c r="B42" s="455"/>
      <c r="C42" s="455"/>
      <c r="D42" s="455"/>
      <c r="E42" s="455"/>
      <c r="F42" s="455"/>
      <c r="G42" s="455"/>
      <c r="H42" s="455"/>
      <c r="I42" s="455"/>
      <c r="J42" s="455"/>
      <c r="K42" s="455"/>
      <c r="L42" s="455"/>
      <c r="M42" s="454"/>
      <c r="N42" s="454"/>
      <c r="O42" s="454"/>
      <c r="P42" s="454"/>
      <c r="Q42" s="454"/>
      <c r="R42" s="454"/>
      <c r="S42" s="454"/>
      <c r="T42" s="454"/>
      <c r="U42" s="454"/>
      <c r="V42" s="454"/>
      <c r="W42" s="454"/>
      <c r="X42" s="454"/>
      <c r="Y42" s="454"/>
      <c r="Z42" s="454"/>
      <c r="AA42" s="454"/>
      <c r="AB42" s="454"/>
      <c r="AC42" s="454"/>
      <c r="AD42" s="454"/>
      <c r="AE42" s="454"/>
      <c r="AF42" s="454"/>
      <c r="AG42" s="454"/>
    </row>
    <row r="43" spans="1:33" ht="14.25" customHeight="1">
      <c r="A43" s="454"/>
      <c r="B43" s="455"/>
      <c r="C43" s="455" t="s">
        <v>719</v>
      </c>
      <c r="D43" s="455" t="s">
        <v>720</v>
      </c>
      <c r="E43" s="455"/>
      <c r="F43" s="455"/>
      <c r="G43" s="455"/>
      <c r="H43" s="455"/>
      <c r="I43" s="455"/>
      <c r="J43" s="455"/>
      <c r="K43" s="455"/>
      <c r="L43" s="455"/>
      <c r="M43" s="454"/>
      <c r="N43" s="454"/>
      <c r="O43" s="454"/>
      <c r="P43" s="454"/>
      <c r="Q43" s="454"/>
      <c r="R43" s="454"/>
      <c r="S43" s="454"/>
      <c r="T43" s="454"/>
      <c r="U43" s="454"/>
      <c r="V43" s="454"/>
      <c r="W43" s="454"/>
      <c r="X43" s="454"/>
      <c r="Y43" s="454"/>
      <c r="Z43" s="454"/>
      <c r="AA43" s="454"/>
      <c r="AB43" s="454"/>
      <c r="AC43" s="454"/>
      <c r="AD43" s="454"/>
      <c r="AE43" s="454"/>
      <c r="AF43" s="454"/>
      <c r="AG43" s="454"/>
    </row>
    <row r="44" spans="1:33" ht="14.25" customHeight="1">
      <c r="A44" s="454"/>
      <c r="B44" s="455"/>
      <c r="C44" s="455"/>
      <c r="D44" s="646" t="s">
        <v>721</v>
      </c>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row>
    <row r="45" spans="1:33" ht="14.25" customHeight="1">
      <c r="A45" s="454"/>
      <c r="B45" s="455"/>
      <c r="C45" s="455"/>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row>
    <row r="46" spans="1:33" ht="14.25" customHeight="1">
      <c r="A46" s="454"/>
      <c r="B46" s="455"/>
      <c r="C46" s="455"/>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row>
    <row r="47" spans="1:33" ht="14.25" customHeight="1">
      <c r="A47" s="454"/>
      <c r="B47" s="455"/>
      <c r="C47" s="455"/>
      <c r="D47" s="647" t="s">
        <v>722</v>
      </c>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row>
    <row r="48" spans="1:33" ht="14.25" customHeight="1">
      <c r="A48" s="454"/>
      <c r="B48" s="455"/>
      <c r="C48" s="455"/>
      <c r="D48" s="648"/>
      <c r="E48" s="648"/>
      <c r="F48" s="648"/>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row>
    <row r="49" spans="1:33" ht="14.25" customHeight="1">
      <c r="A49" s="454"/>
      <c r="B49" s="455"/>
      <c r="C49" s="455"/>
      <c r="D49" s="647" t="s">
        <v>723</v>
      </c>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row>
    <row r="50" spans="1:33" ht="14.25" customHeight="1">
      <c r="A50" s="454"/>
      <c r="B50" s="455"/>
      <c r="C50" s="455"/>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row>
    <row r="51" spans="1:33" ht="14.25" customHeight="1">
      <c r="A51" s="454"/>
      <c r="B51" s="455"/>
      <c r="C51" s="455"/>
      <c r="D51" s="456" t="s">
        <v>724</v>
      </c>
      <c r="E51" s="455"/>
      <c r="F51" s="455"/>
      <c r="G51" s="455"/>
      <c r="H51" s="455"/>
      <c r="I51" s="455"/>
      <c r="J51" s="455"/>
      <c r="K51" s="455"/>
      <c r="L51" s="455"/>
      <c r="M51" s="454"/>
      <c r="N51" s="454"/>
      <c r="O51" s="454"/>
      <c r="P51" s="454"/>
      <c r="Q51" s="454"/>
      <c r="R51" s="454"/>
      <c r="S51" s="454"/>
      <c r="T51" s="454"/>
      <c r="U51" s="454"/>
      <c r="V51" s="454"/>
      <c r="W51" s="454"/>
      <c r="X51" s="454"/>
      <c r="Y51" s="454"/>
      <c r="Z51" s="454"/>
      <c r="AA51" s="454"/>
      <c r="AB51" s="454"/>
      <c r="AC51" s="454"/>
      <c r="AD51" s="454"/>
      <c r="AE51" s="454"/>
      <c r="AF51" s="454"/>
      <c r="AG51" s="454"/>
    </row>
    <row r="52" spans="1:33" ht="13.5">
      <c r="A52" s="454"/>
      <c r="B52" s="455"/>
      <c r="C52" s="455"/>
      <c r="D52" s="455"/>
      <c r="E52" s="455"/>
      <c r="F52" s="455"/>
      <c r="G52" s="455"/>
      <c r="H52" s="455"/>
      <c r="I52" s="455"/>
      <c r="J52" s="455"/>
      <c r="K52" s="455"/>
      <c r="L52" s="455"/>
      <c r="M52" s="454"/>
      <c r="N52" s="454"/>
      <c r="O52" s="454"/>
      <c r="P52" s="454"/>
      <c r="Q52" s="454"/>
      <c r="R52" s="454"/>
      <c r="S52" s="454"/>
      <c r="T52" s="454"/>
      <c r="U52" s="454"/>
      <c r="V52" s="454"/>
      <c r="W52" s="454"/>
      <c r="X52" s="454"/>
      <c r="Y52" s="454"/>
      <c r="Z52" s="454"/>
      <c r="AA52" s="454"/>
      <c r="AB52" s="454"/>
      <c r="AC52" s="454"/>
      <c r="AD52" s="454"/>
      <c r="AE52" s="454"/>
      <c r="AF52" s="454"/>
      <c r="AG52" s="454"/>
    </row>
    <row r="53" spans="1:33" ht="13.5">
      <c r="A53" s="454"/>
      <c r="B53" s="455"/>
      <c r="C53" s="455" t="s">
        <v>725</v>
      </c>
      <c r="D53" s="455" t="s">
        <v>726</v>
      </c>
      <c r="E53" s="455"/>
      <c r="F53" s="455"/>
      <c r="G53" s="455"/>
      <c r="H53" s="455"/>
      <c r="I53" s="455"/>
      <c r="J53" s="455"/>
      <c r="K53" s="455"/>
      <c r="L53" s="455"/>
      <c r="M53" s="454"/>
      <c r="N53" s="454"/>
      <c r="O53" s="454"/>
      <c r="P53" s="454"/>
      <c r="Q53" s="454"/>
      <c r="R53" s="454"/>
      <c r="S53" s="454"/>
      <c r="T53" s="454"/>
      <c r="U53" s="454"/>
      <c r="V53" s="454"/>
      <c r="W53" s="454"/>
      <c r="X53" s="454"/>
      <c r="Y53" s="454"/>
      <c r="Z53" s="454"/>
      <c r="AA53" s="454"/>
      <c r="AB53" s="454"/>
      <c r="AC53" s="454"/>
      <c r="AD53" s="454"/>
      <c r="AE53" s="454"/>
      <c r="AF53" s="454"/>
      <c r="AG53" s="454"/>
    </row>
    <row r="54" spans="1:33" ht="13.5" customHeight="1">
      <c r="A54" s="454"/>
      <c r="B54" s="455"/>
      <c r="C54" s="455"/>
      <c r="D54" s="646" t="s">
        <v>727</v>
      </c>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row>
    <row r="55" spans="1:33" ht="13.5">
      <c r="A55" s="454"/>
      <c r="B55" s="455"/>
      <c r="C55" s="455"/>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6"/>
    </row>
    <row r="56" spans="1:33" ht="13.5">
      <c r="A56" s="454"/>
      <c r="B56" s="455"/>
      <c r="C56" s="455"/>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row>
    <row r="57" spans="1:33" ht="13.5">
      <c r="A57" s="454"/>
      <c r="B57" s="455"/>
      <c r="C57" s="455"/>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row>
    <row r="58" spans="1:33" ht="13.5">
      <c r="A58" s="454"/>
      <c r="B58" s="455"/>
      <c r="C58" s="455"/>
      <c r="D58" s="458"/>
      <c r="E58" s="458"/>
      <c r="F58" s="458"/>
      <c r="G58" s="458"/>
      <c r="H58" s="458"/>
      <c r="I58" s="458"/>
      <c r="J58" s="458"/>
      <c r="K58" s="458"/>
      <c r="L58" s="458"/>
      <c r="M58" s="458"/>
      <c r="N58" s="458"/>
      <c r="O58" s="458"/>
      <c r="R58" s="458"/>
      <c r="S58" s="458"/>
      <c r="T58" s="458"/>
      <c r="U58" s="458"/>
      <c r="V58" s="458"/>
      <c r="W58" s="458"/>
      <c r="X58" s="458"/>
      <c r="Y58" s="458"/>
      <c r="Z58" s="458"/>
      <c r="AA58" s="458"/>
      <c r="AB58" s="458"/>
      <c r="AC58" s="458"/>
      <c r="AD58" s="458"/>
      <c r="AE58" s="458"/>
      <c r="AF58" s="458"/>
      <c r="AG58" s="458"/>
    </row>
    <row r="59" spans="1:33" ht="13.5">
      <c r="A59" s="454"/>
      <c r="B59" s="455"/>
      <c r="C59" s="455"/>
      <c r="D59" s="455"/>
      <c r="E59" s="455"/>
      <c r="F59" s="455"/>
      <c r="G59" s="455"/>
      <c r="H59" s="454"/>
      <c r="I59" s="455"/>
      <c r="J59" s="455"/>
      <c r="K59" s="455"/>
      <c r="L59" s="455"/>
      <c r="M59" s="454"/>
      <c r="N59" s="454"/>
      <c r="O59" s="454"/>
      <c r="P59" s="459" t="s">
        <v>728</v>
      </c>
      <c r="Q59" s="454"/>
      <c r="R59" s="454"/>
      <c r="S59" s="454"/>
      <c r="T59" s="454"/>
      <c r="U59" s="454"/>
      <c r="V59" s="454"/>
      <c r="W59" s="454"/>
      <c r="X59" s="454"/>
      <c r="Y59" s="454"/>
      <c r="Z59" s="454"/>
      <c r="AA59" s="454"/>
      <c r="AB59" s="454"/>
      <c r="AC59" s="454"/>
      <c r="AD59" s="454"/>
      <c r="AE59" s="454"/>
      <c r="AF59" s="454"/>
      <c r="AG59" s="454"/>
    </row>
    <row r="60" spans="1:33" ht="13.5">
      <c r="A60" s="454"/>
      <c r="B60" s="455"/>
      <c r="C60" s="455"/>
      <c r="D60" s="455" t="s">
        <v>126</v>
      </c>
      <c r="E60" s="455"/>
      <c r="F60" s="455"/>
      <c r="G60" s="455"/>
      <c r="H60" s="455"/>
      <c r="I60" s="455"/>
      <c r="J60" s="455"/>
      <c r="K60" s="455"/>
      <c r="L60" s="455"/>
      <c r="M60" s="454"/>
      <c r="N60" s="454"/>
      <c r="O60" s="454"/>
      <c r="P60" s="454"/>
      <c r="Q60" s="454"/>
      <c r="R60" s="454"/>
      <c r="S60" s="454"/>
      <c r="T60" s="454"/>
      <c r="U60" s="454"/>
      <c r="V60" s="454"/>
      <c r="W60" s="454"/>
      <c r="X60" s="454"/>
      <c r="Y60" s="454"/>
      <c r="Z60" s="454"/>
      <c r="AA60" s="454"/>
      <c r="AB60" s="454"/>
      <c r="AC60" s="454"/>
      <c r="AD60" s="454"/>
      <c r="AE60" s="454"/>
      <c r="AF60" s="454"/>
      <c r="AG60" s="454"/>
    </row>
    <row r="61" spans="1:33" ht="13.5">
      <c r="A61" s="454"/>
      <c r="B61" s="455"/>
      <c r="C61" s="455"/>
      <c r="D61" s="455"/>
      <c r="E61" s="455"/>
      <c r="F61" s="455"/>
      <c r="G61" s="455"/>
      <c r="H61" s="455"/>
      <c r="I61" s="455"/>
      <c r="J61" s="455"/>
      <c r="K61" s="455"/>
      <c r="L61" s="455"/>
      <c r="M61" s="454"/>
      <c r="N61" s="454"/>
      <c r="O61" s="454"/>
      <c r="P61" s="454"/>
      <c r="Q61" s="454"/>
      <c r="R61" s="454"/>
      <c r="S61" s="454"/>
      <c r="T61" s="454"/>
      <c r="U61" s="454"/>
      <c r="V61" s="454"/>
      <c r="W61" s="454"/>
      <c r="X61" s="454"/>
      <c r="Y61" s="454"/>
      <c r="Z61" s="454"/>
      <c r="AA61" s="454"/>
      <c r="AB61" s="454"/>
      <c r="AC61" s="454"/>
      <c r="AD61" s="454"/>
      <c r="AE61" s="454"/>
      <c r="AF61" s="454"/>
      <c r="AG61" s="454"/>
    </row>
    <row r="62" spans="1:33" ht="13.5">
      <c r="A62" s="454"/>
      <c r="B62" s="455"/>
      <c r="C62" s="455" t="s">
        <v>729</v>
      </c>
      <c r="D62" s="455" t="s">
        <v>730</v>
      </c>
      <c r="E62" s="455"/>
      <c r="F62" s="455"/>
      <c r="G62" s="455"/>
      <c r="H62" s="455"/>
      <c r="I62" s="455"/>
      <c r="J62" s="455"/>
      <c r="K62" s="455"/>
      <c r="L62" s="455"/>
      <c r="M62" s="454"/>
      <c r="N62" s="454"/>
      <c r="O62" s="454"/>
      <c r="P62" s="454"/>
      <c r="Q62" s="454"/>
      <c r="R62" s="454"/>
      <c r="S62" s="454"/>
      <c r="T62" s="454"/>
      <c r="U62" s="454"/>
      <c r="V62" s="454"/>
      <c r="W62" s="454"/>
      <c r="X62" s="454"/>
      <c r="Y62" s="454"/>
      <c r="Z62" s="454"/>
      <c r="AA62" s="454"/>
      <c r="AB62" s="454"/>
      <c r="AC62" s="454"/>
      <c r="AD62" s="454"/>
      <c r="AE62" s="454"/>
      <c r="AF62" s="454"/>
      <c r="AG62" s="454"/>
    </row>
    <row r="63" spans="1:33" ht="13.5">
      <c r="A63" s="454"/>
      <c r="B63" s="455"/>
      <c r="C63" s="455"/>
      <c r="D63" s="455" t="s">
        <v>731</v>
      </c>
      <c r="E63" s="455"/>
      <c r="F63" s="455"/>
      <c r="G63" s="455"/>
      <c r="H63" s="455"/>
      <c r="I63" s="455"/>
      <c r="J63" s="455"/>
      <c r="K63" s="455"/>
      <c r="L63" s="455"/>
      <c r="M63" s="454"/>
      <c r="N63" s="454"/>
      <c r="O63" s="454"/>
      <c r="P63" s="454"/>
      <c r="Q63" s="454"/>
      <c r="R63" s="454"/>
      <c r="S63" s="454"/>
      <c r="T63" s="454"/>
      <c r="U63" s="454"/>
      <c r="V63" s="454"/>
      <c r="W63" s="454"/>
      <c r="X63" s="454"/>
      <c r="Y63" s="454"/>
      <c r="Z63" s="454"/>
      <c r="AA63" s="454"/>
      <c r="AB63" s="454"/>
      <c r="AC63" s="454"/>
      <c r="AD63" s="454"/>
      <c r="AE63" s="454"/>
      <c r="AF63" s="454"/>
      <c r="AG63" s="454"/>
    </row>
    <row r="64" spans="1:33" ht="13.5">
      <c r="A64" s="454"/>
      <c r="B64" s="455"/>
      <c r="C64" s="455"/>
      <c r="D64" s="455" t="s">
        <v>127</v>
      </c>
      <c r="E64" s="455" t="s">
        <v>0</v>
      </c>
      <c r="F64" s="455"/>
      <c r="G64" s="455"/>
      <c r="H64" s="455"/>
      <c r="I64" s="455"/>
      <c r="J64" s="455"/>
      <c r="K64" s="455"/>
      <c r="L64" s="455"/>
      <c r="M64" s="454"/>
      <c r="N64" s="454"/>
      <c r="O64" s="454"/>
      <c r="P64" s="454"/>
      <c r="Q64" s="454"/>
      <c r="R64" s="454"/>
      <c r="S64" s="454"/>
      <c r="T64" s="454"/>
      <c r="U64" s="454"/>
      <c r="V64" s="454"/>
      <c r="W64" s="454"/>
      <c r="X64" s="454"/>
      <c r="Y64" s="454"/>
      <c r="Z64" s="454"/>
      <c r="AA64" s="454"/>
      <c r="AB64" s="454"/>
      <c r="AC64" s="454"/>
      <c r="AD64" s="454"/>
      <c r="AE64" s="454"/>
      <c r="AF64" s="454"/>
      <c r="AG64" s="454"/>
    </row>
    <row r="65" spans="1:33" ht="13.5" customHeight="1">
      <c r="A65" s="454"/>
      <c r="B65" s="455"/>
      <c r="C65" s="455"/>
      <c r="D65" s="455" t="s">
        <v>128</v>
      </c>
      <c r="E65" s="646" t="s">
        <v>1</v>
      </c>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row>
    <row r="66" spans="1:33" ht="13.5">
      <c r="A66" s="454"/>
      <c r="B66" s="455"/>
      <c r="C66" s="455"/>
      <c r="D66" s="455"/>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row>
    <row r="67" spans="1:33" ht="13.5" customHeight="1">
      <c r="A67" s="454"/>
      <c r="B67" s="455"/>
      <c r="C67" s="455"/>
      <c r="D67" s="646" t="s">
        <v>2</v>
      </c>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c r="AC67" s="646"/>
      <c r="AD67" s="646"/>
      <c r="AE67" s="646"/>
      <c r="AF67" s="646"/>
      <c r="AG67" s="646"/>
    </row>
    <row r="68" spans="1:33" ht="13.5">
      <c r="A68" s="454"/>
      <c r="B68" s="455"/>
      <c r="C68" s="455"/>
      <c r="D68" s="646"/>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c r="AC68" s="646"/>
      <c r="AD68" s="646"/>
      <c r="AE68" s="646"/>
      <c r="AF68" s="646"/>
      <c r="AG68" s="646"/>
    </row>
    <row r="69" spans="1:33" ht="13.5">
      <c r="A69" s="454"/>
      <c r="B69" s="455"/>
      <c r="C69" s="455"/>
      <c r="D69" s="646"/>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c r="AC69" s="646"/>
      <c r="AD69" s="646"/>
      <c r="AE69" s="646"/>
      <c r="AF69" s="646"/>
      <c r="AG69" s="646"/>
    </row>
    <row r="70" spans="1:33" ht="13.5" customHeight="1">
      <c r="A70" s="454"/>
      <c r="B70" s="455"/>
      <c r="C70" s="455"/>
      <c r="D70" s="647" t="s">
        <v>3</v>
      </c>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row>
    <row r="71" spans="1:33" ht="13.5">
      <c r="A71" s="454"/>
      <c r="B71" s="455"/>
      <c r="C71" s="455"/>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c r="AE71" s="646"/>
      <c r="AF71" s="646"/>
      <c r="AG71" s="646"/>
    </row>
    <row r="72" spans="1:33" ht="13.5">
      <c r="A72" s="454"/>
      <c r="B72" s="455"/>
      <c r="C72" s="455"/>
      <c r="D72" s="455" t="s">
        <v>127</v>
      </c>
      <c r="E72" s="455" t="s">
        <v>4</v>
      </c>
      <c r="F72" s="455"/>
      <c r="G72" s="455"/>
      <c r="H72" s="455"/>
      <c r="I72" s="455"/>
      <c r="J72" s="455"/>
      <c r="K72" s="455"/>
      <c r="L72" s="455"/>
      <c r="M72" s="454"/>
      <c r="N72" s="454"/>
      <c r="O72" s="454"/>
      <c r="P72" s="454"/>
      <c r="Q72" s="454"/>
      <c r="R72" s="454"/>
      <c r="S72" s="454"/>
      <c r="T72" s="454"/>
      <c r="U72" s="454"/>
      <c r="V72" s="454"/>
      <c r="W72" s="454"/>
      <c r="X72" s="454"/>
      <c r="Y72" s="454"/>
      <c r="Z72" s="454"/>
      <c r="AA72" s="454"/>
      <c r="AB72" s="454"/>
      <c r="AC72" s="454"/>
      <c r="AD72" s="454"/>
      <c r="AE72" s="454"/>
      <c r="AF72" s="454"/>
      <c r="AG72" s="454"/>
    </row>
    <row r="73" spans="1:33" ht="13.5" customHeight="1">
      <c r="A73" s="454"/>
      <c r="B73" s="455"/>
      <c r="C73" s="455"/>
      <c r="D73" s="455" t="s">
        <v>128</v>
      </c>
      <c r="E73" s="646" t="s">
        <v>129</v>
      </c>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row>
    <row r="74" spans="1:33" ht="13.5">
      <c r="A74" s="454"/>
      <c r="B74" s="455"/>
      <c r="C74" s="455"/>
      <c r="D74" s="455"/>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row>
    <row r="75" spans="1:33" ht="13.5" customHeight="1">
      <c r="A75" s="454"/>
      <c r="B75" s="455"/>
      <c r="C75" s="455"/>
      <c r="D75" s="460" t="s">
        <v>5</v>
      </c>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row>
    <row r="76" spans="1:33" ht="13.5" customHeight="1">
      <c r="A76" s="454"/>
      <c r="B76" s="455"/>
      <c r="C76" s="455"/>
      <c r="D76" s="647" t="s">
        <v>6</v>
      </c>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row>
    <row r="77" spans="1:33" ht="13.5">
      <c r="A77" s="454"/>
      <c r="B77" s="455"/>
      <c r="C77" s="455"/>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646"/>
    </row>
    <row r="78" spans="1:33" ht="13.5">
      <c r="A78" s="454"/>
      <c r="B78" s="455"/>
      <c r="C78" s="455"/>
      <c r="D78" s="455"/>
      <c r="E78" s="455"/>
      <c r="F78" s="455"/>
      <c r="G78" s="455"/>
      <c r="H78" s="455"/>
      <c r="I78" s="455"/>
      <c r="J78" s="455"/>
      <c r="K78" s="455"/>
      <c r="L78" s="455"/>
      <c r="M78" s="454"/>
      <c r="N78" s="454"/>
      <c r="O78" s="454"/>
      <c r="P78" s="454"/>
      <c r="Q78" s="454"/>
      <c r="R78" s="454"/>
      <c r="S78" s="454"/>
      <c r="T78" s="454"/>
      <c r="U78" s="454"/>
      <c r="V78" s="454"/>
      <c r="W78" s="454"/>
      <c r="X78" s="454"/>
      <c r="Y78" s="454"/>
      <c r="Z78" s="454"/>
      <c r="AA78" s="454"/>
      <c r="AB78" s="454"/>
      <c r="AC78" s="454"/>
      <c r="AD78" s="454"/>
      <c r="AE78" s="454"/>
      <c r="AF78" s="454"/>
      <c r="AG78" s="454"/>
    </row>
    <row r="79" spans="1:33" ht="13.5">
      <c r="A79" s="454"/>
      <c r="B79" s="455"/>
      <c r="C79" s="455" t="s">
        <v>7</v>
      </c>
      <c r="D79" s="455" t="s">
        <v>8</v>
      </c>
      <c r="E79" s="455"/>
      <c r="F79" s="455"/>
      <c r="G79" s="455"/>
      <c r="H79" s="455"/>
      <c r="I79" s="455"/>
      <c r="J79" s="455"/>
      <c r="K79" s="455"/>
      <c r="L79" s="455"/>
      <c r="M79" s="454"/>
      <c r="N79" s="454"/>
      <c r="O79" s="454"/>
      <c r="P79" s="454"/>
      <c r="Q79" s="454"/>
      <c r="R79" s="454"/>
      <c r="S79" s="454"/>
      <c r="T79" s="454"/>
      <c r="U79" s="454"/>
      <c r="V79" s="454"/>
      <c r="W79" s="454"/>
      <c r="X79" s="454"/>
      <c r="Y79" s="454"/>
      <c r="Z79" s="454"/>
      <c r="AA79" s="454"/>
      <c r="AB79" s="454"/>
      <c r="AC79" s="454"/>
      <c r="AD79" s="454"/>
      <c r="AE79" s="454"/>
      <c r="AF79" s="454"/>
      <c r="AG79" s="454"/>
    </row>
    <row r="80" spans="1:33" ht="13.5">
      <c r="A80" s="454"/>
      <c r="B80" s="455"/>
      <c r="C80" s="455"/>
      <c r="D80" s="455" t="s">
        <v>130</v>
      </c>
      <c r="E80" s="455"/>
      <c r="F80" s="455"/>
      <c r="G80" s="455"/>
      <c r="H80" s="455"/>
      <c r="I80" s="455"/>
      <c r="J80" s="455"/>
      <c r="K80" s="455"/>
      <c r="L80" s="455"/>
      <c r="M80" s="454"/>
      <c r="N80" s="454"/>
      <c r="O80" s="454"/>
      <c r="P80" s="454"/>
      <c r="Q80" s="454"/>
      <c r="R80" s="454"/>
      <c r="S80" s="454"/>
      <c r="T80" s="454"/>
      <c r="U80" s="454"/>
      <c r="V80" s="454"/>
      <c r="W80" s="454"/>
      <c r="X80" s="454"/>
      <c r="Y80" s="454"/>
      <c r="Z80" s="454"/>
      <c r="AA80" s="454"/>
      <c r="AB80" s="454"/>
      <c r="AC80" s="454"/>
      <c r="AD80" s="454"/>
      <c r="AE80" s="454"/>
      <c r="AF80" s="454"/>
      <c r="AG80" s="454"/>
    </row>
    <row r="81" spans="1:33" ht="5.25" customHeight="1">
      <c r="A81" s="454"/>
      <c r="B81" s="455"/>
      <c r="C81" s="455"/>
      <c r="D81" s="455"/>
      <c r="E81" s="455"/>
      <c r="F81" s="455"/>
      <c r="G81" s="455"/>
      <c r="H81" s="455"/>
      <c r="I81" s="455"/>
      <c r="J81" s="455"/>
      <c r="K81" s="455"/>
      <c r="L81" s="455"/>
      <c r="M81" s="454"/>
      <c r="N81" s="454"/>
      <c r="O81" s="454"/>
      <c r="P81" s="454"/>
      <c r="Q81" s="454"/>
      <c r="R81" s="454"/>
      <c r="S81" s="454"/>
      <c r="T81" s="454"/>
      <c r="U81" s="454"/>
      <c r="V81" s="454"/>
      <c r="W81" s="454"/>
      <c r="X81" s="454"/>
      <c r="Y81" s="454"/>
      <c r="Z81" s="454"/>
      <c r="AA81" s="454"/>
      <c r="AB81" s="454"/>
      <c r="AC81" s="454"/>
      <c r="AD81" s="454"/>
      <c r="AE81" s="454"/>
      <c r="AF81" s="454"/>
      <c r="AG81" s="454"/>
    </row>
    <row r="82" spans="1:33" ht="13.5">
      <c r="A82" s="454"/>
      <c r="B82" s="455"/>
      <c r="C82" s="455"/>
      <c r="D82" s="455" t="s">
        <v>131</v>
      </c>
      <c r="E82" s="455"/>
      <c r="F82" s="455"/>
      <c r="G82" s="454"/>
      <c r="H82" s="455"/>
      <c r="I82" s="455"/>
      <c r="J82" s="455"/>
      <c r="K82" s="455" t="s">
        <v>140</v>
      </c>
      <c r="L82" s="455"/>
      <c r="M82" s="454"/>
      <c r="N82" s="454"/>
      <c r="O82" s="454"/>
      <c r="P82" s="454"/>
      <c r="Q82" s="454"/>
      <c r="R82" s="454"/>
      <c r="S82" s="454"/>
      <c r="T82" s="454"/>
      <c r="U82" s="454"/>
      <c r="V82" s="454"/>
      <c r="W82" s="454"/>
      <c r="X82" s="454"/>
      <c r="Y82" s="454"/>
      <c r="Z82" s="454"/>
      <c r="AA82" s="454"/>
      <c r="AB82" s="454"/>
      <c r="AC82" s="454"/>
      <c r="AD82" s="454"/>
      <c r="AE82" s="454"/>
      <c r="AF82" s="454"/>
      <c r="AG82" s="454"/>
    </row>
    <row r="83" spans="1:33" ht="13.5" customHeight="1">
      <c r="A83" s="454"/>
      <c r="B83" s="455"/>
      <c r="C83" s="455"/>
      <c r="D83" s="455" t="s">
        <v>18</v>
      </c>
      <c r="E83" s="455"/>
      <c r="F83" s="455"/>
      <c r="G83" s="455"/>
      <c r="H83" s="455"/>
      <c r="I83" s="455"/>
      <c r="J83" s="455"/>
      <c r="K83" s="455"/>
      <c r="L83" s="455"/>
      <c r="M83" s="454"/>
      <c r="N83" s="454"/>
      <c r="O83" s="454"/>
      <c r="P83" s="454"/>
      <c r="Q83" s="454"/>
      <c r="R83" s="454"/>
      <c r="S83" s="454"/>
      <c r="T83" s="454"/>
      <c r="U83" s="454"/>
      <c r="V83" s="454"/>
      <c r="W83" s="454"/>
      <c r="X83" s="454"/>
      <c r="Y83" s="454"/>
      <c r="Z83" s="454"/>
      <c r="AA83" s="454"/>
      <c r="AB83" s="454"/>
      <c r="AC83" s="454"/>
      <c r="AD83" s="454"/>
      <c r="AE83" s="454"/>
      <c r="AF83" s="454"/>
      <c r="AG83" s="454"/>
    </row>
    <row r="84" spans="1:33" ht="13.5">
      <c r="A84" s="454"/>
      <c r="B84" s="455"/>
      <c r="C84" s="455"/>
      <c r="D84" s="455" t="s">
        <v>132</v>
      </c>
      <c r="E84" s="455"/>
      <c r="F84" s="455"/>
      <c r="G84" s="454"/>
      <c r="H84" s="454"/>
      <c r="I84" s="455"/>
      <c r="J84" s="455"/>
      <c r="K84" s="455"/>
      <c r="L84" s="455"/>
      <c r="M84" s="455" t="s">
        <v>141</v>
      </c>
      <c r="N84" s="454"/>
      <c r="O84" s="454"/>
      <c r="P84" s="454"/>
      <c r="Q84" s="454"/>
      <c r="R84" s="454"/>
      <c r="S84" s="454"/>
      <c r="T84" s="454"/>
      <c r="U84" s="454"/>
      <c r="V84" s="454"/>
      <c r="W84" s="454"/>
      <c r="X84" s="454"/>
      <c r="Y84" s="454"/>
      <c r="Z84" s="454"/>
      <c r="AA84" s="454"/>
      <c r="AB84" s="454"/>
      <c r="AC84" s="454"/>
      <c r="AD84" s="454"/>
      <c r="AE84" s="454"/>
      <c r="AF84" s="454"/>
      <c r="AG84" s="454"/>
    </row>
    <row r="85" spans="1:33" ht="5.25" customHeight="1">
      <c r="A85" s="454"/>
      <c r="B85" s="455"/>
      <c r="C85" s="455"/>
      <c r="D85" s="455"/>
      <c r="E85" s="455"/>
      <c r="F85" s="455"/>
      <c r="G85" s="455"/>
      <c r="H85" s="454"/>
      <c r="I85" s="455"/>
      <c r="J85" s="455"/>
      <c r="K85" s="455"/>
      <c r="L85" s="455"/>
      <c r="M85" s="454"/>
      <c r="N85" s="454"/>
      <c r="O85" s="454"/>
      <c r="P85" s="454"/>
      <c r="Q85" s="454"/>
      <c r="R85" s="454"/>
      <c r="S85" s="454"/>
      <c r="T85" s="454"/>
      <c r="U85" s="454"/>
      <c r="V85" s="454"/>
      <c r="W85" s="454"/>
      <c r="X85" s="454"/>
      <c r="Y85" s="454"/>
      <c r="Z85" s="454"/>
      <c r="AA85" s="454"/>
      <c r="AB85" s="454"/>
      <c r="AC85" s="454"/>
      <c r="AD85" s="454"/>
      <c r="AE85" s="454"/>
      <c r="AF85" s="454"/>
      <c r="AG85" s="454"/>
    </row>
    <row r="86" spans="1:33" ht="13.5" customHeight="1">
      <c r="A86" s="454"/>
      <c r="B86" s="455"/>
      <c r="C86" s="455"/>
      <c r="D86" s="646" t="s">
        <v>19</v>
      </c>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c r="AE86" s="646"/>
      <c r="AF86" s="646"/>
      <c r="AG86" s="646"/>
    </row>
    <row r="87" spans="1:33" ht="13.5">
      <c r="A87" s="454"/>
      <c r="B87" s="455"/>
      <c r="C87" s="455"/>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row>
    <row r="88" spans="1:33" ht="13.5">
      <c r="A88" s="454"/>
      <c r="B88" s="455"/>
      <c r="C88" s="455"/>
      <c r="D88" s="455"/>
      <c r="E88" s="455"/>
      <c r="F88" s="455"/>
      <c r="G88" s="455"/>
      <c r="H88" s="455"/>
      <c r="I88" s="455"/>
      <c r="J88" s="455"/>
      <c r="K88" s="455"/>
      <c r="L88" s="455"/>
      <c r="M88" s="454"/>
      <c r="N88" s="454"/>
      <c r="O88" s="454"/>
      <c r="P88" s="454"/>
      <c r="Q88" s="454"/>
      <c r="R88" s="454"/>
      <c r="S88" s="454"/>
      <c r="T88" s="454"/>
      <c r="U88" s="454"/>
      <c r="V88" s="454"/>
      <c r="W88" s="454"/>
      <c r="X88" s="454"/>
      <c r="Y88" s="454"/>
      <c r="Z88" s="454"/>
      <c r="AA88" s="454"/>
      <c r="AB88" s="454"/>
      <c r="AC88" s="454"/>
      <c r="AD88" s="454"/>
      <c r="AE88" s="454"/>
      <c r="AF88" s="454"/>
      <c r="AG88" s="454"/>
    </row>
    <row r="89" spans="1:33" s="1" customFormat="1" ht="13.5">
      <c r="A89" s="457"/>
      <c r="B89" s="456" t="s">
        <v>133</v>
      </c>
      <c r="C89" s="455"/>
      <c r="D89" s="455"/>
      <c r="E89" s="455"/>
      <c r="F89" s="455"/>
      <c r="G89" s="455"/>
      <c r="H89" s="455"/>
      <c r="I89" s="455"/>
      <c r="J89" s="455"/>
      <c r="K89" s="455"/>
      <c r="L89" s="455"/>
      <c r="M89" s="454"/>
      <c r="N89" s="454"/>
      <c r="O89" s="454"/>
      <c r="P89" s="454"/>
      <c r="Q89" s="454"/>
      <c r="R89" s="454"/>
      <c r="S89" s="454"/>
      <c r="T89" s="454"/>
      <c r="U89" s="454"/>
      <c r="V89" s="454"/>
      <c r="W89" s="454"/>
      <c r="X89" s="454"/>
      <c r="Y89" s="454"/>
      <c r="Z89" s="454"/>
      <c r="AA89" s="454"/>
      <c r="AB89" s="454"/>
      <c r="AC89" s="454"/>
      <c r="AD89" s="454"/>
      <c r="AE89" s="454"/>
      <c r="AF89" s="454"/>
      <c r="AG89" s="454"/>
    </row>
    <row r="90" spans="1:33" ht="13.5" customHeight="1">
      <c r="A90" s="454"/>
      <c r="B90" s="455"/>
      <c r="C90" s="646" t="s">
        <v>20</v>
      </c>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row>
    <row r="91" spans="1:33" ht="13.5">
      <c r="A91" s="454"/>
      <c r="B91" s="455"/>
      <c r="C91" s="646"/>
      <c r="D91" s="646"/>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row>
    <row r="92" spans="1:33" ht="13.5">
      <c r="A92" s="454"/>
      <c r="B92" s="455"/>
      <c r="C92" s="455"/>
      <c r="D92" s="455"/>
      <c r="E92" s="455"/>
      <c r="F92" s="455"/>
      <c r="G92" s="455"/>
      <c r="H92" s="455"/>
      <c r="I92" s="455"/>
      <c r="J92" s="455"/>
      <c r="K92" s="455"/>
      <c r="L92" s="455"/>
      <c r="M92" s="454"/>
      <c r="N92" s="454"/>
      <c r="O92" s="454"/>
      <c r="P92" s="454"/>
      <c r="Q92" s="454"/>
      <c r="R92" s="454"/>
      <c r="S92" s="454"/>
      <c r="T92" s="454"/>
      <c r="U92" s="454"/>
      <c r="V92" s="454"/>
      <c r="W92" s="454"/>
      <c r="X92" s="454"/>
      <c r="Y92" s="454"/>
      <c r="Z92" s="454"/>
      <c r="AA92" s="454"/>
      <c r="AB92" s="454"/>
      <c r="AC92" s="454"/>
      <c r="AD92" s="454"/>
      <c r="AE92" s="454"/>
      <c r="AF92" s="454"/>
      <c r="AG92" s="454"/>
    </row>
    <row r="93" spans="1:33" s="1" customFormat="1" ht="13.5">
      <c r="A93" s="457"/>
      <c r="B93" s="456" t="s">
        <v>134</v>
      </c>
      <c r="C93" s="455"/>
      <c r="D93" s="455"/>
      <c r="E93" s="455"/>
      <c r="F93" s="455"/>
      <c r="G93" s="455"/>
      <c r="H93" s="455"/>
      <c r="I93" s="455"/>
      <c r="J93" s="455"/>
      <c r="K93" s="455"/>
      <c r="L93" s="455"/>
      <c r="M93" s="454"/>
      <c r="N93" s="454"/>
      <c r="O93" s="454"/>
      <c r="P93" s="454"/>
      <c r="Q93" s="454"/>
      <c r="R93" s="454"/>
      <c r="S93" s="454"/>
      <c r="T93" s="454"/>
      <c r="U93" s="454"/>
      <c r="V93" s="454"/>
      <c r="W93" s="454"/>
      <c r="X93" s="454"/>
      <c r="Y93" s="454"/>
      <c r="Z93" s="454"/>
      <c r="AA93" s="454"/>
      <c r="AB93" s="454"/>
      <c r="AC93" s="454"/>
      <c r="AD93" s="454"/>
      <c r="AE93" s="454"/>
      <c r="AF93" s="454"/>
      <c r="AG93" s="454"/>
    </row>
    <row r="94" spans="1:33" ht="13.5" customHeight="1">
      <c r="A94" s="454"/>
      <c r="B94" s="455"/>
      <c r="C94" s="646" t="s">
        <v>21</v>
      </c>
      <c r="D94" s="646"/>
      <c r="E94" s="646"/>
      <c r="F94" s="646"/>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row>
    <row r="95" spans="1:33" ht="13.5">
      <c r="A95" s="454"/>
      <c r="B95" s="455"/>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row>
    <row r="96" spans="1:33" ht="13.5">
      <c r="A96" s="454"/>
      <c r="B96" s="455"/>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row>
    <row r="97" spans="1:33" ht="13.5">
      <c r="A97" s="454"/>
      <c r="B97" s="455"/>
      <c r="C97" s="455"/>
      <c r="D97" s="455"/>
      <c r="E97" s="455"/>
      <c r="F97" s="455"/>
      <c r="G97" s="455"/>
      <c r="H97" s="455"/>
      <c r="I97" s="455"/>
      <c r="J97" s="455"/>
      <c r="K97" s="455"/>
      <c r="L97" s="455"/>
      <c r="M97" s="454"/>
      <c r="N97" s="454"/>
      <c r="O97" s="454"/>
      <c r="P97" s="454"/>
      <c r="Q97" s="454"/>
      <c r="R97" s="454"/>
      <c r="S97" s="454"/>
      <c r="T97" s="454"/>
      <c r="U97" s="454"/>
      <c r="V97" s="454"/>
      <c r="W97" s="454"/>
      <c r="X97" s="454"/>
      <c r="Y97" s="454"/>
      <c r="Z97" s="454"/>
      <c r="AA97" s="454"/>
      <c r="AB97" s="454"/>
      <c r="AC97" s="454"/>
      <c r="AD97" s="454"/>
      <c r="AE97" s="454"/>
      <c r="AF97" s="454"/>
      <c r="AG97" s="454"/>
    </row>
    <row r="98" spans="1:33" s="1" customFormat="1" ht="13.5">
      <c r="A98" s="457"/>
      <c r="B98" s="456" t="s">
        <v>9</v>
      </c>
      <c r="C98" s="455"/>
      <c r="D98" s="455"/>
      <c r="E98" s="455"/>
      <c r="F98" s="455"/>
      <c r="G98" s="455"/>
      <c r="H98" s="455"/>
      <c r="I98" s="455"/>
      <c r="J98" s="455"/>
      <c r="K98" s="455"/>
      <c r="L98" s="455"/>
      <c r="M98" s="454"/>
      <c r="N98" s="454"/>
      <c r="O98" s="454"/>
      <c r="P98" s="454"/>
      <c r="Q98" s="454"/>
      <c r="R98" s="454"/>
      <c r="S98" s="454"/>
      <c r="T98" s="454"/>
      <c r="U98" s="454"/>
      <c r="V98" s="454"/>
      <c r="W98" s="454"/>
      <c r="X98" s="454"/>
      <c r="Y98" s="454"/>
      <c r="Z98" s="454"/>
      <c r="AA98" s="454"/>
      <c r="AB98" s="454"/>
      <c r="AC98" s="454"/>
      <c r="AD98" s="454"/>
      <c r="AE98" s="454"/>
      <c r="AF98" s="454"/>
      <c r="AG98" s="454"/>
    </row>
    <row r="99" spans="1:33" ht="13.5">
      <c r="A99" s="454"/>
      <c r="B99" s="455"/>
      <c r="C99" s="455" t="s">
        <v>22</v>
      </c>
      <c r="D99" s="455" t="s">
        <v>10</v>
      </c>
      <c r="E99" s="455"/>
      <c r="F99" s="455"/>
      <c r="G99" s="455"/>
      <c r="H99" s="455"/>
      <c r="I99" s="455"/>
      <c r="J99" s="455"/>
      <c r="K99" s="455"/>
      <c r="L99" s="455"/>
      <c r="M99" s="454"/>
      <c r="N99" s="454"/>
      <c r="O99" s="454"/>
      <c r="P99" s="454"/>
      <c r="Q99" s="454"/>
      <c r="R99" s="454"/>
      <c r="S99" s="454"/>
      <c r="T99" s="454"/>
      <c r="U99" s="454"/>
      <c r="V99" s="454"/>
      <c r="W99" s="454"/>
      <c r="X99" s="454"/>
      <c r="Y99" s="454"/>
      <c r="Z99" s="454"/>
      <c r="AA99" s="454"/>
      <c r="AB99" s="454"/>
      <c r="AC99" s="454"/>
      <c r="AD99" s="454"/>
      <c r="AE99" s="454"/>
      <c r="AF99" s="454"/>
      <c r="AG99" s="454"/>
    </row>
    <row r="100" spans="1:33" ht="13.5" customHeight="1">
      <c r="A100" s="454"/>
      <c r="B100" s="455"/>
      <c r="C100" s="455" t="s">
        <v>23</v>
      </c>
      <c r="D100" s="646" t="s">
        <v>736</v>
      </c>
      <c r="E100" s="646"/>
      <c r="F100" s="646"/>
      <c r="G100" s="646"/>
      <c r="H100" s="646"/>
      <c r="I100" s="646"/>
      <c r="J100" s="646"/>
      <c r="K100" s="646"/>
      <c r="L100" s="646"/>
      <c r="M100" s="646"/>
      <c r="N100" s="646"/>
      <c r="O100" s="646"/>
      <c r="P100" s="646"/>
      <c r="Q100" s="646"/>
      <c r="R100" s="646"/>
      <c r="S100" s="646"/>
      <c r="T100" s="646"/>
      <c r="U100" s="646"/>
      <c r="V100" s="646"/>
      <c r="W100" s="646"/>
      <c r="X100" s="646"/>
      <c r="Y100" s="646"/>
      <c r="Z100" s="646"/>
      <c r="AA100" s="646"/>
      <c r="AB100" s="646"/>
      <c r="AC100" s="646"/>
      <c r="AD100" s="646"/>
      <c r="AE100" s="646"/>
      <c r="AF100" s="646"/>
      <c r="AG100" s="646"/>
    </row>
    <row r="101" spans="1:33" ht="13.5">
      <c r="A101" s="454"/>
      <c r="B101" s="455"/>
      <c r="C101" s="455"/>
      <c r="D101" s="646"/>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c r="AC101" s="646"/>
      <c r="AD101" s="646"/>
      <c r="AE101" s="646"/>
      <c r="AF101" s="646"/>
      <c r="AG101" s="646"/>
    </row>
    <row r="102" spans="1:33" ht="13.5">
      <c r="A102" s="454"/>
      <c r="B102" s="455"/>
      <c r="C102" s="455"/>
      <c r="D102" s="646"/>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c r="AC102" s="646"/>
      <c r="AD102" s="646"/>
      <c r="AE102" s="646"/>
      <c r="AF102" s="646"/>
      <c r="AG102" s="646"/>
    </row>
    <row r="103" spans="1:33" ht="13.5">
      <c r="A103" s="454"/>
      <c r="B103" s="455"/>
      <c r="C103" s="455"/>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row>
    <row r="104" spans="1:33" ht="13.5" customHeight="1">
      <c r="A104" s="454"/>
      <c r="B104" s="455"/>
      <c r="C104" s="455" t="s">
        <v>135</v>
      </c>
      <c r="D104" s="646" t="s">
        <v>737</v>
      </c>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row>
    <row r="105" spans="1:33" ht="13.5">
      <c r="A105" s="454"/>
      <c r="B105" s="455"/>
      <c r="C105" s="455"/>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row>
    <row r="106" spans="1:33" ht="13.5">
      <c r="A106" s="454"/>
      <c r="B106" s="455"/>
      <c r="C106" s="455"/>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row>
    <row r="107" spans="1:33" ht="13.5">
      <c r="A107" s="454"/>
      <c r="B107" s="455"/>
      <c r="C107" s="455"/>
      <c r="D107" s="646"/>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row>
    <row r="108" spans="1:33" ht="13.5">
      <c r="A108" s="454"/>
      <c r="B108" s="455"/>
      <c r="C108" s="455"/>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row>
    <row r="109" spans="1:33" ht="13.5">
      <c r="A109" s="454"/>
      <c r="B109" s="455"/>
      <c r="C109" s="455"/>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row>
    <row r="110" spans="1:33" ht="13.5">
      <c r="A110" s="454"/>
      <c r="B110" s="455"/>
      <c r="C110" s="455"/>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row>
    <row r="111" spans="1:33" ht="13.5" customHeight="1">
      <c r="A111" s="454"/>
      <c r="B111" s="455"/>
      <c r="C111" s="455" t="s">
        <v>136</v>
      </c>
      <c r="D111" s="649" t="s">
        <v>11</v>
      </c>
      <c r="E111" s="649"/>
      <c r="F111" s="649"/>
      <c r="G111" s="649"/>
      <c r="H111" s="649"/>
      <c r="I111" s="649"/>
      <c r="J111" s="649"/>
      <c r="K111" s="649"/>
      <c r="L111" s="649"/>
      <c r="M111" s="649"/>
      <c r="N111" s="649"/>
      <c r="O111" s="649"/>
      <c r="P111" s="649"/>
      <c r="Q111" s="649"/>
      <c r="R111" s="649"/>
      <c r="S111" s="649"/>
      <c r="T111" s="649"/>
      <c r="U111" s="649"/>
      <c r="V111" s="649"/>
      <c r="W111" s="649"/>
      <c r="X111" s="649"/>
      <c r="Y111" s="649"/>
      <c r="Z111" s="649"/>
      <c r="AA111" s="649"/>
      <c r="AB111" s="649"/>
      <c r="AC111" s="649"/>
      <c r="AD111" s="649"/>
      <c r="AE111" s="649"/>
      <c r="AF111" s="649"/>
      <c r="AG111" s="649"/>
    </row>
    <row r="112" spans="1:33" ht="13.5">
      <c r="A112" s="454"/>
      <c r="B112" s="455"/>
      <c r="C112" s="455"/>
      <c r="D112" s="649"/>
      <c r="E112" s="649"/>
      <c r="F112" s="649"/>
      <c r="G112" s="649"/>
      <c r="H112" s="649"/>
      <c r="I112" s="649"/>
      <c r="J112" s="649"/>
      <c r="K112" s="649"/>
      <c r="L112" s="649"/>
      <c r="M112" s="649"/>
      <c r="N112" s="649"/>
      <c r="O112" s="649"/>
      <c r="P112" s="649"/>
      <c r="Q112" s="649"/>
      <c r="R112" s="649"/>
      <c r="S112" s="649"/>
      <c r="T112" s="649"/>
      <c r="U112" s="649"/>
      <c r="V112" s="649"/>
      <c r="W112" s="649"/>
      <c r="X112" s="649"/>
      <c r="Y112" s="649"/>
      <c r="Z112" s="649"/>
      <c r="AA112" s="649"/>
      <c r="AB112" s="649"/>
      <c r="AC112" s="649"/>
      <c r="AD112" s="649"/>
      <c r="AE112" s="649"/>
      <c r="AF112" s="649"/>
      <c r="AG112" s="649"/>
    </row>
    <row r="113" spans="1:33" ht="13.5">
      <c r="A113" s="454"/>
      <c r="B113" s="455"/>
      <c r="C113" s="455" t="s">
        <v>137</v>
      </c>
      <c r="D113" s="455" t="s">
        <v>12</v>
      </c>
      <c r="E113" s="455"/>
      <c r="F113" s="455"/>
      <c r="G113" s="455"/>
      <c r="H113" s="455"/>
      <c r="I113" s="455"/>
      <c r="J113" s="455"/>
      <c r="K113" s="455"/>
      <c r="L113" s="455"/>
      <c r="M113" s="454"/>
      <c r="N113" s="454"/>
      <c r="O113" s="454"/>
      <c r="P113" s="454"/>
      <c r="Q113" s="454"/>
      <c r="R113" s="454"/>
      <c r="S113" s="454"/>
      <c r="T113" s="454"/>
      <c r="U113" s="454"/>
      <c r="V113" s="454"/>
      <c r="W113" s="454"/>
      <c r="X113" s="454"/>
      <c r="Y113" s="454"/>
      <c r="Z113" s="454"/>
      <c r="AA113" s="454"/>
      <c r="AB113" s="454"/>
      <c r="AC113" s="454"/>
      <c r="AD113" s="454"/>
      <c r="AE113" s="454"/>
      <c r="AF113" s="454"/>
      <c r="AG113" s="454"/>
    </row>
    <row r="114" spans="1:33" ht="13.5">
      <c r="A114" s="454"/>
      <c r="B114" s="455"/>
      <c r="C114" s="455" t="s">
        <v>138</v>
      </c>
      <c r="D114" s="455" t="s">
        <v>13</v>
      </c>
      <c r="E114" s="455"/>
      <c r="F114" s="455"/>
      <c r="G114" s="455"/>
      <c r="H114" s="455"/>
      <c r="I114" s="455"/>
      <c r="J114" s="455"/>
      <c r="K114" s="455"/>
      <c r="L114" s="455"/>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row>
    <row r="115" spans="1:33" ht="13.5" customHeight="1">
      <c r="A115" s="454"/>
      <c r="B115" s="455"/>
      <c r="C115" s="455" t="s">
        <v>139</v>
      </c>
      <c r="D115" s="478" t="s">
        <v>14</v>
      </c>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row>
    <row r="116" spans="1:33" ht="13.5" customHeight="1">
      <c r="A116" s="454"/>
      <c r="B116" s="455"/>
      <c r="C116" s="455" t="s">
        <v>15</v>
      </c>
      <c r="D116" s="646" t="s">
        <v>16</v>
      </c>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row>
    <row r="117" spans="1:33" ht="13.5">
      <c r="A117" s="454"/>
      <c r="B117" s="455"/>
      <c r="C117" s="462"/>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6"/>
      <c r="AD117" s="646"/>
      <c r="AE117" s="646"/>
      <c r="AF117" s="646"/>
      <c r="AG117" s="646"/>
    </row>
    <row r="118" spans="1:33" ht="13.5">
      <c r="A118" s="454"/>
      <c r="B118" s="455"/>
      <c r="C118" s="455"/>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c r="AE118" s="646"/>
      <c r="AF118" s="646"/>
      <c r="AG118" s="646"/>
    </row>
    <row r="119" spans="1:33" ht="13.5">
      <c r="A119" s="454"/>
      <c r="B119" s="455"/>
      <c r="C119" s="455"/>
      <c r="D119" s="646"/>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6"/>
      <c r="AF119" s="646"/>
      <c r="AG119" s="646"/>
    </row>
    <row r="120" spans="2:33" ht="13.5">
      <c r="B120" s="118"/>
      <c r="C120" s="118"/>
      <c r="D120" s="646"/>
      <c r="E120" s="646"/>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row>
    <row r="121" spans="2:33" ht="13.5">
      <c r="B121" s="118"/>
      <c r="C121" s="118"/>
      <c r="D121" s="118"/>
      <c r="E121" s="118"/>
      <c r="F121" s="118"/>
      <c r="G121" s="118"/>
      <c r="H121" s="118"/>
      <c r="I121" s="118"/>
      <c r="J121" s="118"/>
      <c r="K121" s="118"/>
      <c r="L121" s="118"/>
      <c r="M121" s="119"/>
      <c r="N121" s="119"/>
      <c r="O121" s="119"/>
      <c r="R121" s="119"/>
      <c r="S121" s="119"/>
      <c r="T121" s="119"/>
      <c r="U121" s="119"/>
      <c r="V121" s="119"/>
      <c r="W121" s="119"/>
      <c r="X121" s="119"/>
      <c r="Y121" s="119"/>
      <c r="Z121" s="119"/>
      <c r="AA121" s="119"/>
      <c r="AB121" s="119"/>
      <c r="AC121" s="119"/>
      <c r="AD121" s="119"/>
      <c r="AE121" s="119"/>
      <c r="AF121" s="119"/>
      <c r="AG121" s="119"/>
    </row>
    <row r="122" spans="2:17" ht="13.5">
      <c r="B122" s="117"/>
      <c r="C122" s="117"/>
      <c r="D122" s="117"/>
      <c r="E122" s="117"/>
      <c r="F122" s="117"/>
      <c r="G122" s="117"/>
      <c r="H122" s="117"/>
      <c r="I122" s="117"/>
      <c r="J122" s="117"/>
      <c r="K122" s="117"/>
      <c r="L122" s="117"/>
      <c r="P122" s="459" t="s">
        <v>17</v>
      </c>
      <c r="Q122" s="454"/>
    </row>
    <row r="123" spans="2:12" ht="13.5">
      <c r="B123" s="117"/>
      <c r="C123" s="117"/>
      <c r="D123" s="117"/>
      <c r="E123" s="117"/>
      <c r="F123" s="117"/>
      <c r="G123" s="117"/>
      <c r="H123" s="117"/>
      <c r="I123" s="117"/>
      <c r="J123" s="117"/>
      <c r="K123" s="117"/>
      <c r="L123" s="117"/>
    </row>
    <row r="124" spans="2:12" ht="13.5">
      <c r="B124" s="117"/>
      <c r="C124" s="117"/>
      <c r="D124" s="117"/>
      <c r="E124" s="117"/>
      <c r="F124" s="117"/>
      <c r="G124" s="117"/>
      <c r="H124" s="117"/>
      <c r="I124" s="117"/>
      <c r="J124" s="117"/>
      <c r="K124" s="117"/>
      <c r="L124" s="117"/>
    </row>
    <row r="125" spans="2:12" ht="13.5">
      <c r="B125" s="117"/>
      <c r="C125" s="117"/>
      <c r="D125" s="117"/>
      <c r="E125" s="117"/>
      <c r="F125" s="117"/>
      <c r="G125" s="117"/>
      <c r="H125" s="117"/>
      <c r="I125" s="117"/>
      <c r="J125" s="117"/>
      <c r="K125" s="117"/>
      <c r="L125" s="117"/>
    </row>
    <row r="126" spans="2:12" ht="13.5">
      <c r="B126" s="117"/>
      <c r="C126" s="117"/>
      <c r="D126" s="117"/>
      <c r="E126" s="117"/>
      <c r="F126" s="117"/>
      <c r="G126" s="117"/>
      <c r="H126" s="117"/>
      <c r="I126" s="117"/>
      <c r="J126" s="117"/>
      <c r="K126" s="117"/>
      <c r="L126" s="117"/>
    </row>
    <row r="127" spans="2:12" ht="13.5">
      <c r="B127" s="117"/>
      <c r="C127" s="117"/>
      <c r="D127" s="117"/>
      <c r="E127" s="117"/>
      <c r="F127" s="117"/>
      <c r="G127" s="117"/>
      <c r="H127" s="117"/>
      <c r="I127" s="117"/>
      <c r="J127" s="117"/>
      <c r="K127" s="117"/>
      <c r="L127" s="117"/>
    </row>
    <row r="128" spans="2:12" ht="13.5">
      <c r="B128" s="117"/>
      <c r="C128" s="117"/>
      <c r="D128" s="117"/>
      <c r="E128" s="117"/>
      <c r="F128" s="117"/>
      <c r="G128" s="117"/>
      <c r="H128" s="117"/>
      <c r="I128" s="117"/>
      <c r="J128" s="117"/>
      <c r="K128" s="117"/>
      <c r="L128" s="117"/>
    </row>
    <row r="129" spans="2:12" ht="13.5">
      <c r="B129" s="117"/>
      <c r="C129" s="117"/>
      <c r="D129" s="117"/>
      <c r="E129" s="117"/>
      <c r="F129" s="117"/>
      <c r="G129" s="117"/>
      <c r="H129" s="117"/>
      <c r="I129" s="117"/>
      <c r="J129" s="117"/>
      <c r="K129" s="117"/>
      <c r="L129" s="117"/>
    </row>
    <row r="130" spans="2:12" ht="13.5">
      <c r="B130" s="117"/>
      <c r="C130" s="117"/>
      <c r="D130" s="117"/>
      <c r="E130" s="117"/>
      <c r="F130" s="117"/>
      <c r="G130" s="117"/>
      <c r="H130" s="117"/>
      <c r="I130" s="117"/>
      <c r="J130" s="117"/>
      <c r="K130" s="117"/>
      <c r="L130" s="117"/>
    </row>
    <row r="131" spans="2:12" ht="13.5">
      <c r="B131" s="117"/>
      <c r="C131" s="117"/>
      <c r="D131" s="117"/>
      <c r="E131" s="117"/>
      <c r="F131" s="117"/>
      <c r="G131" s="117"/>
      <c r="H131" s="117"/>
      <c r="I131" s="117"/>
      <c r="J131" s="117"/>
      <c r="K131" s="117"/>
      <c r="L131" s="117"/>
    </row>
    <row r="132" spans="2:12" ht="13.5">
      <c r="B132" s="117"/>
      <c r="C132" s="117"/>
      <c r="D132" s="117"/>
      <c r="E132" s="117"/>
      <c r="F132" s="117"/>
      <c r="G132" s="117"/>
      <c r="H132" s="117"/>
      <c r="I132" s="117"/>
      <c r="J132" s="117"/>
      <c r="K132" s="117"/>
      <c r="L132" s="117"/>
    </row>
    <row r="133" spans="2:12" ht="13.5">
      <c r="B133" s="117"/>
      <c r="C133" s="117"/>
      <c r="D133" s="117"/>
      <c r="E133" s="117"/>
      <c r="F133" s="117"/>
      <c r="G133" s="117"/>
      <c r="H133" s="117"/>
      <c r="I133" s="117"/>
      <c r="J133" s="117"/>
      <c r="K133" s="117"/>
      <c r="L133" s="117"/>
    </row>
    <row r="134" spans="2:12" ht="13.5">
      <c r="B134" s="117"/>
      <c r="C134" s="117"/>
      <c r="D134" s="117"/>
      <c r="E134" s="117"/>
      <c r="F134" s="117"/>
      <c r="G134" s="117"/>
      <c r="H134" s="117"/>
      <c r="I134" s="117"/>
      <c r="J134" s="117"/>
      <c r="K134" s="117"/>
      <c r="L134" s="117"/>
    </row>
    <row r="135" spans="2:12" ht="13.5">
      <c r="B135" s="117"/>
      <c r="C135" s="117"/>
      <c r="D135" s="117"/>
      <c r="E135" s="117"/>
      <c r="F135" s="117"/>
      <c r="G135" s="117"/>
      <c r="H135" s="117"/>
      <c r="I135" s="117"/>
      <c r="J135" s="117"/>
      <c r="K135" s="117"/>
      <c r="L135" s="117"/>
    </row>
    <row r="136" spans="2:12" ht="13.5">
      <c r="B136" s="117"/>
      <c r="C136" s="117"/>
      <c r="D136" s="117"/>
      <c r="E136" s="117"/>
      <c r="F136" s="117"/>
      <c r="G136" s="117"/>
      <c r="H136" s="117"/>
      <c r="I136" s="117"/>
      <c r="J136" s="117"/>
      <c r="K136" s="117"/>
      <c r="L136" s="117"/>
    </row>
    <row r="137" spans="2:12" ht="13.5">
      <c r="B137" s="117"/>
      <c r="C137" s="117"/>
      <c r="D137" s="117"/>
      <c r="E137" s="117"/>
      <c r="F137" s="117"/>
      <c r="G137" s="117"/>
      <c r="H137" s="117"/>
      <c r="I137" s="117"/>
      <c r="J137" s="117"/>
      <c r="K137" s="117"/>
      <c r="L137" s="117"/>
    </row>
    <row r="138" spans="2:12" ht="13.5">
      <c r="B138" s="117"/>
      <c r="C138" s="117"/>
      <c r="D138" s="117"/>
      <c r="E138" s="117"/>
      <c r="F138" s="117"/>
      <c r="G138" s="117"/>
      <c r="H138" s="117"/>
      <c r="I138" s="117"/>
      <c r="J138" s="117"/>
      <c r="K138" s="117"/>
      <c r="L138" s="117"/>
    </row>
    <row r="139" spans="2:12" ht="13.5">
      <c r="B139" s="117"/>
      <c r="C139" s="117"/>
      <c r="D139" s="117"/>
      <c r="E139" s="117"/>
      <c r="F139" s="117"/>
      <c r="G139" s="117"/>
      <c r="H139" s="117"/>
      <c r="I139" s="117"/>
      <c r="J139" s="117"/>
      <c r="K139" s="117"/>
      <c r="L139" s="117"/>
    </row>
    <row r="140" spans="2:12" ht="13.5">
      <c r="B140" s="117"/>
      <c r="C140" s="117"/>
      <c r="D140" s="117"/>
      <c r="E140" s="117"/>
      <c r="F140" s="117"/>
      <c r="G140" s="117"/>
      <c r="H140" s="117"/>
      <c r="I140" s="117"/>
      <c r="J140" s="117"/>
      <c r="K140" s="117"/>
      <c r="L140" s="117"/>
    </row>
    <row r="141" spans="2:12" ht="13.5">
      <c r="B141" s="117"/>
      <c r="C141" s="117"/>
      <c r="D141" s="117"/>
      <c r="E141" s="117"/>
      <c r="F141" s="117"/>
      <c r="G141" s="117"/>
      <c r="H141" s="117"/>
      <c r="I141" s="117"/>
      <c r="J141" s="117"/>
      <c r="K141" s="117"/>
      <c r="L141" s="117"/>
    </row>
    <row r="142" spans="2:12" ht="13.5">
      <c r="B142" s="117"/>
      <c r="C142" s="117"/>
      <c r="D142" s="117"/>
      <c r="E142" s="117"/>
      <c r="F142" s="117"/>
      <c r="G142" s="117"/>
      <c r="H142" s="117"/>
      <c r="I142" s="117"/>
      <c r="J142" s="117"/>
      <c r="K142" s="117"/>
      <c r="L142" s="117"/>
    </row>
    <row r="143" spans="2:12" ht="13.5">
      <c r="B143" s="117"/>
      <c r="C143" s="117"/>
      <c r="D143" s="117"/>
      <c r="E143" s="117"/>
      <c r="F143" s="117"/>
      <c r="G143" s="117"/>
      <c r="H143" s="117"/>
      <c r="I143" s="117"/>
      <c r="J143" s="117"/>
      <c r="K143" s="117"/>
      <c r="L143" s="117"/>
    </row>
    <row r="144" spans="2:12" ht="13.5">
      <c r="B144" s="117"/>
      <c r="C144" s="117"/>
      <c r="D144" s="117"/>
      <c r="E144" s="117"/>
      <c r="F144" s="117"/>
      <c r="G144" s="117"/>
      <c r="H144" s="117"/>
      <c r="I144" s="117"/>
      <c r="J144" s="117"/>
      <c r="K144" s="117"/>
      <c r="L144" s="117"/>
    </row>
    <row r="145" spans="2:12" ht="13.5">
      <c r="B145" s="117"/>
      <c r="C145" s="117"/>
      <c r="D145" s="117"/>
      <c r="E145" s="117"/>
      <c r="F145" s="117"/>
      <c r="G145" s="117"/>
      <c r="H145" s="117"/>
      <c r="I145" s="117"/>
      <c r="J145" s="117"/>
      <c r="K145" s="117"/>
      <c r="L145" s="117"/>
    </row>
  </sheetData>
  <mergeCells count="24">
    <mergeCell ref="D116:AG120"/>
    <mergeCell ref="C18:AG19"/>
    <mergeCell ref="C10:AG15"/>
    <mergeCell ref="D49:AG50"/>
    <mergeCell ref="D47:AG48"/>
    <mergeCell ref="D44:AG46"/>
    <mergeCell ref="D36:AG40"/>
    <mergeCell ref="D76:AG77"/>
    <mergeCell ref="D86:AG87"/>
    <mergeCell ref="D111:AG112"/>
    <mergeCell ref="C5:AG7"/>
    <mergeCell ref="D34:AG35"/>
    <mergeCell ref="D30:AG32"/>
    <mergeCell ref="D27:AG29"/>
    <mergeCell ref="C20:AG23"/>
    <mergeCell ref="D100:AG103"/>
    <mergeCell ref="C94:AG96"/>
    <mergeCell ref="C90:AG91"/>
    <mergeCell ref="D104:AG110"/>
    <mergeCell ref="E73:AG74"/>
    <mergeCell ref="E65:AG66"/>
    <mergeCell ref="D67:AG69"/>
    <mergeCell ref="D54:AG55"/>
    <mergeCell ref="D70:AG71"/>
  </mergeCells>
  <printOptions/>
  <pageMargins left="0.5905511811023623" right="0.7480314960629921" top="0.7480314960629921" bottom="0.32" header="0.5118110236220472" footer="0.25"/>
  <pageSetup horizontalDpi="600" verticalDpi="600" orientation="portrait" paperSize="9" r:id="rId2"/>
  <ignoredErrors>
    <ignoredError sqref="C26:C120 D105:D120 D26:D99 D101:D103 E26:O120 R26:AG120 P26:Q57 P60:Q120" numberStoredAsText="1"/>
  </ignoredErrors>
  <drawing r:id="rId1"/>
</worksheet>
</file>

<file path=xl/worksheets/sheet4.xml><?xml version="1.0" encoding="utf-8"?>
<worksheet xmlns="http://schemas.openxmlformats.org/spreadsheetml/2006/main" xmlns:r="http://schemas.openxmlformats.org/officeDocument/2006/relationships">
  <sheetPr>
    <tabColor indexed="8"/>
  </sheetPr>
  <dimension ref="A1:J86"/>
  <sheetViews>
    <sheetView showGridLines="0" view="pageBreakPreview" zoomScale="80" zoomScaleNormal="75" zoomScaleSheetLayoutView="80" workbookViewId="0" topLeftCell="A1">
      <selection activeCell="A1" sqref="A1"/>
    </sheetView>
  </sheetViews>
  <sheetFormatPr defaultColWidth="8.796875" defaultRowHeight="14.25"/>
  <cols>
    <col min="1" max="1" width="3.19921875" style="122" customWidth="1"/>
    <col min="2" max="2" width="8.09765625" style="129" customWidth="1"/>
    <col min="3" max="3" width="6.5" style="122" customWidth="1"/>
    <col min="4" max="4" width="50.59765625" style="130" customWidth="1"/>
    <col min="5" max="5" width="13.69921875" style="131" customWidth="1"/>
    <col min="6" max="6" width="6.5" style="122" customWidth="1"/>
    <col min="7" max="7" width="50.59765625" style="122" customWidth="1"/>
    <col min="8" max="16384" width="9" style="122" customWidth="1"/>
  </cols>
  <sheetData>
    <row r="1" spans="1:7" ht="17.25">
      <c r="A1" s="521"/>
      <c r="G1" s="522" t="s">
        <v>559</v>
      </c>
    </row>
    <row r="2" spans="1:10" ht="24" customHeight="1">
      <c r="A2" s="120"/>
      <c r="B2" s="654" t="s">
        <v>142</v>
      </c>
      <c r="C2" s="654"/>
      <c r="D2" s="654"/>
      <c r="E2" s="654"/>
      <c r="F2" s="654"/>
      <c r="G2" s="654"/>
      <c r="H2" s="121"/>
      <c r="I2" s="121"/>
      <c r="J2" s="120"/>
    </row>
    <row r="3" spans="1:10" ht="13.5">
      <c r="A3" s="120"/>
      <c r="B3" s="120"/>
      <c r="C3" s="120"/>
      <c r="D3" s="120"/>
      <c r="E3" s="120"/>
      <c r="F3" s="120"/>
      <c r="G3" s="120"/>
      <c r="H3" s="120"/>
      <c r="I3" s="120"/>
      <c r="J3" s="120"/>
    </row>
    <row r="4" spans="1:10" ht="15.75" customHeight="1">
      <c r="A4" s="123" t="s">
        <v>143</v>
      </c>
      <c r="B4" s="124"/>
      <c r="C4" s="124"/>
      <c r="D4" s="124"/>
      <c r="E4" s="124"/>
      <c r="F4" s="124"/>
      <c r="G4" s="124"/>
      <c r="H4" s="120"/>
      <c r="I4" s="120"/>
      <c r="J4" s="120"/>
    </row>
    <row r="5" spans="1:10" ht="8.25" customHeight="1">
      <c r="A5" s="124"/>
      <c r="B5" s="124"/>
      <c r="C5" s="124"/>
      <c r="D5" s="124"/>
      <c r="E5" s="124"/>
      <c r="F5" s="124"/>
      <c r="G5" s="124"/>
      <c r="H5" s="120"/>
      <c r="I5" s="120"/>
      <c r="J5" s="120"/>
    </row>
    <row r="6" spans="1:10" ht="15.75" customHeight="1">
      <c r="A6" s="124"/>
      <c r="B6" s="653" t="s">
        <v>546</v>
      </c>
      <c r="C6" s="653"/>
      <c r="D6" s="653"/>
      <c r="E6" s="653"/>
      <c r="F6" s="653"/>
      <c r="G6" s="653"/>
      <c r="H6" s="126"/>
      <c r="I6" s="126"/>
      <c r="J6" s="126"/>
    </row>
    <row r="7" spans="1:10" ht="15.75" customHeight="1">
      <c r="A7" s="124"/>
      <c r="B7" s="653"/>
      <c r="C7" s="653"/>
      <c r="D7" s="653"/>
      <c r="E7" s="653"/>
      <c r="F7" s="653"/>
      <c r="G7" s="653"/>
      <c r="H7" s="126"/>
      <c r="I7" s="126"/>
      <c r="J7" s="126"/>
    </row>
    <row r="8" spans="1:10" ht="14.25">
      <c r="A8" s="124"/>
      <c r="B8" s="125"/>
      <c r="C8" s="125"/>
      <c r="D8" s="125"/>
      <c r="E8" s="125"/>
      <c r="F8" s="125"/>
      <c r="G8" s="125"/>
      <c r="H8" s="126"/>
      <c r="I8" s="126"/>
      <c r="J8" s="126"/>
    </row>
    <row r="9" spans="1:10" ht="15.75" customHeight="1">
      <c r="A9" s="123" t="s">
        <v>144</v>
      </c>
      <c r="B9" s="124"/>
      <c r="C9" s="124"/>
      <c r="D9" s="124"/>
      <c r="E9" s="124"/>
      <c r="F9" s="124"/>
      <c r="G9" s="124"/>
      <c r="H9" s="120"/>
      <c r="I9" s="120"/>
      <c r="J9" s="120"/>
    </row>
    <row r="10" spans="1:10" ht="7.5" customHeight="1">
      <c r="A10" s="127"/>
      <c r="B10" s="124"/>
      <c r="C10" s="124"/>
      <c r="D10" s="124"/>
      <c r="E10" s="124"/>
      <c r="F10" s="124"/>
      <c r="G10" s="124"/>
      <c r="H10" s="120"/>
      <c r="I10" s="120"/>
      <c r="J10" s="120"/>
    </row>
    <row r="11" spans="1:10" ht="15.75" customHeight="1">
      <c r="A11" s="124"/>
      <c r="B11" s="653" t="s">
        <v>547</v>
      </c>
      <c r="C11" s="653"/>
      <c r="D11" s="653"/>
      <c r="E11" s="653"/>
      <c r="F11" s="653"/>
      <c r="G11" s="653"/>
      <c r="H11" s="128"/>
      <c r="I11" s="128"/>
      <c r="J11" s="128"/>
    </row>
    <row r="12" spans="1:10" ht="15.75" customHeight="1">
      <c r="A12" s="124"/>
      <c r="B12" s="653"/>
      <c r="C12" s="653"/>
      <c r="D12" s="653"/>
      <c r="E12" s="653"/>
      <c r="F12" s="653"/>
      <c r="G12" s="653"/>
      <c r="H12" s="128"/>
      <c r="I12" s="128"/>
      <c r="J12" s="128"/>
    </row>
    <row r="13" spans="1:10" ht="15.75" customHeight="1">
      <c r="A13" s="124"/>
      <c r="B13" s="653"/>
      <c r="C13" s="653"/>
      <c r="D13" s="653"/>
      <c r="E13" s="653"/>
      <c r="F13" s="653"/>
      <c r="G13" s="653"/>
      <c r="H13" s="128"/>
      <c r="I13" s="128"/>
      <c r="J13" s="128"/>
    </row>
    <row r="14" spans="1:10" ht="15.75" customHeight="1">
      <c r="A14" s="124"/>
      <c r="B14" s="653" t="s">
        <v>738</v>
      </c>
      <c r="C14" s="653"/>
      <c r="D14" s="653"/>
      <c r="E14" s="653"/>
      <c r="F14" s="653"/>
      <c r="G14" s="653"/>
      <c r="H14" s="126"/>
      <c r="I14" s="126"/>
      <c r="J14" s="126"/>
    </row>
    <row r="15" ht="13.5">
      <c r="G15" s="132"/>
    </row>
    <row r="16" spans="2:7" ht="19.5" thickBot="1">
      <c r="B16" s="133"/>
      <c r="C16" s="134"/>
      <c r="D16" s="134"/>
      <c r="E16" s="135" t="s">
        <v>265</v>
      </c>
      <c r="F16" s="134"/>
      <c r="G16" s="134"/>
    </row>
    <row r="17" spans="2:7" s="136" customFormat="1" ht="28.5" customHeight="1" thickBot="1">
      <c r="B17" s="650" t="s">
        <v>561</v>
      </c>
      <c r="C17" s="651"/>
      <c r="D17" s="652"/>
      <c r="E17" s="137" t="s">
        <v>145</v>
      </c>
      <c r="F17" s="650" t="s">
        <v>266</v>
      </c>
      <c r="G17" s="652"/>
    </row>
    <row r="18" spans="2:7" s="144" customFormat="1" ht="15" customHeight="1">
      <c r="B18" s="138" t="s">
        <v>267</v>
      </c>
      <c r="C18" s="139" t="s">
        <v>268</v>
      </c>
      <c r="D18" s="140" t="s">
        <v>146</v>
      </c>
      <c r="E18" s="141" t="s">
        <v>147</v>
      </c>
      <c r="F18" s="142" t="s">
        <v>148</v>
      </c>
      <c r="G18" s="143" t="s">
        <v>146</v>
      </c>
    </row>
    <row r="19" spans="2:7" s="144" customFormat="1" ht="15" customHeight="1">
      <c r="B19" s="145"/>
      <c r="C19" s="139" t="s">
        <v>149</v>
      </c>
      <c r="D19" s="140" t="s">
        <v>150</v>
      </c>
      <c r="E19" s="141" t="s">
        <v>151</v>
      </c>
      <c r="F19" s="146" t="s">
        <v>152</v>
      </c>
      <c r="G19" s="143" t="s">
        <v>153</v>
      </c>
    </row>
    <row r="20" spans="2:7" s="144" customFormat="1" ht="15" customHeight="1">
      <c r="B20" s="145"/>
      <c r="C20" s="139" t="s">
        <v>152</v>
      </c>
      <c r="D20" s="140" t="s">
        <v>154</v>
      </c>
      <c r="E20" s="141" t="s">
        <v>151</v>
      </c>
      <c r="F20" s="146" t="s">
        <v>155</v>
      </c>
      <c r="G20" s="143" t="s">
        <v>154</v>
      </c>
    </row>
    <row r="21" spans="2:7" s="144" customFormat="1" ht="15" customHeight="1">
      <c r="B21" s="145"/>
      <c r="C21" s="139" t="s">
        <v>155</v>
      </c>
      <c r="D21" s="140" t="s">
        <v>156</v>
      </c>
      <c r="E21" s="141" t="s">
        <v>151</v>
      </c>
      <c r="F21" s="146" t="s">
        <v>157</v>
      </c>
      <c r="G21" s="143" t="s">
        <v>156</v>
      </c>
    </row>
    <row r="22" spans="2:7" s="144" customFormat="1" ht="15" customHeight="1">
      <c r="B22" s="145"/>
      <c r="C22" s="139" t="s">
        <v>157</v>
      </c>
      <c r="D22" s="140" t="s">
        <v>158</v>
      </c>
      <c r="E22" s="141" t="s">
        <v>151</v>
      </c>
      <c r="F22" s="146" t="s">
        <v>159</v>
      </c>
      <c r="G22" s="143" t="s">
        <v>160</v>
      </c>
    </row>
    <row r="23" spans="2:7" s="144" customFormat="1" ht="15" customHeight="1">
      <c r="B23" s="145"/>
      <c r="C23" s="139" t="s">
        <v>159</v>
      </c>
      <c r="D23" s="140" t="s">
        <v>161</v>
      </c>
      <c r="E23" s="141" t="s">
        <v>162</v>
      </c>
      <c r="F23" s="146" t="s">
        <v>163</v>
      </c>
      <c r="G23" s="143" t="s">
        <v>161</v>
      </c>
    </row>
    <row r="24" spans="2:7" s="144" customFormat="1" ht="15" customHeight="1">
      <c r="B24" s="145"/>
      <c r="C24" s="139" t="s">
        <v>163</v>
      </c>
      <c r="D24" s="140" t="s">
        <v>164</v>
      </c>
      <c r="E24" s="141" t="s">
        <v>162</v>
      </c>
      <c r="F24" s="146" t="s">
        <v>165</v>
      </c>
      <c r="G24" s="143" t="s">
        <v>166</v>
      </c>
    </row>
    <row r="25" spans="2:7" s="144" customFormat="1" ht="15" customHeight="1">
      <c r="B25" s="145"/>
      <c r="C25" s="139" t="s">
        <v>165</v>
      </c>
      <c r="D25" s="140" t="s">
        <v>167</v>
      </c>
      <c r="E25" s="141" t="s">
        <v>162</v>
      </c>
      <c r="F25" s="146" t="s">
        <v>168</v>
      </c>
      <c r="G25" s="143" t="s">
        <v>169</v>
      </c>
    </row>
    <row r="26" spans="2:7" s="144" customFormat="1" ht="15" customHeight="1">
      <c r="B26" s="145"/>
      <c r="C26" s="139" t="s">
        <v>168</v>
      </c>
      <c r="D26" s="140" t="s">
        <v>170</v>
      </c>
      <c r="E26" s="141" t="s">
        <v>151</v>
      </c>
      <c r="F26" s="146" t="s">
        <v>171</v>
      </c>
      <c r="G26" s="143" t="s">
        <v>172</v>
      </c>
    </row>
    <row r="27" spans="2:7" s="144" customFormat="1" ht="15" customHeight="1">
      <c r="B27" s="145"/>
      <c r="C27" s="139" t="s">
        <v>171</v>
      </c>
      <c r="D27" s="140" t="s">
        <v>173</v>
      </c>
      <c r="E27" s="141" t="s">
        <v>174</v>
      </c>
      <c r="F27" s="147" t="s">
        <v>269</v>
      </c>
      <c r="G27" s="148" t="s">
        <v>270</v>
      </c>
    </row>
    <row r="28" spans="2:7" s="144" customFormat="1" ht="15" customHeight="1">
      <c r="B28" s="145"/>
      <c r="C28" s="139" t="s">
        <v>175</v>
      </c>
      <c r="D28" s="140" t="s">
        <v>176</v>
      </c>
      <c r="E28" s="141" t="s">
        <v>174</v>
      </c>
      <c r="F28" s="147" t="s">
        <v>271</v>
      </c>
      <c r="G28" s="148" t="s">
        <v>272</v>
      </c>
    </row>
    <row r="29" spans="2:7" s="144" customFormat="1" ht="15" customHeight="1">
      <c r="B29" s="145"/>
      <c r="C29" s="139" t="s">
        <v>177</v>
      </c>
      <c r="D29" s="140" t="s">
        <v>178</v>
      </c>
      <c r="E29" s="141" t="s">
        <v>174</v>
      </c>
      <c r="F29" s="147" t="s">
        <v>273</v>
      </c>
      <c r="G29" s="148" t="s">
        <v>274</v>
      </c>
    </row>
    <row r="30" spans="2:7" s="144" customFormat="1" ht="15" customHeight="1">
      <c r="B30" s="145"/>
      <c r="C30" s="139" t="s">
        <v>179</v>
      </c>
      <c r="D30" s="140" t="s">
        <v>180</v>
      </c>
      <c r="E30" s="141" t="s">
        <v>174</v>
      </c>
      <c r="F30" s="147" t="s">
        <v>275</v>
      </c>
      <c r="G30" s="148" t="s">
        <v>272</v>
      </c>
    </row>
    <row r="31" spans="2:7" s="144" customFormat="1" ht="15" customHeight="1">
      <c r="B31" s="145"/>
      <c r="C31" s="139" t="s">
        <v>181</v>
      </c>
      <c r="D31" s="140" t="s">
        <v>182</v>
      </c>
      <c r="E31" s="141" t="s">
        <v>162</v>
      </c>
      <c r="F31" s="146" t="s">
        <v>181</v>
      </c>
      <c r="G31" s="143" t="s">
        <v>183</v>
      </c>
    </row>
    <row r="32" spans="2:7" s="144" customFormat="1" ht="15" customHeight="1">
      <c r="B32" s="145"/>
      <c r="C32" s="139" t="s">
        <v>184</v>
      </c>
      <c r="D32" s="140" t="s">
        <v>185</v>
      </c>
      <c r="E32" s="141" t="s">
        <v>147</v>
      </c>
      <c r="F32" s="146" t="s">
        <v>179</v>
      </c>
      <c r="G32" s="143" t="s">
        <v>186</v>
      </c>
    </row>
    <row r="33" spans="2:7" s="144" customFormat="1" ht="15" customHeight="1">
      <c r="B33" s="145"/>
      <c r="C33" s="139" t="s">
        <v>187</v>
      </c>
      <c r="D33" s="140" t="s">
        <v>188</v>
      </c>
      <c r="E33" s="141" t="s">
        <v>162</v>
      </c>
      <c r="F33" s="146" t="s">
        <v>184</v>
      </c>
      <c r="G33" s="143" t="s">
        <v>276</v>
      </c>
    </row>
    <row r="34" spans="2:7" s="144" customFormat="1" ht="15" customHeight="1">
      <c r="B34" s="149"/>
      <c r="C34" s="150" t="s">
        <v>189</v>
      </c>
      <c r="D34" s="151" t="s">
        <v>190</v>
      </c>
      <c r="E34" s="152" t="s">
        <v>174</v>
      </c>
      <c r="F34" s="153" t="s">
        <v>277</v>
      </c>
      <c r="G34" s="154" t="s">
        <v>272</v>
      </c>
    </row>
    <row r="35" spans="2:7" s="144" customFormat="1" ht="14.25" customHeight="1">
      <c r="B35" s="145" t="s">
        <v>278</v>
      </c>
      <c r="C35" s="155" t="s">
        <v>191</v>
      </c>
      <c r="D35" s="156" t="s">
        <v>192</v>
      </c>
      <c r="E35" s="157" t="s">
        <v>151</v>
      </c>
      <c r="F35" s="158" t="s">
        <v>193</v>
      </c>
      <c r="G35" s="159" t="s">
        <v>194</v>
      </c>
    </row>
    <row r="36" spans="2:7" s="144" customFormat="1" ht="14.25" customHeight="1">
      <c r="B36" s="145"/>
      <c r="C36" s="139" t="s">
        <v>195</v>
      </c>
      <c r="D36" s="140" t="s">
        <v>196</v>
      </c>
      <c r="E36" s="141" t="s">
        <v>174</v>
      </c>
      <c r="F36" s="147" t="s">
        <v>279</v>
      </c>
      <c r="G36" s="148" t="s">
        <v>280</v>
      </c>
    </row>
    <row r="37" spans="2:7" s="144" customFormat="1" ht="14.25" customHeight="1">
      <c r="B37" s="145"/>
      <c r="C37" s="139" t="s">
        <v>197</v>
      </c>
      <c r="D37" s="143" t="s">
        <v>198</v>
      </c>
      <c r="E37" s="160" t="s">
        <v>199</v>
      </c>
      <c r="F37" s="146" t="s">
        <v>200</v>
      </c>
      <c r="G37" s="161" t="s">
        <v>198</v>
      </c>
    </row>
    <row r="38" spans="2:7" s="144" customFormat="1" ht="14.25" customHeight="1">
      <c r="B38" s="145"/>
      <c r="C38" s="139" t="s">
        <v>201</v>
      </c>
      <c r="D38" s="140" t="s">
        <v>202</v>
      </c>
      <c r="E38" s="141" t="s">
        <v>151</v>
      </c>
      <c r="F38" s="146" t="s">
        <v>203</v>
      </c>
      <c r="G38" s="143" t="s">
        <v>202</v>
      </c>
    </row>
    <row r="39" spans="2:7" s="144" customFormat="1" ht="14.25" customHeight="1">
      <c r="B39" s="145"/>
      <c r="C39" s="139" t="s">
        <v>204</v>
      </c>
      <c r="D39" s="140" t="s">
        <v>205</v>
      </c>
      <c r="E39" s="141" t="s">
        <v>199</v>
      </c>
      <c r="F39" s="146" t="s">
        <v>206</v>
      </c>
      <c r="G39" s="143" t="s">
        <v>205</v>
      </c>
    </row>
    <row r="40" spans="2:7" s="144" customFormat="1" ht="14.25" customHeight="1">
      <c r="B40" s="145"/>
      <c r="C40" s="139" t="s">
        <v>207</v>
      </c>
      <c r="D40" s="140" t="s">
        <v>208</v>
      </c>
      <c r="E40" s="141" t="s">
        <v>151</v>
      </c>
      <c r="F40" s="146" t="s">
        <v>209</v>
      </c>
      <c r="G40" s="143" t="s">
        <v>208</v>
      </c>
    </row>
    <row r="41" spans="2:7" s="144" customFormat="1" ht="14.25" customHeight="1">
      <c r="B41" s="145"/>
      <c r="C41" s="139" t="s">
        <v>210</v>
      </c>
      <c r="D41" s="140" t="s">
        <v>211</v>
      </c>
      <c r="E41" s="141" t="s">
        <v>281</v>
      </c>
      <c r="F41" s="162"/>
      <c r="G41" s="161"/>
    </row>
    <row r="42" spans="2:7" s="144" customFormat="1" ht="14.25" customHeight="1">
      <c r="B42" s="145"/>
      <c r="C42" s="139" t="s">
        <v>212</v>
      </c>
      <c r="D42" s="143" t="s">
        <v>213</v>
      </c>
      <c r="E42" s="160" t="s">
        <v>151</v>
      </c>
      <c r="F42" s="146" t="s">
        <v>214</v>
      </c>
      <c r="G42" s="161" t="s">
        <v>213</v>
      </c>
    </row>
    <row r="43" spans="2:7" s="144" customFormat="1" ht="14.25" customHeight="1">
      <c r="B43" s="145"/>
      <c r="C43" s="139" t="s">
        <v>215</v>
      </c>
      <c r="D43" s="140" t="s">
        <v>216</v>
      </c>
      <c r="E43" s="141" t="s">
        <v>151</v>
      </c>
      <c r="F43" s="146" t="s">
        <v>217</v>
      </c>
      <c r="G43" s="143" t="s">
        <v>216</v>
      </c>
    </row>
    <row r="44" spans="2:7" s="144" customFormat="1" ht="14.25" customHeight="1">
      <c r="B44" s="145"/>
      <c r="C44" s="139" t="s">
        <v>218</v>
      </c>
      <c r="D44" s="140" t="s">
        <v>219</v>
      </c>
      <c r="E44" s="141" t="s">
        <v>147</v>
      </c>
      <c r="F44" s="146" t="s">
        <v>220</v>
      </c>
      <c r="G44" s="143" t="s">
        <v>219</v>
      </c>
    </row>
    <row r="45" spans="2:7" s="144" customFormat="1" ht="14.25" customHeight="1">
      <c r="B45" s="145"/>
      <c r="C45" s="139" t="s">
        <v>221</v>
      </c>
      <c r="D45" s="140" t="s">
        <v>222</v>
      </c>
      <c r="E45" s="141" t="s">
        <v>151</v>
      </c>
      <c r="F45" s="146" t="s">
        <v>223</v>
      </c>
      <c r="G45" s="143" t="s">
        <v>222</v>
      </c>
    </row>
    <row r="46" spans="2:7" s="144" customFormat="1" ht="14.25" customHeight="1">
      <c r="B46" s="145"/>
      <c r="C46" s="139" t="s">
        <v>224</v>
      </c>
      <c r="D46" s="140" t="s">
        <v>225</v>
      </c>
      <c r="E46" s="141" t="s">
        <v>151</v>
      </c>
      <c r="F46" s="146" t="s">
        <v>226</v>
      </c>
      <c r="G46" s="143" t="s">
        <v>225</v>
      </c>
    </row>
    <row r="47" spans="2:7" s="144" customFormat="1" ht="14.25" customHeight="1">
      <c r="B47" s="145"/>
      <c r="C47" s="139" t="s">
        <v>227</v>
      </c>
      <c r="D47" s="140" t="s">
        <v>228</v>
      </c>
      <c r="E47" s="141" t="s">
        <v>151</v>
      </c>
      <c r="F47" s="146" t="s">
        <v>229</v>
      </c>
      <c r="G47" s="143" t="s">
        <v>228</v>
      </c>
    </row>
    <row r="48" spans="2:7" s="144" customFormat="1" ht="14.25" customHeight="1">
      <c r="B48" s="145"/>
      <c r="C48" s="139" t="s">
        <v>230</v>
      </c>
      <c r="D48" s="140" t="s">
        <v>231</v>
      </c>
      <c r="E48" s="141" t="s">
        <v>174</v>
      </c>
      <c r="F48" s="147" t="s">
        <v>548</v>
      </c>
      <c r="G48" s="148" t="s">
        <v>282</v>
      </c>
    </row>
    <row r="49" spans="2:7" s="144" customFormat="1" ht="14.25" customHeight="1">
      <c r="B49" s="145"/>
      <c r="C49" s="139" t="s">
        <v>232</v>
      </c>
      <c r="D49" s="140" t="s">
        <v>233</v>
      </c>
      <c r="E49" s="141" t="s">
        <v>174</v>
      </c>
      <c r="F49" s="147" t="s">
        <v>283</v>
      </c>
      <c r="G49" s="148" t="s">
        <v>282</v>
      </c>
    </row>
    <row r="50" spans="2:7" s="144" customFormat="1" ht="14.25" customHeight="1">
      <c r="B50" s="145"/>
      <c r="C50" s="139" t="s">
        <v>234</v>
      </c>
      <c r="D50" s="140" t="s">
        <v>235</v>
      </c>
      <c r="E50" s="141" t="s">
        <v>174</v>
      </c>
      <c r="F50" s="147" t="s">
        <v>284</v>
      </c>
      <c r="G50" s="148" t="s">
        <v>285</v>
      </c>
    </row>
    <row r="51" spans="2:7" s="144" customFormat="1" ht="14.25" customHeight="1">
      <c r="B51" s="145"/>
      <c r="C51" s="139" t="s">
        <v>236</v>
      </c>
      <c r="D51" s="140" t="s">
        <v>237</v>
      </c>
      <c r="E51" s="141" t="s">
        <v>162</v>
      </c>
      <c r="F51" s="146" t="s">
        <v>238</v>
      </c>
      <c r="G51" s="143" t="s">
        <v>239</v>
      </c>
    </row>
    <row r="52" spans="2:7" s="144" customFormat="1" ht="14.25" customHeight="1">
      <c r="B52" s="145"/>
      <c r="C52" s="139" t="s">
        <v>240</v>
      </c>
      <c r="D52" s="140" t="s">
        <v>241</v>
      </c>
      <c r="E52" s="141" t="s">
        <v>174</v>
      </c>
      <c r="F52" s="147" t="s">
        <v>286</v>
      </c>
      <c r="G52" s="140" t="s">
        <v>241</v>
      </c>
    </row>
    <row r="53" spans="2:7" s="144" customFormat="1" ht="14.25" customHeight="1">
      <c r="B53" s="145"/>
      <c r="C53" s="139" t="s">
        <v>242</v>
      </c>
      <c r="D53" s="140" t="s">
        <v>243</v>
      </c>
      <c r="E53" s="141" t="s">
        <v>174</v>
      </c>
      <c r="F53" s="147" t="s">
        <v>287</v>
      </c>
      <c r="G53" s="140" t="s">
        <v>243</v>
      </c>
    </row>
    <row r="54" spans="2:7" s="144" customFormat="1" ht="14.25" customHeight="1">
      <c r="B54" s="145"/>
      <c r="C54" s="139" t="s">
        <v>244</v>
      </c>
      <c r="D54" s="140" t="s">
        <v>245</v>
      </c>
      <c r="E54" s="141" t="s">
        <v>151</v>
      </c>
      <c r="F54" s="146" t="s">
        <v>246</v>
      </c>
      <c r="G54" s="143" t="s">
        <v>245</v>
      </c>
    </row>
    <row r="55" spans="2:7" s="144" customFormat="1" ht="14.25" customHeight="1">
      <c r="B55" s="145"/>
      <c r="C55" s="139" t="s">
        <v>247</v>
      </c>
      <c r="D55" s="140" t="s">
        <v>248</v>
      </c>
      <c r="E55" s="141" t="s">
        <v>281</v>
      </c>
      <c r="F55" s="162"/>
      <c r="G55" s="161"/>
    </row>
    <row r="56" spans="2:7" s="144" customFormat="1" ht="14.25" customHeight="1">
      <c r="B56" s="145"/>
      <c r="C56" s="155" t="s">
        <v>549</v>
      </c>
      <c r="D56" s="156" t="s">
        <v>288</v>
      </c>
      <c r="E56" s="157"/>
      <c r="F56" s="163" t="s">
        <v>289</v>
      </c>
      <c r="G56" s="156" t="s">
        <v>290</v>
      </c>
    </row>
    <row r="57" spans="2:7" s="144" customFormat="1" ht="14.25" customHeight="1">
      <c r="B57" s="145"/>
      <c r="C57" s="139" t="s">
        <v>291</v>
      </c>
      <c r="D57" s="140" t="s">
        <v>292</v>
      </c>
      <c r="E57" s="141"/>
      <c r="F57" s="162" t="s">
        <v>293</v>
      </c>
      <c r="G57" s="140" t="s">
        <v>294</v>
      </c>
    </row>
    <row r="58" spans="2:7" s="144" customFormat="1" ht="14.25" customHeight="1">
      <c r="B58" s="145"/>
      <c r="C58" s="150" t="s">
        <v>295</v>
      </c>
      <c r="D58" s="164" t="s">
        <v>296</v>
      </c>
      <c r="E58" s="165"/>
      <c r="F58" s="166" t="s">
        <v>297</v>
      </c>
      <c r="G58" s="164" t="s">
        <v>298</v>
      </c>
    </row>
    <row r="59" spans="2:7" s="144" customFormat="1" ht="14.25" customHeight="1">
      <c r="B59" s="145"/>
      <c r="C59" s="155" t="s">
        <v>249</v>
      </c>
      <c r="D59" s="159" t="s">
        <v>250</v>
      </c>
      <c r="E59" s="167" t="s">
        <v>199</v>
      </c>
      <c r="F59" s="158" t="s">
        <v>251</v>
      </c>
      <c r="G59" s="168" t="s">
        <v>252</v>
      </c>
    </row>
    <row r="60" spans="2:7" s="144" customFormat="1" ht="14.25" customHeight="1">
      <c r="B60" s="145"/>
      <c r="C60" s="150" t="s">
        <v>253</v>
      </c>
      <c r="D60" s="151" t="s">
        <v>254</v>
      </c>
      <c r="E60" s="152" t="s">
        <v>174</v>
      </c>
      <c r="F60" s="169" t="s">
        <v>299</v>
      </c>
      <c r="G60" s="170" t="s">
        <v>300</v>
      </c>
    </row>
    <row r="61" spans="2:7" s="144" customFormat="1" ht="14.25" customHeight="1">
      <c r="B61" s="145"/>
      <c r="C61" s="155" t="s">
        <v>255</v>
      </c>
      <c r="D61" s="156" t="s">
        <v>256</v>
      </c>
      <c r="E61" s="157"/>
      <c r="F61" s="158"/>
      <c r="G61" s="159"/>
    </row>
    <row r="62" spans="2:7" s="144" customFormat="1" ht="14.25" customHeight="1">
      <c r="B62" s="145"/>
      <c r="C62" s="150" t="s">
        <v>301</v>
      </c>
      <c r="D62" s="164" t="s">
        <v>302</v>
      </c>
      <c r="E62" s="165"/>
      <c r="F62" s="169"/>
      <c r="G62" s="151"/>
    </row>
    <row r="63" spans="2:7" s="144" customFormat="1" ht="14.25" customHeight="1">
      <c r="B63" s="145"/>
      <c r="C63" s="155" t="s">
        <v>257</v>
      </c>
      <c r="D63" s="156" t="s">
        <v>258</v>
      </c>
      <c r="E63" s="157"/>
      <c r="F63" s="158"/>
      <c r="G63" s="159"/>
    </row>
    <row r="64" spans="2:7" s="144" customFormat="1" ht="14.25" customHeight="1">
      <c r="B64" s="145"/>
      <c r="C64" s="150" t="s">
        <v>303</v>
      </c>
      <c r="D64" s="164" t="s">
        <v>304</v>
      </c>
      <c r="E64" s="165"/>
      <c r="F64" s="169"/>
      <c r="G64" s="151"/>
    </row>
    <row r="65" spans="2:7" s="144" customFormat="1" ht="14.25" customHeight="1">
      <c r="B65" s="145"/>
      <c r="C65" s="155" t="s">
        <v>259</v>
      </c>
      <c r="D65" s="156" t="s">
        <v>260</v>
      </c>
      <c r="E65" s="157"/>
      <c r="F65" s="163"/>
      <c r="G65" s="168"/>
    </row>
    <row r="66" spans="2:7" s="144" customFormat="1" ht="14.25" customHeight="1">
      <c r="B66" s="145"/>
      <c r="C66" s="139" t="s">
        <v>261</v>
      </c>
      <c r="D66" s="140" t="s">
        <v>262</v>
      </c>
      <c r="E66" s="141"/>
      <c r="F66" s="162"/>
      <c r="G66" s="161"/>
    </row>
    <row r="67" spans="2:7" s="144" customFormat="1" ht="14.25" customHeight="1">
      <c r="B67" s="145"/>
      <c r="C67" s="139"/>
      <c r="D67" s="140"/>
      <c r="E67" s="141"/>
      <c r="F67" s="171" t="s">
        <v>305</v>
      </c>
      <c r="G67" s="172" t="s">
        <v>306</v>
      </c>
    </row>
    <row r="68" spans="2:7" s="144" customFormat="1" ht="14.25" customHeight="1">
      <c r="B68" s="145"/>
      <c r="C68" s="139"/>
      <c r="D68" s="140"/>
      <c r="E68" s="141"/>
      <c r="F68" s="171" t="s">
        <v>307</v>
      </c>
      <c r="G68" s="172" t="s">
        <v>308</v>
      </c>
    </row>
    <row r="69" spans="2:7" s="144" customFormat="1" ht="14.25" customHeight="1">
      <c r="B69" s="145"/>
      <c r="C69" s="139"/>
      <c r="D69" s="140"/>
      <c r="E69" s="141"/>
      <c r="F69" s="171" t="s">
        <v>309</v>
      </c>
      <c r="G69" s="172" t="s">
        <v>310</v>
      </c>
    </row>
    <row r="70" spans="2:7" s="144" customFormat="1" ht="14.25" customHeight="1">
      <c r="B70" s="145"/>
      <c r="C70" s="139"/>
      <c r="D70" s="140"/>
      <c r="E70" s="141"/>
      <c r="F70" s="171" t="s">
        <v>311</v>
      </c>
      <c r="G70" s="172" t="s">
        <v>312</v>
      </c>
    </row>
    <row r="71" spans="2:7" s="144" customFormat="1" ht="14.25" customHeight="1">
      <c r="B71" s="145"/>
      <c r="C71" s="139"/>
      <c r="D71" s="140"/>
      <c r="E71" s="141"/>
      <c r="F71" s="171" t="s">
        <v>313</v>
      </c>
      <c r="G71" s="172" t="s">
        <v>314</v>
      </c>
    </row>
    <row r="72" spans="2:7" s="144" customFormat="1" ht="14.25" customHeight="1">
      <c r="B72" s="145"/>
      <c r="C72" s="139" t="s">
        <v>315</v>
      </c>
      <c r="D72" s="173" t="s">
        <v>316</v>
      </c>
      <c r="E72" s="141"/>
      <c r="F72" s="174" t="s">
        <v>317</v>
      </c>
      <c r="G72" s="175" t="s">
        <v>318</v>
      </c>
    </row>
    <row r="73" spans="2:7" s="144" customFormat="1" ht="14.25" customHeight="1">
      <c r="B73" s="176" t="s">
        <v>319</v>
      </c>
      <c r="C73" s="177" t="s">
        <v>320</v>
      </c>
      <c r="D73" s="178" t="s">
        <v>321</v>
      </c>
      <c r="E73" s="179"/>
      <c r="F73" s="163"/>
      <c r="G73" s="168"/>
    </row>
    <row r="74" spans="2:7" s="144" customFormat="1" ht="14.25" customHeight="1">
      <c r="B74" s="145"/>
      <c r="C74" s="180" t="s">
        <v>322</v>
      </c>
      <c r="D74" s="173" t="s">
        <v>323</v>
      </c>
      <c r="E74" s="181"/>
      <c r="F74" s="162"/>
      <c r="G74" s="161"/>
    </row>
    <row r="75" spans="2:7" s="144" customFormat="1" ht="14.25" customHeight="1">
      <c r="B75" s="145"/>
      <c r="C75" s="180" t="s">
        <v>324</v>
      </c>
      <c r="D75" s="173" t="s">
        <v>325</v>
      </c>
      <c r="E75" s="181"/>
      <c r="F75" s="162"/>
      <c r="G75" s="161"/>
    </row>
    <row r="76" spans="2:7" s="144" customFormat="1" ht="14.25" customHeight="1">
      <c r="B76" s="145"/>
      <c r="C76" s="180" t="s">
        <v>326</v>
      </c>
      <c r="D76" s="173" t="s">
        <v>327</v>
      </c>
      <c r="E76" s="181"/>
      <c r="F76" s="162"/>
      <c r="G76" s="161"/>
    </row>
    <row r="77" spans="2:7" s="144" customFormat="1" ht="14.25" customHeight="1">
      <c r="B77" s="145"/>
      <c r="C77" s="182" t="s">
        <v>328</v>
      </c>
      <c r="D77" s="183" t="s">
        <v>329</v>
      </c>
      <c r="E77" s="184"/>
      <c r="F77" s="166"/>
      <c r="G77" s="170"/>
    </row>
    <row r="78" spans="2:7" s="144" customFormat="1" ht="14.25" customHeight="1">
      <c r="B78" s="145"/>
      <c r="C78" s="177" t="s">
        <v>330</v>
      </c>
      <c r="D78" s="178" t="s">
        <v>331</v>
      </c>
      <c r="E78" s="179"/>
      <c r="F78" s="163"/>
      <c r="G78" s="168"/>
    </row>
    <row r="79" spans="2:7" s="144" customFormat="1" ht="14.25" customHeight="1" thickBot="1">
      <c r="B79" s="185"/>
      <c r="C79" s="186" t="s">
        <v>332</v>
      </c>
      <c r="D79" s="187" t="s">
        <v>333</v>
      </c>
      <c r="E79" s="188"/>
      <c r="F79" s="189"/>
      <c r="G79" s="190"/>
    </row>
    <row r="80" ht="13.5">
      <c r="C80" s="144" t="s">
        <v>334</v>
      </c>
    </row>
    <row r="81" ht="6.75" customHeight="1">
      <c r="C81" s="144"/>
    </row>
    <row r="82" spans="3:5" ht="13.5">
      <c r="C82" s="191" t="s">
        <v>335</v>
      </c>
      <c r="E82" s="192" t="s">
        <v>263</v>
      </c>
    </row>
    <row r="83" spans="3:5" ht="13.5">
      <c r="C83" s="191" t="s">
        <v>336</v>
      </c>
      <c r="E83" s="192" t="s">
        <v>264</v>
      </c>
    </row>
    <row r="84" ht="13.5">
      <c r="E84" s="192" t="s">
        <v>337</v>
      </c>
    </row>
    <row r="86" ht="17.25">
      <c r="E86" s="193" t="s">
        <v>550</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codeName="Sheet6">
    <tabColor indexed="12"/>
  </sheetPr>
  <dimension ref="B1:AS66"/>
  <sheetViews>
    <sheetView view="pageBreakPreview" zoomScaleSheetLayoutView="100" workbookViewId="0" topLeftCell="A1">
      <selection activeCell="A1" sqref="A1"/>
    </sheetView>
  </sheetViews>
  <sheetFormatPr defaultColWidth="8.796875" defaultRowHeight="14.25"/>
  <cols>
    <col min="1" max="1" width="2.09765625" style="1" customWidth="1"/>
    <col min="2" max="38" width="2.59765625" style="1" customWidth="1"/>
    <col min="39" max="42" width="9.09765625" style="1" customWidth="1"/>
    <col min="43" max="43" width="2.59765625" style="1" customWidth="1"/>
    <col min="44" max="44" width="7.5" style="1" customWidth="1"/>
    <col min="45" max="45" width="3.8984375" style="1" customWidth="1"/>
    <col min="46" max="46" width="7.19921875" style="1" customWidth="1"/>
    <col min="47" max="145" width="2.59765625" style="1" customWidth="1"/>
    <col min="146" max="16384" width="9" style="1" customWidth="1"/>
  </cols>
  <sheetData>
    <row r="1" spans="2:37" ht="25.5">
      <c r="B1" s="33"/>
      <c r="C1" s="33"/>
      <c r="D1" s="33"/>
      <c r="E1" s="33"/>
      <c r="F1" s="33"/>
      <c r="G1" s="33"/>
      <c r="H1" s="33"/>
      <c r="I1" s="33"/>
      <c r="J1" s="33"/>
      <c r="K1" s="33"/>
      <c r="L1" s="33"/>
      <c r="M1" s="33"/>
      <c r="N1" s="33"/>
      <c r="O1" s="34" t="s">
        <v>64</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2:37" ht="1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7.25">
      <c r="B4" s="35" t="s">
        <v>60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2:37" ht="1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10" ht="17.25">
      <c r="B6" s="35" t="s">
        <v>61</v>
      </c>
      <c r="C6" s="33"/>
      <c r="D6" s="33"/>
      <c r="E6" s="33"/>
      <c r="F6" s="33"/>
      <c r="G6" s="33"/>
      <c r="H6" s="33"/>
      <c r="I6" s="33"/>
      <c r="J6" s="33"/>
    </row>
    <row r="8" spans="2:37" ht="13.5">
      <c r="B8" s="36"/>
      <c r="C8" s="684" t="s">
        <v>761</v>
      </c>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36"/>
    </row>
    <row r="9" spans="2:37" ht="13.5">
      <c r="B9" s="47"/>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36"/>
    </row>
    <row r="10" spans="2:37" ht="13.5" customHeight="1">
      <c r="B10" s="36"/>
      <c r="C10" s="685" t="s">
        <v>762</v>
      </c>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36"/>
    </row>
    <row r="11" spans="2:37" ht="13.5">
      <c r="B11" s="36"/>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36"/>
    </row>
    <row r="12" spans="2:37" ht="13.5">
      <c r="B12" s="36"/>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36"/>
    </row>
    <row r="13" spans="2:37" ht="13.5">
      <c r="B13" s="36"/>
      <c r="C13" s="685" t="s">
        <v>763</v>
      </c>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85"/>
      <c r="AG13" s="685"/>
      <c r="AH13" s="685"/>
      <c r="AI13" s="685"/>
      <c r="AJ13" s="685"/>
      <c r="AK13" s="36"/>
    </row>
    <row r="14" spans="2:37" ht="13.5">
      <c r="B14" s="36"/>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5"/>
      <c r="AG14" s="685"/>
      <c r="AH14" s="685"/>
      <c r="AI14" s="685"/>
      <c r="AJ14" s="685"/>
      <c r="AK14" s="36"/>
    </row>
    <row r="15" spans="2:37" ht="1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7" ht="13.5">
      <c r="B16" s="33" t="s">
        <v>85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627" t="s">
        <v>62</v>
      </c>
      <c r="AE16" s="627"/>
      <c r="AF16" s="627"/>
      <c r="AG16" s="627"/>
      <c r="AH16" s="627"/>
      <c r="AI16" s="627"/>
      <c r="AJ16" s="627"/>
      <c r="AK16" s="37"/>
    </row>
    <row r="17" spans="2:38" ht="6.75" customHeight="1">
      <c r="B17" s="668" t="s">
        <v>59</v>
      </c>
      <c r="C17" s="669"/>
      <c r="D17" s="669"/>
      <c r="E17" s="669"/>
      <c r="F17" s="669"/>
      <c r="G17" s="669"/>
      <c r="H17" s="670"/>
      <c r="I17" s="687" t="s">
        <v>82</v>
      </c>
      <c r="J17" s="688"/>
      <c r="K17" s="688"/>
      <c r="L17" s="688"/>
      <c r="M17" s="75"/>
      <c r="N17" s="75"/>
      <c r="O17" s="75"/>
      <c r="P17" s="75"/>
      <c r="Q17" s="75"/>
      <c r="R17" s="75"/>
      <c r="S17" s="76"/>
      <c r="T17" s="76"/>
      <c r="U17" s="76"/>
      <c r="V17" s="76"/>
      <c r="W17" s="77"/>
      <c r="X17" s="77"/>
      <c r="Y17" s="77"/>
      <c r="Z17" s="77"/>
      <c r="AA17" s="78"/>
      <c r="AB17" s="78"/>
      <c r="AC17" s="76"/>
      <c r="AD17" s="79"/>
      <c r="AE17" s="79"/>
      <c r="AF17" s="79"/>
      <c r="AG17" s="80"/>
      <c r="AH17" s="80"/>
      <c r="AI17" s="80"/>
      <c r="AJ17" s="81"/>
      <c r="AK17" s="9"/>
      <c r="AL17" s="9"/>
    </row>
    <row r="18" spans="2:38" ht="6.75" customHeight="1">
      <c r="B18" s="671"/>
      <c r="C18" s="672"/>
      <c r="D18" s="672"/>
      <c r="E18" s="672"/>
      <c r="F18" s="672"/>
      <c r="G18" s="672"/>
      <c r="H18" s="673"/>
      <c r="I18" s="689"/>
      <c r="J18" s="690"/>
      <c r="K18" s="690"/>
      <c r="L18" s="690"/>
      <c r="M18" s="82"/>
      <c r="N18" s="82"/>
      <c r="O18" s="82"/>
      <c r="P18" s="82"/>
      <c r="Q18" s="82"/>
      <c r="R18" s="82"/>
      <c r="S18" s="636" t="s">
        <v>58</v>
      </c>
      <c r="T18" s="637"/>
      <c r="U18" s="637"/>
      <c r="V18" s="637"/>
      <c r="W18" s="83"/>
      <c r="X18" s="84"/>
      <c r="Y18" s="84"/>
      <c r="Z18" s="84"/>
      <c r="AA18" s="84"/>
      <c r="AB18" s="85"/>
      <c r="AC18" s="636" t="s">
        <v>50</v>
      </c>
      <c r="AD18" s="637"/>
      <c r="AE18" s="637"/>
      <c r="AF18" s="637"/>
      <c r="AG18" s="80"/>
      <c r="AH18" s="80"/>
      <c r="AI18" s="80"/>
      <c r="AJ18" s="81"/>
      <c r="AK18" s="9"/>
      <c r="AL18" s="9"/>
    </row>
    <row r="19" spans="2:38" ht="13.5">
      <c r="B19" s="671"/>
      <c r="C19" s="672"/>
      <c r="D19" s="672"/>
      <c r="E19" s="672"/>
      <c r="F19" s="672"/>
      <c r="G19" s="672"/>
      <c r="H19" s="673"/>
      <c r="I19" s="689"/>
      <c r="J19" s="690"/>
      <c r="K19" s="690"/>
      <c r="L19" s="690"/>
      <c r="M19" s="662" t="s">
        <v>49</v>
      </c>
      <c r="N19" s="663"/>
      <c r="O19" s="663"/>
      <c r="P19" s="663"/>
      <c r="Q19" s="663"/>
      <c r="R19" s="663"/>
      <c r="S19" s="638"/>
      <c r="T19" s="631"/>
      <c r="U19" s="631"/>
      <c r="V19" s="631"/>
      <c r="W19" s="634" t="s">
        <v>49</v>
      </c>
      <c r="X19" s="635"/>
      <c r="Y19" s="635"/>
      <c r="Z19" s="635"/>
      <c r="AA19" s="635"/>
      <c r="AB19" s="628"/>
      <c r="AC19" s="638"/>
      <c r="AD19" s="631"/>
      <c r="AE19" s="631"/>
      <c r="AF19" s="631"/>
      <c r="AG19" s="86"/>
      <c r="AH19" s="86"/>
      <c r="AI19" s="86"/>
      <c r="AJ19" s="87"/>
      <c r="AK19" s="21"/>
      <c r="AL19" s="21"/>
    </row>
    <row r="20" spans="2:38" ht="13.5">
      <c r="B20" s="671"/>
      <c r="C20" s="672"/>
      <c r="D20" s="672"/>
      <c r="E20" s="672"/>
      <c r="F20" s="672"/>
      <c r="G20" s="672"/>
      <c r="H20" s="673"/>
      <c r="I20" s="691"/>
      <c r="J20" s="692"/>
      <c r="K20" s="692"/>
      <c r="L20" s="692"/>
      <c r="M20" s="679" t="s">
        <v>36</v>
      </c>
      <c r="N20" s="680"/>
      <c r="O20" s="681"/>
      <c r="P20" s="679" t="s">
        <v>37</v>
      </c>
      <c r="Q20" s="680"/>
      <c r="R20" s="680"/>
      <c r="S20" s="632"/>
      <c r="T20" s="633"/>
      <c r="U20" s="633"/>
      <c r="V20" s="633"/>
      <c r="W20" s="662" t="s">
        <v>36</v>
      </c>
      <c r="X20" s="663"/>
      <c r="Y20" s="664"/>
      <c r="Z20" s="662" t="s">
        <v>37</v>
      </c>
      <c r="AA20" s="663"/>
      <c r="AB20" s="664"/>
      <c r="AC20" s="632"/>
      <c r="AD20" s="633"/>
      <c r="AE20" s="633"/>
      <c r="AF20" s="633"/>
      <c r="AG20" s="662" t="s">
        <v>39</v>
      </c>
      <c r="AH20" s="663"/>
      <c r="AI20" s="663"/>
      <c r="AJ20" s="664"/>
      <c r="AK20" s="23"/>
      <c r="AL20" s="23"/>
    </row>
    <row r="21" spans="2:38" s="15" customFormat="1" ht="9.75">
      <c r="B21" s="24"/>
      <c r="C21" s="25"/>
      <c r="D21" s="25"/>
      <c r="E21" s="25"/>
      <c r="F21" s="25"/>
      <c r="G21" s="25"/>
      <c r="H21" s="26"/>
      <c r="I21" s="682" t="s">
        <v>42</v>
      </c>
      <c r="J21" s="683"/>
      <c r="K21" s="683"/>
      <c r="L21" s="683"/>
      <c r="M21" s="624" t="s">
        <v>51</v>
      </c>
      <c r="N21" s="624"/>
      <c r="O21" s="624"/>
      <c r="P21" s="624" t="s">
        <v>51</v>
      </c>
      <c r="Q21" s="624"/>
      <c r="R21" s="624"/>
      <c r="S21" s="624" t="s">
        <v>42</v>
      </c>
      <c r="T21" s="624"/>
      <c r="U21" s="624"/>
      <c r="V21" s="624"/>
      <c r="W21" s="624" t="s">
        <v>51</v>
      </c>
      <c r="X21" s="624"/>
      <c r="Y21" s="624"/>
      <c r="Z21" s="624" t="s">
        <v>51</v>
      </c>
      <c r="AA21" s="624"/>
      <c r="AB21" s="624"/>
      <c r="AC21" s="624" t="s">
        <v>42</v>
      </c>
      <c r="AD21" s="624"/>
      <c r="AE21" s="624"/>
      <c r="AF21" s="624"/>
      <c r="AG21" s="624" t="s">
        <v>42</v>
      </c>
      <c r="AH21" s="624"/>
      <c r="AI21" s="624"/>
      <c r="AJ21" s="625"/>
      <c r="AK21" s="16"/>
      <c r="AL21" s="16"/>
    </row>
    <row r="22" spans="2:41" ht="12.75" customHeight="1">
      <c r="B22" s="665" t="s">
        <v>30</v>
      </c>
      <c r="C22" s="666"/>
      <c r="D22" s="666"/>
      <c r="E22" s="666"/>
      <c r="F22" s="666"/>
      <c r="G22" s="666"/>
      <c r="H22" s="667"/>
      <c r="I22" s="686">
        <v>262379</v>
      </c>
      <c r="J22" s="626"/>
      <c r="K22" s="626"/>
      <c r="L22" s="626"/>
      <c r="M22" s="655">
        <v>-50.9</v>
      </c>
      <c r="N22" s="655"/>
      <c r="O22" s="655"/>
      <c r="P22" s="655">
        <v>-1.3</v>
      </c>
      <c r="Q22" s="655"/>
      <c r="R22" s="655"/>
      <c r="S22" s="626">
        <v>251009</v>
      </c>
      <c r="T22" s="626"/>
      <c r="U22" s="626"/>
      <c r="V22" s="626"/>
      <c r="W22" s="655">
        <v>-0.4</v>
      </c>
      <c r="X22" s="655"/>
      <c r="Y22" s="655"/>
      <c r="Z22" s="655">
        <v>0.1</v>
      </c>
      <c r="AA22" s="655"/>
      <c r="AB22" s="655"/>
      <c r="AC22" s="626">
        <v>11370</v>
      </c>
      <c r="AD22" s="626"/>
      <c r="AE22" s="626"/>
      <c r="AF22" s="626"/>
      <c r="AG22" s="676">
        <v>-3445</v>
      </c>
      <c r="AH22" s="676"/>
      <c r="AI22" s="676"/>
      <c r="AJ22" s="676"/>
      <c r="AK22" s="22"/>
      <c r="AL22" s="22"/>
      <c r="AM22" s="40"/>
      <c r="AN22" s="40"/>
      <c r="AO22" s="40"/>
    </row>
    <row r="23" spans="2:41" ht="13.5">
      <c r="B23" s="665" t="s">
        <v>31</v>
      </c>
      <c r="C23" s="666"/>
      <c r="D23" s="666"/>
      <c r="E23" s="666"/>
      <c r="F23" s="666"/>
      <c r="G23" s="666"/>
      <c r="H23" s="667"/>
      <c r="I23" s="678">
        <v>346539</v>
      </c>
      <c r="J23" s="630"/>
      <c r="K23" s="630"/>
      <c r="L23" s="630"/>
      <c r="M23" s="655">
        <v>-45.8</v>
      </c>
      <c r="N23" s="655"/>
      <c r="O23" s="655"/>
      <c r="P23" s="655">
        <v>16.5</v>
      </c>
      <c r="Q23" s="655"/>
      <c r="R23" s="655"/>
      <c r="S23" s="630">
        <v>313009</v>
      </c>
      <c r="T23" s="630"/>
      <c r="U23" s="630"/>
      <c r="V23" s="630"/>
      <c r="W23" s="655">
        <v>-4.4</v>
      </c>
      <c r="X23" s="655"/>
      <c r="Y23" s="655"/>
      <c r="Z23" s="655">
        <v>12.8</v>
      </c>
      <c r="AA23" s="655"/>
      <c r="AB23" s="655"/>
      <c r="AC23" s="630">
        <v>33530</v>
      </c>
      <c r="AD23" s="630"/>
      <c r="AE23" s="630"/>
      <c r="AF23" s="630"/>
      <c r="AG23" s="676">
        <v>14647</v>
      </c>
      <c r="AH23" s="676"/>
      <c r="AI23" s="676"/>
      <c r="AJ23" s="676"/>
      <c r="AK23" s="22"/>
      <c r="AL23" s="22"/>
      <c r="AM23" s="40"/>
      <c r="AN23" s="40"/>
      <c r="AO23" s="40"/>
    </row>
    <row r="24" spans="2:41" ht="13.5">
      <c r="B24" s="665" t="s">
        <v>32</v>
      </c>
      <c r="C24" s="666"/>
      <c r="D24" s="666"/>
      <c r="E24" s="666"/>
      <c r="F24" s="666"/>
      <c r="G24" s="666"/>
      <c r="H24" s="667"/>
      <c r="I24" s="678">
        <v>304330</v>
      </c>
      <c r="J24" s="630"/>
      <c r="K24" s="630"/>
      <c r="L24" s="630"/>
      <c r="M24" s="655">
        <v>-54.1</v>
      </c>
      <c r="N24" s="655"/>
      <c r="O24" s="655"/>
      <c r="P24" s="655">
        <v>1.3</v>
      </c>
      <c r="Q24" s="655"/>
      <c r="R24" s="655"/>
      <c r="S24" s="630">
        <v>288965</v>
      </c>
      <c r="T24" s="630"/>
      <c r="U24" s="630"/>
      <c r="V24" s="630"/>
      <c r="W24" s="655">
        <v>-3.2</v>
      </c>
      <c r="X24" s="655"/>
      <c r="Y24" s="655"/>
      <c r="Z24" s="655">
        <v>-0.3</v>
      </c>
      <c r="AA24" s="655"/>
      <c r="AB24" s="655"/>
      <c r="AC24" s="630">
        <v>15365</v>
      </c>
      <c r="AD24" s="630"/>
      <c r="AE24" s="630"/>
      <c r="AF24" s="630"/>
      <c r="AG24" s="676">
        <v>5344</v>
      </c>
      <c r="AH24" s="676"/>
      <c r="AI24" s="676"/>
      <c r="AJ24" s="676"/>
      <c r="AK24" s="22"/>
      <c r="AL24" s="22"/>
      <c r="AM24" s="40"/>
      <c r="AO24" s="40"/>
    </row>
    <row r="25" spans="2:41" ht="13.5">
      <c r="B25" s="665" t="s">
        <v>57</v>
      </c>
      <c r="C25" s="666"/>
      <c r="D25" s="666"/>
      <c r="E25" s="666"/>
      <c r="F25" s="666"/>
      <c r="G25" s="666"/>
      <c r="H25" s="667"/>
      <c r="I25" s="678">
        <v>463084</v>
      </c>
      <c r="J25" s="630"/>
      <c r="K25" s="630"/>
      <c r="L25" s="630"/>
      <c r="M25" s="655">
        <v>-58.9</v>
      </c>
      <c r="N25" s="655"/>
      <c r="O25" s="655"/>
      <c r="P25" s="655">
        <v>0.4</v>
      </c>
      <c r="Q25" s="655"/>
      <c r="R25" s="655"/>
      <c r="S25" s="630">
        <v>446524</v>
      </c>
      <c r="T25" s="630"/>
      <c r="U25" s="630"/>
      <c r="V25" s="630"/>
      <c r="W25" s="655">
        <v>-0.5</v>
      </c>
      <c r="X25" s="655"/>
      <c r="Y25" s="655"/>
      <c r="Z25" s="655">
        <v>-1.6</v>
      </c>
      <c r="AA25" s="655"/>
      <c r="AB25" s="655"/>
      <c r="AC25" s="630">
        <v>16560</v>
      </c>
      <c r="AD25" s="630"/>
      <c r="AE25" s="630"/>
      <c r="AF25" s="630"/>
      <c r="AG25" s="676">
        <v>8958</v>
      </c>
      <c r="AH25" s="676"/>
      <c r="AI25" s="676"/>
      <c r="AJ25" s="676"/>
      <c r="AK25" s="22"/>
      <c r="AL25" s="22"/>
      <c r="AM25" s="40"/>
      <c r="AN25" s="40"/>
      <c r="AO25" s="40"/>
    </row>
    <row r="26" spans="2:41" ht="13.5">
      <c r="B26" s="665" t="s">
        <v>26</v>
      </c>
      <c r="C26" s="666"/>
      <c r="D26" s="666"/>
      <c r="E26" s="666"/>
      <c r="F26" s="666"/>
      <c r="G26" s="666"/>
      <c r="H26" s="667"/>
      <c r="I26" s="678">
        <v>279376</v>
      </c>
      <c r="J26" s="630"/>
      <c r="K26" s="630"/>
      <c r="L26" s="630"/>
      <c r="M26" s="655">
        <v>-49.8</v>
      </c>
      <c r="N26" s="655"/>
      <c r="O26" s="655"/>
      <c r="P26" s="655">
        <v>-7.7</v>
      </c>
      <c r="Q26" s="655"/>
      <c r="R26" s="655"/>
      <c r="S26" s="630">
        <v>277304</v>
      </c>
      <c r="T26" s="630"/>
      <c r="U26" s="630"/>
      <c r="V26" s="630"/>
      <c r="W26" s="655">
        <v>0.6</v>
      </c>
      <c r="X26" s="655"/>
      <c r="Y26" s="655"/>
      <c r="Z26" s="655">
        <v>-6.6</v>
      </c>
      <c r="AA26" s="655"/>
      <c r="AB26" s="655"/>
      <c r="AC26" s="630">
        <v>2072</v>
      </c>
      <c r="AD26" s="630"/>
      <c r="AE26" s="630"/>
      <c r="AF26" s="630"/>
      <c r="AG26" s="676">
        <v>-3503</v>
      </c>
      <c r="AH26" s="676"/>
      <c r="AI26" s="676"/>
      <c r="AJ26" s="676"/>
      <c r="AK26" s="22"/>
      <c r="AL26" s="22"/>
      <c r="AM26" s="40"/>
      <c r="AN26" s="40"/>
      <c r="AO26" s="40"/>
    </row>
    <row r="27" spans="2:41" ht="13.5">
      <c r="B27" s="665" t="s">
        <v>56</v>
      </c>
      <c r="C27" s="666"/>
      <c r="D27" s="666"/>
      <c r="E27" s="666"/>
      <c r="F27" s="666"/>
      <c r="G27" s="666"/>
      <c r="H27" s="667"/>
      <c r="I27" s="678">
        <v>281524</v>
      </c>
      <c r="J27" s="630"/>
      <c r="K27" s="630"/>
      <c r="L27" s="630"/>
      <c r="M27" s="655">
        <v>-41</v>
      </c>
      <c r="N27" s="655"/>
      <c r="O27" s="655"/>
      <c r="P27" s="655">
        <v>4.7</v>
      </c>
      <c r="Q27" s="655"/>
      <c r="R27" s="655"/>
      <c r="S27" s="630">
        <v>265022</v>
      </c>
      <c r="T27" s="630"/>
      <c r="U27" s="630"/>
      <c r="V27" s="630"/>
      <c r="W27" s="655">
        <v>0.9</v>
      </c>
      <c r="X27" s="655"/>
      <c r="Y27" s="655"/>
      <c r="Z27" s="655">
        <v>1.2</v>
      </c>
      <c r="AA27" s="655"/>
      <c r="AB27" s="655"/>
      <c r="AC27" s="630">
        <v>16502</v>
      </c>
      <c r="AD27" s="630"/>
      <c r="AE27" s="630"/>
      <c r="AF27" s="630"/>
      <c r="AG27" s="676">
        <v>9126</v>
      </c>
      <c r="AH27" s="676"/>
      <c r="AI27" s="676"/>
      <c r="AJ27" s="676"/>
      <c r="AK27" s="22"/>
      <c r="AL27" s="22"/>
      <c r="AM27" s="40"/>
      <c r="AN27" s="40"/>
      <c r="AO27" s="40"/>
    </row>
    <row r="28" spans="2:41" ht="13.5">
      <c r="B28" s="665" t="s">
        <v>72</v>
      </c>
      <c r="C28" s="666"/>
      <c r="D28" s="666"/>
      <c r="E28" s="666"/>
      <c r="F28" s="666"/>
      <c r="G28" s="666"/>
      <c r="H28" s="667"/>
      <c r="I28" s="678">
        <v>217534</v>
      </c>
      <c r="J28" s="630"/>
      <c r="K28" s="630"/>
      <c r="L28" s="630"/>
      <c r="M28" s="656">
        <v>-39.9</v>
      </c>
      <c r="N28" s="656"/>
      <c r="O28" s="656"/>
      <c r="P28" s="656">
        <v>-6.4</v>
      </c>
      <c r="Q28" s="656"/>
      <c r="R28" s="656"/>
      <c r="S28" s="629">
        <v>204785</v>
      </c>
      <c r="T28" s="629"/>
      <c r="U28" s="629"/>
      <c r="V28" s="629"/>
      <c r="W28" s="656">
        <v>0.4</v>
      </c>
      <c r="X28" s="656"/>
      <c r="Y28" s="656"/>
      <c r="Z28" s="656">
        <v>-2.9</v>
      </c>
      <c r="AA28" s="656"/>
      <c r="AB28" s="656"/>
      <c r="AC28" s="629">
        <v>12749</v>
      </c>
      <c r="AD28" s="629"/>
      <c r="AE28" s="629"/>
      <c r="AF28" s="629"/>
      <c r="AG28" s="677">
        <v>-8429</v>
      </c>
      <c r="AH28" s="677"/>
      <c r="AI28" s="677"/>
      <c r="AJ28" s="677"/>
      <c r="AK28" s="504"/>
      <c r="AL28" s="22"/>
      <c r="AM28" s="40"/>
      <c r="AO28" s="40"/>
    </row>
    <row r="29" spans="2:41" ht="13.5">
      <c r="B29" s="665" t="s">
        <v>73</v>
      </c>
      <c r="C29" s="666"/>
      <c r="D29" s="666"/>
      <c r="E29" s="666"/>
      <c r="F29" s="666"/>
      <c r="G29" s="666"/>
      <c r="H29" s="667"/>
      <c r="I29" s="678">
        <v>370257</v>
      </c>
      <c r="J29" s="630"/>
      <c r="K29" s="630"/>
      <c r="L29" s="630"/>
      <c r="M29" s="656">
        <v>-64.7</v>
      </c>
      <c r="N29" s="656"/>
      <c r="O29" s="656"/>
      <c r="P29" s="656">
        <v>-6.1</v>
      </c>
      <c r="Q29" s="656"/>
      <c r="R29" s="656"/>
      <c r="S29" s="629">
        <v>367655</v>
      </c>
      <c r="T29" s="629"/>
      <c r="U29" s="629"/>
      <c r="V29" s="629"/>
      <c r="W29" s="656">
        <v>5.9</v>
      </c>
      <c r="X29" s="656"/>
      <c r="Y29" s="656"/>
      <c r="Z29" s="656">
        <v>-0.1</v>
      </c>
      <c r="AA29" s="656"/>
      <c r="AB29" s="656"/>
      <c r="AC29" s="629">
        <v>2602</v>
      </c>
      <c r="AD29" s="629"/>
      <c r="AE29" s="629"/>
      <c r="AF29" s="629"/>
      <c r="AG29" s="677">
        <v>-23882</v>
      </c>
      <c r="AH29" s="677"/>
      <c r="AI29" s="677"/>
      <c r="AJ29" s="677"/>
      <c r="AK29" s="504"/>
      <c r="AL29" s="22"/>
      <c r="AM29" s="40"/>
      <c r="AN29" s="40"/>
      <c r="AO29" s="40"/>
    </row>
    <row r="30" spans="2:42" ht="13.5">
      <c r="B30" s="665" t="s">
        <v>55</v>
      </c>
      <c r="C30" s="666"/>
      <c r="D30" s="666"/>
      <c r="E30" s="666"/>
      <c r="F30" s="666"/>
      <c r="G30" s="666"/>
      <c r="H30" s="667"/>
      <c r="I30" s="678">
        <v>236502</v>
      </c>
      <c r="J30" s="630"/>
      <c r="K30" s="630"/>
      <c r="L30" s="630"/>
      <c r="M30" s="656">
        <v>-52.5</v>
      </c>
      <c r="N30" s="656"/>
      <c r="O30" s="656"/>
      <c r="P30" s="656">
        <v>-4.1</v>
      </c>
      <c r="Q30" s="656"/>
      <c r="R30" s="656"/>
      <c r="S30" s="629">
        <v>236487</v>
      </c>
      <c r="T30" s="629"/>
      <c r="U30" s="629"/>
      <c r="V30" s="629"/>
      <c r="W30" s="656">
        <v>-2.4</v>
      </c>
      <c r="X30" s="656"/>
      <c r="Y30" s="656"/>
      <c r="Z30" s="656">
        <v>-3.9</v>
      </c>
      <c r="AA30" s="656"/>
      <c r="AB30" s="656"/>
      <c r="AC30" s="629">
        <v>15</v>
      </c>
      <c r="AD30" s="629"/>
      <c r="AE30" s="629"/>
      <c r="AF30" s="629"/>
      <c r="AG30" s="677">
        <v>-315</v>
      </c>
      <c r="AH30" s="677"/>
      <c r="AI30" s="677"/>
      <c r="AJ30" s="677"/>
      <c r="AK30" s="504"/>
      <c r="AL30" s="22"/>
      <c r="AM30" s="482"/>
      <c r="AN30" s="488"/>
      <c r="AO30" s="488"/>
      <c r="AP30" s="486"/>
    </row>
    <row r="31" spans="2:42" ht="13.5">
      <c r="B31" s="665" t="s">
        <v>54</v>
      </c>
      <c r="C31" s="666"/>
      <c r="D31" s="666"/>
      <c r="E31" s="666"/>
      <c r="F31" s="666"/>
      <c r="G31" s="666"/>
      <c r="H31" s="667"/>
      <c r="I31" s="678">
        <v>346982</v>
      </c>
      <c r="J31" s="630"/>
      <c r="K31" s="630"/>
      <c r="L31" s="630"/>
      <c r="M31" s="656">
        <v>-52.7</v>
      </c>
      <c r="N31" s="656"/>
      <c r="O31" s="656"/>
      <c r="P31" s="656">
        <v>-18.9</v>
      </c>
      <c r="Q31" s="656"/>
      <c r="R31" s="656"/>
      <c r="S31" s="629">
        <v>340441</v>
      </c>
      <c r="T31" s="629"/>
      <c r="U31" s="629"/>
      <c r="V31" s="629"/>
      <c r="W31" s="656">
        <v>-3.5</v>
      </c>
      <c r="X31" s="656"/>
      <c r="Y31" s="656"/>
      <c r="Z31" s="656">
        <v>-1.9</v>
      </c>
      <c r="AA31" s="656"/>
      <c r="AB31" s="656"/>
      <c r="AC31" s="629">
        <v>6541</v>
      </c>
      <c r="AD31" s="629"/>
      <c r="AE31" s="629"/>
      <c r="AF31" s="629"/>
      <c r="AG31" s="677">
        <v>-74799</v>
      </c>
      <c r="AH31" s="677"/>
      <c r="AI31" s="677"/>
      <c r="AJ31" s="677"/>
      <c r="AK31" s="504"/>
      <c r="AL31" s="22"/>
      <c r="AM31" s="40"/>
      <c r="AN31" s="488"/>
      <c r="AO31" s="40"/>
      <c r="AP31" s="486"/>
    </row>
    <row r="32" spans="2:42" ht="13.5">
      <c r="B32" s="665" t="s">
        <v>53</v>
      </c>
      <c r="C32" s="666"/>
      <c r="D32" s="666"/>
      <c r="E32" s="666"/>
      <c r="F32" s="666"/>
      <c r="G32" s="666"/>
      <c r="H32" s="667"/>
      <c r="I32" s="678">
        <v>121585</v>
      </c>
      <c r="J32" s="630"/>
      <c r="K32" s="630"/>
      <c r="L32" s="630"/>
      <c r="M32" s="656">
        <v>-10.2</v>
      </c>
      <c r="N32" s="656"/>
      <c r="O32" s="656"/>
      <c r="P32" s="656">
        <v>6.5</v>
      </c>
      <c r="Q32" s="656"/>
      <c r="R32" s="656"/>
      <c r="S32" s="629">
        <v>116186</v>
      </c>
      <c r="T32" s="629"/>
      <c r="U32" s="629"/>
      <c r="V32" s="629"/>
      <c r="W32" s="656">
        <v>9.7</v>
      </c>
      <c r="X32" s="656"/>
      <c r="Y32" s="656"/>
      <c r="Z32" s="656">
        <v>2.7</v>
      </c>
      <c r="AA32" s="656"/>
      <c r="AB32" s="656"/>
      <c r="AC32" s="629">
        <v>5399</v>
      </c>
      <c r="AD32" s="629"/>
      <c r="AE32" s="629"/>
      <c r="AF32" s="629"/>
      <c r="AG32" s="677">
        <v>4371</v>
      </c>
      <c r="AH32" s="677"/>
      <c r="AI32" s="677"/>
      <c r="AJ32" s="677"/>
      <c r="AK32" s="504"/>
      <c r="AL32" s="22"/>
      <c r="AM32" s="40"/>
      <c r="AN32" s="488"/>
      <c r="AO32" s="40"/>
      <c r="AP32" s="486"/>
    </row>
    <row r="33" spans="2:42" ht="13.5">
      <c r="B33" s="665" t="s">
        <v>52</v>
      </c>
      <c r="C33" s="666"/>
      <c r="D33" s="666"/>
      <c r="E33" s="666"/>
      <c r="F33" s="666"/>
      <c r="G33" s="666"/>
      <c r="H33" s="667"/>
      <c r="I33" s="678">
        <v>218185</v>
      </c>
      <c r="J33" s="630"/>
      <c r="K33" s="630"/>
      <c r="L33" s="630"/>
      <c r="M33" s="656">
        <v>-24.9</v>
      </c>
      <c r="N33" s="656"/>
      <c r="O33" s="656"/>
      <c r="P33" s="656">
        <v>10.2</v>
      </c>
      <c r="Q33" s="656"/>
      <c r="R33" s="656"/>
      <c r="S33" s="629">
        <v>205130</v>
      </c>
      <c r="T33" s="629"/>
      <c r="U33" s="629"/>
      <c r="V33" s="629"/>
      <c r="W33" s="656">
        <v>4.5</v>
      </c>
      <c r="X33" s="656"/>
      <c r="Y33" s="656"/>
      <c r="Z33" s="656">
        <v>7.9</v>
      </c>
      <c r="AA33" s="656"/>
      <c r="AB33" s="656"/>
      <c r="AC33" s="629">
        <v>13055</v>
      </c>
      <c r="AD33" s="629"/>
      <c r="AE33" s="629"/>
      <c r="AF33" s="629"/>
      <c r="AG33" s="677">
        <v>5409</v>
      </c>
      <c r="AH33" s="677"/>
      <c r="AI33" s="677"/>
      <c r="AJ33" s="677"/>
      <c r="AK33" s="504"/>
      <c r="AL33" s="22"/>
      <c r="AM33" s="40"/>
      <c r="AN33" s="488"/>
      <c r="AO33" s="40"/>
      <c r="AP33" s="486"/>
    </row>
    <row r="34" spans="2:42" ht="13.5">
      <c r="B34" s="665" t="s">
        <v>33</v>
      </c>
      <c r="C34" s="666"/>
      <c r="D34" s="666"/>
      <c r="E34" s="666"/>
      <c r="F34" s="666"/>
      <c r="G34" s="666"/>
      <c r="H34" s="667"/>
      <c r="I34" s="678">
        <v>277445</v>
      </c>
      <c r="J34" s="630"/>
      <c r="K34" s="630"/>
      <c r="L34" s="630"/>
      <c r="M34" s="656">
        <v>-65.1</v>
      </c>
      <c r="N34" s="656"/>
      <c r="O34" s="656"/>
      <c r="P34" s="656">
        <v>-1.2</v>
      </c>
      <c r="Q34" s="656"/>
      <c r="R34" s="656"/>
      <c r="S34" s="629">
        <v>277156</v>
      </c>
      <c r="T34" s="629"/>
      <c r="U34" s="629"/>
      <c r="V34" s="629"/>
      <c r="W34" s="656">
        <v>-0.2</v>
      </c>
      <c r="X34" s="656"/>
      <c r="Y34" s="656"/>
      <c r="Z34" s="656">
        <v>0.5</v>
      </c>
      <c r="AA34" s="656"/>
      <c r="AB34" s="656"/>
      <c r="AC34" s="629">
        <v>289</v>
      </c>
      <c r="AD34" s="629"/>
      <c r="AE34" s="629"/>
      <c r="AF34" s="629"/>
      <c r="AG34" s="677">
        <v>-5627</v>
      </c>
      <c r="AH34" s="677"/>
      <c r="AI34" s="677"/>
      <c r="AJ34" s="677"/>
      <c r="AK34" s="504"/>
      <c r="AL34" s="22"/>
      <c r="AM34" s="40"/>
      <c r="AN34" s="488"/>
      <c r="AO34" s="40"/>
      <c r="AP34" s="486"/>
    </row>
    <row r="35" spans="2:42" ht="13.5">
      <c r="B35" s="665" t="s">
        <v>29</v>
      </c>
      <c r="C35" s="666"/>
      <c r="D35" s="666"/>
      <c r="E35" s="666"/>
      <c r="F35" s="666"/>
      <c r="G35" s="666"/>
      <c r="H35" s="667"/>
      <c r="I35" s="678">
        <v>257278</v>
      </c>
      <c r="J35" s="630"/>
      <c r="K35" s="630"/>
      <c r="L35" s="630"/>
      <c r="M35" s="656">
        <v>-52.3</v>
      </c>
      <c r="N35" s="656"/>
      <c r="O35" s="656"/>
      <c r="P35" s="656">
        <v>-7.4</v>
      </c>
      <c r="Q35" s="656"/>
      <c r="R35" s="656"/>
      <c r="S35" s="629">
        <v>251771</v>
      </c>
      <c r="T35" s="629"/>
      <c r="U35" s="629"/>
      <c r="V35" s="629"/>
      <c r="W35" s="656">
        <v>3.4</v>
      </c>
      <c r="X35" s="656"/>
      <c r="Y35" s="656"/>
      <c r="Z35" s="656">
        <v>-3.2</v>
      </c>
      <c r="AA35" s="656"/>
      <c r="AB35" s="656"/>
      <c r="AC35" s="629">
        <v>5507</v>
      </c>
      <c r="AD35" s="629"/>
      <c r="AE35" s="629"/>
      <c r="AF35" s="629"/>
      <c r="AG35" s="677">
        <v>-12720</v>
      </c>
      <c r="AH35" s="677"/>
      <c r="AI35" s="677"/>
      <c r="AJ35" s="677"/>
      <c r="AK35" s="504"/>
      <c r="AL35" s="22"/>
      <c r="AM35" s="40"/>
      <c r="AN35" s="488"/>
      <c r="AO35" s="40"/>
      <c r="AP35" s="486"/>
    </row>
    <row r="36" spans="2:42" ht="13.5">
      <c r="B36" s="665" t="s">
        <v>27</v>
      </c>
      <c r="C36" s="666"/>
      <c r="D36" s="666"/>
      <c r="E36" s="666"/>
      <c r="F36" s="666"/>
      <c r="G36" s="666"/>
      <c r="H36" s="667"/>
      <c r="I36" s="678">
        <v>306459</v>
      </c>
      <c r="J36" s="630"/>
      <c r="K36" s="630"/>
      <c r="L36" s="630"/>
      <c r="M36" s="656">
        <v>-62.9</v>
      </c>
      <c r="N36" s="656"/>
      <c r="O36" s="656"/>
      <c r="P36" s="656">
        <v>-20.9</v>
      </c>
      <c r="Q36" s="656"/>
      <c r="R36" s="656"/>
      <c r="S36" s="629">
        <v>289849</v>
      </c>
      <c r="T36" s="629"/>
      <c r="U36" s="629"/>
      <c r="V36" s="629"/>
      <c r="W36" s="656">
        <v>1.5</v>
      </c>
      <c r="X36" s="656"/>
      <c r="Y36" s="656"/>
      <c r="Z36" s="656">
        <v>-1.1</v>
      </c>
      <c r="AA36" s="656"/>
      <c r="AB36" s="656"/>
      <c r="AC36" s="629">
        <v>16610</v>
      </c>
      <c r="AD36" s="629"/>
      <c r="AE36" s="629"/>
      <c r="AF36" s="629"/>
      <c r="AG36" s="677">
        <v>-79557</v>
      </c>
      <c r="AH36" s="677"/>
      <c r="AI36" s="677"/>
      <c r="AJ36" s="677"/>
      <c r="AK36" s="504"/>
      <c r="AL36" s="22"/>
      <c r="AM36" s="40"/>
      <c r="AN36" s="488"/>
      <c r="AO36" s="40"/>
      <c r="AP36" s="486"/>
    </row>
    <row r="37" spans="2:42" ht="13.5">
      <c r="B37" s="665" t="s">
        <v>28</v>
      </c>
      <c r="C37" s="666"/>
      <c r="D37" s="666"/>
      <c r="E37" s="666"/>
      <c r="F37" s="666"/>
      <c r="G37" s="666"/>
      <c r="H37" s="667"/>
      <c r="I37" s="678">
        <v>200705</v>
      </c>
      <c r="J37" s="630"/>
      <c r="K37" s="630"/>
      <c r="L37" s="630"/>
      <c r="M37" s="656">
        <v>-39.4</v>
      </c>
      <c r="N37" s="656"/>
      <c r="O37" s="656"/>
      <c r="P37" s="656">
        <v>8.1</v>
      </c>
      <c r="Q37" s="656"/>
      <c r="R37" s="656"/>
      <c r="S37" s="629">
        <v>198697</v>
      </c>
      <c r="T37" s="629"/>
      <c r="U37" s="629"/>
      <c r="V37" s="629"/>
      <c r="W37" s="656">
        <v>-2.6</v>
      </c>
      <c r="X37" s="656"/>
      <c r="Y37" s="656"/>
      <c r="Z37" s="656">
        <v>8.5</v>
      </c>
      <c r="AA37" s="656"/>
      <c r="AB37" s="656"/>
      <c r="AC37" s="629">
        <v>2008</v>
      </c>
      <c r="AD37" s="629"/>
      <c r="AE37" s="629"/>
      <c r="AF37" s="629"/>
      <c r="AG37" s="677">
        <v>-613</v>
      </c>
      <c r="AH37" s="677"/>
      <c r="AI37" s="677"/>
      <c r="AJ37" s="677"/>
      <c r="AK37" s="504"/>
      <c r="AL37" s="22"/>
      <c r="AM37" s="40"/>
      <c r="AN37" s="488"/>
      <c r="AO37" s="40"/>
      <c r="AP37" s="486"/>
    </row>
    <row r="38" spans="2:45" ht="4.5" customHeight="1">
      <c r="B38" s="56"/>
      <c r="C38" s="57"/>
      <c r="D38" s="57"/>
      <c r="E38" s="57"/>
      <c r="F38" s="57"/>
      <c r="G38" s="57"/>
      <c r="H38" s="55"/>
      <c r="I38" s="58"/>
      <c r="J38" s="58"/>
      <c r="K38" s="58"/>
      <c r="L38" s="58"/>
      <c r="M38" s="494"/>
      <c r="N38" s="494"/>
      <c r="O38" s="494"/>
      <c r="P38" s="494"/>
      <c r="Q38" s="494"/>
      <c r="R38" s="494"/>
      <c r="S38" s="495"/>
      <c r="T38" s="495"/>
      <c r="U38" s="495"/>
      <c r="V38" s="495"/>
      <c r="W38" s="494"/>
      <c r="X38" s="494"/>
      <c r="Y38" s="494"/>
      <c r="Z38" s="494"/>
      <c r="AA38" s="494"/>
      <c r="AB38" s="494"/>
      <c r="AC38" s="495"/>
      <c r="AD38" s="495"/>
      <c r="AE38" s="495"/>
      <c r="AF38" s="495"/>
      <c r="AG38" s="496"/>
      <c r="AH38" s="496"/>
      <c r="AI38" s="496"/>
      <c r="AJ38" s="497"/>
      <c r="AK38" s="504"/>
      <c r="AL38" s="22"/>
      <c r="AM38" s="22"/>
      <c r="AN38" s="22"/>
      <c r="AO38" s="22"/>
      <c r="AP38" s="40"/>
      <c r="AQ38" s="40"/>
      <c r="AR38" s="40"/>
      <c r="AS38" s="40"/>
    </row>
    <row r="39" spans="2:37" ht="13.5">
      <c r="B39" s="72"/>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row>
    <row r="41" spans="2:38" ht="13.5">
      <c r="B41" s="33" t="s">
        <v>69</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627" t="s">
        <v>62</v>
      </c>
      <c r="AD41" s="627"/>
      <c r="AE41" s="627"/>
      <c r="AF41" s="627"/>
      <c r="AG41" s="627"/>
      <c r="AH41" s="627"/>
      <c r="AI41" s="627"/>
      <c r="AL41" s="69"/>
    </row>
    <row r="42" spans="2:44" ht="7.5" customHeight="1">
      <c r="B42" s="668" t="s">
        <v>59</v>
      </c>
      <c r="C42" s="669"/>
      <c r="D42" s="669"/>
      <c r="E42" s="669"/>
      <c r="F42" s="669"/>
      <c r="G42" s="669"/>
      <c r="H42" s="670"/>
      <c r="I42" s="636" t="s">
        <v>58</v>
      </c>
      <c r="J42" s="637"/>
      <c r="K42" s="637"/>
      <c r="L42" s="637"/>
      <c r="M42" s="637"/>
      <c r="N42" s="88"/>
      <c r="O42" s="76"/>
      <c r="P42" s="76"/>
      <c r="Q42" s="76"/>
      <c r="R42" s="76"/>
      <c r="S42" s="77"/>
      <c r="T42" s="77"/>
      <c r="U42" s="89"/>
      <c r="V42" s="89"/>
      <c r="W42" s="89"/>
      <c r="X42" s="77"/>
      <c r="Y42" s="76"/>
      <c r="Z42" s="79"/>
      <c r="AA42" s="79"/>
      <c r="AB42" s="79"/>
      <c r="AC42" s="79"/>
      <c r="AD42" s="77"/>
      <c r="AE42" s="77"/>
      <c r="AF42" s="77"/>
      <c r="AG42" s="89"/>
      <c r="AH42" s="89"/>
      <c r="AI42" s="90"/>
      <c r="AM42" s="41"/>
      <c r="AN42" s="41"/>
      <c r="AP42" s="42"/>
      <c r="AQ42" s="42"/>
      <c r="AR42" s="42"/>
    </row>
    <row r="43" spans="2:44" ht="7.5" customHeight="1">
      <c r="B43" s="671"/>
      <c r="C43" s="672"/>
      <c r="D43" s="672"/>
      <c r="E43" s="672"/>
      <c r="F43" s="672"/>
      <c r="G43" s="672"/>
      <c r="H43" s="673"/>
      <c r="I43" s="638"/>
      <c r="J43" s="631"/>
      <c r="K43" s="631"/>
      <c r="L43" s="631"/>
      <c r="M43" s="674"/>
      <c r="N43" s="636" t="s">
        <v>83</v>
      </c>
      <c r="O43" s="637"/>
      <c r="P43" s="637"/>
      <c r="Q43" s="637"/>
      <c r="R43" s="637"/>
      <c r="S43" s="75"/>
      <c r="T43" s="75"/>
      <c r="U43" s="75"/>
      <c r="V43" s="75"/>
      <c r="W43" s="75"/>
      <c r="X43" s="91"/>
      <c r="Y43" s="636" t="s">
        <v>63</v>
      </c>
      <c r="Z43" s="637"/>
      <c r="AA43" s="637"/>
      <c r="AB43" s="637"/>
      <c r="AC43" s="637"/>
      <c r="AD43" s="92"/>
      <c r="AE43" s="79"/>
      <c r="AF43" s="79"/>
      <c r="AG43" s="79"/>
      <c r="AH43" s="79"/>
      <c r="AI43" s="93"/>
      <c r="AM43" s="41"/>
      <c r="AN43" s="41"/>
      <c r="AP43" s="42"/>
      <c r="AQ43" s="42"/>
      <c r="AR43" s="42"/>
    </row>
    <row r="44" spans="2:42" ht="13.5">
      <c r="B44" s="671"/>
      <c r="C44" s="672"/>
      <c r="D44" s="672"/>
      <c r="E44" s="672"/>
      <c r="F44" s="672"/>
      <c r="G44" s="672"/>
      <c r="H44" s="673"/>
      <c r="I44" s="638"/>
      <c r="J44" s="631"/>
      <c r="K44" s="631"/>
      <c r="L44" s="631"/>
      <c r="M44" s="674"/>
      <c r="N44" s="638"/>
      <c r="O44" s="631"/>
      <c r="P44" s="631"/>
      <c r="Q44" s="631"/>
      <c r="R44" s="631"/>
      <c r="S44" s="634" t="s">
        <v>49</v>
      </c>
      <c r="T44" s="635"/>
      <c r="U44" s="635"/>
      <c r="V44" s="635"/>
      <c r="W44" s="635"/>
      <c r="X44" s="628"/>
      <c r="Y44" s="638"/>
      <c r="Z44" s="631"/>
      <c r="AA44" s="631"/>
      <c r="AB44" s="631"/>
      <c r="AC44" s="631"/>
      <c r="AD44" s="662" t="s">
        <v>560</v>
      </c>
      <c r="AE44" s="663"/>
      <c r="AF44" s="663"/>
      <c r="AG44" s="663"/>
      <c r="AH44" s="663"/>
      <c r="AI44" s="664"/>
      <c r="AN44" s="42"/>
      <c r="AO44" s="42"/>
      <c r="AP44" s="42"/>
    </row>
    <row r="45" spans="2:44" ht="13.5">
      <c r="B45" s="671"/>
      <c r="C45" s="672"/>
      <c r="D45" s="672"/>
      <c r="E45" s="672"/>
      <c r="F45" s="672"/>
      <c r="G45" s="672"/>
      <c r="H45" s="673"/>
      <c r="I45" s="632"/>
      <c r="J45" s="633"/>
      <c r="K45" s="633"/>
      <c r="L45" s="633"/>
      <c r="M45" s="675"/>
      <c r="N45" s="632"/>
      <c r="O45" s="633"/>
      <c r="P45" s="633"/>
      <c r="Q45" s="633"/>
      <c r="R45" s="633"/>
      <c r="S45" s="662" t="s">
        <v>36</v>
      </c>
      <c r="T45" s="663"/>
      <c r="U45" s="664"/>
      <c r="V45" s="662" t="s">
        <v>37</v>
      </c>
      <c r="W45" s="663"/>
      <c r="X45" s="664"/>
      <c r="Y45" s="632"/>
      <c r="Z45" s="633"/>
      <c r="AA45" s="633"/>
      <c r="AB45" s="633"/>
      <c r="AC45" s="633"/>
      <c r="AD45" s="662" t="s">
        <v>36</v>
      </c>
      <c r="AE45" s="663"/>
      <c r="AF45" s="664"/>
      <c r="AG45" s="662" t="s">
        <v>37</v>
      </c>
      <c r="AH45" s="663"/>
      <c r="AI45" s="664"/>
      <c r="AJ45" s="27"/>
      <c r="AM45" s="41"/>
      <c r="AN45" s="41"/>
      <c r="AP45" s="42"/>
      <c r="AQ45" s="42"/>
      <c r="AR45" s="42"/>
    </row>
    <row r="46" spans="2:44" ht="9.75" customHeight="1">
      <c r="B46" s="24"/>
      <c r="C46" s="25"/>
      <c r="D46" s="25"/>
      <c r="E46" s="25"/>
      <c r="F46" s="25"/>
      <c r="G46" s="25"/>
      <c r="H46" s="26"/>
      <c r="I46" s="661" t="s">
        <v>42</v>
      </c>
      <c r="J46" s="624"/>
      <c r="K46" s="624"/>
      <c r="L46" s="624"/>
      <c r="M46" s="624"/>
      <c r="N46" s="624" t="s">
        <v>42</v>
      </c>
      <c r="O46" s="624"/>
      <c r="P46" s="624"/>
      <c r="Q46" s="624"/>
      <c r="R46" s="624"/>
      <c r="S46" s="624" t="s">
        <v>43</v>
      </c>
      <c r="T46" s="624"/>
      <c r="U46" s="624"/>
      <c r="V46" s="624" t="s">
        <v>43</v>
      </c>
      <c r="W46" s="624"/>
      <c r="X46" s="624"/>
      <c r="Y46" s="624" t="s">
        <v>42</v>
      </c>
      <c r="Z46" s="624"/>
      <c r="AA46" s="624"/>
      <c r="AB46" s="624"/>
      <c r="AC46" s="624"/>
      <c r="AD46" s="624" t="s">
        <v>43</v>
      </c>
      <c r="AE46" s="624"/>
      <c r="AF46" s="624"/>
      <c r="AG46" s="624" t="s">
        <v>43</v>
      </c>
      <c r="AH46" s="624"/>
      <c r="AI46" s="625"/>
      <c r="AJ46" s="20"/>
      <c r="AM46" s="40"/>
      <c r="AN46" s="40"/>
      <c r="AP46" s="43"/>
      <c r="AQ46" s="43"/>
      <c r="AR46" s="43"/>
    </row>
    <row r="47" spans="2:44" ht="13.5">
      <c r="B47" s="665" t="s">
        <v>30</v>
      </c>
      <c r="C47" s="666"/>
      <c r="D47" s="666"/>
      <c r="E47" s="666"/>
      <c r="F47" s="666"/>
      <c r="G47" s="666"/>
      <c r="H47" s="667"/>
      <c r="I47" s="5"/>
      <c r="J47" s="630">
        <v>251009</v>
      </c>
      <c r="K47" s="630"/>
      <c r="L47" s="630"/>
      <c r="M47" s="630"/>
      <c r="N47" s="2"/>
      <c r="O47" s="626">
        <v>231672</v>
      </c>
      <c r="P47" s="626"/>
      <c r="Q47" s="626"/>
      <c r="R47" s="626"/>
      <c r="S47" s="655">
        <v>0.3</v>
      </c>
      <c r="T47" s="655"/>
      <c r="U47" s="655"/>
      <c r="V47" s="655">
        <v>-0.1</v>
      </c>
      <c r="W47" s="655"/>
      <c r="X47" s="655"/>
      <c r="Y47" s="2"/>
      <c r="Z47" s="626">
        <v>19337</v>
      </c>
      <c r="AA47" s="626"/>
      <c r="AB47" s="626"/>
      <c r="AC47" s="626"/>
      <c r="AD47" s="659">
        <v>-10.273305183054148</v>
      </c>
      <c r="AE47" s="659"/>
      <c r="AF47" s="659"/>
      <c r="AG47" s="659">
        <v>2.4368278857869408</v>
      </c>
      <c r="AH47" s="659"/>
      <c r="AI47" s="660"/>
      <c r="AJ47" s="5"/>
      <c r="AM47" s="40"/>
      <c r="AN47" s="40"/>
      <c r="AP47" s="43"/>
      <c r="AQ47" s="43"/>
      <c r="AR47" s="43"/>
    </row>
    <row r="48" spans="2:44" ht="13.5">
      <c r="B48" s="665" t="s">
        <v>31</v>
      </c>
      <c r="C48" s="666"/>
      <c r="D48" s="666"/>
      <c r="E48" s="666"/>
      <c r="F48" s="666"/>
      <c r="G48" s="666"/>
      <c r="H48" s="667"/>
      <c r="I48" s="5"/>
      <c r="J48" s="630">
        <v>313009</v>
      </c>
      <c r="K48" s="630"/>
      <c r="L48" s="630"/>
      <c r="M48" s="630"/>
      <c r="N48" s="2"/>
      <c r="O48" s="630">
        <v>292836</v>
      </c>
      <c r="P48" s="630"/>
      <c r="Q48" s="630"/>
      <c r="R48" s="630"/>
      <c r="S48" s="655">
        <v>-2.7</v>
      </c>
      <c r="T48" s="655"/>
      <c r="U48" s="655"/>
      <c r="V48" s="655">
        <v>13</v>
      </c>
      <c r="W48" s="655"/>
      <c r="X48" s="655"/>
      <c r="Y48" s="2"/>
      <c r="Z48" s="630">
        <v>20173</v>
      </c>
      <c r="AA48" s="630"/>
      <c r="AB48" s="630"/>
      <c r="AC48" s="630"/>
      <c r="AD48" s="659">
        <v>-19.635885586805834</v>
      </c>
      <c r="AE48" s="659"/>
      <c r="AF48" s="659"/>
      <c r="AG48" s="659">
        <v>15.35998170069195</v>
      </c>
      <c r="AH48" s="659"/>
      <c r="AI48" s="660"/>
      <c r="AJ48" s="5"/>
      <c r="AM48" s="40"/>
      <c r="AN48" s="40"/>
      <c r="AP48" s="43"/>
      <c r="AQ48" s="43"/>
      <c r="AR48" s="43"/>
    </row>
    <row r="49" spans="2:44" ht="13.5">
      <c r="B49" s="665" t="s">
        <v>32</v>
      </c>
      <c r="C49" s="666"/>
      <c r="D49" s="666"/>
      <c r="E49" s="666"/>
      <c r="F49" s="666"/>
      <c r="G49" s="666"/>
      <c r="H49" s="667"/>
      <c r="I49" s="5"/>
      <c r="J49" s="630">
        <v>288965</v>
      </c>
      <c r="K49" s="630"/>
      <c r="L49" s="630"/>
      <c r="M49" s="630"/>
      <c r="N49" s="2"/>
      <c r="O49" s="630">
        <v>259967</v>
      </c>
      <c r="P49" s="630"/>
      <c r="Q49" s="630"/>
      <c r="R49" s="630"/>
      <c r="S49" s="655">
        <v>-1.3</v>
      </c>
      <c r="T49" s="655"/>
      <c r="U49" s="655"/>
      <c r="V49" s="655">
        <v>-0.4</v>
      </c>
      <c r="W49" s="655"/>
      <c r="X49" s="655"/>
      <c r="Y49" s="2"/>
      <c r="Z49" s="630">
        <v>28998</v>
      </c>
      <c r="AA49" s="630"/>
      <c r="AB49" s="630"/>
      <c r="AC49" s="630"/>
      <c r="AD49" s="659">
        <v>-15.49714418929945</v>
      </c>
      <c r="AE49" s="659"/>
      <c r="AF49" s="659"/>
      <c r="AG49" s="659">
        <v>1.5478358313489204</v>
      </c>
      <c r="AH49" s="659"/>
      <c r="AI49" s="660"/>
      <c r="AJ49" s="5"/>
      <c r="AM49" s="40"/>
      <c r="AN49" s="40"/>
      <c r="AP49" s="43"/>
      <c r="AQ49" s="43"/>
      <c r="AR49" s="43"/>
    </row>
    <row r="50" spans="2:44" ht="13.5">
      <c r="B50" s="665" t="s">
        <v>57</v>
      </c>
      <c r="C50" s="666"/>
      <c r="D50" s="666"/>
      <c r="E50" s="666"/>
      <c r="F50" s="666"/>
      <c r="G50" s="666"/>
      <c r="H50" s="667"/>
      <c r="I50" s="5"/>
      <c r="J50" s="630">
        <v>446524</v>
      </c>
      <c r="K50" s="630"/>
      <c r="L50" s="630"/>
      <c r="M50" s="630"/>
      <c r="N50" s="2"/>
      <c r="O50" s="630">
        <v>388344</v>
      </c>
      <c r="P50" s="630"/>
      <c r="Q50" s="630"/>
      <c r="R50" s="630"/>
      <c r="S50" s="655">
        <v>0.6</v>
      </c>
      <c r="T50" s="655"/>
      <c r="U50" s="655"/>
      <c r="V50" s="655">
        <v>2.8</v>
      </c>
      <c r="W50" s="655"/>
      <c r="X50" s="655"/>
      <c r="Y50" s="2"/>
      <c r="Z50" s="630">
        <v>58180</v>
      </c>
      <c r="AA50" s="630"/>
      <c r="AB50" s="630"/>
      <c r="AC50" s="630"/>
      <c r="AD50" s="659">
        <v>-3.0365654478184068</v>
      </c>
      <c r="AE50" s="659"/>
      <c r="AF50" s="659"/>
      <c r="AG50" s="659">
        <v>-20.512610323250534</v>
      </c>
      <c r="AH50" s="659"/>
      <c r="AI50" s="660"/>
      <c r="AJ50" s="5"/>
      <c r="AM50" s="40"/>
      <c r="AN50" s="40"/>
      <c r="AP50" s="43"/>
      <c r="AQ50" s="43"/>
      <c r="AR50" s="43"/>
    </row>
    <row r="51" spans="2:44" ht="13.5">
      <c r="B51" s="665" t="s">
        <v>26</v>
      </c>
      <c r="C51" s="666"/>
      <c r="D51" s="666"/>
      <c r="E51" s="666"/>
      <c r="F51" s="666"/>
      <c r="G51" s="666"/>
      <c r="H51" s="667"/>
      <c r="I51" s="5"/>
      <c r="J51" s="630">
        <v>277304</v>
      </c>
      <c r="K51" s="630"/>
      <c r="L51" s="630"/>
      <c r="M51" s="630"/>
      <c r="N51" s="2"/>
      <c r="O51" s="630">
        <v>257896</v>
      </c>
      <c r="P51" s="630"/>
      <c r="Q51" s="630"/>
      <c r="R51" s="630"/>
      <c r="S51" s="655">
        <v>1.6</v>
      </c>
      <c r="T51" s="655"/>
      <c r="U51" s="655"/>
      <c r="V51" s="655">
        <v>-8</v>
      </c>
      <c r="W51" s="655"/>
      <c r="X51" s="655"/>
      <c r="Y51" s="2"/>
      <c r="Z51" s="630">
        <v>19408</v>
      </c>
      <c r="AA51" s="630"/>
      <c r="AB51" s="630"/>
      <c r="AC51" s="630"/>
      <c r="AD51" s="659">
        <v>-20.69951785568358</v>
      </c>
      <c r="AE51" s="659"/>
      <c r="AF51" s="659"/>
      <c r="AG51" s="659">
        <v>6.978282438540395</v>
      </c>
      <c r="AH51" s="659"/>
      <c r="AI51" s="660"/>
      <c r="AJ51" s="5"/>
      <c r="AM51" s="40"/>
      <c r="AN51" s="40"/>
      <c r="AP51" s="43"/>
      <c r="AQ51" s="43"/>
      <c r="AR51" s="43"/>
    </row>
    <row r="52" spans="2:44" ht="13.5">
      <c r="B52" s="665" t="s">
        <v>56</v>
      </c>
      <c r="C52" s="666"/>
      <c r="D52" s="666"/>
      <c r="E52" s="666"/>
      <c r="F52" s="666"/>
      <c r="G52" s="666"/>
      <c r="H52" s="667"/>
      <c r="I52" s="5"/>
      <c r="J52" s="630">
        <v>265022</v>
      </c>
      <c r="K52" s="630"/>
      <c r="L52" s="630"/>
      <c r="M52" s="630"/>
      <c r="N52" s="2"/>
      <c r="O52" s="629">
        <v>230301</v>
      </c>
      <c r="P52" s="629"/>
      <c r="Q52" s="629"/>
      <c r="R52" s="629"/>
      <c r="S52" s="656">
        <v>-0.5</v>
      </c>
      <c r="T52" s="656"/>
      <c r="U52" s="656"/>
      <c r="V52" s="656">
        <v>-1</v>
      </c>
      <c r="W52" s="656"/>
      <c r="X52" s="656"/>
      <c r="Y52" s="498"/>
      <c r="Z52" s="629">
        <v>34721</v>
      </c>
      <c r="AA52" s="629"/>
      <c r="AB52" s="629"/>
      <c r="AC52" s="629"/>
      <c r="AD52" s="657">
        <v>5.339643821485995</v>
      </c>
      <c r="AE52" s="657"/>
      <c r="AF52" s="657"/>
      <c r="AG52" s="657">
        <v>14.549173567351792</v>
      </c>
      <c r="AH52" s="657"/>
      <c r="AI52" s="658"/>
      <c r="AJ52" s="499"/>
      <c r="AM52" s="40"/>
      <c r="AN52" s="40"/>
      <c r="AP52" s="43"/>
      <c r="AQ52" s="43"/>
      <c r="AR52" s="43"/>
    </row>
    <row r="53" spans="2:44" ht="13.5">
      <c r="B53" s="665" t="s">
        <v>72</v>
      </c>
      <c r="C53" s="666"/>
      <c r="D53" s="666"/>
      <c r="E53" s="666"/>
      <c r="F53" s="666"/>
      <c r="G53" s="666"/>
      <c r="H53" s="667"/>
      <c r="I53" s="5"/>
      <c r="J53" s="630">
        <v>204785</v>
      </c>
      <c r="K53" s="630"/>
      <c r="L53" s="630"/>
      <c r="M53" s="630"/>
      <c r="N53" s="2"/>
      <c r="O53" s="629">
        <v>193161</v>
      </c>
      <c r="P53" s="629"/>
      <c r="Q53" s="629"/>
      <c r="R53" s="629"/>
      <c r="S53" s="656">
        <v>0</v>
      </c>
      <c r="T53" s="656"/>
      <c r="U53" s="656"/>
      <c r="V53" s="656">
        <v>-4.1</v>
      </c>
      <c r="W53" s="656"/>
      <c r="X53" s="656"/>
      <c r="Y53" s="498"/>
      <c r="Z53" s="629">
        <v>11624</v>
      </c>
      <c r="AA53" s="629"/>
      <c r="AB53" s="629"/>
      <c r="AC53" s="629"/>
      <c r="AD53" s="657">
        <v>12.657491761969375</v>
      </c>
      <c r="AE53" s="657"/>
      <c r="AF53" s="657"/>
      <c r="AG53" s="657">
        <v>21.032902957101207</v>
      </c>
      <c r="AH53" s="657"/>
      <c r="AI53" s="658"/>
      <c r="AJ53" s="499"/>
      <c r="AM53" s="40"/>
      <c r="AN53" s="40"/>
      <c r="AP53" s="43"/>
      <c r="AQ53" s="43"/>
      <c r="AR53" s="43"/>
    </row>
    <row r="54" spans="2:44" ht="13.5">
      <c r="B54" s="665" t="s">
        <v>73</v>
      </c>
      <c r="C54" s="666"/>
      <c r="D54" s="666"/>
      <c r="E54" s="666"/>
      <c r="F54" s="666"/>
      <c r="G54" s="666"/>
      <c r="H54" s="667"/>
      <c r="I54" s="5"/>
      <c r="J54" s="630">
        <v>367655</v>
      </c>
      <c r="K54" s="630"/>
      <c r="L54" s="630"/>
      <c r="M54" s="630"/>
      <c r="N54" s="2"/>
      <c r="O54" s="629">
        <v>339653</v>
      </c>
      <c r="P54" s="629"/>
      <c r="Q54" s="629"/>
      <c r="R54" s="629"/>
      <c r="S54" s="656">
        <v>4</v>
      </c>
      <c r="T54" s="656"/>
      <c r="U54" s="656"/>
      <c r="V54" s="656">
        <v>-0.4</v>
      </c>
      <c r="W54" s="656"/>
      <c r="X54" s="656"/>
      <c r="Y54" s="498"/>
      <c r="Z54" s="629">
        <v>28002</v>
      </c>
      <c r="AA54" s="629"/>
      <c r="AB54" s="629"/>
      <c r="AC54" s="629"/>
      <c r="AD54" s="657">
        <v>35.773855702094636</v>
      </c>
      <c r="AE54" s="657"/>
      <c r="AF54" s="657"/>
      <c r="AG54" s="657">
        <v>7.176484096911251</v>
      </c>
      <c r="AH54" s="657"/>
      <c r="AI54" s="658"/>
      <c r="AJ54" s="499"/>
      <c r="AM54" s="40"/>
      <c r="AN54" s="40"/>
      <c r="AP54" s="43"/>
      <c r="AQ54" s="43"/>
      <c r="AR54" s="43"/>
    </row>
    <row r="55" spans="2:44" ht="13.5">
      <c r="B55" s="665" t="s">
        <v>55</v>
      </c>
      <c r="C55" s="666"/>
      <c r="D55" s="666"/>
      <c r="E55" s="666"/>
      <c r="F55" s="666"/>
      <c r="G55" s="666"/>
      <c r="H55" s="667"/>
      <c r="I55" s="5"/>
      <c r="J55" s="630">
        <v>236487</v>
      </c>
      <c r="K55" s="630"/>
      <c r="L55" s="630"/>
      <c r="M55" s="630"/>
      <c r="N55" s="2"/>
      <c r="O55" s="629">
        <v>224713</v>
      </c>
      <c r="P55" s="629"/>
      <c r="Q55" s="629"/>
      <c r="R55" s="629"/>
      <c r="S55" s="656">
        <v>-3.3</v>
      </c>
      <c r="T55" s="656"/>
      <c r="U55" s="656"/>
      <c r="V55" s="656">
        <v>-3.3</v>
      </c>
      <c r="W55" s="656"/>
      <c r="X55" s="656"/>
      <c r="Y55" s="498"/>
      <c r="Z55" s="629">
        <v>11774</v>
      </c>
      <c r="AA55" s="629"/>
      <c r="AB55" s="629"/>
      <c r="AC55" s="629"/>
      <c r="AD55" s="657">
        <v>11.55959825658519</v>
      </c>
      <c r="AE55" s="657"/>
      <c r="AF55" s="657"/>
      <c r="AG55" s="657">
        <v>-17.531694333543456</v>
      </c>
      <c r="AH55" s="657"/>
      <c r="AI55" s="658"/>
      <c r="AJ55" s="499"/>
      <c r="AM55" s="482"/>
      <c r="AN55" s="40"/>
      <c r="AP55" s="519"/>
      <c r="AQ55" s="43"/>
      <c r="AR55" s="43"/>
    </row>
    <row r="56" spans="2:44" ht="13.5">
      <c r="B56" s="665" t="s">
        <v>54</v>
      </c>
      <c r="C56" s="666"/>
      <c r="D56" s="666"/>
      <c r="E56" s="666"/>
      <c r="F56" s="666"/>
      <c r="G56" s="666"/>
      <c r="H56" s="667"/>
      <c r="I56" s="5"/>
      <c r="J56" s="630">
        <v>340441</v>
      </c>
      <c r="K56" s="630"/>
      <c r="L56" s="630"/>
      <c r="M56" s="630"/>
      <c r="N56" s="2"/>
      <c r="O56" s="629">
        <v>315038</v>
      </c>
      <c r="P56" s="629"/>
      <c r="Q56" s="629"/>
      <c r="R56" s="629"/>
      <c r="S56" s="656">
        <v>-3.7</v>
      </c>
      <c r="T56" s="656"/>
      <c r="U56" s="656"/>
      <c r="V56" s="656">
        <v>-3.1</v>
      </c>
      <c r="W56" s="656"/>
      <c r="X56" s="656"/>
      <c r="Y56" s="498"/>
      <c r="Z56" s="629">
        <v>25403</v>
      </c>
      <c r="AA56" s="629"/>
      <c r="AB56" s="629"/>
      <c r="AC56" s="629"/>
      <c r="AD56" s="657">
        <v>-3.4436884716256833</v>
      </c>
      <c r="AE56" s="657"/>
      <c r="AF56" s="657"/>
      <c r="AG56" s="657">
        <v>12.392708609857529</v>
      </c>
      <c r="AH56" s="657"/>
      <c r="AI56" s="658"/>
      <c r="AJ56" s="499"/>
      <c r="AM56" s="40"/>
      <c r="AN56" s="40"/>
      <c r="AP56" s="519"/>
      <c r="AQ56" s="43"/>
      <c r="AR56" s="43"/>
    </row>
    <row r="57" spans="2:44" ht="13.5">
      <c r="B57" s="665" t="s">
        <v>53</v>
      </c>
      <c r="C57" s="666"/>
      <c r="D57" s="666"/>
      <c r="E57" s="666"/>
      <c r="F57" s="666"/>
      <c r="G57" s="666"/>
      <c r="H57" s="667"/>
      <c r="I57" s="5"/>
      <c r="J57" s="630">
        <v>116186</v>
      </c>
      <c r="K57" s="630"/>
      <c r="L57" s="630"/>
      <c r="M57" s="630"/>
      <c r="N57" s="2"/>
      <c r="O57" s="629">
        <v>111441</v>
      </c>
      <c r="P57" s="629"/>
      <c r="Q57" s="629"/>
      <c r="R57" s="629"/>
      <c r="S57" s="656">
        <v>9.7</v>
      </c>
      <c r="T57" s="656"/>
      <c r="U57" s="656"/>
      <c r="V57" s="656">
        <v>2.5</v>
      </c>
      <c r="W57" s="656"/>
      <c r="X57" s="656"/>
      <c r="Y57" s="498"/>
      <c r="Z57" s="629">
        <v>4745</v>
      </c>
      <c r="AA57" s="629"/>
      <c r="AB57" s="629"/>
      <c r="AC57" s="629"/>
      <c r="AD57" s="657">
        <v>-2.905668099038261</v>
      </c>
      <c r="AE57" s="657"/>
      <c r="AF57" s="657"/>
      <c r="AG57" s="657">
        <v>-1.0221109720483956</v>
      </c>
      <c r="AH57" s="657"/>
      <c r="AI57" s="658"/>
      <c r="AJ57" s="499"/>
      <c r="AM57" s="40"/>
      <c r="AN57" s="40"/>
      <c r="AP57" s="519"/>
      <c r="AQ57" s="43"/>
      <c r="AR57" s="43"/>
    </row>
    <row r="58" spans="2:44" ht="13.5">
      <c r="B58" s="665" t="s">
        <v>52</v>
      </c>
      <c r="C58" s="666"/>
      <c r="D58" s="666"/>
      <c r="E58" s="666"/>
      <c r="F58" s="666"/>
      <c r="G58" s="666"/>
      <c r="H58" s="667"/>
      <c r="I58" s="5"/>
      <c r="J58" s="630">
        <v>205130</v>
      </c>
      <c r="K58" s="630"/>
      <c r="L58" s="630"/>
      <c r="M58" s="630"/>
      <c r="N58" s="2"/>
      <c r="O58" s="629">
        <v>196567</v>
      </c>
      <c r="P58" s="629"/>
      <c r="Q58" s="629"/>
      <c r="R58" s="629"/>
      <c r="S58" s="656">
        <v>3.5</v>
      </c>
      <c r="T58" s="656"/>
      <c r="U58" s="656"/>
      <c r="V58" s="656">
        <v>9.5</v>
      </c>
      <c r="W58" s="656"/>
      <c r="X58" s="656"/>
      <c r="Y58" s="498"/>
      <c r="Z58" s="629">
        <v>8563</v>
      </c>
      <c r="AA58" s="629"/>
      <c r="AB58" s="629"/>
      <c r="AC58" s="629"/>
      <c r="AD58" s="657">
        <v>40.51526091237283</v>
      </c>
      <c r="AE58" s="657"/>
      <c r="AF58" s="657"/>
      <c r="AG58" s="657">
        <v>-17.703027390677562</v>
      </c>
      <c r="AH58" s="657"/>
      <c r="AI58" s="658"/>
      <c r="AJ58" s="499"/>
      <c r="AM58" s="40"/>
      <c r="AN58" s="40"/>
      <c r="AP58" s="519"/>
      <c r="AQ58" s="43"/>
      <c r="AR58" s="43"/>
    </row>
    <row r="59" spans="2:44" ht="13.5">
      <c r="B59" s="665" t="s">
        <v>33</v>
      </c>
      <c r="C59" s="666"/>
      <c r="D59" s="666"/>
      <c r="E59" s="666"/>
      <c r="F59" s="666"/>
      <c r="G59" s="666"/>
      <c r="H59" s="667"/>
      <c r="I59" s="5"/>
      <c r="J59" s="630">
        <v>277156</v>
      </c>
      <c r="K59" s="630"/>
      <c r="L59" s="630"/>
      <c r="M59" s="630"/>
      <c r="N59" s="2"/>
      <c r="O59" s="629">
        <v>271643</v>
      </c>
      <c r="P59" s="629"/>
      <c r="Q59" s="629"/>
      <c r="R59" s="629"/>
      <c r="S59" s="656">
        <v>-0.6</v>
      </c>
      <c r="T59" s="656"/>
      <c r="U59" s="656"/>
      <c r="V59" s="656">
        <v>-0.2</v>
      </c>
      <c r="W59" s="656"/>
      <c r="X59" s="656"/>
      <c r="Y59" s="498"/>
      <c r="Z59" s="629">
        <v>5513</v>
      </c>
      <c r="AA59" s="629"/>
      <c r="AB59" s="629"/>
      <c r="AC59" s="629"/>
      <c r="AD59" s="657">
        <v>13.38955162484574</v>
      </c>
      <c r="AE59" s="657"/>
      <c r="AF59" s="657"/>
      <c r="AG59" s="657">
        <v>33.486682808716715</v>
      </c>
      <c r="AH59" s="657"/>
      <c r="AI59" s="658"/>
      <c r="AJ59" s="499"/>
      <c r="AM59" s="40"/>
      <c r="AN59" s="40"/>
      <c r="AP59" s="519"/>
      <c r="AQ59" s="43"/>
      <c r="AR59" s="43"/>
    </row>
    <row r="60" spans="2:44" ht="13.5">
      <c r="B60" s="665" t="s">
        <v>29</v>
      </c>
      <c r="C60" s="666"/>
      <c r="D60" s="666"/>
      <c r="E60" s="666"/>
      <c r="F60" s="666"/>
      <c r="G60" s="666"/>
      <c r="H60" s="667"/>
      <c r="I60" s="5"/>
      <c r="J60" s="630">
        <v>251771</v>
      </c>
      <c r="K60" s="630"/>
      <c r="L60" s="630"/>
      <c r="M60" s="630"/>
      <c r="N60" s="2"/>
      <c r="O60" s="629">
        <v>237217</v>
      </c>
      <c r="P60" s="629"/>
      <c r="Q60" s="629"/>
      <c r="R60" s="629"/>
      <c r="S60" s="656">
        <v>5.1</v>
      </c>
      <c r="T60" s="656"/>
      <c r="U60" s="656"/>
      <c r="V60" s="656">
        <v>-2.6</v>
      </c>
      <c r="W60" s="656"/>
      <c r="X60" s="656"/>
      <c r="Y60" s="498"/>
      <c r="Z60" s="629">
        <v>14554</v>
      </c>
      <c r="AA60" s="629"/>
      <c r="AB60" s="629"/>
      <c r="AC60" s="629"/>
      <c r="AD60" s="657">
        <v>-22.062761058155722</v>
      </c>
      <c r="AE60" s="657"/>
      <c r="AF60" s="657"/>
      <c r="AG60" s="657">
        <v>-15.901999306598869</v>
      </c>
      <c r="AH60" s="657"/>
      <c r="AI60" s="658"/>
      <c r="AJ60" s="499"/>
      <c r="AM60" s="40"/>
      <c r="AN60" s="40"/>
      <c r="AP60" s="519"/>
      <c r="AQ60" s="43"/>
      <c r="AR60" s="43"/>
    </row>
    <row r="61" spans="2:44" ht="13.5">
      <c r="B61" s="665" t="s">
        <v>27</v>
      </c>
      <c r="C61" s="666"/>
      <c r="D61" s="666"/>
      <c r="E61" s="666"/>
      <c r="F61" s="666"/>
      <c r="G61" s="666"/>
      <c r="H61" s="667"/>
      <c r="I61" s="5"/>
      <c r="J61" s="630">
        <v>289849</v>
      </c>
      <c r="K61" s="630"/>
      <c r="L61" s="630"/>
      <c r="M61" s="630"/>
      <c r="N61" s="2"/>
      <c r="O61" s="629">
        <v>281485</v>
      </c>
      <c r="P61" s="629"/>
      <c r="Q61" s="629"/>
      <c r="R61" s="629"/>
      <c r="S61" s="656">
        <v>1.6</v>
      </c>
      <c r="T61" s="656"/>
      <c r="U61" s="656"/>
      <c r="V61" s="656">
        <v>-1.6</v>
      </c>
      <c r="W61" s="656"/>
      <c r="X61" s="656"/>
      <c r="Y61" s="498"/>
      <c r="Z61" s="629">
        <v>8364</v>
      </c>
      <c r="AA61" s="629"/>
      <c r="AB61" s="629"/>
      <c r="AC61" s="629"/>
      <c r="AD61" s="657">
        <v>-8.24923211935059</v>
      </c>
      <c r="AE61" s="657"/>
      <c r="AF61" s="657"/>
      <c r="AG61" s="657">
        <v>14.05972998772671</v>
      </c>
      <c r="AH61" s="657"/>
      <c r="AI61" s="658"/>
      <c r="AJ61" s="499"/>
      <c r="AM61" s="40"/>
      <c r="AN61" s="40"/>
      <c r="AP61" s="519"/>
      <c r="AQ61" s="43"/>
      <c r="AR61" s="43"/>
    </row>
    <row r="62" spans="2:44" ht="13.5">
      <c r="B62" s="665" t="s">
        <v>28</v>
      </c>
      <c r="C62" s="666"/>
      <c r="D62" s="666"/>
      <c r="E62" s="666"/>
      <c r="F62" s="666"/>
      <c r="G62" s="666"/>
      <c r="H62" s="667"/>
      <c r="I62" s="5"/>
      <c r="J62" s="630">
        <v>198697</v>
      </c>
      <c r="K62" s="630"/>
      <c r="L62" s="630"/>
      <c r="M62" s="630"/>
      <c r="N62" s="2"/>
      <c r="O62" s="629">
        <v>184936</v>
      </c>
      <c r="P62" s="629"/>
      <c r="Q62" s="629"/>
      <c r="R62" s="629"/>
      <c r="S62" s="656">
        <v>-1.8</v>
      </c>
      <c r="T62" s="656"/>
      <c r="U62" s="656"/>
      <c r="V62" s="656">
        <v>7.9</v>
      </c>
      <c r="W62" s="656"/>
      <c r="X62" s="656"/>
      <c r="Y62" s="498"/>
      <c r="Z62" s="629">
        <v>13761</v>
      </c>
      <c r="AA62" s="629"/>
      <c r="AB62" s="629"/>
      <c r="AC62" s="629"/>
      <c r="AD62" s="657">
        <v>-10.187965017621725</v>
      </c>
      <c r="AE62" s="657"/>
      <c r="AF62" s="657"/>
      <c r="AG62" s="657">
        <v>20.320013989682618</v>
      </c>
      <c r="AH62" s="657"/>
      <c r="AI62" s="658"/>
      <c r="AJ62" s="499"/>
      <c r="AM62" s="40"/>
      <c r="AN62" s="40"/>
      <c r="AP62" s="519"/>
      <c r="AQ62" s="43"/>
      <c r="AR62" s="43"/>
    </row>
    <row r="63" spans="2:40"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c r="AM63" s="487"/>
      <c r="AN63" s="487"/>
    </row>
    <row r="64" ht="13.5">
      <c r="B64" s="72"/>
    </row>
    <row r="66" spans="17:19" ht="13.5">
      <c r="Q66" s="1" t="s">
        <v>65</v>
      </c>
      <c r="R66" s="29">
        <v>4</v>
      </c>
      <c r="S66" s="1" t="s">
        <v>65</v>
      </c>
    </row>
  </sheetData>
  <mergeCells count="313">
    <mergeCell ref="C8:AJ9"/>
    <mergeCell ref="C10:AJ12"/>
    <mergeCell ref="C13:AJ14"/>
    <mergeCell ref="I22:L22"/>
    <mergeCell ref="I17:L20"/>
    <mergeCell ref="AG20:AJ20"/>
    <mergeCell ref="Z20:AB20"/>
    <mergeCell ref="W20:Y20"/>
    <mergeCell ref="M19:R19"/>
    <mergeCell ref="S18:V20"/>
    <mergeCell ref="P20:R20"/>
    <mergeCell ref="M20:O20"/>
    <mergeCell ref="I21:L21"/>
    <mergeCell ref="AD16:AJ16"/>
    <mergeCell ref="M21:O21"/>
    <mergeCell ref="P21:R21"/>
    <mergeCell ref="S21:V21"/>
    <mergeCell ref="B17:H20"/>
    <mergeCell ref="M37:O37"/>
    <mergeCell ref="M36:O36"/>
    <mergeCell ref="M35:O35"/>
    <mergeCell ref="M34:O34"/>
    <mergeCell ref="M33:O33"/>
    <mergeCell ref="M32:O32"/>
    <mergeCell ref="M29:O29"/>
    <mergeCell ref="M28:O28"/>
    <mergeCell ref="M27:O27"/>
    <mergeCell ref="I37:L37"/>
    <mergeCell ref="I36:L36"/>
    <mergeCell ref="I35:L35"/>
    <mergeCell ref="I34:L34"/>
    <mergeCell ref="I24:L24"/>
    <mergeCell ref="I23:L23"/>
    <mergeCell ref="I26:L26"/>
    <mergeCell ref="M22:O22"/>
    <mergeCell ref="M25:O25"/>
    <mergeCell ref="M24:O24"/>
    <mergeCell ref="M23:O23"/>
    <mergeCell ref="I33:L33"/>
    <mergeCell ref="I32:L32"/>
    <mergeCell ref="I29:L29"/>
    <mergeCell ref="I28:L28"/>
    <mergeCell ref="P37:R37"/>
    <mergeCell ref="P36:R36"/>
    <mergeCell ref="P35:R35"/>
    <mergeCell ref="P34:R34"/>
    <mergeCell ref="S37:V37"/>
    <mergeCell ref="S36:V36"/>
    <mergeCell ref="S35:V35"/>
    <mergeCell ref="S34:V34"/>
    <mergeCell ref="S23:V23"/>
    <mergeCell ref="S22:V22"/>
    <mergeCell ref="M31:O31"/>
    <mergeCell ref="M30:O30"/>
    <mergeCell ref="S27:V27"/>
    <mergeCell ref="S26:V26"/>
    <mergeCell ref="S25:V25"/>
    <mergeCell ref="S24:V24"/>
    <mergeCell ref="P23:R23"/>
    <mergeCell ref="P22:R22"/>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W33:Y33"/>
    <mergeCell ref="W32:Y32"/>
    <mergeCell ref="P30:R30"/>
    <mergeCell ref="P31:R31"/>
    <mergeCell ref="S33:V33"/>
    <mergeCell ref="S32:V32"/>
    <mergeCell ref="S30:V30"/>
    <mergeCell ref="S31:V31"/>
    <mergeCell ref="P33:R33"/>
    <mergeCell ref="P32:R32"/>
    <mergeCell ref="W37:Y37"/>
    <mergeCell ref="W36:Y36"/>
    <mergeCell ref="W35:Y35"/>
    <mergeCell ref="W34:Y34"/>
    <mergeCell ref="P24:R24"/>
    <mergeCell ref="S29:V29"/>
    <mergeCell ref="S28:V28"/>
    <mergeCell ref="P27:R27"/>
    <mergeCell ref="P29:R29"/>
    <mergeCell ref="P28:R28"/>
    <mergeCell ref="I31:L31"/>
    <mergeCell ref="I30:L30"/>
    <mergeCell ref="P26:R26"/>
    <mergeCell ref="P25:R25"/>
    <mergeCell ref="I27:L27"/>
    <mergeCell ref="M26:O26"/>
    <mergeCell ref="I25:L25"/>
    <mergeCell ref="W30:Y30"/>
    <mergeCell ref="W31:Y31"/>
    <mergeCell ref="W29:Y29"/>
    <mergeCell ref="W28:Y28"/>
    <mergeCell ref="AG37:AJ37"/>
    <mergeCell ref="AG36:AJ36"/>
    <mergeCell ref="AG35:AJ35"/>
    <mergeCell ref="AG34:AJ34"/>
    <mergeCell ref="AG27:AJ27"/>
    <mergeCell ref="AG26:AJ26"/>
    <mergeCell ref="AG33:AJ33"/>
    <mergeCell ref="AG32:AJ32"/>
    <mergeCell ref="AG31:AJ31"/>
    <mergeCell ref="AG30:AJ30"/>
    <mergeCell ref="AG25:AJ25"/>
    <mergeCell ref="AG24:AJ24"/>
    <mergeCell ref="AG23:AJ23"/>
    <mergeCell ref="AG22:AJ22"/>
    <mergeCell ref="B42:H45"/>
    <mergeCell ref="S45:U45"/>
    <mergeCell ref="V45:X45"/>
    <mergeCell ref="I42:M45"/>
    <mergeCell ref="N43:R45"/>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S44:X44"/>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22:AF22"/>
    <mergeCell ref="Z28:AB28"/>
    <mergeCell ref="Z30:AB30"/>
    <mergeCell ref="Z31:AB31"/>
    <mergeCell ref="AC30:AF30"/>
    <mergeCell ref="Z25:AB25"/>
    <mergeCell ref="Z24:AB24"/>
    <mergeCell ref="AG21:AJ21"/>
    <mergeCell ref="W21:Y21"/>
    <mergeCell ref="Z21:AB21"/>
    <mergeCell ref="AC21:AF21"/>
    <mergeCell ref="W27:Y27"/>
    <mergeCell ref="W26:Y26"/>
    <mergeCell ref="Z26:AB26"/>
    <mergeCell ref="AC41:AI41"/>
    <mergeCell ref="AC37:AF37"/>
    <mergeCell ref="AC36:AF36"/>
    <mergeCell ref="AC35:AF35"/>
    <mergeCell ref="AC34:AF34"/>
    <mergeCell ref="AG29:AJ29"/>
    <mergeCell ref="AG28:AJ28"/>
    <mergeCell ref="Z23:AB23"/>
    <mergeCell ref="AC27:AF27"/>
    <mergeCell ref="Z27:AB27"/>
    <mergeCell ref="AC26:AF26"/>
    <mergeCell ref="AC25:AF25"/>
    <mergeCell ref="AC23:AF23"/>
    <mergeCell ref="AC18:AF20"/>
    <mergeCell ref="W19:AB19"/>
    <mergeCell ref="AC33:AF33"/>
    <mergeCell ref="AC32:AF32"/>
    <mergeCell ref="AC29:AF29"/>
    <mergeCell ref="AC28:AF28"/>
    <mergeCell ref="AC31:AF31"/>
    <mergeCell ref="AC24:AF24"/>
    <mergeCell ref="W25:Y25"/>
    <mergeCell ref="W24:Y24"/>
    <mergeCell ref="W23:Y23"/>
    <mergeCell ref="W22:Y22"/>
    <mergeCell ref="Z37:AB37"/>
    <mergeCell ref="Z36:AB36"/>
    <mergeCell ref="Z35:AB35"/>
    <mergeCell ref="Z34:AB34"/>
    <mergeCell ref="Z32:AB32"/>
    <mergeCell ref="Z29:AB29"/>
    <mergeCell ref="Z22:AB22"/>
    <mergeCell ref="Z33:AB33"/>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BA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6" width="9" style="1" customWidth="1"/>
    <col min="47" max="47" width="2.59765625" style="1" customWidth="1"/>
    <col min="48" max="48" width="7.59765625" style="1" customWidth="1"/>
    <col min="49" max="144" width="2.59765625" style="1" customWidth="1"/>
    <col min="145" max="16384" width="9" style="1" customWidth="1"/>
  </cols>
  <sheetData>
    <row r="1" spans="2:36" ht="17.25">
      <c r="B1" s="35" t="s">
        <v>67</v>
      </c>
      <c r="C1" s="33"/>
      <c r="D1" s="33"/>
      <c r="E1" s="33"/>
      <c r="F1" s="33"/>
      <c r="G1" s="33"/>
      <c r="H1" s="33"/>
      <c r="I1" s="33"/>
      <c r="J1" s="33"/>
      <c r="K1" s="33"/>
      <c r="L1" s="32"/>
      <c r="M1" s="32"/>
      <c r="N1" s="32"/>
      <c r="O1" s="32"/>
      <c r="P1" s="32"/>
      <c r="Q1" s="32"/>
      <c r="R1" s="32"/>
      <c r="S1" s="32"/>
      <c r="T1" s="32"/>
      <c r="U1" s="32"/>
      <c r="V1" s="32"/>
      <c r="W1" s="32"/>
      <c r="X1" s="32"/>
      <c r="Y1" s="32"/>
      <c r="Z1" s="32"/>
      <c r="AA1" s="32"/>
      <c r="AB1" s="32"/>
      <c r="AC1" s="32"/>
      <c r="AD1" s="32"/>
      <c r="AE1" s="32"/>
      <c r="AF1" s="32"/>
      <c r="AG1" s="32"/>
      <c r="AH1" s="32"/>
      <c r="AI1" s="32"/>
      <c r="AJ1" s="32"/>
    </row>
    <row r="2" spans="2:36" ht="13.5">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2:38" ht="13.5" customHeight="1">
      <c r="B3" s="32"/>
      <c r="C3" s="742" t="s">
        <v>756</v>
      </c>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row>
    <row r="4" spans="2:38" ht="13.5">
      <c r="B4" s="3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row>
    <row r="5" spans="2:38" ht="13.5" customHeight="1">
      <c r="B5" s="32"/>
      <c r="C5" s="685" t="s">
        <v>757</v>
      </c>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row>
    <row r="6" spans="2:38" ht="13.5">
      <c r="B6" s="32"/>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row>
    <row r="7" spans="2:38" ht="13.5">
      <c r="B7" s="32"/>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5"/>
      <c r="AH7" s="685"/>
      <c r="AI7" s="685"/>
      <c r="AJ7" s="685"/>
      <c r="AK7" s="685"/>
      <c r="AL7" s="685"/>
    </row>
    <row r="8" spans="2:38" ht="13.5" customHeight="1">
      <c r="B8" s="32"/>
      <c r="C8" s="685" t="s">
        <v>758</v>
      </c>
      <c r="D8" s="685"/>
      <c r="E8" s="685"/>
      <c r="F8" s="685"/>
      <c r="G8" s="685"/>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row>
    <row r="9" spans="2:38" ht="13.5">
      <c r="B9" s="32"/>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row>
    <row r="10" spans="2:36" ht="13.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2:38" s="33" customFormat="1" ht="13.5">
      <c r="B11" s="33" t="s">
        <v>68</v>
      </c>
      <c r="AD11" s="66"/>
      <c r="AE11" s="66"/>
      <c r="AF11" s="627" t="s">
        <v>62</v>
      </c>
      <c r="AG11" s="627"/>
      <c r="AH11" s="627"/>
      <c r="AI11" s="627"/>
      <c r="AJ11" s="627"/>
      <c r="AK11" s="627"/>
      <c r="AL11" s="627"/>
    </row>
    <row r="12" spans="2:38" ht="7.5" customHeight="1">
      <c r="B12" s="668" t="s">
        <v>66</v>
      </c>
      <c r="C12" s="669"/>
      <c r="D12" s="669"/>
      <c r="E12" s="669"/>
      <c r="F12" s="669"/>
      <c r="G12" s="669"/>
      <c r="H12" s="670"/>
      <c r="I12" s="687" t="s">
        <v>84</v>
      </c>
      <c r="J12" s="710"/>
      <c r="K12" s="710"/>
      <c r="L12" s="710"/>
      <c r="M12" s="77"/>
      <c r="N12" s="77"/>
      <c r="O12" s="77"/>
      <c r="P12" s="77"/>
      <c r="Q12" s="77"/>
      <c r="R12" s="77"/>
      <c r="S12" s="94"/>
      <c r="T12" s="95"/>
      <c r="U12" s="95"/>
      <c r="V12" s="95"/>
      <c r="W12" s="77"/>
      <c r="X12" s="77"/>
      <c r="Y12" s="77"/>
      <c r="Z12" s="77"/>
      <c r="AA12" s="77"/>
      <c r="AB12" s="77"/>
      <c r="AC12" s="94"/>
      <c r="AD12" s="95"/>
      <c r="AE12" s="95"/>
      <c r="AF12" s="95"/>
      <c r="AG12" s="77"/>
      <c r="AH12" s="77"/>
      <c r="AI12" s="77"/>
      <c r="AJ12" s="77"/>
      <c r="AK12" s="89"/>
      <c r="AL12" s="90"/>
    </row>
    <row r="13" spans="2:38" ht="7.5" customHeight="1">
      <c r="B13" s="671"/>
      <c r="C13" s="672"/>
      <c r="D13" s="672"/>
      <c r="E13" s="672"/>
      <c r="F13" s="672"/>
      <c r="G13" s="672"/>
      <c r="H13" s="673"/>
      <c r="I13" s="689"/>
      <c r="J13" s="712"/>
      <c r="K13" s="712"/>
      <c r="L13" s="712"/>
      <c r="M13" s="96"/>
      <c r="N13" s="97"/>
      <c r="O13" s="97"/>
      <c r="P13" s="97"/>
      <c r="Q13" s="97"/>
      <c r="R13" s="97"/>
      <c r="S13" s="687" t="s">
        <v>47</v>
      </c>
      <c r="T13" s="688"/>
      <c r="U13" s="688"/>
      <c r="V13" s="688"/>
      <c r="W13" s="92"/>
      <c r="X13" s="79"/>
      <c r="Y13" s="79"/>
      <c r="Z13" s="79"/>
      <c r="AA13" s="79"/>
      <c r="AB13" s="93"/>
      <c r="AC13" s="687" t="s">
        <v>48</v>
      </c>
      <c r="AD13" s="688"/>
      <c r="AE13" s="688"/>
      <c r="AF13" s="688"/>
      <c r="AG13" s="92"/>
      <c r="AH13" s="79"/>
      <c r="AI13" s="79"/>
      <c r="AJ13" s="79"/>
      <c r="AK13" s="79"/>
      <c r="AL13" s="93"/>
    </row>
    <row r="14" spans="2:38" ht="13.5">
      <c r="B14" s="671"/>
      <c r="C14" s="672"/>
      <c r="D14" s="672"/>
      <c r="E14" s="672"/>
      <c r="F14" s="672"/>
      <c r="G14" s="672"/>
      <c r="H14" s="673"/>
      <c r="I14" s="711"/>
      <c r="J14" s="727"/>
      <c r="K14" s="727"/>
      <c r="L14" s="727"/>
      <c r="M14" s="632" t="s">
        <v>35</v>
      </c>
      <c r="N14" s="633"/>
      <c r="O14" s="633"/>
      <c r="P14" s="633"/>
      <c r="Q14" s="633"/>
      <c r="R14" s="633"/>
      <c r="S14" s="689"/>
      <c r="T14" s="690"/>
      <c r="U14" s="690"/>
      <c r="V14" s="725"/>
      <c r="W14" s="634" t="s">
        <v>35</v>
      </c>
      <c r="X14" s="635"/>
      <c r="Y14" s="635"/>
      <c r="Z14" s="635"/>
      <c r="AA14" s="635"/>
      <c r="AB14" s="628"/>
      <c r="AC14" s="689"/>
      <c r="AD14" s="690"/>
      <c r="AE14" s="690"/>
      <c r="AF14" s="725"/>
      <c r="AG14" s="634" t="s">
        <v>35</v>
      </c>
      <c r="AH14" s="635"/>
      <c r="AI14" s="635"/>
      <c r="AJ14" s="635"/>
      <c r="AK14" s="635"/>
      <c r="AL14" s="628"/>
    </row>
    <row r="15" spans="2:38" s="14" customFormat="1" ht="13.5">
      <c r="B15" s="671"/>
      <c r="C15" s="672"/>
      <c r="D15" s="672"/>
      <c r="E15" s="672"/>
      <c r="F15" s="672"/>
      <c r="G15" s="672"/>
      <c r="H15" s="673"/>
      <c r="I15" s="713"/>
      <c r="J15" s="714"/>
      <c r="K15" s="714"/>
      <c r="L15" s="714"/>
      <c r="M15" s="709" t="s">
        <v>25</v>
      </c>
      <c r="N15" s="709"/>
      <c r="O15" s="709"/>
      <c r="P15" s="709" t="s">
        <v>24</v>
      </c>
      <c r="Q15" s="724"/>
      <c r="R15" s="728"/>
      <c r="S15" s="691"/>
      <c r="T15" s="692"/>
      <c r="U15" s="692"/>
      <c r="V15" s="726"/>
      <c r="W15" s="664" t="s">
        <v>25</v>
      </c>
      <c r="X15" s="709"/>
      <c r="Y15" s="709"/>
      <c r="Z15" s="709" t="s">
        <v>24</v>
      </c>
      <c r="AA15" s="724"/>
      <c r="AB15" s="724"/>
      <c r="AC15" s="691"/>
      <c r="AD15" s="692"/>
      <c r="AE15" s="692"/>
      <c r="AF15" s="726"/>
      <c r="AG15" s="664" t="s">
        <v>25</v>
      </c>
      <c r="AH15" s="709"/>
      <c r="AI15" s="709"/>
      <c r="AJ15" s="709" t="s">
        <v>24</v>
      </c>
      <c r="AK15" s="724"/>
      <c r="AL15" s="724"/>
    </row>
    <row r="16" spans="2:38" s="17" customFormat="1" ht="9.75">
      <c r="B16" s="24"/>
      <c r="C16" s="25"/>
      <c r="D16" s="25"/>
      <c r="E16" s="25"/>
      <c r="F16" s="25"/>
      <c r="G16" s="25"/>
      <c r="H16" s="26"/>
      <c r="I16" s="28"/>
      <c r="J16" s="18"/>
      <c r="K16" s="30"/>
      <c r="L16" s="30" t="s">
        <v>44</v>
      </c>
      <c r="M16" s="18"/>
      <c r="N16" s="30"/>
      <c r="O16" s="30" t="s">
        <v>43</v>
      </c>
      <c r="P16" s="18"/>
      <c r="Q16" s="30"/>
      <c r="R16" s="30" t="s">
        <v>43</v>
      </c>
      <c r="S16" s="18"/>
      <c r="T16" s="18"/>
      <c r="U16" s="30"/>
      <c r="V16" s="30" t="s">
        <v>44</v>
      </c>
      <c r="W16" s="18"/>
      <c r="X16" s="30"/>
      <c r="Y16" s="30" t="s">
        <v>43</v>
      </c>
      <c r="Z16" s="18"/>
      <c r="AA16" s="30"/>
      <c r="AB16" s="30" t="s">
        <v>43</v>
      </c>
      <c r="AC16" s="18"/>
      <c r="AD16" s="18"/>
      <c r="AE16" s="30"/>
      <c r="AF16" s="30" t="s">
        <v>44</v>
      </c>
      <c r="AG16" s="18"/>
      <c r="AH16" s="30"/>
      <c r="AI16" s="30" t="s">
        <v>43</v>
      </c>
      <c r="AJ16" s="18"/>
      <c r="AK16" s="18"/>
      <c r="AL16" s="31" t="s">
        <v>43</v>
      </c>
    </row>
    <row r="17" spans="2:38" ht="13.5">
      <c r="B17" s="665" t="s">
        <v>30</v>
      </c>
      <c r="C17" s="666"/>
      <c r="D17" s="666"/>
      <c r="E17" s="666"/>
      <c r="F17" s="666"/>
      <c r="G17" s="666"/>
      <c r="H17" s="667"/>
      <c r="I17" s="697">
        <v>137.2</v>
      </c>
      <c r="J17" s="697"/>
      <c r="K17" s="697"/>
      <c r="L17" s="697"/>
      <c r="M17" s="655">
        <v>-7.5</v>
      </c>
      <c r="N17" s="655"/>
      <c r="O17" s="655"/>
      <c r="P17" s="655">
        <v>-0.3</v>
      </c>
      <c r="Q17" s="655"/>
      <c r="R17" s="655"/>
      <c r="S17" s="697">
        <v>126.6</v>
      </c>
      <c r="T17" s="697"/>
      <c r="U17" s="697"/>
      <c r="V17" s="697"/>
      <c r="W17" s="655">
        <v>-7.7</v>
      </c>
      <c r="X17" s="655"/>
      <c r="Y17" s="655"/>
      <c r="Z17" s="655">
        <v>-0.4</v>
      </c>
      <c r="AA17" s="655"/>
      <c r="AB17" s="655"/>
      <c r="AC17" s="697">
        <v>10.6</v>
      </c>
      <c r="AD17" s="697"/>
      <c r="AE17" s="697"/>
      <c r="AF17" s="697"/>
      <c r="AG17" s="655">
        <v>-7.3</v>
      </c>
      <c r="AH17" s="655"/>
      <c r="AI17" s="655"/>
      <c r="AJ17" s="655">
        <v>2.2</v>
      </c>
      <c r="AK17" s="655"/>
      <c r="AL17" s="696"/>
    </row>
    <row r="18" spans="2:38" ht="13.5">
      <c r="B18" s="665" t="s">
        <v>31</v>
      </c>
      <c r="C18" s="666"/>
      <c r="D18" s="666"/>
      <c r="E18" s="666"/>
      <c r="F18" s="666"/>
      <c r="G18" s="666"/>
      <c r="H18" s="667"/>
      <c r="I18" s="695">
        <v>150.9</v>
      </c>
      <c r="J18" s="695"/>
      <c r="K18" s="695"/>
      <c r="L18" s="695"/>
      <c r="M18" s="655">
        <v>-15.1</v>
      </c>
      <c r="N18" s="655"/>
      <c r="O18" s="655"/>
      <c r="P18" s="655">
        <v>-2.3</v>
      </c>
      <c r="Q18" s="655"/>
      <c r="R18" s="655"/>
      <c r="S18" s="695">
        <v>139.6</v>
      </c>
      <c r="T18" s="695"/>
      <c r="U18" s="695"/>
      <c r="V18" s="695"/>
      <c r="W18" s="655">
        <v>-14.2</v>
      </c>
      <c r="X18" s="655"/>
      <c r="Y18" s="655"/>
      <c r="Z18" s="655">
        <v>-3.8</v>
      </c>
      <c r="AA18" s="655"/>
      <c r="AB18" s="655"/>
      <c r="AC18" s="695">
        <v>11.3</v>
      </c>
      <c r="AD18" s="695"/>
      <c r="AE18" s="695"/>
      <c r="AF18" s="695"/>
      <c r="AG18" s="655">
        <v>-25.1</v>
      </c>
      <c r="AH18" s="655"/>
      <c r="AI18" s="655"/>
      <c r="AJ18" s="655">
        <v>21.6</v>
      </c>
      <c r="AK18" s="655"/>
      <c r="AL18" s="696"/>
    </row>
    <row r="19" spans="2:38" ht="13.5">
      <c r="B19" s="665" t="s">
        <v>32</v>
      </c>
      <c r="C19" s="666"/>
      <c r="D19" s="666"/>
      <c r="E19" s="666"/>
      <c r="F19" s="666"/>
      <c r="G19" s="666"/>
      <c r="H19" s="667"/>
      <c r="I19" s="695">
        <v>145.7</v>
      </c>
      <c r="J19" s="695"/>
      <c r="K19" s="695"/>
      <c r="L19" s="695"/>
      <c r="M19" s="655">
        <v>-12.3</v>
      </c>
      <c r="N19" s="655"/>
      <c r="O19" s="655"/>
      <c r="P19" s="655">
        <v>0.6</v>
      </c>
      <c r="Q19" s="655"/>
      <c r="R19" s="655"/>
      <c r="S19" s="695">
        <v>132.4</v>
      </c>
      <c r="T19" s="695"/>
      <c r="U19" s="695"/>
      <c r="V19" s="695"/>
      <c r="W19" s="655">
        <v>-11.9</v>
      </c>
      <c r="X19" s="655"/>
      <c r="Y19" s="655"/>
      <c r="Z19" s="655">
        <v>0.4</v>
      </c>
      <c r="AA19" s="655"/>
      <c r="AB19" s="655"/>
      <c r="AC19" s="695">
        <v>13.3</v>
      </c>
      <c r="AD19" s="695"/>
      <c r="AE19" s="695"/>
      <c r="AF19" s="695"/>
      <c r="AG19" s="655">
        <v>-15.2</v>
      </c>
      <c r="AH19" s="655"/>
      <c r="AI19" s="655"/>
      <c r="AJ19" s="655">
        <v>3.3</v>
      </c>
      <c r="AK19" s="655"/>
      <c r="AL19" s="696"/>
    </row>
    <row r="20" spans="2:38" ht="13.5">
      <c r="B20" s="665" t="s">
        <v>57</v>
      </c>
      <c r="C20" s="666"/>
      <c r="D20" s="666"/>
      <c r="E20" s="666"/>
      <c r="F20" s="666"/>
      <c r="G20" s="666"/>
      <c r="H20" s="667"/>
      <c r="I20" s="695">
        <v>147.6</v>
      </c>
      <c r="J20" s="695"/>
      <c r="K20" s="695"/>
      <c r="L20" s="695"/>
      <c r="M20" s="655">
        <v>0.4</v>
      </c>
      <c r="N20" s="655"/>
      <c r="O20" s="655"/>
      <c r="P20" s="655">
        <v>1.5</v>
      </c>
      <c r="Q20" s="655"/>
      <c r="R20" s="655"/>
      <c r="S20" s="695">
        <v>135.3</v>
      </c>
      <c r="T20" s="695"/>
      <c r="U20" s="695"/>
      <c r="V20" s="695"/>
      <c r="W20" s="655">
        <v>-3.7</v>
      </c>
      <c r="X20" s="655"/>
      <c r="Y20" s="655"/>
      <c r="Z20" s="655">
        <v>0.5</v>
      </c>
      <c r="AA20" s="655"/>
      <c r="AB20" s="655"/>
      <c r="AC20" s="695">
        <v>12.3</v>
      </c>
      <c r="AD20" s="695"/>
      <c r="AE20" s="695"/>
      <c r="AF20" s="695"/>
      <c r="AG20" s="655">
        <v>48.4</v>
      </c>
      <c r="AH20" s="655"/>
      <c r="AI20" s="655"/>
      <c r="AJ20" s="655">
        <v>7.6</v>
      </c>
      <c r="AK20" s="655"/>
      <c r="AL20" s="696"/>
    </row>
    <row r="21" spans="2:38" ht="13.5">
      <c r="B21" s="665" t="s">
        <v>26</v>
      </c>
      <c r="C21" s="666"/>
      <c r="D21" s="666"/>
      <c r="E21" s="666"/>
      <c r="F21" s="666"/>
      <c r="G21" s="666"/>
      <c r="H21" s="667"/>
      <c r="I21" s="695">
        <v>146.7</v>
      </c>
      <c r="J21" s="695"/>
      <c r="K21" s="695"/>
      <c r="L21" s="695"/>
      <c r="M21" s="655">
        <v>-5</v>
      </c>
      <c r="N21" s="655"/>
      <c r="O21" s="655"/>
      <c r="P21" s="655">
        <v>-1.2</v>
      </c>
      <c r="Q21" s="655"/>
      <c r="R21" s="655"/>
      <c r="S21" s="695">
        <v>135.7</v>
      </c>
      <c r="T21" s="695"/>
      <c r="U21" s="695"/>
      <c r="V21" s="695"/>
      <c r="W21" s="655">
        <v>-4.4</v>
      </c>
      <c r="X21" s="655"/>
      <c r="Y21" s="655"/>
      <c r="Z21" s="655">
        <v>-1.7</v>
      </c>
      <c r="AA21" s="655"/>
      <c r="AB21" s="655"/>
      <c r="AC21" s="695">
        <v>11</v>
      </c>
      <c r="AD21" s="695"/>
      <c r="AE21" s="695"/>
      <c r="AF21" s="695"/>
      <c r="AG21" s="655">
        <v>-11.6</v>
      </c>
      <c r="AH21" s="655"/>
      <c r="AI21" s="655"/>
      <c r="AJ21" s="655">
        <v>7.4</v>
      </c>
      <c r="AK21" s="655"/>
      <c r="AL21" s="696"/>
    </row>
    <row r="22" spans="2:38" ht="13.5">
      <c r="B22" s="665" t="s">
        <v>56</v>
      </c>
      <c r="C22" s="666"/>
      <c r="D22" s="666"/>
      <c r="E22" s="666"/>
      <c r="F22" s="666"/>
      <c r="G22" s="666"/>
      <c r="H22" s="667"/>
      <c r="I22" s="695">
        <v>162.2</v>
      </c>
      <c r="J22" s="695"/>
      <c r="K22" s="695"/>
      <c r="L22" s="695"/>
      <c r="M22" s="655">
        <v>-7.1</v>
      </c>
      <c r="N22" s="655"/>
      <c r="O22" s="655"/>
      <c r="P22" s="655">
        <v>3.4</v>
      </c>
      <c r="Q22" s="655"/>
      <c r="R22" s="655"/>
      <c r="S22" s="695">
        <v>140.8</v>
      </c>
      <c r="T22" s="695"/>
      <c r="U22" s="695"/>
      <c r="V22" s="695"/>
      <c r="W22" s="655">
        <v>-5.1</v>
      </c>
      <c r="X22" s="655"/>
      <c r="Y22" s="655"/>
      <c r="Z22" s="655">
        <v>2.3</v>
      </c>
      <c r="AA22" s="655"/>
      <c r="AB22" s="655"/>
      <c r="AC22" s="695">
        <v>21.4</v>
      </c>
      <c r="AD22" s="695"/>
      <c r="AE22" s="695"/>
      <c r="AF22" s="695"/>
      <c r="AG22" s="655">
        <v>-17.8</v>
      </c>
      <c r="AH22" s="655"/>
      <c r="AI22" s="655"/>
      <c r="AJ22" s="655">
        <v>11.5</v>
      </c>
      <c r="AK22" s="655"/>
      <c r="AL22" s="696"/>
    </row>
    <row r="23" spans="2:38" ht="13.5">
      <c r="B23" s="665" t="s">
        <v>72</v>
      </c>
      <c r="C23" s="666"/>
      <c r="D23" s="666"/>
      <c r="E23" s="666"/>
      <c r="F23" s="666"/>
      <c r="G23" s="666"/>
      <c r="H23" s="667"/>
      <c r="I23" s="695">
        <v>131.3</v>
      </c>
      <c r="J23" s="695"/>
      <c r="K23" s="695"/>
      <c r="L23" s="695"/>
      <c r="M23" s="655">
        <v>-5.2</v>
      </c>
      <c r="N23" s="655"/>
      <c r="O23" s="655"/>
      <c r="P23" s="655">
        <v>-3.6</v>
      </c>
      <c r="Q23" s="655"/>
      <c r="R23" s="655"/>
      <c r="S23" s="695">
        <v>123.3</v>
      </c>
      <c r="T23" s="695"/>
      <c r="U23" s="695"/>
      <c r="V23" s="695"/>
      <c r="W23" s="656">
        <v>-5.7</v>
      </c>
      <c r="X23" s="656"/>
      <c r="Y23" s="656"/>
      <c r="Z23" s="656">
        <v>-3.5</v>
      </c>
      <c r="AA23" s="656"/>
      <c r="AB23" s="656"/>
      <c r="AC23" s="695">
        <v>8</v>
      </c>
      <c r="AD23" s="695"/>
      <c r="AE23" s="695"/>
      <c r="AF23" s="695"/>
      <c r="AG23" s="656">
        <v>2.1</v>
      </c>
      <c r="AH23" s="656"/>
      <c r="AI23" s="656"/>
      <c r="AJ23" s="656">
        <v>-7.1</v>
      </c>
      <c r="AK23" s="656"/>
      <c r="AL23" s="723"/>
    </row>
    <row r="24" spans="2:38" ht="13.5">
      <c r="B24" s="665" t="s">
        <v>73</v>
      </c>
      <c r="C24" s="666"/>
      <c r="D24" s="666"/>
      <c r="E24" s="666"/>
      <c r="F24" s="666"/>
      <c r="G24" s="666"/>
      <c r="H24" s="667"/>
      <c r="I24" s="699">
        <v>163.6</v>
      </c>
      <c r="J24" s="699"/>
      <c r="K24" s="699"/>
      <c r="L24" s="699"/>
      <c r="M24" s="656">
        <v>2.6</v>
      </c>
      <c r="N24" s="656"/>
      <c r="O24" s="656"/>
      <c r="P24" s="656">
        <v>8.2</v>
      </c>
      <c r="Q24" s="656"/>
      <c r="R24" s="656"/>
      <c r="S24" s="699">
        <v>147.4</v>
      </c>
      <c r="T24" s="699"/>
      <c r="U24" s="699"/>
      <c r="V24" s="699"/>
      <c r="W24" s="656">
        <v>-0.9</v>
      </c>
      <c r="X24" s="656"/>
      <c r="Y24" s="656"/>
      <c r="Z24" s="656">
        <v>5.2</v>
      </c>
      <c r="AA24" s="656"/>
      <c r="AB24" s="656"/>
      <c r="AC24" s="699">
        <v>16.2</v>
      </c>
      <c r="AD24" s="699"/>
      <c r="AE24" s="699"/>
      <c r="AF24" s="699"/>
      <c r="AG24" s="656">
        <v>59.4</v>
      </c>
      <c r="AH24" s="656"/>
      <c r="AI24" s="656"/>
      <c r="AJ24" s="656">
        <v>48.8</v>
      </c>
      <c r="AK24" s="656"/>
      <c r="AL24" s="723"/>
    </row>
    <row r="25" spans="2:42" ht="13.5">
      <c r="B25" s="665" t="s">
        <v>55</v>
      </c>
      <c r="C25" s="666"/>
      <c r="D25" s="666"/>
      <c r="E25" s="666"/>
      <c r="F25" s="666"/>
      <c r="G25" s="666"/>
      <c r="H25" s="667"/>
      <c r="I25" s="699">
        <v>139.1</v>
      </c>
      <c r="J25" s="699"/>
      <c r="K25" s="699"/>
      <c r="L25" s="699"/>
      <c r="M25" s="656">
        <v>-11.6</v>
      </c>
      <c r="N25" s="656"/>
      <c r="O25" s="656"/>
      <c r="P25" s="656">
        <v>1.6</v>
      </c>
      <c r="Q25" s="656"/>
      <c r="R25" s="656"/>
      <c r="S25" s="699">
        <v>130.3</v>
      </c>
      <c r="T25" s="699"/>
      <c r="U25" s="699"/>
      <c r="V25" s="699"/>
      <c r="W25" s="656">
        <v>-12.8</v>
      </c>
      <c r="X25" s="656"/>
      <c r="Y25" s="656"/>
      <c r="Z25" s="656">
        <v>1.9</v>
      </c>
      <c r="AA25" s="656"/>
      <c r="AB25" s="656"/>
      <c r="AC25" s="699">
        <v>8.8</v>
      </c>
      <c r="AD25" s="699"/>
      <c r="AE25" s="699"/>
      <c r="AF25" s="699"/>
      <c r="AG25" s="656">
        <v>11.3</v>
      </c>
      <c r="AH25" s="656"/>
      <c r="AI25" s="656"/>
      <c r="AJ25" s="656">
        <v>-4.4</v>
      </c>
      <c r="AK25" s="656"/>
      <c r="AL25" s="723"/>
      <c r="AP25" s="486"/>
    </row>
    <row r="26" spans="2:42" ht="13.5">
      <c r="B26" s="665" t="s">
        <v>54</v>
      </c>
      <c r="C26" s="666"/>
      <c r="D26" s="666"/>
      <c r="E26" s="666"/>
      <c r="F26" s="666"/>
      <c r="G26" s="666"/>
      <c r="H26" s="667"/>
      <c r="I26" s="699">
        <v>142.9</v>
      </c>
      <c r="J26" s="699"/>
      <c r="K26" s="699"/>
      <c r="L26" s="699"/>
      <c r="M26" s="656">
        <v>-12</v>
      </c>
      <c r="N26" s="656"/>
      <c r="O26" s="656"/>
      <c r="P26" s="656">
        <v>-2</v>
      </c>
      <c r="Q26" s="656"/>
      <c r="R26" s="656"/>
      <c r="S26" s="699">
        <v>128.1</v>
      </c>
      <c r="T26" s="699"/>
      <c r="U26" s="699"/>
      <c r="V26" s="699"/>
      <c r="W26" s="656">
        <v>-11.8</v>
      </c>
      <c r="X26" s="656"/>
      <c r="Y26" s="656"/>
      <c r="Z26" s="656">
        <v>-2.5</v>
      </c>
      <c r="AA26" s="656"/>
      <c r="AB26" s="656"/>
      <c r="AC26" s="699">
        <v>14.8</v>
      </c>
      <c r="AD26" s="699"/>
      <c r="AE26" s="699"/>
      <c r="AF26" s="699"/>
      <c r="AG26" s="656">
        <v>-15.2</v>
      </c>
      <c r="AH26" s="656"/>
      <c r="AI26" s="656"/>
      <c r="AJ26" s="656">
        <v>0.3</v>
      </c>
      <c r="AK26" s="656"/>
      <c r="AL26" s="723"/>
      <c r="AP26" s="486"/>
    </row>
    <row r="27" spans="2:42" ht="13.5">
      <c r="B27" s="665" t="s">
        <v>53</v>
      </c>
      <c r="C27" s="666"/>
      <c r="D27" s="666"/>
      <c r="E27" s="666"/>
      <c r="F27" s="666"/>
      <c r="G27" s="666"/>
      <c r="H27" s="667"/>
      <c r="I27" s="699">
        <v>100.2</v>
      </c>
      <c r="J27" s="699"/>
      <c r="K27" s="699"/>
      <c r="L27" s="699"/>
      <c r="M27" s="656">
        <v>5.8</v>
      </c>
      <c r="N27" s="656"/>
      <c r="O27" s="656"/>
      <c r="P27" s="656">
        <v>-3.6</v>
      </c>
      <c r="Q27" s="656"/>
      <c r="R27" s="656"/>
      <c r="S27" s="699">
        <v>96.1</v>
      </c>
      <c r="T27" s="699"/>
      <c r="U27" s="699"/>
      <c r="V27" s="699"/>
      <c r="W27" s="656">
        <v>5.9</v>
      </c>
      <c r="X27" s="656"/>
      <c r="Y27" s="656"/>
      <c r="Z27" s="656">
        <v>-1.8</v>
      </c>
      <c r="AA27" s="656"/>
      <c r="AB27" s="656"/>
      <c r="AC27" s="699">
        <v>4.1</v>
      </c>
      <c r="AD27" s="699"/>
      <c r="AE27" s="699"/>
      <c r="AF27" s="699"/>
      <c r="AG27" s="656">
        <v>4.9</v>
      </c>
      <c r="AH27" s="656"/>
      <c r="AI27" s="656"/>
      <c r="AJ27" s="656">
        <v>-30.7</v>
      </c>
      <c r="AK27" s="656"/>
      <c r="AL27" s="723"/>
      <c r="AP27" s="486"/>
    </row>
    <row r="28" spans="2:42" ht="13.5">
      <c r="B28" s="665" t="s">
        <v>52</v>
      </c>
      <c r="C28" s="666"/>
      <c r="D28" s="666"/>
      <c r="E28" s="666"/>
      <c r="F28" s="666"/>
      <c r="G28" s="666"/>
      <c r="H28" s="667"/>
      <c r="I28" s="699">
        <v>144.3</v>
      </c>
      <c r="J28" s="699"/>
      <c r="K28" s="699"/>
      <c r="L28" s="699"/>
      <c r="M28" s="656">
        <v>-5</v>
      </c>
      <c r="N28" s="656"/>
      <c r="O28" s="656"/>
      <c r="P28" s="656">
        <v>1.3</v>
      </c>
      <c r="Q28" s="656"/>
      <c r="R28" s="656"/>
      <c r="S28" s="699">
        <v>139.1</v>
      </c>
      <c r="T28" s="699"/>
      <c r="U28" s="699"/>
      <c r="V28" s="699"/>
      <c r="W28" s="656">
        <v>-6</v>
      </c>
      <c r="X28" s="656"/>
      <c r="Y28" s="656"/>
      <c r="Z28" s="656">
        <v>3</v>
      </c>
      <c r="AA28" s="656"/>
      <c r="AB28" s="656"/>
      <c r="AC28" s="699">
        <v>5.2</v>
      </c>
      <c r="AD28" s="699"/>
      <c r="AE28" s="699"/>
      <c r="AF28" s="699"/>
      <c r="AG28" s="656">
        <v>17.7</v>
      </c>
      <c r="AH28" s="656"/>
      <c r="AI28" s="656"/>
      <c r="AJ28" s="656">
        <v>-27</v>
      </c>
      <c r="AK28" s="656"/>
      <c r="AL28" s="723"/>
      <c r="AP28" s="486"/>
    </row>
    <row r="29" spans="2:42" ht="13.5">
      <c r="B29" s="665" t="s">
        <v>33</v>
      </c>
      <c r="C29" s="666"/>
      <c r="D29" s="666"/>
      <c r="E29" s="666"/>
      <c r="F29" s="666"/>
      <c r="G29" s="666"/>
      <c r="H29" s="667"/>
      <c r="I29" s="699">
        <v>111.7</v>
      </c>
      <c r="J29" s="699"/>
      <c r="K29" s="699"/>
      <c r="L29" s="699"/>
      <c r="M29" s="656">
        <v>-1.1</v>
      </c>
      <c r="N29" s="656"/>
      <c r="O29" s="656"/>
      <c r="P29" s="656">
        <v>-1.8</v>
      </c>
      <c r="Q29" s="656"/>
      <c r="R29" s="656"/>
      <c r="S29" s="699">
        <v>102.8</v>
      </c>
      <c r="T29" s="699"/>
      <c r="U29" s="699"/>
      <c r="V29" s="699"/>
      <c r="W29" s="656">
        <v>-1.2</v>
      </c>
      <c r="X29" s="656"/>
      <c r="Y29" s="656"/>
      <c r="Z29" s="656">
        <v>0.1</v>
      </c>
      <c r="AA29" s="656"/>
      <c r="AB29" s="656"/>
      <c r="AC29" s="699">
        <v>8.9</v>
      </c>
      <c r="AD29" s="699"/>
      <c r="AE29" s="699"/>
      <c r="AF29" s="699"/>
      <c r="AG29" s="656">
        <v>-1.4</v>
      </c>
      <c r="AH29" s="656"/>
      <c r="AI29" s="656"/>
      <c r="AJ29" s="656">
        <v>-21.2</v>
      </c>
      <c r="AK29" s="656"/>
      <c r="AL29" s="723"/>
      <c r="AP29" s="486"/>
    </row>
    <row r="30" spans="2:42" ht="13.5">
      <c r="B30" s="665" t="s">
        <v>29</v>
      </c>
      <c r="C30" s="666"/>
      <c r="D30" s="666"/>
      <c r="E30" s="666"/>
      <c r="F30" s="666"/>
      <c r="G30" s="666"/>
      <c r="H30" s="667"/>
      <c r="I30" s="699">
        <v>135.3</v>
      </c>
      <c r="J30" s="699"/>
      <c r="K30" s="699"/>
      <c r="L30" s="699"/>
      <c r="M30" s="656">
        <v>-2.8</v>
      </c>
      <c r="N30" s="656"/>
      <c r="O30" s="656"/>
      <c r="P30" s="656">
        <v>-0.3</v>
      </c>
      <c r="Q30" s="656"/>
      <c r="R30" s="656"/>
      <c r="S30" s="699">
        <v>129.5</v>
      </c>
      <c r="T30" s="699"/>
      <c r="U30" s="699"/>
      <c r="V30" s="699"/>
      <c r="W30" s="656">
        <v>-3.3</v>
      </c>
      <c r="X30" s="656"/>
      <c r="Y30" s="656"/>
      <c r="Z30" s="656">
        <v>0</v>
      </c>
      <c r="AA30" s="656"/>
      <c r="AB30" s="656"/>
      <c r="AC30" s="699">
        <v>5.8</v>
      </c>
      <c r="AD30" s="699"/>
      <c r="AE30" s="699"/>
      <c r="AF30" s="699"/>
      <c r="AG30" s="656">
        <v>6.8</v>
      </c>
      <c r="AH30" s="656"/>
      <c r="AI30" s="656"/>
      <c r="AJ30" s="656">
        <v>-8.8</v>
      </c>
      <c r="AK30" s="656"/>
      <c r="AL30" s="723"/>
      <c r="AP30" s="486"/>
    </row>
    <row r="31" spans="2:42" ht="13.5">
      <c r="B31" s="665" t="s">
        <v>27</v>
      </c>
      <c r="C31" s="666"/>
      <c r="D31" s="666"/>
      <c r="E31" s="666"/>
      <c r="F31" s="666"/>
      <c r="G31" s="666"/>
      <c r="H31" s="667"/>
      <c r="I31" s="699">
        <v>138.9</v>
      </c>
      <c r="J31" s="699"/>
      <c r="K31" s="699"/>
      <c r="L31" s="699"/>
      <c r="M31" s="656">
        <v>-7</v>
      </c>
      <c r="N31" s="656"/>
      <c r="O31" s="656"/>
      <c r="P31" s="656">
        <v>-3.8</v>
      </c>
      <c r="Q31" s="656"/>
      <c r="R31" s="656"/>
      <c r="S31" s="699">
        <v>134.3</v>
      </c>
      <c r="T31" s="699"/>
      <c r="U31" s="699"/>
      <c r="V31" s="699"/>
      <c r="W31" s="656">
        <v>-7.5</v>
      </c>
      <c r="X31" s="656"/>
      <c r="Y31" s="656"/>
      <c r="Z31" s="656">
        <v>-4.9</v>
      </c>
      <c r="AA31" s="656"/>
      <c r="AB31" s="656"/>
      <c r="AC31" s="699">
        <v>4.6</v>
      </c>
      <c r="AD31" s="699"/>
      <c r="AE31" s="699"/>
      <c r="AF31" s="699"/>
      <c r="AG31" s="656">
        <v>10.1</v>
      </c>
      <c r="AH31" s="656"/>
      <c r="AI31" s="656"/>
      <c r="AJ31" s="656">
        <v>42.5</v>
      </c>
      <c r="AK31" s="656"/>
      <c r="AL31" s="723"/>
      <c r="AP31" s="486"/>
    </row>
    <row r="32" spans="2:42" ht="13.5">
      <c r="B32" s="665" t="s">
        <v>28</v>
      </c>
      <c r="C32" s="666"/>
      <c r="D32" s="666"/>
      <c r="E32" s="666"/>
      <c r="F32" s="666"/>
      <c r="G32" s="666"/>
      <c r="H32" s="667"/>
      <c r="I32" s="699">
        <v>129</v>
      </c>
      <c r="J32" s="699"/>
      <c r="K32" s="699"/>
      <c r="L32" s="699"/>
      <c r="M32" s="656">
        <v>-8.4</v>
      </c>
      <c r="N32" s="656"/>
      <c r="O32" s="656"/>
      <c r="P32" s="656">
        <v>3.9</v>
      </c>
      <c r="Q32" s="656"/>
      <c r="R32" s="656"/>
      <c r="S32" s="699">
        <v>117.8</v>
      </c>
      <c r="T32" s="699"/>
      <c r="U32" s="699"/>
      <c r="V32" s="699"/>
      <c r="W32" s="656">
        <v>-8.9</v>
      </c>
      <c r="X32" s="656"/>
      <c r="Y32" s="656"/>
      <c r="Z32" s="656">
        <v>2.1</v>
      </c>
      <c r="AA32" s="656"/>
      <c r="AB32" s="656"/>
      <c r="AC32" s="699">
        <v>11.2</v>
      </c>
      <c r="AD32" s="699"/>
      <c r="AE32" s="699"/>
      <c r="AF32" s="699"/>
      <c r="AG32" s="656">
        <v>-1.8</v>
      </c>
      <c r="AH32" s="656"/>
      <c r="AI32" s="656"/>
      <c r="AJ32" s="656">
        <v>27.2</v>
      </c>
      <c r="AK32" s="656"/>
      <c r="AL32" s="723"/>
      <c r="AP32" s="486"/>
    </row>
    <row r="33" spans="2:38" ht="4.5" customHeight="1">
      <c r="B33" s="56"/>
      <c r="C33" s="57"/>
      <c r="D33" s="57"/>
      <c r="E33" s="57"/>
      <c r="F33" s="57"/>
      <c r="G33" s="57"/>
      <c r="H33" s="55"/>
      <c r="I33" s="500"/>
      <c r="J33" s="501"/>
      <c r="K33" s="501"/>
      <c r="L33" s="501"/>
      <c r="M33" s="494"/>
      <c r="N33" s="494"/>
      <c r="O33" s="494"/>
      <c r="P33" s="494"/>
      <c r="Q33" s="494"/>
      <c r="R33" s="494"/>
      <c r="S33" s="502"/>
      <c r="T33" s="502"/>
      <c r="U33" s="502"/>
      <c r="V33" s="502"/>
      <c r="W33" s="494"/>
      <c r="X33" s="494"/>
      <c r="Y33" s="494"/>
      <c r="Z33" s="494"/>
      <c r="AA33" s="494"/>
      <c r="AB33" s="494"/>
      <c r="AC33" s="502"/>
      <c r="AD33" s="502"/>
      <c r="AE33" s="502"/>
      <c r="AF33" s="502"/>
      <c r="AG33" s="494"/>
      <c r="AH33" s="494"/>
      <c r="AI33" s="494"/>
      <c r="AJ33" s="494"/>
      <c r="AK33" s="494"/>
      <c r="AL33" s="503"/>
    </row>
    <row r="34" spans="2:38" ht="13.5">
      <c r="B34" s="72"/>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7"/>
    </row>
    <row r="35" ht="13.5">
      <c r="B35" s="71"/>
    </row>
    <row r="36" spans="2:36" ht="17.25">
      <c r="B36" s="35" t="s">
        <v>71</v>
      </c>
      <c r="C36" s="33"/>
      <c r="D36" s="33"/>
      <c r="E36" s="33"/>
      <c r="F36" s="33"/>
      <c r="G36" s="33"/>
      <c r="H36" s="33"/>
      <c r="I36" s="3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row>
    <row r="37" spans="2:36" ht="13.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2:39" ht="13.5" customHeight="1">
      <c r="B38" s="32"/>
      <c r="C38" s="741" t="s">
        <v>759</v>
      </c>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row>
    <row r="39" spans="2:39" ht="13.5">
      <c r="B39" s="32"/>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row>
    <row r="40" spans="2:39" ht="13.5">
      <c r="B40" s="32"/>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row>
    <row r="41" spans="2:39" ht="13.5" customHeight="1">
      <c r="B41" s="32"/>
      <c r="C41" s="741" t="s">
        <v>760</v>
      </c>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row>
    <row r="42" spans="2:39" ht="13.5">
      <c r="B42" s="32"/>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row>
    <row r="43" spans="2:36" ht="13.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2:39" ht="13.5">
      <c r="B44" s="33" t="s">
        <v>70</v>
      </c>
      <c r="C44" s="33"/>
      <c r="D44" s="33"/>
      <c r="E44" s="33"/>
      <c r="F44" s="33"/>
      <c r="G44" s="33"/>
      <c r="H44" s="33"/>
      <c r="I44" s="33"/>
      <c r="J44" s="33"/>
      <c r="K44" s="33"/>
      <c r="L44" s="33"/>
      <c r="M44" s="33"/>
      <c r="N44" s="33"/>
      <c r="O44" s="33"/>
      <c r="P44" s="38"/>
      <c r="Q44" s="39"/>
      <c r="R44" s="38"/>
      <c r="T44" s="11"/>
      <c r="AH44" s="698" t="s">
        <v>62</v>
      </c>
      <c r="AI44" s="698"/>
      <c r="AJ44" s="698"/>
      <c r="AK44" s="698"/>
      <c r="AL44" s="698"/>
      <c r="AM44" s="698"/>
    </row>
    <row r="45" spans="2:41" ht="13.5" customHeight="1">
      <c r="B45" s="668" t="s">
        <v>66</v>
      </c>
      <c r="C45" s="710"/>
      <c r="D45" s="710"/>
      <c r="E45" s="710"/>
      <c r="F45" s="710"/>
      <c r="G45" s="710"/>
      <c r="H45" s="710"/>
      <c r="I45" s="715" t="s">
        <v>34</v>
      </c>
      <c r="J45" s="716"/>
      <c r="K45" s="716"/>
      <c r="L45" s="716"/>
      <c r="M45" s="77"/>
      <c r="N45" s="77"/>
      <c r="O45" s="77"/>
      <c r="P45" s="77"/>
      <c r="Q45" s="77"/>
      <c r="R45" s="77"/>
      <c r="S45" s="729" t="s">
        <v>80</v>
      </c>
      <c r="T45" s="730"/>
      <c r="U45" s="731"/>
      <c r="V45" s="738" t="s">
        <v>79</v>
      </c>
      <c r="W45" s="739"/>
      <c r="X45" s="739"/>
      <c r="Y45" s="739"/>
      <c r="Z45" s="739"/>
      <c r="AA45" s="739"/>
      <c r="AB45" s="739"/>
      <c r="AC45" s="739"/>
      <c r="AD45" s="739"/>
      <c r="AE45" s="739"/>
      <c r="AF45" s="739"/>
      <c r="AG45" s="739"/>
      <c r="AH45" s="739"/>
      <c r="AI45" s="739"/>
      <c r="AJ45" s="739"/>
      <c r="AK45" s="739"/>
      <c r="AL45" s="739"/>
      <c r="AM45" s="740"/>
      <c r="AN45" s="10"/>
      <c r="AO45" s="11"/>
    </row>
    <row r="46" spans="2:41" ht="13.5">
      <c r="B46" s="711"/>
      <c r="C46" s="712"/>
      <c r="D46" s="712"/>
      <c r="E46" s="712"/>
      <c r="F46" s="712"/>
      <c r="G46" s="712"/>
      <c r="H46" s="712"/>
      <c r="I46" s="717"/>
      <c r="J46" s="718"/>
      <c r="K46" s="718"/>
      <c r="L46" s="718"/>
      <c r="M46" s="721" t="s">
        <v>35</v>
      </c>
      <c r="N46" s="721"/>
      <c r="O46" s="721"/>
      <c r="P46" s="721"/>
      <c r="Q46" s="721"/>
      <c r="R46" s="722"/>
      <c r="S46" s="732"/>
      <c r="T46" s="733"/>
      <c r="U46" s="734"/>
      <c r="V46" s="98" t="s">
        <v>40</v>
      </c>
      <c r="W46" s="99"/>
      <c r="X46" s="99"/>
      <c r="Y46" s="99"/>
      <c r="Z46" s="99"/>
      <c r="AA46" s="99"/>
      <c r="AB46" s="99"/>
      <c r="AC46" s="99"/>
      <c r="AD46" s="100"/>
      <c r="AE46" s="693" t="s">
        <v>41</v>
      </c>
      <c r="AF46" s="694"/>
      <c r="AG46" s="694"/>
      <c r="AH46" s="99"/>
      <c r="AI46" s="99"/>
      <c r="AJ46" s="99"/>
      <c r="AK46" s="99"/>
      <c r="AL46" s="101"/>
      <c r="AM46" s="102"/>
      <c r="AN46" s="10"/>
      <c r="AO46" s="11"/>
    </row>
    <row r="47" spans="2:53" ht="13.5">
      <c r="B47" s="713"/>
      <c r="C47" s="714"/>
      <c r="D47" s="714"/>
      <c r="E47" s="714"/>
      <c r="F47" s="714"/>
      <c r="G47" s="714"/>
      <c r="H47" s="714"/>
      <c r="I47" s="719"/>
      <c r="J47" s="720"/>
      <c r="K47" s="720"/>
      <c r="L47" s="720"/>
      <c r="M47" s="709" t="s">
        <v>36</v>
      </c>
      <c r="N47" s="709"/>
      <c r="O47" s="709"/>
      <c r="P47" s="709" t="s">
        <v>37</v>
      </c>
      <c r="Q47" s="709"/>
      <c r="R47" s="662"/>
      <c r="S47" s="735"/>
      <c r="T47" s="736"/>
      <c r="U47" s="737"/>
      <c r="V47" s="103"/>
      <c r="W47" s="104"/>
      <c r="X47" s="104"/>
      <c r="Y47" s="709" t="s">
        <v>38</v>
      </c>
      <c r="Z47" s="709"/>
      <c r="AA47" s="709"/>
      <c r="AB47" s="709" t="s">
        <v>39</v>
      </c>
      <c r="AC47" s="709"/>
      <c r="AD47" s="709"/>
      <c r="AE47" s="103"/>
      <c r="AF47" s="104"/>
      <c r="AG47" s="104"/>
      <c r="AH47" s="709" t="s">
        <v>38</v>
      </c>
      <c r="AI47" s="709"/>
      <c r="AJ47" s="709"/>
      <c r="AK47" s="709" t="s">
        <v>39</v>
      </c>
      <c r="AL47" s="709"/>
      <c r="AM47" s="709"/>
      <c r="AQ47" s="44"/>
      <c r="AR47" s="44"/>
      <c r="AT47" s="45"/>
      <c r="AU47" s="45"/>
      <c r="AW47" s="44"/>
      <c r="AX47" s="44"/>
      <c r="AZ47" s="46"/>
      <c r="BA47" s="46"/>
    </row>
    <row r="48" spans="2:50" s="15" customFormat="1" ht="9.75">
      <c r="B48" s="24"/>
      <c r="C48" s="25"/>
      <c r="D48" s="25"/>
      <c r="E48" s="25"/>
      <c r="F48" s="25"/>
      <c r="G48" s="25"/>
      <c r="H48" s="26"/>
      <c r="I48" s="682" t="s">
        <v>45</v>
      </c>
      <c r="J48" s="683"/>
      <c r="K48" s="683"/>
      <c r="L48" s="683"/>
      <c r="M48" s="624" t="s">
        <v>43</v>
      </c>
      <c r="N48" s="624"/>
      <c r="O48" s="624"/>
      <c r="P48" s="624" t="s">
        <v>43</v>
      </c>
      <c r="Q48" s="624"/>
      <c r="R48" s="624"/>
      <c r="S48" s="683" t="s">
        <v>43</v>
      </c>
      <c r="T48" s="683"/>
      <c r="U48" s="683"/>
      <c r="V48" s="683" t="s">
        <v>43</v>
      </c>
      <c r="W48" s="683"/>
      <c r="X48" s="683"/>
      <c r="Y48" s="624" t="s">
        <v>46</v>
      </c>
      <c r="Z48" s="624"/>
      <c r="AA48" s="624"/>
      <c r="AB48" s="624" t="s">
        <v>46</v>
      </c>
      <c r="AC48" s="624"/>
      <c r="AD48" s="624"/>
      <c r="AE48" s="683" t="s">
        <v>43</v>
      </c>
      <c r="AF48" s="683"/>
      <c r="AG48" s="683"/>
      <c r="AH48" s="624" t="s">
        <v>46</v>
      </c>
      <c r="AI48" s="624"/>
      <c r="AJ48" s="624"/>
      <c r="AK48" s="625" t="s">
        <v>46</v>
      </c>
      <c r="AL48" s="625"/>
      <c r="AM48" s="625"/>
      <c r="AQ48" s="19"/>
      <c r="AR48" s="19"/>
      <c r="AW48" s="19"/>
      <c r="AX48" s="19"/>
    </row>
    <row r="49" spans="2:50" ht="13.5">
      <c r="B49" s="665" t="s">
        <v>30</v>
      </c>
      <c r="C49" s="666"/>
      <c r="D49" s="666"/>
      <c r="E49" s="666"/>
      <c r="F49" s="666"/>
      <c r="G49" s="666"/>
      <c r="H49" s="667"/>
      <c r="I49" s="700">
        <v>1395309</v>
      </c>
      <c r="J49" s="701"/>
      <c r="K49" s="701"/>
      <c r="L49" s="701"/>
      <c r="M49" s="655">
        <v>0</v>
      </c>
      <c r="N49" s="655"/>
      <c r="O49" s="655"/>
      <c r="P49" s="655">
        <v>1</v>
      </c>
      <c r="Q49" s="655"/>
      <c r="R49" s="655"/>
      <c r="S49" s="702">
        <v>29.2</v>
      </c>
      <c r="T49" s="702"/>
      <c r="U49" s="702"/>
      <c r="V49" s="707">
        <v>1.02</v>
      </c>
      <c r="W49" s="707"/>
      <c r="X49" s="707"/>
      <c r="Y49" s="707">
        <v>-0.45</v>
      </c>
      <c r="Z49" s="707"/>
      <c r="AA49" s="707"/>
      <c r="AB49" s="707">
        <v>-0.27</v>
      </c>
      <c r="AC49" s="707"/>
      <c r="AD49" s="707"/>
      <c r="AE49" s="707">
        <v>1.36</v>
      </c>
      <c r="AF49" s="707"/>
      <c r="AG49" s="707"/>
      <c r="AH49" s="707">
        <v>-0.04999999999999982</v>
      </c>
      <c r="AI49" s="707"/>
      <c r="AJ49" s="707"/>
      <c r="AK49" s="707">
        <v>-0.08</v>
      </c>
      <c r="AL49" s="707"/>
      <c r="AM49" s="708"/>
      <c r="AQ49" s="12"/>
      <c r="AR49" s="12"/>
      <c r="AT49" s="12"/>
      <c r="AU49" s="12"/>
      <c r="AW49" s="13"/>
      <c r="AX49" s="13"/>
    </row>
    <row r="50" spans="2:50" ht="13.5">
      <c r="B50" s="665" t="s">
        <v>31</v>
      </c>
      <c r="C50" s="666"/>
      <c r="D50" s="666"/>
      <c r="E50" s="666"/>
      <c r="F50" s="666"/>
      <c r="G50" s="666"/>
      <c r="H50" s="667"/>
      <c r="I50" s="700">
        <v>64550</v>
      </c>
      <c r="J50" s="701"/>
      <c r="K50" s="701"/>
      <c r="L50" s="701"/>
      <c r="M50" s="655">
        <v>-0.1</v>
      </c>
      <c r="N50" s="655"/>
      <c r="O50" s="655"/>
      <c r="P50" s="655">
        <v>-4.3</v>
      </c>
      <c r="Q50" s="655"/>
      <c r="R50" s="655"/>
      <c r="S50" s="702">
        <v>8.8</v>
      </c>
      <c r="T50" s="702"/>
      <c r="U50" s="702"/>
      <c r="V50" s="703">
        <v>0.33</v>
      </c>
      <c r="W50" s="703"/>
      <c r="X50" s="703"/>
      <c r="Y50" s="703">
        <v>-0.08</v>
      </c>
      <c r="Z50" s="703"/>
      <c r="AA50" s="703"/>
      <c r="AB50" s="703">
        <v>-0.61</v>
      </c>
      <c r="AC50" s="703"/>
      <c r="AD50" s="703"/>
      <c r="AE50" s="703">
        <v>0.43</v>
      </c>
      <c r="AF50" s="703"/>
      <c r="AG50" s="703"/>
      <c r="AH50" s="707">
        <v>-0.72</v>
      </c>
      <c r="AI50" s="707"/>
      <c r="AJ50" s="707"/>
      <c r="AK50" s="703">
        <v>-0.19</v>
      </c>
      <c r="AL50" s="703"/>
      <c r="AM50" s="704"/>
      <c r="AQ50" s="12"/>
      <c r="AR50" s="12"/>
      <c r="AT50" s="12"/>
      <c r="AU50" s="12"/>
      <c r="AW50" s="13"/>
      <c r="AX50" s="13"/>
    </row>
    <row r="51" spans="2:50" ht="13.5">
      <c r="B51" s="665" t="s">
        <v>32</v>
      </c>
      <c r="C51" s="666"/>
      <c r="D51" s="666"/>
      <c r="E51" s="666"/>
      <c r="F51" s="666"/>
      <c r="G51" s="666"/>
      <c r="H51" s="667"/>
      <c r="I51" s="700">
        <v>414362</v>
      </c>
      <c r="J51" s="701"/>
      <c r="K51" s="701"/>
      <c r="L51" s="701"/>
      <c r="M51" s="655">
        <v>0.6</v>
      </c>
      <c r="N51" s="655"/>
      <c r="O51" s="655"/>
      <c r="P51" s="655">
        <v>0.9</v>
      </c>
      <c r="Q51" s="655"/>
      <c r="R51" s="655"/>
      <c r="S51" s="702">
        <v>13.6</v>
      </c>
      <c r="T51" s="702"/>
      <c r="U51" s="702"/>
      <c r="V51" s="703">
        <v>0.75</v>
      </c>
      <c r="W51" s="703"/>
      <c r="X51" s="703"/>
      <c r="Y51" s="703">
        <v>-0.65</v>
      </c>
      <c r="Z51" s="703"/>
      <c r="AA51" s="703"/>
      <c r="AB51" s="703">
        <v>-0.29</v>
      </c>
      <c r="AC51" s="703"/>
      <c r="AD51" s="703"/>
      <c r="AE51" s="703">
        <v>1.43</v>
      </c>
      <c r="AF51" s="703"/>
      <c r="AG51" s="703"/>
      <c r="AH51" s="703">
        <v>0.23</v>
      </c>
      <c r="AI51" s="703"/>
      <c r="AJ51" s="703"/>
      <c r="AK51" s="703">
        <v>0</v>
      </c>
      <c r="AL51" s="703"/>
      <c r="AM51" s="704"/>
      <c r="AQ51" s="12"/>
      <c r="AR51" s="12"/>
      <c r="AT51" s="12"/>
      <c r="AU51" s="12"/>
      <c r="AW51" s="13"/>
      <c r="AX51" s="13"/>
    </row>
    <row r="52" spans="2:50" ht="13.5">
      <c r="B52" s="665" t="s">
        <v>57</v>
      </c>
      <c r="C52" s="666"/>
      <c r="D52" s="666"/>
      <c r="E52" s="666"/>
      <c r="F52" s="666"/>
      <c r="G52" s="666"/>
      <c r="H52" s="667"/>
      <c r="I52" s="700">
        <v>9253</v>
      </c>
      <c r="J52" s="701"/>
      <c r="K52" s="701"/>
      <c r="L52" s="701"/>
      <c r="M52" s="655">
        <v>0.9</v>
      </c>
      <c r="N52" s="655"/>
      <c r="O52" s="655"/>
      <c r="P52" s="655">
        <v>2.2</v>
      </c>
      <c r="Q52" s="655"/>
      <c r="R52" s="655"/>
      <c r="S52" s="702">
        <v>2.8</v>
      </c>
      <c r="T52" s="702"/>
      <c r="U52" s="702"/>
      <c r="V52" s="703">
        <v>1.71</v>
      </c>
      <c r="W52" s="703"/>
      <c r="X52" s="703"/>
      <c r="Y52" s="703">
        <v>1.05</v>
      </c>
      <c r="Z52" s="703"/>
      <c r="AA52" s="703"/>
      <c r="AB52" s="703">
        <v>0.31</v>
      </c>
      <c r="AC52" s="703"/>
      <c r="AD52" s="703"/>
      <c r="AE52" s="703">
        <v>0.81</v>
      </c>
      <c r="AF52" s="703"/>
      <c r="AG52" s="703"/>
      <c r="AH52" s="703">
        <v>0.64</v>
      </c>
      <c r="AI52" s="703"/>
      <c r="AJ52" s="703"/>
      <c r="AK52" s="703">
        <v>0.53</v>
      </c>
      <c r="AL52" s="703"/>
      <c r="AM52" s="704"/>
      <c r="AQ52" s="12"/>
      <c r="AR52" s="12"/>
      <c r="AT52" s="12"/>
      <c r="AU52" s="12"/>
      <c r="AW52" s="13"/>
      <c r="AX52" s="13"/>
    </row>
    <row r="53" spans="2:50" ht="13.5">
      <c r="B53" s="665" t="s">
        <v>26</v>
      </c>
      <c r="C53" s="666"/>
      <c r="D53" s="666"/>
      <c r="E53" s="666"/>
      <c r="F53" s="666"/>
      <c r="G53" s="666"/>
      <c r="H53" s="667"/>
      <c r="I53" s="700">
        <v>18417</v>
      </c>
      <c r="J53" s="701"/>
      <c r="K53" s="701"/>
      <c r="L53" s="701"/>
      <c r="M53" s="655">
        <v>-7.1</v>
      </c>
      <c r="N53" s="655"/>
      <c r="O53" s="655"/>
      <c r="P53" s="655">
        <v>-3.8</v>
      </c>
      <c r="Q53" s="655"/>
      <c r="R53" s="655"/>
      <c r="S53" s="702">
        <v>17.4</v>
      </c>
      <c r="T53" s="702"/>
      <c r="U53" s="702"/>
      <c r="V53" s="703">
        <v>0.37</v>
      </c>
      <c r="W53" s="703"/>
      <c r="X53" s="703"/>
      <c r="Y53" s="703">
        <v>0.29</v>
      </c>
      <c r="Z53" s="703"/>
      <c r="AA53" s="703"/>
      <c r="AB53" s="703">
        <v>-0.32</v>
      </c>
      <c r="AC53" s="703"/>
      <c r="AD53" s="703"/>
      <c r="AE53" s="703">
        <v>0.59</v>
      </c>
      <c r="AF53" s="703"/>
      <c r="AG53" s="703"/>
      <c r="AH53" s="703">
        <v>0.06999999999999995</v>
      </c>
      <c r="AI53" s="703"/>
      <c r="AJ53" s="703"/>
      <c r="AK53" s="703">
        <v>-0.47</v>
      </c>
      <c r="AL53" s="703"/>
      <c r="AM53" s="704"/>
      <c r="AQ53" s="12"/>
      <c r="AR53" s="12"/>
      <c r="AT53" s="12"/>
      <c r="AU53" s="12"/>
      <c r="AW53" s="13"/>
      <c r="AX53" s="13"/>
    </row>
    <row r="54" spans="2:50" ht="13.5">
      <c r="B54" s="665" t="s">
        <v>56</v>
      </c>
      <c r="C54" s="666"/>
      <c r="D54" s="666"/>
      <c r="E54" s="666"/>
      <c r="F54" s="666"/>
      <c r="G54" s="666"/>
      <c r="H54" s="667"/>
      <c r="I54" s="700">
        <v>91718</v>
      </c>
      <c r="J54" s="701"/>
      <c r="K54" s="701"/>
      <c r="L54" s="701"/>
      <c r="M54" s="656">
        <v>0.1</v>
      </c>
      <c r="N54" s="656"/>
      <c r="O54" s="656"/>
      <c r="P54" s="656">
        <v>0.3</v>
      </c>
      <c r="Q54" s="656"/>
      <c r="R54" s="656"/>
      <c r="S54" s="702">
        <v>17.4</v>
      </c>
      <c r="T54" s="702"/>
      <c r="U54" s="702"/>
      <c r="V54" s="703">
        <v>1.13</v>
      </c>
      <c r="W54" s="703"/>
      <c r="X54" s="703"/>
      <c r="Y54" s="706">
        <v>-0.42</v>
      </c>
      <c r="Z54" s="706"/>
      <c r="AA54" s="706"/>
      <c r="AB54" s="703">
        <v>0.05</v>
      </c>
      <c r="AC54" s="703"/>
      <c r="AD54" s="703"/>
      <c r="AE54" s="703">
        <v>0.95</v>
      </c>
      <c r="AF54" s="703"/>
      <c r="AG54" s="703"/>
      <c r="AH54" s="705">
        <v>-0.46</v>
      </c>
      <c r="AI54" s="705"/>
      <c r="AJ54" s="705"/>
      <c r="AK54" s="703">
        <v>-0.02</v>
      </c>
      <c r="AL54" s="703"/>
      <c r="AM54" s="704"/>
      <c r="AQ54" s="12"/>
      <c r="AR54" s="12"/>
      <c r="AT54" s="12"/>
      <c r="AU54" s="12"/>
      <c r="AW54" s="13"/>
      <c r="AX54" s="13"/>
    </row>
    <row r="55" spans="2:50" ht="13.5">
      <c r="B55" s="665" t="s">
        <v>72</v>
      </c>
      <c r="C55" s="666"/>
      <c r="D55" s="666"/>
      <c r="E55" s="666"/>
      <c r="F55" s="666"/>
      <c r="G55" s="666"/>
      <c r="H55" s="667"/>
      <c r="I55" s="700">
        <v>222456</v>
      </c>
      <c r="J55" s="701"/>
      <c r="K55" s="701"/>
      <c r="L55" s="701"/>
      <c r="M55" s="656">
        <v>-0.4</v>
      </c>
      <c r="N55" s="656"/>
      <c r="O55" s="656"/>
      <c r="P55" s="656">
        <v>-2</v>
      </c>
      <c r="Q55" s="656"/>
      <c r="R55" s="656"/>
      <c r="S55" s="702">
        <v>48.8</v>
      </c>
      <c r="T55" s="702"/>
      <c r="U55" s="702"/>
      <c r="V55" s="703">
        <v>1.23</v>
      </c>
      <c r="W55" s="703"/>
      <c r="X55" s="703"/>
      <c r="Y55" s="706">
        <v>-0.6</v>
      </c>
      <c r="Z55" s="706"/>
      <c r="AA55" s="706"/>
      <c r="AB55" s="703">
        <v>-0.31</v>
      </c>
      <c r="AC55" s="703"/>
      <c r="AD55" s="703"/>
      <c r="AE55" s="703">
        <v>1.72</v>
      </c>
      <c r="AF55" s="703"/>
      <c r="AG55" s="703"/>
      <c r="AH55" s="705">
        <v>-0.23</v>
      </c>
      <c r="AI55" s="705"/>
      <c r="AJ55" s="705"/>
      <c r="AK55" s="703">
        <v>0.99</v>
      </c>
      <c r="AL55" s="703"/>
      <c r="AM55" s="704"/>
      <c r="AQ55" s="12"/>
      <c r="AR55" s="12"/>
      <c r="AT55" s="12"/>
      <c r="AU55" s="12"/>
      <c r="AW55" s="13"/>
      <c r="AX55" s="13"/>
    </row>
    <row r="56" spans="2:50" ht="13.5">
      <c r="B56" s="665" t="s">
        <v>73</v>
      </c>
      <c r="C56" s="666"/>
      <c r="D56" s="666"/>
      <c r="E56" s="666"/>
      <c r="F56" s="666"/>
      <c r="G56" s="666"/>
      <c r="H56" s="667"/>
      <c r="I56" s="700">
        <v>34183</v>
      </c>
      <c r="J56" s="701"/>
      <c r="K56" s="701"/>
      <c r="L56" s="701"/>
      <c r="M56" s="656">
        <v>0.3</v>
      </c>
      <c r="N56" s="656"/>
      <c r="O56" s="656"/>
      <c r="P56" s="656">
        <v>0.3</v>
      </c>
      <c r="Q56" s="656"/>
      <c r="R56" s="656"/>
      <c r="S56" s="702">
        <v>4.4</v>
      </c>
      <c r="T56" s="702"/>
      <c r="U56" s="702"/>
      <c r="V56" s="703">
        <v>0.94</v>
      </c>
      <c r="W56" s="703"/>
      <c r="X56" s="703"/>
      <c r="Y56" s="706">
        <v>0.25</v>
      </c>
      <c r="Z56" s="706"/>
      <c r="AA56" s="706"/>
      <c r="AB56" s="703">
        <v>0.18</v>
      </c>
      <c r="AC56" s="703"/>
      <c r="AD56" s="703"/>
      <c r="AE56" s="703">
        <v>0.63</v>
      </c>
      <c r="AF56" s="703"/>
      <c r="AG56" s="703"/>
      <c r="AH56" s="705">
        <v>-0.72</v>
      </c>
      <c r="AI56" s="705"/>
      <c r="AJ56" s="705"/>
      <c r="AK56" s="703">
        <v>-0.22</v>
      </c>
      <c r="AL56" s="703"/>
      <c r="AM56" s="704"/>
      <c r="AQ56" s="12"/>
      <c r="AR56" s="12"/>
      <c r="AT56" s="12"/>
      <c r="AU56" s="12"/>
      <c r="AW56" s="13"/>
      <c r="AX56" s="13"/>
    </row>
    <row r="57" spans="2:50" ht="13.5">
      <c r="B57" s="665" t="s">
        <v>55</v>
      </c>
      <c r="C57" s="666"/>
      <c r="D57" s="666"/>
      <c r="E57" s="666"/>
      <c r="F57" s="666"/>
      <c r="G57" s="666"/>
      <c r="H57" s="667"/>
      <c r="I57" s="700">
        <v>15886</v>
      </c>
      <c r="J57" s="701"/>
      <c r="K57" s="701"/>
      <c r="L57" s="701"/>
      <c r="M57" s="656">
        <v>0</v>
      </c>
      <c r="N57" s="656"/>
      <c r="O57" s="656"/>
      <c r="P57" s="656">
        <v>-0.4</v>
      </c>
      <c r="Q57" s="656"/>
      <c r="R57" s="656"/>
      <c r="S57" s="702">
        <v>23.1</v>
      </c>
      <c r="T57" s="702"/>
      <c r="U57" s="702"/>
      <c r="V57" s="703">
        <v>1.22</v>
      </c>
      <c r="W57" s="703"/>
      <c r="X57" s="703"/>
      <c r="Y57" s="706">
        <v>-0.98</v>
      </c>
      <c r="Z57" s="706"/>
      <c r="AA57" s="706"/>
      <c r="AB57" s="703">
        <v>0.97</v>
      </c>
      <c r="AC57" s="703"/>
      <c r="AD57" s="703"/>
      <c r="AE57" s="703">
        <v>1.23</v>
      </c>
      <c r="AF57" s="703"/>
      <c r="AG57" s="703"/>
      <c r="AH57" s="705">
        <v>-1.9</v>
      </c>
      <c r="AI57" s="705"/>
      <c r="AJ57" s="705"/>
      <c r="AK57" s="703">
        <v>0.46</v>
      </c>
      <c r="AL57" s="703"/>
      <c r="AM57" s="704"/>
      <c r="AQ57" s="7"/>
      <c r="AR57" s="12"/>
      <c r="AT57" s="12"/>
      <c r="AU57" s="12"/>
      <c r="AW57" s="13"/>
      <c r="AX57" s="13"/>
    </row>
    <row r="58" spans="2:50" ht="13.5">
      <c r="B58" s="665" t="s">
        <v>54</v>
      </c>
      <c r="C58" s="666"/>
      <c r="D58" s="666"/>
      <c r="E58" s="666"/>
      <c r="F58" s="666"/>
      <c r="G58" s="666"/>
      <c r="H58" s="667"/>
      <c r="I58" s="700">
        <v>35515</v>
      </c>
      <c r="J58" s="701"/>
      <c r="K58" s="701"/>
      <c r="L58" s="701"/>
      <c r="M58" s="656">
        <v>-1.3</v>
      </c>
      <c r="N58" s="656"/>
      <c r="O58" s="656"/>
      <c r="P58" s="656">
        <v>0</v>
      </c>
      <c r="Q58" s="656"/>
      <c r="R58" s="656"/>
      <c r="S58" s="702">
        <v>15.7</v>
      </c>
      <c r="T58" s="702"/>
      <c r="U58" s="702"/>
      <c r="V58" s="703">
        <v>1.51</v>
      </c>
      <c r="W58" s="703"/>
      <c r="X58" s="703"/>
      <c r="Y58" s="706">
        <v>0.47</v>
      </c>
      <c r="Z58" s="706"/>
      <c r="AA58" s="706"/>
      <c r="AB58" s="703">
        <v>1.2</v>
      </c>
      <c r="AC58" s="703"/>
      <c r="AD58" s="703"/>
      <c r="AE58" s="703">
        <v>2.83</v>
      </c>
      <c r="AF58" s="703"/>
      <c r="AG58" s="703"/>
      <c r="AH58" s="705">
        <v>2.11</v>
      </c>
      <c r="AI58" s="705"/>
      <c r="AJ58" s="705"/>
      <c r="AK58" s="703">
        <v>1.85</v>
      </c>
      <c r="AL58" s="703"/>
      <c r="AM58" s="704"/>
      <c r="AQ58" s="7"/>
      <c r="AR58" s="12"/>
      <c r="AT58" s="12"/>
      <c r="AU58" s="12"/>
      <c r="AW58" s="13"/>
      <c r="AX58" s="13"/>
    </row>
    <row r="59" spans="2:50" ht="13.5">
      <c r="B59" s="665" t="s">
        <v>53</v>
      </c>
      <c r="C59" s="666"/>
      <c r="D59" s="666"/>
      <c r="E59" s="666"/>
      <c r="F59" s="666"/>
      <c r="G59" s="666"/>
      <c r="H59" s="667"/>
      <c r="I59" s="700">
        <v>117444</v>
      </c>
      <c r="J59" s="701"/>
      <c r="K59" s="701"/>
      <c r="L59" s="701"/>
      <c r="M59" s="656">
        <v>0.1</v>
      </c>
      <c r="N59" s="656"/>
      <c r="O59" s="656"/>
      <c r="P59" s="656">
        <v>4.3</v>
      </c>
      <c r="Q59" s="656"/>
      <c r="R59" s="656"/>
      <c r="S59" s="702">
        <v>74.6</v>
      </c>
      <c r="T59" s="702"/>
      <c r="U59" s="702"/>
      <c r="V59" s="703">
        <v>1.91</v>
      </c>
      <c r="W59" s="703"/>
      <c r="X59" s="703"/>
      <c r="Y59" s="706">
        <v>-0.64</v>
      </c>
      <c r="Z59" s="706"/>
      <c r="AA59" s="706"/>
      <c r="AB59" s="703">
        <v>-0.59</v>
      </c>
      <c r="AC59" s="703"/>
      <c r="AD59" s="703"/>
      <c r="AE59" s="703">
        <v>1.77</v>
      </c>
      <c r="AF59" s="703"/>
      <c r="AG59" s="703"/>
      <c r="AH59" s="705">
        <v>-0.37</v>
      </c>
      <c r="AI59" s="705"/>
      <c r="AJ59" s="705"/>
      <c r="AK59" s="703">
        <v>-1.22</v>
      </c>
      <c r="AL59" s="703"/>
      <c r="AM59" s="704"/>
      <c r="AQ59" s="7"/>
      <c r="AR59" s="12"/>
      <c r="AT59" s="12"/>
      <c r="AU59" s="12"/>
      <c r="AW59" s="13"/>
      <c r="AX59" s="13"/>
    </row>
    <row r="60" spans="2:50" ht="13.5">
      <c r="B60" s="665" t="s">
        <v>52</v>
      </c>
      <c r="C60" s="666"/>
      <c r="D60" s="666"/>
      <c r="E60" s="666"/>
      <c r="F60" s="666"/>
      <c r="G60" s="666"/>
      <c r="H60" s="667"/>
      <c r="I60" s="700">
        <v>41650</v>
      </c>
      <c r="J60" s="701"/>
      <c r="K60" s="701"/>
      <c r="L60" s="701"/>
      <c r="M60" s="656">
        <v>-1.2</v>
      </c>
      <c r="N60" s="656"/>
      <c r="O60" s="656"/>
      <c r="P60" s="656">
        <v>-5.7</v>
      </c>
      <c r="Q60" s="656"/>
      <c r="R60" s="656"/>
      <c r="S60" s="702">
        <v>36.3</v>
      </c>
      <c r="T60" s="702"/>
      <c r="U60" s="702"/>
      <c r="V60" s="703">
        <v>1.02</v>
      </c>
      <c r="W60" s="703"/>
      <c r="X60" s="703"/>
      <c r="Y60" s="706">
        <v>-0.75</v>
      </c>
      <c r="Z60" s="706"/>
      <c r="AA60" s="706"/>
      <c r="AB60" s="703">
        <v>-1.8</v>
      </c>
      <c r="AC60" s="703"/>
      <c r="AD60" s="703"/>
      <c r="AE60" s="703">
        <v>2.23</v>
      </c>
      <c r="AF60" s="703"/>
      <c r="AG60" s="703"/>
      <c r="AH60" s="705">
        <v>1.03</v>
      </c>
      <c r="AI60" s="705"/>
      <c r="AJ60" s="705"/>
      <c r="AK60" s="703">
        <v>-0.88</v>
      </c>
      <c r="AL60" s="703"/>
      <c r="AM60" s="704"/>
      <c r="AQ60" s="7"/>
      <c r="AR60" s="12"/>
      <c r="AT60" s="12"/>
      <c r="AU60" s="12"/>
      <c r="AW60" s="13"/>
      <c r="AX60" s="13"/>
    </row>
    <row r="61" spans="2:50" ht="13.5">
      <c r="B61" s="665" t="s">
        <v>33</v>
      </c>
      <c r="C61" s="666"/>
      <c r="D61" s="666"/>
      <c r="E61" s="666"/>
      <c r="F61" s="666"/>
      <c r="G61" s="666"/>
      <c r="H61" s="667"/>
      <c r="I61" s="700">
        <v>68387</v>
      </c>
      <c r="J61" s="701"/>
      <c r="K61" s="701"/>
      <c r="L61" s="701"/>
      <c r="M61" s="656">
        <v>-0.6</v>
      </c>
      <c r="N61" s="656"/>
      <c r="O61" s="656"/>
      <c r="P61" s="656">
        <v>0</v>
      </c>
      <c r="Q61" s="656"/>
      <c r="R61" s="656"/>
      <c r="S61" s="702">
        <v>32.6</v>
      </c>
      <c r="T61" s="702"/>
      <c r="U61" s="702"/>
      <c r="V61" s="703">
        <v>0.2</v>
      </c>
      <c r="W61" s="703"/>
      <c r="X61" s="703"/>
      <c r="Y61" s="706">
        <v>-0.36</v>
      </c>
      <c r="Z61" s="706"/>
      <c r="AA61" s="706"/>
      <c r="AB61" s="703">
        <v>0.11</v>
      </c>
      <c r="AC61" s="703"/>
      <c r="AD61" s="703"/>
      <c r="AE61" s="703">
        <v>0.78</v>
      </c>
      <c r="AF61" s="703"/>
      <c r="AG61" s="703"/>
      <c r="AH61" s="705">
        <v>0</v>
      </c>
      <c r="AI61" s="705"/>
      <c r="AJ61" s="705"/>
      <c r="AK61" s="703">
        <v>-0.81</v>
      </c>
      <c r="AL61" s="703"/>
      <c r="AM61" s="704"/>
      <c r="AQ61" s="7"/>
      <c r="AR61" s="12"/>
      <c r="AT61" s="12"/>
      <c r="AU61" s="12"/>
      <c r="AW61" s="13"/>
      <c r="AX61" s="13"/>
    </row>
    <row r="62" spans="2:50" ht="13.5">
      <c r="B62" s="665" t="s">
        <v>29</v>
      </c>
      <c r="C62" s="666"/>
      <c r="D62" s="666"/>
      <c r="E62" s="666"/>
      <c r="F62" s="666"/>
      <c r="G62" s="666"/>
      <c r="H62" s="667"/>
      <c r="I62" s="700">
        <v>160069</v>
      </c>
      <c r="J62" s="701"/>
      <c r="K62" s="701"/>
      <c r="L62" s="701"/>
      <c r="M62" s="656">
        <v>0.2</v>
      </c>
      <c r="N62" s="656"/>
      <c r="O62" s="656"/>
      <c r="P62" s="656">
        <v>12.3</v>
      </c>
      <c r="Q62" s="656"/>
      <c r="R62" s="656"/>
      <c r="S62" s="702">
        <v>29.6</v>
      </c>
      <c r="T62" s="702"/>
      <c r="U62" s="702"/>
      <c r="V62" s="703">
        <v>0.98</v>
      </c>
      <c r="W62" s="703"/>
      <c r="X62" s="703"/>
      <c r="Y62" s="706">
        <v>0.22</v>
      </c>
      <c r="Z62" s="706"/>
      <c r="AA62" s="706"/>
      <c r="AB62" s="703">
        <v>0.2</v>
      </c>
      <c r="AC62" s="703"/>
      <c r="AD62" s="703"/>
      <c r="AE62" s="703">
        <v>0.78</v>
      </c>
      <c r="AF62" s="703"/>
      <c r="AG62" s="703"/>
      <c r="AH62" s="705">
        <v>-0.17</v>
      </c>
      <c r="AI62" s="705"/>
      <c r="AJ62" s="705"/>
      <c r="AK62" s="703">
        <v>-0.13</v>
      </c>
      <c r="AL62" s="703"/>
      <c r="AM62" s="704"/>
      <c r="AQ62" s="7"/>
      <c r="AR62" s="12"/>
      <c r="AT62" s="12"/>
      <c r="AU62" s="12"/>
      <c r="AW62" s="13"/>
      <c r="AX62" s="13"/>
    </row>
    <row r="63" spans="2:50" ht="13.5">
      <c r="B63" s="665" t="s">
        <v>27</v>
      </c>
      <c r="C63" s="666"/>
      <c r="D63" s="666"/>
      <c r="E63" s="666"/>
      <c r="F63" s="666"/>
      <c r="G63" s="666"/>
      <c r="H63" s="667"/>
      <c r="I63" s="700">
        <v>12605</v>
      </c>
      <c r="J63" s="701"/>
      <c r="K63" s="701"/>
      <c r="L63" s="701"/>
      <c r="M63" s="656">
        <v>2.7</v>
      </c>
      <c r="N63" s="656"/>
      <c r="O63" s="656"/>
      <c r="P63" s="656">
        <v>2.3</v>
      </c>
      <c r="Q63" s="656"/>
      <c r="R63" s="656"/>
      <c r="S63" s="702">
        <v>13.3</v>
      </c>
      <c r="T63" s="702"/>
      <c r="U63" s="702"/>
      <c r="V63" s="703">
        <v>0</v>
      </c>
      <c r="W63" s="703"/>
      <c r="X63" s="703"/>
      <c r="Y63" s="706">
        <v>-0.69</v>
      </c>
      <c r="Z63" s="706"/>
      <c r="AA63" s="706"/>
      <c r="AB63" s="703">
        <v>-0.31</v>
      </c>
      <c r="AC63" s="703"/>
      <c r="AD63" s="703"/>
      <c r="AE63" s="703">
        <v>0</v>
      </c>
      <c r="AF63" s="703"/>
      <c r="AG63" s="703"/>
      <c r="AH63" s="705">
        <v>-0.19</v>
      </c>
      <c r="AI63" s="705"/>
      <c r="AJ63" s="705"/>
      <c r="AK63" s="703">
        <v>-0.4</v>
      </c>
      <c r="AL63" s="703"/>
      <c r="AM63" s="704"/>
      <c r="AQ63" s="7"/>
      <c r="AR63" s="12"/>
      <c r="AT63" s="12"/>
      <c r="AU63" s="12"/>
      <c r="AW63" s="13"/>
      <c r="AX63" s="13"/>
    </row>
    <row r="64" spans="2:50" ht="13.5">
      <c r="B64" s="665" t="s">
        <v>28</v>
      </c>
      <c r="C64" s="666"/>
      <c r="D64" s="666"/>
      <c r="E64" s="666"/>
      <c r="F64" s="666"/>
      <c r="G64" s="666"/>
      <c r="H64" s="667"/>
      <c r="I64" s="700">
        <v>88814</v>
      </c>
      <c r="J64" s="701"/>
      <c r="K64" s="701"/>
      <c r="L64" s="701"/>
      <c r="M64" s="656">
        <v>-1.5</v>
      </c>
      <c r="N64" s="656"/>
      <c r="O64" s="656"/>
      <c r="P64" s="656">
        <v>-1.2</v>
      </c>
      <c r="Q64" s="656"/>
      <c r="R64" s="656"/>
      <c r="S64" s="702">
        <v>37.2</v>
      </c>
      <c r="T64" s="702"/>
      <c r="U64" s="702"/>
      <c r="V64" s="703">
        <v>1.62</v>
      </c>
      <c r="W64" s="703"/>
      <c r="X64" s="703"/>
      <c r="Y64" s="706">
        <v>-1.41</v>
      </c>
      <c r="Z64" s="706"/>
      <c r="AA64" s="706"/>
      <c r="AB64" s="703">
        <v>-1.4</v>
      </c>
      <c r="AC64" s="703"/>
      <c r="AD64" s="703"/>
      <c r="AE64" s="703">
        <v>1.93</v>
      </c>
      <c r="AF64" s="703"/>
      <c r="AG64" s="703"/>
      <c r="AH64" s="705">
        <v>-0.52</v>
      </c>
      <c r="AI64" s="705"/>
      <c r="AJ64" s="705"/>
      <c r="AK64" s="703">
        <v>-1.58</v>
      </c>
      <c r="AL64" s="703"/>
      <c r="AM64" s="704"/>
      <c r="AQ64" s="7"/>
      <c r="AR64" s="12"/>
      <c r="AT64" s="12"/>
      <c r="AU64" s="12"/>
      <c r="AW64" s="13"/>
      <c r="AX64" s="13"/>
    </row>
    <row r="65" spans="2:53" ht="4.5" customHeight="1">
      <c r="B65" s="56"/>
      <c r="C65" s="62"/>
      <c r="D65" s="62"/>
      <c r="E65" s="62"/>
      <c r="F65" s="62"/>
      <c r="G65" s="62"/>
      <c r="H65" s="68"/>
      <c r="I65" s="60"/>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61"/>
      <c r="AT65" s="12"/>
      <c r="AU65" s="12"/>
      <c r="AW65" s="12"/>
      <c r="AX65" s="12"/>
      <c r="AZ65" s="13"/>
      <c r="BA65" s="13"/>
    </row>
    <row r="66" spans="2:8" ht="13.5">
      <c r="B66" s="72"/>
      <c r="C66" s="2"/>
      <c r="D66" s="2"/>
      <c r="E66" s="2"/>
      <c r="F66" s="2"/>
      <c r="G66" s="2"/>
      <c r="H66" s="2"/>
    </row>
    <row r="67" spans="2:8" ht="13.5">
      <c r="B67" s="2"/>
      <c r="C67" s="2"/>
      <c r="D67" s="2"/>
      <c r="E67" s="2"/>
      <c r="F67" s="2"/>
      <c r="G67" s="2"/>
      <c r="H67" s="2"/>
    </row>
    <row r="68" spans="19:21" ht="13.5">
      <c r="S68" s="1" t="s">
        <v>65</v>
      </c>
      <c r="T68" s="29">
        <v>5</v>
      </c>
      <c r="U68" s="1" t="s">
        <v>65</v>
      </c>
    </row>
  </sheetData>
  <mergeCells count="378">
    <mergeCell ref="C41:AM42"/>
    <mergeCell ref="C3:AL4"/>
    <mergeCell ref="C5:AL7"/>
    <mergeCell ref="C8:AL9"/>
    <mergeCell ref="C38:AM40"/>
    <mergeCell ref="AG28:AI28"/>
    <mergeCell ref="M32:O32"/>
    <mergeCell ref="M31:O31"/>
    <mergeCell ref="P32:R32"/>
    <mergeCell ref="P31:R31"/>
    <mergeCell ref="S45:U47"/>
    <mergeCell ref="V45:AM45"/>
    <mergeCell ref="AG30:AI30"/>
    <mergeCell ref="AG29:AI29"/>
    <mergeCell ref="AG32:AI32"/>
    <mergeCell ref="AG31:AI31"/>
    <mergeCell ref="S31:V31"/>
    <mergeCell ref="S32:V32"/>
    <mergeCell ref="AC32:AF32"/>
    <mergeCell ref="Z32:AB32"/>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M20:O20"/>
    <mergeCell ref="M19:O19"/>
    <mergeCell ref="I18:L18"/>
    <mergeCell ref="I19:L19"/>
    <mergeCell ref="I20:L20"/>
    <mergeCell ref="M18:O18"/>
    <mergeCell ref="I12:L15"/>
    <mergeCell ref="M14:R14"/>
    <mergeCell ref="AC13:AF15"/>
    <mergeCell ref="I17:L17"/>
    <mergeCell ref="M15:O15"/>
    <mergeCell ref="P15:R15"/>
    <mergeCell ref="P17:R17"/>
    <mergeCell ref="M17:O17"/>
    <mergeCell ref="W14:AB14"/>
    <mergeCell ref="W15:Y15"/>
    <mergeCell ref="Z15:AB15"/>
    <mergeCell ref="S13:V15"/>
    <mergeCell ref="W17:Y17"/>
    <mergeCell ref="P18:R18"/>
    <mergeCell ref="P19:R19"/>
    <mergeCell ref="W19:Y19"/>
    <mergeCell ref="W20:Y20"/>
    <mergeCell ref="AG25:AI25"/>
    <mergeCell ref="AG24:AI24"/>
    <mergeCell ref="P20:R20"/>
    <mergeCell ref="S20:V20"/>
    <mergeCell ref="AG21:AI21"/>
    <mergeCell ref="AJ32:AL32"/>
    <mergeCell ref="AJ31:AL31"/>
    <mergeCell ref="AJ30:AL30"/>
    <mergeCell ref="AJ29:AL29"/>
    <mergeCell ref="AJ28:AL28"/>
    <mergeCell ref="AJ27:AL27"/>
    <mergeCell ref="AJ26:AL26"/>
    <mergeCell ref="AG27:AI27"/>
    <mergeCell ref="AG26:AI26"/>
    <mergeCell ref="AJ23:AL23"/>
    <mergeCell ref="AJ22:AL22"/>
    <mergeCell ref="AG23:AI23"/>
    <mergeCell ref="AG22:AI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W24:Y24"/>
    <mergeCell ref="W23:Y23"/>
    <mergeCell ref="W28:Y28"/>
    <mergeCell ref="W27:Y27"/>
    <mergeCell ref="Z22:AB22"/>
    <mergeCell ref="Z28:AB28"/>
    <mergeCell ref="Z27:AB27"/>
    <mergeCell ref="Z26:AB26"/>
    <mergeCell ref="Z25:AB25"/>
    <mergeCell ref="Z24:AB24"/>
    <mergeCell ref="Z23:AB23"/>
    <mergeCell ref="Z30:AB30"/>
    <mergeCell ref="Z29:AB29"/>
    <mergeCell ref="W26:Y26"/>
    <mergeCell ref="W25:Y25"/>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5:H47"/>
    <mergeCell ref="I45:L47"/>
    <mergeCell ref="M47:O47"/>
    <mergeCell ref="AB49:AD49"/>
    <mergeCell ref="B49:H49"/>
    <mergeCell ref="I49:L49"/>
    <mergeCell ref="P48:R48"/>
    <mergeCell ref="M48:O48"/>
    <mergeCell ref="I48:L48"/>
    <mergeCell ref="M46:R46"/>
    <mergeCell ref="AH48:AJ48"/>
    <mergeCell ref="AE48:AG48"/>
    <mergeCell ref="P47:R47"/>
    <mergeCell ref="Y47:AA47"/>
    <mergeCell ref="AB47:AD47"/>
    <mergeCell ref="AH47:AJ47"/>
    <mergeCell ref="AB48:AD48"/>
    <mergeCell ref="Y48:AA48"/>
    <mergeCell ref="V48:X48"/>
    <mergeCell ref="S48:U48"/>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50:AJ50"/>
    <mergeCell ref="AK50:AM50"/>
    <mergeCell ref="AK49:AM49"/>
    <mergeCell ref="AH49:AJ49"/>
    <mergeCell ref="AE49:AG49"/>
    <mergeCell ref="Y49:AA49"/>
    <mergeCell ref="V49:X49"/>
    <mergeCell ref="S49:U49"/>
    <mergeCell ref="P49:R49"/>
    <mergeCell ref="M49:O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Y58:AA58"/>
    <mergeCell ref="Y57:AA57"/>
    <mergeCell ref="Y56:AA56"/>
    <mergeCell ref="Y55:AA55"/>
    <mergeCell ref="AB62:AD62"/>
    <mergeCell ref="AB61:AD61"/>
    <mergeCell ref="AB60:AD60"/>
    <mergeCell ref="AB59:AD59"/>
    <mergeCell ref="AB58:AD58"/>
    <mergeCell ref="AB57:AD57"/>
    <mergeCell ref="AB56:AD56"/>
    <mergeCell ref="AB55:AD55"/>
    <mergeCell ref="M60:O60"/>
    <mergeCell ref="M59:O59"/>
    <mergeCell ref="P58:R58"/>
    <mergeCell ref="P57:R57"/>
    <mergeCell ref="M57:O57"/>
    <mergeCell ref="M56:O56"/>
    <mergeCell ref="M55:O55"/>
    <mergeCell ref="S54:U54"/>
    <mergeCell ref="P54:R54"/>
    <mergeCell ref="M54:O54"/>
    <mergeCell ref="P56:R56"/>
    <mergeCell ref="P55:R55"/>
    <mergeCell ref="P62:R62"/>
    <mergeCell ref="P61:R61"/>
    <mergeCell ref="P60:R60"/>
    <mergeCell ref="P59:R59"/>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I54:L54"/>
    <mergeCell ref="M63:O63"/>
    <mergeCell ref="I63:L63"/>
    <mergeCell ref="I62:L62"/>
    <mergeCell ref="I61:L61"/>
    <mergeCell ref="M62:O62"/>
    <mergeCell ref="M61:O61"/>
    <mergeCell ref="I56:L56"/>
    <mergeCell ref="I55:L55"/>
    <mergeCell ref="M58:O58"/>
    <mergeCell ref="S58:U58"/>
    <mergeCell ref="S57:U57"/>
    <mergeCell ref="S56:U56"/>
    <mergeCell ref="S55:U55"/>
    <mergeCell ref="I60:L60"/>
    <mergeCell ref="I59:L59"/>
    <mergeCell ref="I58:L58"/>
    <mergeCell ref="I57:L57"/>
    <mergeCell ref="Z21:AB21"/>
    <mergeCell ref="W22:Y22"/>
    <mergeCell ref="W21:Y21"/>
    <mergeCell ref="AH44:AM44"/>
    <mergeCell ref="AC24:AF24"/>
    <mergeCell ref="AC25:AF25"/>
    <mergeCell ref="AC26:AF26"/>
    <mergeCell ref="AC27:AF27"/>
    <mergeCell ref="Z31:AB31"/>
    <mergeCell ref="AC28:AF28"/>
    <mergeCell ref="S17:V17"/>
    <mergeCell ref="S18:V18"/>
    <mergeCell ref="S19:V19"/>
    <mergeCell ref="AC17:AF17"/>
    <mergeCell ref="AC18:AF18"/>
    <mergeCell ref="AC19:AF19"/>
    <mergeCell ref="W18:Y18"/>
    <mergeCell ref="Z17:AB17"/>
    <mergeCell ref="Z20:AB20"/>
    <mergeCell ref="Z19:AB19"/>
    <mergeCell ref="AG19:AI19"/>
    <mergeCell ref="AJ18:AL18"/>
    <mergeCell ref="AG18:AI18"/>
    <mergeCell ref="Z18:AB18"/>
    <mergeCell ref="AJ20:AL20"/>
    <mergeCell ref="AG20:AI20"/>
    <mergeCell ref="AF11:AL11"/>
    <mergeCell ref="AC20:AF20"/>
    <mergeCell ref="AJ19:AL19"/>
    <mergeCell ref="AJ17:AL17"/>
    <mergeCell ref="AG17:AI17"/>
    <mergeCell ref="AG14:AL14"/>
    <mergeCell ref="AG15:AI15"/>
    <mergeCell ref="AJ15:AL15"/>
    <mergeCell ref="AE46:AG46"/>
    <mergeCell ref="AC21:AF21"/>
    <mergeCell ref="AC22:AF22"/>
    <mergeCell ref="AJ21:AL21"/>
    <mergeCell ref="AC23:AF23"/>
    <mergeCell ref="AC29:AF29"/>
    <mergeCell ref="AC30:AF30"/>
    <mergeCell ref="AC31:AF31"/>
    <mergeCell ref="AJ25:AL25"/>
    <mergeCell ref="AJ24:AL24"/>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R72"/>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42" width="9.19921875" style="1" customWidth="1"/>
    <col min="43" max="43" width="2.59765625" style="1" customWidth="1"/>
    <col min="44" max="44" width="8.59765625" style="1" customWidth="1"/>
    <col min="45" max="45" width="2.59765625" style="1" customWidth="1"/>
    <col min="46" max="46" width="8.59765625" style="1" customWidth="1"/>
    <col min="47" max="145" width="2.59765625" style="1" customWidth="1"/>
    <col min="146" max="16384" width="9" style="1" customWidth="1"/>
  </cols>
  <sheetData>
    <row r="1" spans="2:37" ht="25.5">
      <c r="B1" s="33"/>
      <c r="C1" s="33"/>
      <c r="D1" s="33"/>
      <c r="E1" s="33"/>
      <c r="F1" s="33"/>
      <c r="G1" s="33"/>
      <c r="H1" s="33"/>
      <c r="I1" s="33"/>
      <c r="J1" s="33"/>
      <c r="K1" s="33"/>
      <c r="L1" s="33"/>
      <c r="M1" s="33"/>
      <c r="N1" s="33"/>
      <c r="O1" s="34" t="s">
        <v>64</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2:37" ht="1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7.25">
      <c r="B4" s="35" t="s">
        <v>77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2:37" ht="1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10" ht="17.25">
      <c r="B6" s="35" t="s">
        <v>61</v>
      </c>
      <c r="C6" s="33"/>
      <c r="D6" s="33"/>
      <c r="E6" s="33"/>
      <c r="F6" s="33"/>
      <c r="G6" s="33"/>
      <c r="H6" s="33"/>
      <c r="I6" s="33"/>
      <c r="J6" s="33"/>
    </row>
    <row r="8" spans="2:37" ht="13.5">
      <c r="B8" s="36"/>
      <c r="C8" s="684" t="s">
        <v>753</v>
      </c>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36"/>
    </row>
    <row r="9" spans="2:37" ht="13.5">
      <c r="B9" s="47"/>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36"/>
    </row>
    <row r="10" spans="2:37" ht="13.5" customHeight="1">
      <c r="B10" s="36"/>
      <c r="C10" s="685" t="s">
        <v>754</v>
      </c>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36"/>
    </row>
    <row r="11" spans="2:37" ht="13.5">
      <c r="B11" s="36"/>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36"/>
    </row>
    <row r="12" spans="2:37" ht="13.5">
      <c r="B12" s="36"/>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36"/>
    </row>
    <row r="13" spans="2:37" ht="13.5">
      <c r="B13" s="36"/>
      <c r="C13" s="685" t="s">
        <v>755</v>
      </c>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85"/>
      <c r="AG13" s="685"/>
      <c r="AH13" s="685"/>
      <c r="AI13" s="685"/>
      <c r="AJ13" s="685"/>
      <c r="AK13" s="36"/>
    </row>
    <row r="14" spans="2:37" ht="13.5">
      <c r="B14" s="36"/>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5"/>
      <c r="AG14" s="685"/>
      <c r="AH14" s="685"/>
      <c r="AI14" s="685"/>
      <c r="AJ14" s="685"/>
      <c r="AK14" s="36"/>
    </row>
    <row r="15" spans="2:37" ht="1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7" ht="13.5">
      <c r="B16" s="33" t="s">
        <v>85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627" t="s">
        <v>78</v>
      </c>
      <c r="AE16" s="627"/>
      <c r="AF16" s="627"/>
      <c r="AG16" s="627"/>
      <c r="AH16" s="627"/>
      <c r="AI16" s="627"/>
      <c r="AJ16" s="627"/>
      <c r="AK16" s="36"/>
    </row>
    <row r="17" spans="2:38" ht="7.5" customHeight="1">
      <c r="B17" s="668" t="s">
        <v>59</v>
      </c>
      <c r="C17" s="669"/>
      <c r="D17" s="669"/>
      <c r="E17" s="669"/>
      <c r="F17" s="669"/>
      <c r="G17" s="669"/>
      <c r="H17" s="670"/>
      <c r="I17" s="687" t="s">
        <v>82</v>
      </c>
      <c r="J17" s="688"/>
      <c r="K17" s="688"/>
      <c r="L17" s="688"/>
      <c r="M17" s="75"/>
      <c r="N17" s="75"/>
      <c r="O17" s="75"/>
      <c r="P17" s="75"/>
      <c r="Q17" s="75"/>
      <c r="R17" s="75"/>
      <c r="S17" s="76"/>
      <c r="T17" s="76"/>
      <c r="U17" s="76"/>
      <c r="V17" s="76"/>
      <c r="W17" s="77"/>
      <c r="X17" s="77"/>
      <c r="Y17" s="77"/>
      <c r="Z17" s="77"/>
      <c r="AA17" s="78"/>
      <c r="AB17" s="78"/>
      <c r="AC17" s="76"/>
      <c r="AD17" s="79"/>
      <c r="AE17" s="79"/>
      <c r="AF17" s="79"/>
      <c r="AG17" s="80"/>
      <c r="AH17" s="80"/>
      <c r="AI17" s="80"/>
      <c r="AJ17" s="81"/>
      <c r="AK17" s="9"/>
      <c r="AL17" s="9"/>
    </row>
    <row r="18" spans="2:38" ht="7.5" customHeight="1">
      <c r="B18" s="671"/>
      <c r="C18" s="672"/>
      <c r="D18" s="672"/>
      <c r="E18" s="672"/>
      <c r="F18" s="672"/>
      <c r="G18" s="672"/>
      <c r="H18" s="673"/>
      <c r="I18" s="689"/>
      <c r="J18" s="690"/>
      <c r="K18" s="690"/>
      <c r="L18" s="690"/>
      <c r="M18" s="82"/>
      <c r="N18" s="82"/>
      <c r="O18" s="82"/>
      <c r="P18" s="82"/>
      <c r="Q18" s="82"/>
      <c r="R18" s="82"/>
      <c r="S18" s="636" t="s">
        <v>58</v>
      </c>
      <c r="T18" s="637"/>
      <c r="U18" s="637"/>
      <c r="V18" s="637"/>
      <c r="W18" s="83"/>
      <c r="X18" s="84"/>
      <c r="Y18" s="84"/>
      <c r="Z18" s="84"/>
      <c r="AA18" s="84"/>
      <c r="AB18" s="85"/>
      <c r="AC18" s="636" t="s">
        <v>50</v>
      </c>
      <c r="AD18" s="637"/>
      <c r="AE18" s="637"/>
      <c r="AF18" s="637"/>
      <c r="AG18" s="80"/>
      <c r="AH18" s="80"/>
      <c r="AI18" s="80"/>
      <c r="AJ18" s="81"/>
      <c r="AK18" s="9"/>
      <c r="AL18" s="9"/>
    </row>
    <row r="19" spans="2:38" ht="13.5">
      <c r="B19" s="671"/>
      <c r="C19" s="672"/>
      <c r="D19" s="672"/>
      <c r="E19" s="672"/>
      <c r="F19" s="672"/>
      <c r="G19" s="672"/>
      <c r="H19" s="673"/>
      <c r="I19" s="689"/>
      <c r="J19" s="690"/>
      <c r="K19" s="690"/>
      <c r="L19" s="690"/>
      <c r="M19" s="662" t="s">
        <v>49</v>
      </c>
      <c r="N19" s="663"/>
      <c r="O19" s="663"/>
      <c r="P19" s="663"/>
      <c r="Q19" s="663"/>
      <c r="R19" s="663"/>
      <c r="S19" s="638"/>
      <c r="T19" s="631"/>
      <c r="U19" s="631"/>
      <c r="V19" s="631"/>
      <c r="W19" s="634" t="s">
        <v>49</v>
      </c>
      <c r="X19" s="635"/>
      <c r="Y19" s="635"/>
      <c r="Z19" s="635"/>
      <c r="AA19" s="635"/>
      <c r="AB19" s="628"/>
      <c r="AC19" s="638"/>
      <c r="AD19" s="631"/>
      <c r="AE19" s="631"/>
      <c r="AF19" s="631"/>
      <c r="AG19" s="86"/>
      <c r="AH19" s="86"/>
      <c r="AI19" s="86"/>
      <c r="AJ19" s="87"/>
      <c r="AK19" s="21"/>
      <c r="AL19" s="21"/>
    </row>
    <row r="20" spans="2:38" ht="13.5">
      <c r="B20" s="671"/>
      <c r="C20" s="672"/>
      <c r="D20" s="672"/>
      <c r="E20" s="672"/>
      <c r="F20" s="672"/>
      <c r="G20" s="672"/>
      <c r="H20" s="673"/>
      <c r="I20" s="691"/>
      <c r="J20" s="692"/>
      <c r="K20" s="692"/>
      <c r="L20" s="692"/>
      <c r="M20" s="679" t="s">
        <v>36</v>
      </c>
      <c r="N20" s="680"/>
      <c r="O20" s="681"/>
      <c r="P20" s="679" t="s">
        <v>37</v>
      </c>
      <c r="Q20" s="680"/>
      <c r="R20" s="680"/>
      <c r="S20" s="632"/>
      <c r="T20" s="633"/>
      <c r="U20" s="633"/>
      <c r="V20" s="633"/>
      <c r="W20" s="662" t="s">
        <v>36</v>
      </c>
      <c r="X20" s="663"/>
      <c r="Y20" s="664"/>
      <c r="Z20" s="662" t="s">
        <v>37</v>
      </c>
      <c r="AA20" s="663"/>
      <c r="AB20" s="664"/>
      <c r="AC20" s="632"/>
      <c r="AD20" s="633"/>
      <c r="AE20" s="633"/>
      <c r="AF20" s="633"/>
      <c r="AG20" s="662" t="s">
        <v>39</v>
      </c>
      <c r="AH20" s="663"/>
      <c r="AI20" s="663"/>
      <c r="AJ20" s="664"/>
      <c r="AK20" s="23"/>
      <c r="AL20" s="23"/>
    </row>
    <row r="21" spans="2:38" s="15" customFormat="1" ht="9.75">
      <c r="B21" s="24"/>
      <c r="C21" s="25"/>
      <c r="D21" s="25"/>
      <c r="E21" s="25"/>
      <c r="F21" s="25"/>
      <c r="G21" s="25"/>
      <c r="H21" s="26"/>
      <c r="I21" s="682" t="s">
        <v>42</v>
      </c>
      <c r="J21" s="683"/>
      <c r="K21" s="683"/>
      <c r="L21" s="683"/>
      <c r="M21" s="624" t="s">
        <v>51</v>
      </c>
      <c r="N21" s="624"/>
      <c r="O21" s="624"/>
      <c r="P21" s="624" t="s">
        <v>51</v>
      </c>
      <c r="Q21" s="624"/>
      <c r="R21" s="624"/>
      <c r="S21" s="624" t="s">
        <v>42</v>
      </c>
      <c r="T21" s="624"/>
      <c r="U21" s="624"/>
      <c r="V21" s="624"/>
      <c r="W21" s="624" t="s">
        <v>51</v>
      </c>
      <c r="X21" s="624"/>
      <c r="Y21" s="624"/>
      <c r="Z21" s="624" t="s">
        <v>51</v>
      </c>
      <c r="AA21" s="624"/>
      <c r="AB21" s="624"/>
      <c r="AC21" s="624" t="s">
        <v>42</v>
      </c>
      <c r="AD21" s="624"/>
      <c r="AE21" s="624"/>
      <c r="AF21" s="624"/>
      <c r="AG21" s="624" t="s">
        <v>42</v>
      </c>
      <c r="AH21" s="624"/>
      <c r="AI21" s="624"/>
      <c r="AJ21" s="625"/>
      <c r="AK21" s="16"/>
      <c r="AL21" s="16"/>
    </row>
    <row r="22" spans="2:41" ht="12.75" customHeight="1">
      <c r="B22" s="665" t="s">
        <v>30</v>
      </c>
      <c r="C22" s="666"/>
      <c r="D22" s="666"/>
      <c r="E22" s="666"/>
      <c r="F22" s="666"/>
      <c r="G22" s="666"/>
      <c r="H22" s="667"/>
      <c r="I22" s="686">
        <v>282170</v>
      </c>
      <c r="J22" s="626"/>
      <c r="K22" s="626"/>
      <c r="L22" s="626"/>
      <c r="M22" s="655">
        <v>-55.1</v>
      </c>
      <c r="N22" s="655"/>
      <c r="O22" s="655"/>
      <c r="P22" s="655">
        <v>-0.8</v>
      </c>
      <c r="Q22" s="655"/>
      <c r="R22" s="655"/>
      <c r="S22" s="626">
        <v>273278</v>
      </c>
      <c r="T22" s="626"/>
      <c r="U22" s="626"/>
      <c r="V22" s="626"/>
      <c r="W22" s="655">
        <v>-0.7</v>
      </c>
      <c r="X22" s="655"/>
      <c r="Y22" s="655"/>
      <c r="Z22" s="655">
        <v>0.3</v>
      </c>
      <c r="AA22" s="655"/>
      <c r="AB22" s="655"/>
      <c r="AC22" s="626">
        <v>8892</v>
      </c>
      <c r="AD22" s="626"/>
      <c r="AE22" s="626"/>
      <c r="AF22" s="626"/>
      <c r="AG22" s="676">
        <v>-2975</v>
      </c>
      <c r="AH22" s="676"/>
      <c r="AI22" s="676"/>
      <c r="AJ22" s="676"/>
      <c r="AK22" s="22"/>
      <c r="AL22" s="22"/>
      <c r="AM22" s="40"/>
      <c r="AN22" s="40"/>
      <c r="AO22" s="40"/>
    </row>
    <row r="23" spans="2:41" ht="13.5">
      <c r="B23" s="665" t="s">
        <v>31</v>
      </c>
      <c r="C23" s="666"/>
      <c r="D23" s="666"/>
      <c r="E23" s="666"/>
      <c r="F23" s="666"/>
      <c r="G23" s="666"/>
      <c r="H23" s="667"/>
      <c r="I23" s="686">
        <v>401775</v>
      </c>
      <c r="J23" s="626"/>
      <c r="K23" s="626"/>
      <c r="L23" s="626"/>
      <c r="M23" s="655">
        <v>-61.5</v>
      </c>
      <c r="N23" s="655"/>
      <c r="O23" s="655"/>
      <c r="P23" s="655">
        <v>18.7</v>
      </c>
      <c r="Q23" s="655"/>
      <c r="R23" s="655"/>
      <c r="S23" s="626">
        <v>401537</v>
      </c>
      <c r="T23" s="626"/>
      <c r="U23" s="626"/>
      <c r="V23" s="626"/>
      <c r="W23" s="655">
        <v>-2.8</v>
      </c>
      <c r="X23" s="655"/>
      <c r="Y23" s="655"/>
      <c r="Z23" s="655">
        <v>18.8</v>
      </c>
      <c r="AA23" s="655"/>
      <c r="AB23" s="655"/>
      <c r="AC23" s="626">
        <v>238</v>
      </c>
      <c r="AD23" s="626"/>
      <c r="AE23" s="626"/>
      <c r="AF23" s="626"/>
      <c r="AG23" s="676">
        <v>238</v>
      </c>
      <c r="AH23" s="676"/>
      <c r="AI23" s="676"/>
      <c r="AJ23" s="676"/>
      <c r="AK23" s="22"/>
      <c r="AL23" s="22"/>
      <c r="AM23" s="40"/>
      <c r="AN23" s="40"/>
      <c r="AO23" s="40"/>
    </row>
    <row r="24" spans="2:41" ht="13.5">
      <c r="B24" s="665" t="s">
        <v>32</v>
      </c>
      <c r="C24" s="666"/>
      <c r="D24" s="666"/>
      <c r="E24" s="666"/>
      <c r="F24" s="666"/>
      <c r="G24" s="666"/>
      <c r="H24" s="667"/>
      <c r="I24" s="686">
        <v>330960</v>
      </c>
      <c r="J24" s="626"/>
      <c r="K24" s="626"/>
      <c r="L24" s="626"/>
      <c r="M24" s="655">
        <v>-56.3</v>
      </c>
      <c r="N24" s="655"/>
      <c r="O24" s="655"/>
      <c r="P24" s="655">
        <v>4.6</v>
      </c>
      <c r="Q24" s="655"/>
      <c r="R24" s="655"/>
      <c r="S24" s="626">
        <v>312332</v>
      </c>
      <c r="T24" s="626"/>
      <c r="U24" s="626"/>
      <c r="V24" s="626"/>
      <c r="W24" s="655">
        <v>-2.5</v>
      </c>
      <c r="X24" s="655"/>
      <c r="Y24" s="655"/>
      <c r="Z24" s="655">
        <v>2.1</v>
      </c>
      <c r="AA24" s="655"/>
      <c r="AB24" s="655"/>
      <c r="AC24" s="626">
        <v>18628</v>
      </c>
      <c r="AD24" s="626"/>
      <c r="AE24" s="626"/>
      <c r="AF24" s="626"/>
      <c r="AG24" s="676">
        <v>8239</v>
      </c>
      <c r="AH24" s="676"/>
      <c r="AI24" s="676"/>
      <c r="AJ24" s="676"/>
      <c r="AK24" s="22"/>
      <c r="AL24" s="22"/>
      <c r="AM24" s="40"/>
      <c r="AN24" s="40"/>
      <c r="AO24" s="40"/>
    </row>
    <row r="25" spans="2:41" ht="13.5">
      <c r="B25" s="665" t="s">
        <v>57</v>
      </c>
      <c r="C25" s="666"/>
      <c r="D25" s="666"/>
      <c r="E25" s="666"/>
      <c r="F25" s="666"/>
      <c r="G25" s="666"/>
      <c r="H25" s="667"/>
      <c r="I25" s="686">
        <v>434423</v>
      </c>
      <c r="J25" s="626"/>
      <c r="K25" s="626"/>
      <c r="L25" s="626"/>
      <c r="M25" s="655">
        <v>-58.8</v>
      </c>
      <c r="N25" s="655"/>
      <c r="O25" s="655"/>
      <c r="P25" s="655">
        <v>-1.3</v>
      </c>
      <c r="Q25" s="655"/>
      <c r="R25" s="655"/>
      <c r="S25" s="626">
        <v>426650</v>
      </c>
      <c r="T25" s="626"/>
      <c r="U25" s="626"/>
      <c r="V25" s="626"/>
      <c r="W25" s="655">
        <v>-1.7</v>
      </c>
      <c r="X25" s="655"/>
      <c r="Y25" s="655"/>
      <c r="Z25" s="655">
        <v>-2.8</v>
      </c>
      <c r="AA25" s="655"/>
      <c r="AB25" s="655"/>
      <c r="AC25" s="626">
        <v>7773</v>
      </c>
      <c r="AD25" s="626"/>
      <c r="AE25" s="626"/>
      <c r="AF25" s="626"/>
      <c r="AG25" s="676">
        <v>7466</v>
      </c>
      <c r="AH25" s="676"/>
      <c r="AI25" s="676"/>
      <c r="AJ25" s="676"/>
      <c r="AK25" s="22"/>
      <c r="AL25" s="22"/>
      <c r="AM25" s="40"/>
      <c r="AN25" s="40"/>
      <c r="AO25" s="40"/>
    </row>
    <row r="26" spans="2:41" ht="13.5">
      <c r="B26" s="665" t="s">
        <v>26</v>
      </c>
      <c r="C26" s="666"/>
      <c r="D26" s="666"/>
      <c r="E26" s="666"/>
      <c r="F26" s="666"/>
      <c r="G26" s="666"/>
      <c r="H26" s="667"/>
      <c r="I26" s="686">
        <v>283006</v>
      </c>
      <c r="J26" s="626"/>
      <c r="K26" s="626"/>
      <c r="L26" s="626"/>
      <c r="M26" s="655">
        <v>-52.7</v>
      </c>
      <c r="N26" s="655"/>
      <c r="O26" s="655"/>
      <c r="P26" s="655">
        <v>-7.9</v>
      </c>
      <c r="Q26" s="655"/>
      <c r="R26" s="655"/>
      <c r="S26" s="626">
        <v>281262</v>
      </c>
      <c r="T26" s="626"/>
      <c r="U26" s="626"/>
      <c r="V26" s="626"/>
      <c r="W26" s="655">
        <v>1</v>
      </c>
      <c r="X26" s="655"/>
      <c r="Y26" s="655"/>
      <c r="Z26" s="655">
        <v>-8.4</v>
      </c>
      <c r="AA26" s="655"/>
      <c r="AB26" s="655"/>
      <c r="AC26" s="626">
        <v>1744</v>
      </c>
      <c r="AD26" s="626"/>
      <c r="AE26" s="626"/>
      <c r="AF26" s="626"/>
      <c r="AG26" s="676">
        <v>1744</v>
      </c>
      <c r="AH26" s="676"/>
      <c r="AI26" s="676"/>
      <c r="AJ26" s="676"/>
      <c r="AK26" s="22"/>
      <c r="AL26" s="22"/>
      <c r="AM26" s="40"/>
      <c r="AN26" s="40"/>
      <c r="AO26" s="40"/>
    </row>
    <row r="27" spans="2:41" ht="13.5">
      <c r="B27" s="665" t="s">
        <v>56</v>
      </c>
      <c r="C27" s="666"/>
      <c r="D27" s="666"/>
      <c r="E27" s="666"/>
      <c r="F27" s="666"/>
      <c r="G27" s="666"/>
      <c r="H27" s="667"/>
      <c r="I27" s="686">
        <v>274003</v>
      </c>
      <c r="J27" s="626"/>
      <c r="K27" s="626"/>
      <c r="L27" s="626"/>
      <c r="M27" s="655">
        <v>-46.1</v>
      </c>
      <c r="N27" s="655"/>
      <c r="O27" s="655"/>
      <c r="P27" s="655">
        <v>8.9</v>
      </c>
      <c r="Q27" s="655"/>
      <c r="R27" s="655"/>
      <c r="S27" s="626">
        <v>266326</v>
      </c>
      <c r="T27" s="626"/>
      <c r="U27" s="626"/>
      <c r="V27" s="626"/>
      <c r="W27" s="655">
        <v>4.3</v>
      </c>
      <c r="X27" s="655"/>
      <c r="Y27" s="655"/>
      <c r="Z27" s="655">
        <v>7.8</v>
      </c>
      <c r="AA27" s="655"/>
      <c r="AB27" s="655"/>
      <c r="AC27" s="626">
        <v>7677</v>
      </c>
      <c r="AD27" s="626"/>
      <c r="AE27" s="626"/>
      <c r="AF27" s="626"/>
      <c r="AG27" s="676">
        <v>2685</v>
      </c>
      <c r="AH27" s="676"/>
      <c r="AI27" s="676"/>
      <c r="AJ27" s="676"/>
      <c r="AK27" s="22"/>
      <c r="AL27" s="22"/>
      <c r="AM27" s="40"/>
      <c r="AN27" s="40"/>
      <c r="AO27" s="40"/>
    </row>
    <row r="28" spans="2:41" ht="13.5">
      <c r="B28" s="665" t="s">
        <v>72</v>
      </c>
      <c r="C28" s="666"/>
      <c r="D28" s="666"/>
      <c r="E28" s="666"/>
      <c r="F28" s="666"/>
      <c r="G28" s="666"/>
      <c r="H28" s="667"/>
      <c r="I28" s="686">
        <v>204957</v>
      </c>
      <c r="J28" s="626"/>
      <c r="K28" s="626"/>
      <c r="L28" s="626"/>
      <c r="M28" s="655">
        <v>-47.2</v>
      </c>
      <c r="N28" s="655"/>
      <c r="O28" s="655"/>
      <c r="P28" s="655">
        <v>-0.8</v>
      </c>
      <c r="Q28" s="655"/>
      <c r="R28" s="655"/>
      <c r="S28" s="626">
        <v>204704</v>
      </c>
      <c r="T28" s="626"/>
      <c r="U28" s="626"/>
      <c r="V28" s="626"/>
      <c r="W28" s="655">
        <v>1</v>
      </c>
      <c r="X28" s="655"/>
      <c r="Y28" s="655"/>
      <c r="Z28" s="655">
        <v>1.8</v>
      </c>
      <c r="AA28" s="655"/>
      <c r="AB28" s="655"/>
      <c r="AC28" s="626">
        <v>253</v>
      </c>
      <c r="AD28" s="626"/>
      <c r="AE28" s="626"/>
      <c r="AF28" s="626"/>
      <c r="AG28" s="676">
        <v>-4968</v>
      </c>
      <c r="AH28" s="676"/>
      <c r="AI28" s="676"/>
      <c r="AJ28" s="676"/>
      <c r="AK28" s="22"/>
      <c r="AL28" s="22"/>
      <c r="AM28" s="40"/>
      <c r="AN28" s="40"/>
      <c r="AO28" s="40"/>
    </row>
    <row r="29" spans="2:41" ht="13.5">
      <c r="B29" s="665" t="s">
        <v>73</v>
      </c>
      <c r="C29" s="666"/>
      <c r="D29" s="666"/>
      <c r="E29" s="666"/>
      <c r="F29" s="666"/>
      <c r="G29" s="666"/>
      <c r="H29" s="667"/>
      <c r="I29" s="686">
        <v>396794</v>
      </c>
      <c r="J29" s="626"/>
      <c r="K29" s="626"/>
      <c r="L29" s="626"/>
      <c r="M29" s="655">
        <v>-65.7</v>
      </c>
      <c r="N29" s="655"/>
      <c r="O29" s="655"/>
      <c r="P29" s="655">
        <v>-17.6</v>
      </c>
      <c r="Q29" s="655"/>
      <c r="R29" s="655"/>
      <c r="S29" s="743">
        <v>391579</v>
      </c>
      <c r="T29" s="743"/>
      <c r="U29" s="743"/>
      <c r="V29" s="743"/>
      <c r="W29" s="655">
        <v>-3.2</v>
      </c>
      <c r="X29" s="655"/>
      <c r="Y29" s="655"/>
      <c r="Z29" s="655">
        <v>-7.3</v>
      </c>
      <c r="AA29" s="655"/>
      <c r="AB29" s="655"/>
      <c r="AC29" s="743">
        <v>5215</v>
      </c>
      <c r="AD29" s="743"/>
      <c r="AE29" s="743"/>
      <c r="AF29" s="743"/>
      <c r="AG29" s="677">
        <v>-53976</v>
      </c>
      <c r="AH29" s="677"/>
      <c r="AI29" s="677"/>
      <c r="AJ29" s="677"/>
      <c r="AK29" s="22"/>
      <c r="AL29" s="22"/>
      <c r="AM29" s="40"/>
      <c r="AN29" s="40"/>
      <c r="AO29" s="40"/>
    </row>
    <row r="30" spans="2:42" ht="13.5">
      <c r="B30" s="665" t="s">
        <v>55</v>
      </c>
      <c r="C30" s="666"/>
      <c r="D30" s="666"/>
      <c r="E30" s="666"/>
      <c r="F30" s="666"/>
      <c r="G30" s="666"/>
      <c r="H30" s="667"/>
      <c r="I30" s="686">
        <v>199762</v>
      </c>
      <c r="J30" s="626"/>
      <c r="K30" s="626"/>
      <c r="L30" s="626"/>
      <c r="M30" s="655">
        <v>-56.5</v>
      </c>
      <c r="N30" s="655"/>
      <c r="O30" s="655"/>
      <c r="P30" s="655">
        <v>-4.9</v>
      </c>
      <c r="Q30" s="655"/>
      <c r="R30" s="655"/>
      <c r="S30" s="743">
        <v>199755</v>
      </c>
      <c r="T30" s="743"/>
      <c r="U30" s="743"/>
      <c r="V30" s="743"/>
      <c r="W30" s="655">
        <v>-5.8</v>
      </c>
      <c r="X30" s="655"/>
      <c r="Y30" s="655"/>
      <c r="Z30" s="655">
        <v>-4.5</v>
      </c>
      <c r="AA30" s="655"/>
      <c r="AB30" s="655"/>
      <c r="AC30" s="743">
        <v>7</v>
      </c>
      <c r="AD30" s="743"/>
      <c r="AE30" s="743"/>
      <c r="AF30" s="743"/>
      <c r="AG30" s="677">
        <v>-987</v>
      </c>
      <c r="AH30" s="677"/>
      <c r="AI30" s="677"/>
      <c r="AJ30" s="677"/>
      <c r="AK30" s="22"/>
      <c r="AL30" s="22"/>
      <c r="AM30" s="40"/>
      <c r="AN30" s="520"/>
      <c r="AO30" s="520"/>
      <c r="AP30" s="486"/>
    </row>
    <row r="31" spans="2:42" ht="13.5">
      <c r="B31" s="665" t="s">
        <v>54</v>
      </c>
      <c r="C31" s="666"/>
      <c r="D31" s="666"/>
      <c r="E31" s="666"/>
      <c r="F31" s="666"/>
      <c r="G31" s="666"/>
      <c r="H31" s="667"/>
      <c r="I31" s="686">
        <v>384168</v>
      </c>
      <c r="J31" s="626"/>
      <c r="K31" s="626"/>
      <c r="L31" s="626"/>
      <c r="M31" s="655">
        <v>-55.6</v>
      </c>
      <c r="N31" s="655"/>
      <c r="O31" s="655"/>
      <c r="P31" s="655">
        <v>-22</v>
      </c>
      <c r="Q31" s="655"/>
      <c r="R31" s="655"/>
      <c r="S31" s="743">
        <v>374389</v>
      </c>
      <c r="T31" s="743"/>
      <c r="U31" s="743"/>
      <c r="V31" s="743"/>
      <c r="W31" s="655">
        <v>-0.4</v>
      </c>
      <c r="X31" s="655"/>
      <c r="Y31" s="655"/>
      <c r="Z31" s="655">
        <v>0.1</v>
      </c>
      <c r="AA31" s="655"/>
      <c r="AB31" s="655"/>
      <c r="AC31" s="743">
        <v>9779</v>
      </c>
      <c r="AD31" s="743"/>
      <c r="AE31" s="743"/>
      <c r="AF31" s="743"/>
      <c r="AG31" s="677">
        <v>-108676</v>
      </c>
      <c r="AH31" s="677"/>
      <c r="AI31" s="677"/>
      <c r="AJ31" s="677"/>
      <c r="AK31" s="22"/>
      <c r="AL31" s="22"/>
      <c r="AM31" s="40"/>
      <c r="AN31" s="520"/>
      <c r="AO31" s="520"/>
      <c r="AP31" s="486"/>
    </row>
    <row r="32" spans="2:42" ht="13.5">
      <c r="B32" s="665" t="s">
        <v>53</v>
      </c>
      <c r="C32" s="666"/>
      <c r="D32" s="666"/>
      <c r="E32" s="666"/>
      <c r="F32" s="666"/>
      <c r="G32" s="666"/>
      <c r="H32" s="667"/>
      <c r="I32" s="686">
        <v>133315</v>
      </c>
      <c r="J32" s="626"/>
      <c r="K32" s="626"/>
      <c r="L32" s="626"/>
      <c r="M32" s="655">
        <v>-32</v>
      </c>
      <c r="N32" s="655"/>
      <c r="O32" s="655"/>
      <c r="P32" s="655">
        <v>-10.6</v>
      </c>
      <c r="Q32" s="655"/>
      <c r="R32" s="655"/>
      <c r="S32" s="743">
        <v>131352</v>
      </c>
      <c r="T32" s="743"/>
      <c r="U32" s="743"/>
      <c r="V32" s="743"/>
      <c r="W32" s="655">
        <v>-5</v>
      </c>
      <c r="X32" s="655"/>
      <c r="Y32" s="655"/>
      <c r="Z32" s="655">
        <v>-10.7</v>
      </c>
      <c r="AA32" s="655"/>
      <c r="AB32" s="655"/>
      <c r="AC32" s="743">
        <v>1963</v>
      </c>
      <c r="AD32" s="743"/>
      <c r="AE32" s="743"/>
      <c r="AF32" s="743"/>
      <c r="AG32" s="677">
        <v>-611</v>
      </c>
      <c r="AH32" s="677"/>
      <c r="AI32" s="677"/>
      <c r="AJ32" s="677"/>
      <c r="AK32" s="22"/>
      <c r="AL32" s="22"/>
      <c r="AM32" s="40"/>
      <c r="AN32" s="520"/>
      <c r="AO32" s="520"/>
      <c r="AP32" s="486"/>
    </row>
    <row r="33" spans="2:42" ht="13.5">
      <c r="B33" s="665" t="s">
        <v>52</v>
      </c>
      <c r="C33" s="666"/>
      <c r="D33" s="666"/>
      <c r="E33" s="666"/>
      <c r="F33" s="666"/>
      <c r="G33" s="666"/>
      <c r="H33" s="667"/>
      <c r="I33" s="686">
        <v>233533</v>
      </c>
      <c r="J33" s="626"/>
      <c r="K33" s="626"/>
      <c r="L33" s="626"/>
      <c r="M33" s="655">
        <v>-31.9</v>
      </c>
      <c r="N33" s="655"/>
      <c r="O33" s="655"/>
      <c r="P33" s="655">
        <v>14.4</v>
      </c>
      <c r="Q33" s="655"/>
      <c r="R33" s="655"/>
      <c r="S33" s="743">
        <v>206425</v>
      </c>
      <c r="T33" s="743"/>
      <c r="U33" s="743"/>
      <c r="V33" s="743"/>
      <c r="W33" s="655">
        <v>-4.7</v>
      </c>
      <c r="X33" s="655"/>
      <c r="Y33" s="655"/>
      <c r="Z33" s="655">
        <v>4.9</v>
      </c>
      <c r="AA33" s="655"/>
      <c r="AB33" s="655"/>
      <c r="AC33" s="743">
        <v>27108</v>
      </c>
      <c r="AD33" s="743"/>
      <c r="AE33" s="743"/>
      <c r="AF33" s="743"/>
      <c r="AG33" s="677">
        <v>20513</v>
      </c>
      <c r="AH33" s="677"/>
      <c r="AI33" s="677"/>
      <c r="AJ33" s="677"/>
      <c r="AK33" s="22"/>
      <c r="AL33" s="22"/>
      <c r="AM33" s="40"/>
      <c r="AN33" s="520"/>
      <c r="AO33" s="520"/>
      <c r="AP33" s="486"/>
    </row>
    <row r="34" spans="2:42" ht="13.5">
      <c r="B34" s="665" t="s">
        <v>33</v>
      </c>
      <c r="C34" s="666"/>
      <c r="D34" s="666"/>
      <c r="E34" s="666"/>
      <c r="F34" s="666"/>
      <c r="G34" s="666"/>
      <c r="H34" s="667"/>
      <c r="I34" s="686">
        <v>310114</v>
      </c>
      <c r="J34" s="626"/>
      <c r="K34" s="626"/>
      <c r="L34" s="626"/>
      <c r="M34" s="655">
        <v>-66.4</v>
      </c>
      <c r="N34" s="655"/>
      <c r="O34" s="655"/>
      <c r="P34" s="655">
        <v>-6.1</v>
      </c>
      <c r="Q34" s="655"/>
      <c r="R34" s="655"/>
      <c r="S34" s="743">
        <v>310030</v>
      </c>
      <c r="T34" s="743"/>
      <c r="U34" s="743"/>
      <c r="V34" s="743"/>
      <c r="W34" s="655">
        <v>0.6</v>
      </c>
      <c r="X34" s="655"/>
      <c r="Y34" s="655"/>
      <c r="Z34" s="655">
        <v>-6.2</v>
      </c>
      <c r="AA34" s="655"/>
      <c r="AB34" s="655"/>
      <c r="AC34" s="743">
        <v>84</v>
      </c>
      <c r="AD34" s="743"/>
      <c r="AE34" s="743"/>
      <c r="AF34" s="743"/>
      <c r="AG34" s="677">
        <v>-151</v>
      </c>
      <c r="AH34" s="677"/>
      <c r="AI34" s="677"/>
      <c r="AJ34" s="677"/>
      <c r="AK34" s="22"/>
      <c r="AL34" s="22"/>
      <c r="AM34" s="40"/>
      <c r="AN34" s="520"/>
      <c r="AO34" s="520"/>
      <c r="AP34" s="486"/>
    </row>
    <row r="35" spans="2:42" ht="13.5">
      <c r="B35" s="665" t="s">
        <v>29</v>
      </c>
      <c r="C35" s="666"/>
      <c r="D35" s="666"/>
      <c r="E35" s="666"/>
      <c r="F35" s="666"/>
      <c r="G35" s="666"/>
      <c r="H35" s="667"/>
      <c r="I35" s="686">
        <v>276768</v>
      </c>
      <c r="J35" s="626"/>
      <c r="K35" s="626"/>
      <c r="L35" s="626"/>
      <c r="M35" s="655">
        <v>-55.3</v>
      </c>
      <c r="N35" s="655"/>
      <c r="O35" s="655"/>
      <c r="P35" s="655">
        <v>-13.8</v>
      </c>
      <c r="Q35" s="655"/>
      <c r="R35" s="655"/>
      <c r="S35" s="743">
        <v>276587</v>
      </c>
      <c r="T35" s="743"/>
      <c r="U35" s="743"/>
      <c r="V35" s="743"/>
      <c r="W35" s="655">
        <v>3.2</v>
      </c>
      <c r="X35" s="655"/>
      <c r="Y35" s="655"/>
      <c r="Z35" s="655">
        <v>-8.7</v>
      </c>
      <c r="AA35" s="655"/>
      <c r="AB35" s="655"/>
      <c r="AC35" s="743">
        <v>181</v>
      </c>
      <c r="AD35" s="743"/>
      <c r="AE35" s="743"/>
      <c r="AF35" s="743"/>
      <c r="AG35" s="677">
        <v>-19393</v>
      </c>
      <c r="AH35" s="677"/>
      <c r="AI35" s="677"/>
      <c r="AJ35" s="677"/>
      <c r="AK35" s="22"/>
      <c r="AL35" s="22"/>
      <c r="AM35" s="40"/>
      <c r="AN35" s="520"/>
      <c r="AO35" s="520"/>
      <c r="AP35" s="486"/>
    </row>
    <row r="36" spans="2:42" ht="13.5">
      <c r="B36" s="665" t="s">
        <v>27</v>
      </c>
      <c r="C36" s="666"/>
      <c r="D36" s="666"/>
      <c r="E36" s="666"/>
      <c r="F36" s="666"/>
      <c r="G36" s="666"/>
      <c r="H36" s="667"/>
      <c r="I36" s="686">
        <v>294438</v>
      </c>
      <c r="J36" s="626"/>
      <c r="K36" s="626"/>
      <c r="L36" s="626"/>
      <c r="M36" s="655">
        <v>-65.8</v>
      </c>
      <c r="N36" s="655"/>
      <c r="O36" s="655"/>
      <c r="P36" s="655">
        <v>-1.7</v>
      </c>
      <c r="Q36" s="655"/>
      <c r="R36" s="655"/>
      <c r="S36" s="743">
        <v>294088</v>
      </c>
      <c r="T36" s="743"/>
      <c r="U36" s="743"/>
      <c r="V36" s="743"/>
      <c r="W36" s="655">
        <v>0.2</v>
      </c>
      <c r="X36" s="655"/>
      <c r="Y36" s="655"/>
      <c r="Z36" s="655">
        <v>-1.8</v>
      </c>
      <c r="AA36" s="655"/>
      <c r="AB36" s="655"/>
      <c r="AC36" s="743">
        <v>350</v>
      </c>
      <c r="AD36" s="743"/>
      <c r="AE36" s="743"/>
      <c r="AF36" s="743"/>
      <c r="AG36" s="677">
        <v>350</v>
      </c>
      <c r="AH36" s="677"/>
      <c r="AI36" s="677"/>
      <c r="AJ36" s="677"/>
      <c r="AK36" s="22"/>
      <c r="AL36" s="22"/>
      <c r="AM36" s="40"/>
      <c r="AN36" s="520"/>
      <c r="AO36" s="520"/>
      <c r="AP36" s="486"/>
    </row>
    <row r="37" spans="2:42" ht="13.5">
      <c r="B37" s="665" t="s">
        <v>28</v>
      </c>
      <c r="C37" s="666"/>
      <c r="D37" s="666"/>
      <c r="E37" s="666"/>
      <c r="F37" s="666"/>
      <c r="G37" s="666"/>
      <c r="H37" s="667"/>
      <c r="I37" s="686">
        <v>162892</v>
      </c>
      <c r="J37" s="626"/>
      <c r="K37" s="626"/>
      <c r="L37" s="626"/>
      <c r="M37" s="655">
        <v>-29.6</v>
      </c>
      <c r="N37" s="655"/>
      <c r="O37" s="655"/>
      <c r="P37" s="655">
        <v>-0.3</v>
      </c>
      <c r="Q37" s="655"/>
      <c r="R37" s="655"/>
      <c r="S37" s="743">
        <v>162513</v>
      </c>
      <c r="T37" s="743"/>
      <c r="U37" s="743"/>
      <c r="V37" s="743"/>
      <c r="W37" s="655">
        <v>-2.9</v>
      </c>
      <c r="X37" s="655"/>
      <c r="Y37" s="655"/>
      <c r="Z37" s="655">
        <v>1.6</v>
      </c>
      <c r="AA37" s="655"/>
      <c r="AB37" s="655"/>
      <c r="AC37" s="743">
        <v>379</v>
      </c>
      <c r="AD37" s="743"/>
      <c r="AE37" s="743"/>
      <c r="AF37" s="743"/>
      <c r="AG37" s="677">
        <v>-3120</v>
      </c>
      <c r="AH37" s="677"/>
      <c r="AI37" s="677"/>
      <c r="AJ37" s="677"/>
      <c r="AK37" s="22"/>
      <c r="AL37" s="22"/>
      <c r="AM37" s="40"/>
      <c r="AN37" s="520"/>
      <c r="AO37" s="520"/>
      <c r="AP37" s="486"/>
    </row>
    <row r="38" spans="2:40" ht="4.5" customHeight="1">
      <c r="B38" s="56"/>
      <c r="C38" s="57"/>
      <c r="D38" s="57"/>
      <c r="E38" s="57"/>
      <c r="F38" s="57"/>
      <c r="G38" s="57"/>
      <c r="H38" s="55"/>
      <c r="I38" s="58"/>
      <c r="J38" s="58"/>
      <c r="K38" s="58"/>
      <c r="L38" s="58"/>
      <c r="M38" s="494"/>
      <c r="N38" s="494"/>
      <c r="O38" s="494"/>
      <c r="P38" s="494"/>
      <c r="Q38" s="494"/>
      <c r="R38" s="494"/>
      <c r="S38" s="495"/>
      <c r="T38" s="495"/>
      <c r="U38" s="495"/>
      <c r="V38" s="495"/>
      <c r="W38" s="494"/>
      <c r="X38" s="494"/>
      <c r="Y38" s="494"/>
      <c r="Z38" s="494"/>
      <c r="AA38" s="494"/>
      <c r="AB38" s="494"/>
      <c r="AC38" s="495"/>
      <c r="AD38" s="495"/>
      <c r="AE38" s="495"/>
      <c r="AF38" s="495"/>
      <c r="AG38" s="496"/>
      <c r="AH38" s="496"/>
      <c r="AI38" s="496"/>
      <c r="AJ38" s="497"/>
      <c r="AK38" s="22"/>
      <c r="AL38" s="22"/>
      <c r="AM38" s="40"/>
      <c r="AN38" s="40"/>
    </row>
    <row r="39" spans="2:36" ht="13.5">
      <c r="B39" s="72"/>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row>
    <row r="41" spans="2:38" ht="13.5">
      <c r="B41" s="33" t="s">
        <v>69</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627" t="s">
        <v>78</v>
      </c>
      <c r="AD41" s="627"/>
      <c r="AE41" s="627"/>
      <c r="AF41" s="627"/>
      <c r="AG41" s="627"/>
      <c r="AH41" s="627"/>
      <c r="AI41" s="627"/>
      <c r="AL41" s="69"/>
    </row>
    <row r="42" spans="2:44" ht="7.5" customHeight="1">
      <c r="B42" s="668" t="s">
        <v>59</v>
      </c>
      <c r="C42" s="669"/>
      <c r="D42" s="669"/>
      <c r="E42" s="669"/>
      <c r="F42" s="669"/>
      <c r="G42" s="669"/>
      <c r="H42" s="670"/>
      <c r="I42" s="636" t="s">
        <v>58</v>
      </c>
      <c r="J42" s="637"/>
      <c r="K42" s="637"/>
      <c r="L42" s="637"/>
      <c r="M42" s="637"/>
      <c r="N42" s="88"/>
      <c r="O42" s="76"/>
      <c r="P42" s="76"/>
      <c r="Q42" s="76"/>
      <c r="R42" s="76"/>
      <c r="S42" s="77"/>
      <c r="T42" s="77"/>
      <c r="U42" s="89"/>
      <c r="V42" s="89"/>
      <c r="W42" s="89"/>
      <c r="X42" s="77"/>
      <c r="Y42" s="76"/>
      <c r="Z42" s="79"/>
      <c r="AA42" s="79"/>
      <c r="AB42" s="79"/>
      <c r="AC42" s="79"/>
      <c r="AD42" s="77"/>
      <c r="AE42" s="77"/>
      <c r="AF42" s="77"/>
      <c r="AG42" s="89"/>
      <c r="AH42" s="89"/>
      <c r="AI42" s="90"/>
      <c r="AM42" s="41"/>
      <c r="AN42" s="41"/>
      <c r="AP42" s="42"/>
      <c r="AQ42" s="42"/>
      <c r="AR42" s="42"/>
    </row>
    <row r="43" spans="2:44" ht="7.5" customHeight="1">
      <c r="B43" s="671"/>
      <c r="C43" s="672"/>
      <c r="D43" s="672"/>
      <c r="E43" s="672"/>
      <c r="F43" s="672"/>
      <c r="G43" s="672"/>
      <c r="H43" s="673"/>
      <c r="I43" s="638"/>
      <c r="J43" s="631"/>
      <c r="K43" s="631"/>
      <c r="L43" s="631"/>
      <c r="M43" s="674"/>
      <c r="N43" s="636" t="s">
        <v>83</v>
      </c>
      <c r="O43" s="637"/>
      <c r="P43" s="637"/>
      <c r="Q43" s="637"/>
      <c r="R43" s="637"/>
      <c r="S43" s="75"/>
      <c r="T43" s="75"/>
      <c r="U43" s="75"/>
      <c r="V43" s="75"/>
      <c r="W43" s="75"/>
      <c r="X43" s="91"/>
      <c r="Y43" s="636" t="s">
        <v>63</v>
      </c>
      <c r="Z43" s="637"/>
      <c r="AA43" s="637"/>
      <c r="AB43" s="637"/>
      <c r="AC43" s="637"/>
      <c r="AD43" s="92"/>
      <c r="AE43" s="79"/>
      <c r="AF43" s="79"/>
      <c r="AG43" s="79"/>
      <c r="AH43" s="79"/>
      <c r="AI43" s="93"/>
      <c r="AM43" s="41"/>
      <c r="AN43" s="41"/>
      <c r="AP43" s="42"/>
      <c r="AQ43" s="42"/>
      <c r="AR43" s="42"/>
    </row>
    <row r="44" spans="2:42" ht="13.5">
      <c r="B44" s="671"/>
      <c r="C44" s="672"/>
      <c r="D44" s="672"/>
      <c r="E44" s="672"/>
      <c r="F44" s="672"/>
      <c r="G44" s="672"/>
      <c r="H44" s="673"/>
      <c r="I44" s="638"/>
      <c r="J44" s="631"/>
      <c r="K44" s="631"/>
      <c r="L44" s="631"/>
      <c r="M44" s="674"/>
      <c r="N44" s="638"/>
      <c r="O44" s="631"/>
      <c r="P44" s="631"/>
      <c r="Q44" s="631"/>
      <c r="R44" s="631"/>
      <c r="S44" s="634" t="s">
        <v>49</v>
      </c>
      <c r="T44" s="635"/>
      <c r="U44" s="635"/>
      <c r="V44" s="635"/>
      <c r="W44" s="635"/>
      <c r="X44" s="628"/>
      <c r="Y44" s="638"/>
      <c r="Z44" s="631"/>
      <c r="AA44" s="631"/>
      <c r="AB44" s="631"/>
      <c r="AC44" s="631"/>
      <c r="AD44" s="662" t="s">
        <v>560</v>
      </c>
      <c r="AE44" s="663"/>
      <c r="AF44" s="663"/>
      <c r="AG44" s="663"/>
      <c r="AH44" s="663"/>
      <c r="AI44" s="664"/>
      <c r="AN44" s="42"/>
      <c r="AO44" s="42"/>
      <c r="AP44" s="42"/>
    </row>
    <row r="45" spans="2:44" ht="13.5">
      <c r="B45" s="671"/>
      <c r="C45" s="672"/>
      <c r="D45" s="672"/>
      <c r="E45" s="672"/>
      <c r="F45" s="672"/>
      <c r="G45" s="672"/>
      <c r="H45" s="673"/>
      <c r="I45" s="632"/>
      <c r="J45" s="633"/>
      <c r="K45" s="633"/>
      <c r="L45" s="633"/>
      <c r="M45" s="675"/>
      <c r="N45" s="632"/>
      <c r="O45" s="633"/>
      <c r="P45" s="633"/>
      <c r="Q45" s="633"/>
      <c r="R45" s="633"/>
      <c r="S45" s="662" t="s">
        <v>36</v>
      </c>
      <c r="T45" s="663"/>
      <c r="U45" s="664"/>
      <c r="V45" s="662" t="s">
        <v>37</v>
      </c>
      <c r="W45" s="663"/>
      <c r="X45" s="664"/>
      <c r="Y45" s="632"/>
      <c r="Z45" s="633"/>
      <c r="AA45" s="633"/>
      <c r="AB45" s="633"/>
      <c r="AC45" s="633"/>
      <c r="AD45" s="662" t="s">
        <v>36</v>
      </c>
      <c r="AE45" s="663"/>
      <c r="AF45" s="664"/>
      <c r="AG45" s="662" t="s">
        <v>37</v>
      </c>
      <c r="AH45" s="663"/>
      <c r="AI45" s="664"/>
      <c r="AJ45" s="27"/>
      <c r="AM45" s="41"/>
      <c r="AN45" s="41"/>
      <c r="AP45" s="42"/>
      <c r="AQ45" s="42"/>
      <c r="AR45" s="42"/>
    </row>
    <row r="46" spans="2:44" ht="9.75" customHeight="1">
      <c r="B46" s="24"/>
      <c r="C46" s="25"/>
      <c r="D46" s="25"/>
      <c r="E46" s="25"/>
      <c r="F46" s="25"/>
      <c r="G46" s="25"/>
      <c r="H46" s="26"/>
      <c r="I46" s="661" t="s">
        <v>42</v>
      </c>
      <c r="J46" s="624"/>
      <c r="K46" s="624"/>
      <c r="L46" s="624"/>
      <c r="M46" s="624"/>
      <c r="N46" s="624" t="s">
        <v>42</v>
      </c>
      <c r="O46" s="624"/>
      <c r="P46" s="624"/>
      <c r="Q46" s="624"/>
      <c r="R46" s="624"/>
      <c r="S46" s="624" t="s">
        <v>51</v>
      </c>
      <c r="T46" s="624"/>
      <c r="U46" s="624"/>
      <c r="V46" s="624" t="s">
        <v>51</v>
      </c>
      <c r="W46" s="624"/>
      <c r="X46" s="624"/>
      <c r="Y46" s="624" t="s">
        <v>42</v>
      </c>
      <c r="Z46" s="624"/>
      <c r="AA46" s="624"/>
      <c r="AB46" s="624"/>
      <c r="AC46" s="624"/>
      <c r="AD46" s="624" t="s">
        <v>51</v>
      </c>
      <c r="AE46" s="624"/>
      <c r="AF46" s="624"/>
      <c r="AG46" s="624" t="s">
        <v>51</v>
      </c>
      <c r="AH46" s="624"/>
      <c r="AI46" s="625"/>
      <c r="AJ46" s="20"/>
      <c r="AM46" s="40"/>
      <c r="AN46" s="40"/>
      <c r="AP46" s="43"/>
      <c r="AQ46" s="43"/>
      <c r="AR46" s="43"/>
    </row>
    <row r="47" spans="2:44" ht="13.5">
      <c r="B47" s="665" t="s">
        <v>30</v>
      </c>
      <c r="C47" s="666"/>
      <c r="D47" s="666"/>
      <c r="E47" s="666"/>
      <c r="F47" s="666"/>
      <c r="G47" s="666"/>
      <c r="H47" s="667"/>
      <c r="I47" s="5"/>
      <c r="J47" s="630">
        <v>273278</v>
      </c>
      <c r="K47" s="630"/>
      <c r="L47" s="630"/>
      <c r="M47" s="630"/>
      <c r="N47" s="2"/>
      <c r="O47" s="626">
        <v>248719</v>
      </c>
      <c r="P47" s="626"/>
      <c r="Q47" s="626"/>
      <c r="R47" s="626"/>
      <c r="S47" s="655">
        <v>0</v>
      </c>
      <c r="T47" s="655"/>
      <c r="U47" s="655"/>
      <c r="V47" s="655">
        <v>-0.1</v>
      </c>
      <c r="W47" s="655"/>
      <c r="X47" s="655"/>
      <c r="Y47" s="2"/>
      <c r="Z47" s="626">
        <v>24559</v>
      </c>
      <c r="AA47" s="626"/>
      <c r="AB47" s="626"/>
      <c r="AC47" s="626"/>
      <c r="AD47" s="659">
        <v>-9.868614210217263</v>
      </c>
      <c r="AE47" s="659"/>
      <c r="AF47" s="659"/>
      <c r="AG47" s="659">
        <v>2.4786146463592784</v>
      </c>
      <c r="AH47" s="659"/>
      <c r="AI47" s="660"/>
      <c r="AJ47" s="5"/>
      <c r="AM47" s="40"/>
      <c r="AN47" s="40"/>
      <c r="AP47" s="43"/>
      <c r="AQ47" s="43"/>
      <c r="AR47" s="43"/>
    </row>
    <row r="48" spans="2:44" ht="13.5">
      <c r="B48" s="665" t="s">
        <v>31</v>
      </c>
      <c r="C48" s="666"/>
      <c r="D48" s="666"/>
      <c r="E48" s="666"/>
      <c r="F48" s="666"/>
      <c r="G48" s="666"/>
      <c r="H48" s="667"/>
      <c r="I48" s="5"/>
      <c r="J48" s="630">
        <v>401537</v>
      </c>
      <c r="K48" s="630"/>
      <c r="L48" s="630"/>
      <c r="M48" s="630"/>
      <c r="N48" s="2"/>
      <c r="O48" s="626">
        <v>378921</v>
      </c>
      <c r="P48" s="626"/>
      <c r="Q48" s="626"/>
      <c r="R48" s="626"/>
      <c r="S48" s="655">
        <v>-3.5</v>
      </c>
      <c r="T48" s="655"/>
      <c r="U48" s="655"/>
      <c r="V48" s="655">
        <v>18.5</v>
      </c>
      <c r="W48" s="655"/>
      <c r="X48" s="655"/>
      <c r="Y48" s="2"/>
      <c r="Z48" s="626">
        <v>22616</v>
      </c>
      <c r="AA48" s="626"/>
      <c r="AB48" s="626"/>
      <c r="AC48" s="626"/>
      <c r="AD48" s="659">
        <v>34.948385941881966</v>
      </c>
      <c r="AE48" s="659"/>
      <c r="AF48" s="659"/>
      <c r="AG48" s="659">
        <v>39.55325188201901</v>
      </c>
      <c r="AH48" s="659"/>
      <c r="AI48" s="660"/>
      <c r="AJ48" s="5"/>
      <c r="AM48" s="40"/>
      <c r="AN48" s="40"/>
      <c r="AP48" s="43"/>
      <c r="AQ48" s="43"/>
      <c r="AR48" s="43"/>
    </row>
    <row r="49" spans="2:44" ht="13.5">
      <c r="B49" s="665" t="s">
        <v>32</v>
      </c>
      <c r="C49" s="666"/>
      <c r="D49" s="666"/>
      <c r="E49" s="666"/>
      <c r="F49" s="666"/>
      <c r="G49" s="666"/>
      <c r="H49" s="667"/>
      <c r="I49" s="5"/>
      <c r="J49" s="630">
        <v>312332</v>
      </c>
      <c r="K49" s="630"/>
      <c r="L49" s="630"/>
      <c r="M49" s="630"/>
      <c r="N49" s="2"/>
      <c r="O49" s="626">
        <v>278541</v>
      </c>
      <c r="P49" s="626"/>
      <c r="Q49" s="626"/>
      <c r="R49" s="626"/>
      <c r="S49" s="655">
        <v>-0.4</v>
      </c>
      <c r="T49" s="655"/>
      <c r="U49" s="655"/>
      <c r="V49" s="655">
        <v>2.5</v>
      </c>
      <c r="W49" s="655"/>
      <c r="X49" s="655"/>
      <c r="Y49" s="2"/>
      <c r="Z49" s="626">
        <v>33791</v>
      </c>
      <c r="AA49" s="626"/>
      <c r="AB49" s="626"/>
      <c r="AC49" s="626"/>
      <c r="AD49" s="659">
        <v>-14.03531087819273</v>
      </c>
      <c r="AE49" s="659"/>
      <c r="AF49" s="659"/>
      <c r="AG49" s="659">
        <v>2.0937821016375535</v>
      </c>
      <c r="AH49" s="659"/>
      <c r="AI49" s="660"/>
      <c r="AJ49" s="5"/>
      <c r="AM49" s="40"/>
      <c r="AN49" s="40"/>
      <c r="AP49" s="43"/>
      <c r="AQ49" s="43"/>
      <c r="AR49" s="43"/>
    </row>
    <row r="50" spans="2:44" ht="13.5">
      <c r="B50" s="665" t="s">
        <v>57</v>
      </c>
      <c r="C50" s="666"/>
      <c r="D50" s="666"/>
      <c r="E50" s="666"/>
      <c r="F50" s="666"/>
      <c r="G50" s="666"/>
      <c r="H50" s="667"/>
      <c r="I50" s="5"/>
      <c r="J50" s="630">
        <v>426650</v>
      </c>
      <c r="K50" s="630"/>
      <c r="L50" s="630"/>
      <c r="M50" s="630"/>
      <c r="N50" s="2"/>
      <c r="O50" s="626">
        <v>373980</v>
      </c>
      <c r="P50" s="626"/>
      <c r="Q50" s="626"/>
      <c r="R50" s="626"/>
      <c r="S50" s="655">
        <v>-0.1</v>
      </c>
      <c r="T50" s="655"/>
      <c r="U50" s="655"/>
      <c r="V50" s="655">
        <v>1.3</v>
      </c>
      <c r="W50" s="655"/>
      <c r="X50" s="655"/>
      <c r="Y50" s="2"/>
      <c r="Z50" s="626">
        <v>52670</v>
      </c>
      <c r="AA50" s="626"/>
      <c r="AB50" s="626"/>
      <c r="AC50" s="626"/>
      <c r="AD50" s="659">
        <v>-7.7793146919265315</v>
      </c>
      <c r="AE50" s="659"/>
      <c r="AF50" s="659"/>
      <c r="AG50" s="659">
        <v>-23.029709626035743</v>
      </c>
      <c r="AH50" s="659"/>
      <c r="AI50" s="660"/>
      <c r="AJ50" s="5"/>
      <c r="AM50" s="40"/>
      <c r="AN50" s="40"/>
      <c r="AP50" s="43"/>
      <c r="AQ50" s="43"/>
      <c r="AR50" s="43"/>
    </row>
    <row r="51" spans="2:44" ht="13.5">
      <c r="B51" s="665" t="s">
        <v>26</v>
      </c>
      <c r="C51" s="666"/>
      <c r="D51" s="666"/>
      <c r="E51" s="666"/>
      <c r="F51" s="666"/>
      <c r="G51" s="666"/>
      <c r="H51" s="667"/>
      <c r="I51" s="5"/>
      <c r="J51" s="630">
        <v>281262</v>
      </c>
      <c r="K51" s="630"/>
      <c r="L51" s="630"/>
      <c r="M51" s="630"/>
      <c r="N51" s="2"/>
      <c r="O51" s="626">
        <v>258299</v>
      </c>
      <c r="P51" s="626"/>
      <c r="Q51" s="626"/>
      <c r="R51" s="626"/>
      <c r="S51" s="655">
        <v>-0.7</v>
      </c>
      <c r="T51" s="655"/>
      <c r="U51" s="655"/>
      <c r="V51" s="655">
        <v>-10.4</v>
      </c>
      <c r="W51" s="655"/>
      <c r="X51" s="655"/>
      <c r="Y51" s="2"/>
      <c r="Z51" s="626">
        <v>22963</v>
      </c>
      <c r="AA51" s="626"/>
      <c r="AB51" s="626"/>
      <c r="AC51" s="626"/>
      <c r="AD51" s="659">
        <v>8.51053775635573</v>
      </c>
      <c r="AE51" s="659"/>
      <c r="AF51" s="659"/>
      <c r="AG51" s="659">
        <v>13.073665550521962</v>
      </c>
      <c r="AH51" s="659"/>
      <c r="AI51" s="660"/>
      <c r="AJ51" s="5"/>
      <c r="AM51" s="40"/>
      <c r="AN51" s="40"/>
      <c r="AP51" s="43"/>
      <c r="AQ51" s="43"/>
      <c r="AR51" s="43"/>
    </row>
    <row r="52" spans="2:44" ht="13.5">
      <c r="B52" s="665" t="s">
        <v>56</v>
      </c>
      <c r="C52" s="666"/>
      <c r="D52" s="666"/>
      <c r="E52" s="666"/>
      <c r="F52" s="666"/>
      <c r="G52" s="666"/>
      <c r="H52" s="667"/>
      <c r="I52" s="5"/>
      <c r="J52" s="630">
        <v>266326</v>
      </c>
      <c r="K52" s="630"/>
      <c r="L52" s="630"/>
      <c r="M52" s="630"/>
      <c r="N52" s="2"/>
      <c r="O52" s="626">
        <v>225385</v>
      </c>
      <c r="P52" s="626"/>
      <c r="Q52" s="626"/>
      <c r="R52" s="626"/>
      <c r="S52" s="656">
        <v>1.7</v>
      </c>
      <c r="T52" s="656"/>
      <c r="U52" s="656"/>
      <c r="V52" s="656">
        <v>5.2</v>
      </c>
      <c r="W52" s="656"/>
      <c r="X52" s="656"/>
      <c r="Y52" s="498"/>
      <c r="Z52" s="743">
        <v>40941</v>
      </c>
      <c r="AA52" s="743"/>
      <c r="AB52" s="743"/>
      <c r="AC52" s="743"/>
      <c r="AD52" s="657">
        <v>11.467777505513354</v>
      </c>
      <c r="AE52" s="657"/>
      <c r="AF52" s="657"/>
      <c r="AG52" s="657">
        <v>19.44857768052517</v>
      </c>
      <c r="AH52" s="657"/>
      <c r="AI52" s="658"/>
      <c r="AJ52" s="499"/>
      <c r="AM52" s="40"/>
      <c r="AN52" s="40"/>
      <c r="AP52" s="43"/>
      <c r="AQ52" s="43"/>
      <c r="AR52" s="43"/>
    </row>
    <row r="53" spans="2:44" ht="13.5">
      <c r="B53" s="665" t="s">
        <v>72</v>
      </c>
      <c r="C53" s="666"/>
      <c r="D53" s="666"/>
      <c r="E53" s="666"/>
      <c r="F53" s="666"/>
      <c r="G53" s="666"/>
      <c r="H53" s="667"/>
      <c r="I53" s="5"/>
      <c r="J53" s="630">
        <v>204704</v>
      </c>
      <c r="K53" s="630"/>
      <c r="L53" s="630"/>
      <c r="M53" s="630"/>
      <c r="N53" s="2"/>
      <c r="O53" s="626">
        <v>193346</v>
      </c>
      <c r="P53" s="626"/>
      <c r="Q53" s="626"/>
      <c r="R53" s="626"/>
      <c r="S53" s="655">
        <v>1.3</v>
      </c>
      <c r="T53" s="655"/>
      <c r="U53" s="655"/>
      <c r="V53" s="655">
        <v>1</v>
      </c>
      <c r="W53" s="655"/>
      <c r="X53" s="655"/>
      <c r="Y53" s="498"/>
      <c r="Z53" s="743">
        <v>11358</v>
      </c>
      <c r="AA53" s="743"/>
      <c r="AB53" s="743"/>
      <c r="AC53" s="743"/>
      <c r="AD53" s="657">
        <v>4.03004213225866</v>
      </c>
      <c r="AE53" s="657"/>
      <c r="AF53" s="657"/>
      <c r="AG53" s="657">
        <v>22.69633790644918</v>
      </c>
      <c r="AH53" s="657"/>
      <c r="AI53" s="658"/>
      <c r="AJ53" s="499"/>
      <c r="AM53" s="40"/>
      <c r="AN53" s="40"/>
      <c r="AP53" s="43"/>
      <c r="AQ53" s="43"/>
      <c r="AR53" s="43"/>
    </row>
    <row r="54" spans="2:44" ht="13.5">
      <c r="B54" s="665" t="s">
        <v>73</v>
      </c>
      <c r="C54" s="666"/>
      <c r="D54" s="666"/>
      <c r="E54" s="666"/>
      <c r="F54" s="666"/>
      <c r="G54" s="666"/>
      <c r="H54" s="667"/>
      <c r="I54" s="5"/>
      <c r="J54" s="630">
        <v>391579</v>
      </c>
      <c r="K54" s="630"/>
      <c r="L54" s="630"/>
      <c r="M54" s="630"/>
      <c r="N54" s="2"/>
      <c r="O54" s="626">
        <v>361915</v>
      </c>
      <c r="P54" s="626"/>
      <c r="Q54" s="626"/>
      <c r="R54" s="626"/>
      <c r="S54" s="655">
        <v>-3.7</v>
      </c>
      <c r="T54" s="655"/>
      <c r="U54" s="655"/>
      <c r="V54" s="655">
        <v>-8</v>
      </c>
      <c r="W54" s="655"/>
      <c r="X54" s="655"/>
      <c r="Y54" s="498"/>
      <c r="Z54" s="743">
        <v>29664</v>
      </c>
      <c r="AA54" s="743"/>
      <c r="AB54" s="743"/>
      <c r="AC54" s="743"/>
      <c r="AD54" s="657">
        <v>4.564841904896189</v>
      </c>
      <c r="AE54" s="657"/>
      <c r="AF54" s="657"/>
      <c r="AG54" s="657">
        <v>6.056489095459416</v>
      </c>
      <c r="AH54" s="657"/>
      <c r="AI54" s="658"/>
      <c r="AJ54" s="499"/>
      <c r="AM54" s="40"/>
      <c r="AN54" s="40"/>
      <c r="AP54" s="43"/>
      <c r="AQ54" s="43"/>
      <c r="AR54" s="43"/>
    </row>
    <row r="55" spans="2:44" ht="13.5">
      <c r="B55" s="665" t="s">
        <v>55</v>
      </c>
      <c r="C55" s="666"/>
      <c r="D55" s="666"/>
      <c r="E55" s="666"/>
      <c r="F55" s="666"/>
      <c r="G55" s="666"/>
      <c r="H55" s="667"/>
      <c r="I55" s="5"/>
      <c r="J55" s="630">
        <v>199755</v>
      </c>
      <c r="K55" s="630"/>
      <c r="L55" s="630"/>
      <c r="M55" s="630"/>
      <c r="N55" s="2"/>
      <c r="O55" s="626">
        <v>189173</v>
      </c>
      <c r="P55" s="626"/>
      <c r="Q55" s="626"/>
      <c r="R55" s="626"/>
      <c r="S55" s="655">
        <v>-5.8</v>
      </c>
      <c r="T55" s="655"/>
      <c r="U55" s="655"/>
      <c r="V55" s="655">
        <v>-3.3</v>
      </c>
      <c r="W55" s="655"/>
      <c r="X55" s="655"/>
      <c r="Y55" s="498"/>
      <c r="Z55" s="743">
        <v>10582</v>
      </c>
      <c r="AA55" s="743"/>
      <c r="AB55" s="743"/>
      <c r="AC55" s="743"/>
      <c r="AD55" s="657">
        <v>-5.8792137329894185</v>
      </c>
      <c r="AE55" s="657"/>
      <c r="AF55" s="657"/>
      <c r="AG55" s="657">
        <v>-23.71134020618557</v>
      </c>
      <c r="AH55" s="657"/>
      <c r="AI55" s="658"/>
      <c r="AJ55" s="499"/>
      <c r="AM55" s="40"/>
      <c r="AN55" s="40"/>
      <c r="AP55" s="519"/>
      <c r="AQ55" s="43"/>
      <c r="AR55" s="43"/>
    </row>
    <row r="56" spans="2:44" ht="13.5">
      <c r="B56" s="665" t="s">
        <v>54</v>
      </c>
      <c r="C56" s="666"/>
      <c r="D56" s="666"/>
      <c r="E56" s="666"/>
      <c r="F56" s="666"/>
      <c r="G56" s="666"/>
      <c r="H56" s="667"/>
      <c r="I56" s="5"/>
      <c r="J56" s="630">
        <v>374389</v>
      </c>
      <c r="K56" s="630"/>
      <c r="L56" s="630"/>
      <c r="M56" s="630"/>
      <c r="N56" s="2"/>
      <c r="O56" s="626">
        <v>333835</v>
      </c>
      <c r="P56" s="626"/>
      <c r="Q56" s="626"/>
      <c r="R56" s="626"/>
      <c r="S56" s="655">
        <v>-2</v>
      </c>
      <c r="T56" s="655"/>
      <c r="U56" s="655"/>
      <c r="V56" s="655">
        <v>-3.4</v>
      </c>
      <c r="W56" s="655"/>
      <c r="X56" s="655"/>
      <c r="Y56" s="498"/>
      <c r="Z56" s="743">
        <v>40554</v>
      </c>
      <c r="AA56" s="743"/>
      <c r="AB56" s="743"/>
      <c r="AC56" s="743"/>
      <c r="AD56" s="657">
        <v>14.744079449961811</v>
      </c>
      <c r="AE56" s="657"/>
      <c r="AF56" s="657"/>
      <c r="AG56" s="657">
        <v>43.08294817062415</v>
      </c>
      <c r="AH56" s="657"/>
      <c r="AI56" s="658"/>
      <c r="AJ56" s="499"/>
      <c r="AM56" s="40"/>
      <c r="AN56" s="40"/>
      <c r="AP56" s="519"/>
      <c r="AQ56" s="43"/>
      <c r="AR56" s="43"/>
    </row>
    <row r="57" spans="2:44" ht="13.5">
      <c r="B57" s="665" t="s">
        <v>53</v>
      </c>
      <c r="C57" s="666"/>
      <c r="D57" s="666"/>
      <c r="E57" s="666"/>
      <c r="F57" s="666"/>
      <c r="G57" s="666"/>
      <c r="H57" s="667"/>
      <c r="I57" s="5"/>
      <c r="J57" s="630">
        <v>131352</v>
      </c>
      <c r="K57" s="630"/>
      <c r="L57" s="630"/>
      <c r="M57" s="630"/>
      <c r="N57" s="2"/>
      <c r="O57" s="626">
        <v>123478</v>
      </c>
      <c r="P57" s="626"/>
      <c r="Q57" s="626"/>
      <c r="R57" s="626"/>
      <c r="S57" s="655">
        <v>-5.7</v>
      </c>
      <c r="T57" s="655"/>
      <c r="U57" s="655"/>
      <c r="V57" s="655">
        <v>-10.6</v>
      </c>
      <c r="W57" s="655"/>
      <c r="X57" s="655"/>
      <c r="Y57" s="498"/>
      <c r="Z57" s="743">
        <v>7874</v>
      </c>
      <c r="AA57" s="743"/>
      <c r="AB57" s="743"/>
      <c r="AC57" s="743"/>
      <c r="AD57" s="657">
        <v>-14.450239026510214</v>
      </c>
      <c r="AE57" s="657"/>
      <c r="AF57" s="657"/>
      <c r="AG57" s="657">
        <v>-24.193703668046595</v>
      </c>
      <c r="AH57" s="657"/>
      <c r="AI57" s="658"/>
      <c r="AJ57" s="499"/>
      <c r="AM57" s="40"/>
      <c r="AN57" s="40"/>
      <c r="AP57" s="519"/>
      <c r="AQ57" s="43"/>
      <c r="AR57" s="43"/>
    </row>
    <row r="58" spans="2:44" ht="13.5">
      <c r="B58" s="665" t="s">
        <v>52</v>
      </c>
      <c r="C58" s="666"/>
      <c r="D58" s="666"/>
      <c r="E58" s="666"/>
      <c r="F58" s="666"/>
      <c r="G58" s="666"/>
      <c r="H58" s="667"/>
      <c r="I58" s="5"/>
      <c r="J58" s="630">
        <v>206425</v>
      </c>
      <c r="K58" s="630"/>
      <c r="L58" s="630"/>
      <c r="M58" s="630"/>
      <c r="N58" s="2"/>
      <c r="O58" s="626">
        <v>199036</v>
      </c>
      <c r="P58" s="626"/>
      <c r="Q58" s="626"/>
      <c r="R58" s="626"/>
      <c r="S58" s="655">
        <v>-3.7</v>
      </c>
      <c r="T58" s="655"/>
      <c r="U58" s="655"/>
      <c r="V58" s="655">
        <v>5.5</v>
      </c>
      <c r="W58" s="655"/>
      <c r="X58" s="655"/>
      <c r="Y58" s="498"/>
      <c r="Z58" s="743">
        <v>7389</v>
      </c>
      <c r="AA58" s="743"/>
      <c r="AB58" s="743"/>
      <c r="AC58" s="743"/>
      <c r="AD58" s="657">
        <v>-19.290005461496452</v>
      </c>
      <c r="AE58" s="657"/>
      <c r="AF58" s="657"/>
      <c r="AG58" s="657">
        <v>-2.532647407993671</v>
      </c>
      <c r="AH58" s="657"/>
      <c r="AI58" s="658"/>
      <c r="AJ58" s="499"/>
      <c r="AM58" s="40"/>
      <c r="AN58" s="40"/>
      <c r="AP58" s="519"/>
      <c r="AQ58" s="43"/>
      <c r="AR58" s="43"/>
    </row>
    <row r="59" spans="2:44" ht="13.5">
      <c r="B59" s="665" t="s">
        <v>33</v>
      </c>
      <c r="C59" s="666"/>
      <c r="D59" s="666"/>
      <c r="E59" s="666"/>
      <c r="F59" s="666"/>
      <c r="G59" s="666"/>
      <c r="H59" s="667"/>
      <c r="I59" s="5"/>
      <c r="J59" s="630">
        <v>310030</v>
      </c>
      <c r="K59" s="630"/>
      <c r="L59" s="630"/>
      <c r="M59" s="630"/>
      <c r="N59" s="2"/>
      <c r="O59" s="626">
        <v>303180</v>
      </c>
      <c r="P59" s="626"/>
      <c r="Q59" s="626"/>
      <c r="R59" s="626"/>
      <c r="S59" s="655">
        <v>-0.2</v>
      </c>
      <c r="T59" s="655"/>
      <c r="U59" s="655"/>
      <c r="V59" s="655">
        <v>-6.9</v>
      </c>
      <c r="W59" s="655"/>
      <c r="X59" s="655"/>
      <c r="Y59" s="498"/>
      <c r="Z59" s="743">
        <v>6850</v>
      </c>
      <c r="AA59" s="743"/>
      <c r="AB59" s="743"/>
      <c r="AC59" s="743"/>
      <c r="AD59" s="657">
        <v>34.97536945812807</v>
      </c>
      <c r="AE59" s="657"/>
      <c r="AF59" s="657"/>
      <c r="AG59" s="657">
        <v>39.0580592773041</v>
      </c>
      <c r="AH59" s="657"/>
      <c r="AI59" s="658"/>
      <c r="AJ59" s="499"/>
      <c r="AM59" s="40"/>
      <c r="AN59" s="40"/>
      <c r="AP59" s="519"/>
      <c r="AQ59" s="43"/>
      <c r="AR59" s="43"/>
    </row>
    <row r="60" spans="2:44" ht="13.5">
      <c r="B60" s="665" t="s">
        <v>29</v>
      </c>
      <c r="C60" s="666"/>
      <c r="D60" s="666"/>
      <c r="E60" s="666"/>
      <c r="F60" s="666"/>
      <c r="G60" s="666"/>
      <c r="H60" s="667"/>
      <c r="I60" s="5"/>
      <c r="J60" s="630">
        <v>276587</v>
      </c>
      <c r="K60" s="630"/>
      <c r="L60" s="630"/>
      <c r="M60" s="630"/>
      <c r="N60" s="2"/>
      <c r="O60" s="626">
        <v>258633</v>
      </c>
      <c r="P60" s="626"/>
      <c r="Q60" s="626"/>
      <c r="R60" s="626"/>
      <c r="S60" s="655">
        <v>5</v>
      </c>
      <c r="T60" s="655"/>
      <c r="U60" s="655"/>
      <c r="V60" s="655">
        <v>-7.8</v>
      </c>
      <c r="W60" s="655"/>
      <c r="X60" s="655"/>
      <c r="Y60" s="498"/>
      <c r="Z60" s="743">
        <v>17954</v>
      </c>
      <c r="AA60" s="743"/>
      <c r="AB60" s="743"/>
      <c r="AC60" s="743"/>
      <c r="AD60" s="657">
        <v>-23.59674879782119</v>
      </c>
      <c r="AE60" s="657"/>
      <c r="AF60" s="657"/>
      <c r="AG60" s="657">
        <v>-24.623199966413367</v>
      </c>
      <c r="AH60" s="657"/>
      <c r="AI60" s="658"/>
      <c r="AJ60" s="499"/>
      <c r="AM60" s="40"/>
      <c r="AN60" s="40"/>
      <c r="AP60" s="519"/>
      <c r="AQ60" s="43"/>
      <c r="AR60" s="43"/>
    </row>
    <row r="61" spans="2:44" ht="13.5">
      <c r="B61" s="665" t="s">
        <v>27</v>
      </c>
      <c r="C61" s="666"/>
      <c r="D61" s="666"/>
      <c r="E61" s="666"/>
      <c r="F61" s="666"/>
      <c r="G61" s="666"/>
      <c r="H61" s="667"/>
      <c r="I61" s="5"/>
      <c r="J61" s="630">
        <v>294088</v>
      </c>
      <c r="K61" s="630"/>
      <c r="L61" s="630"/>
      <c r="M61" s="630"/>
      <c r="N61" s="2"/>
      <c r="O61" s="626">
        <v>284798</v>
      </c>
      <c r="P61" s="626"/>
      <c r="Q61" s="626"/>
      <c r="R61" s="626"/>
      <c r="S61" s="655">
        <v>0.5</v>
      </c>
      <c r="T61" s="655"/>
      <c r="U61" s="655"/>
      <c r="V61" s="655">
        <v>-2.3</v>
      </c>
      <c r="W61" s="655"/>
      <c r="X61" s="655"/>
      <c r="Y61" s="498"/>
      <c r="Z61" s="743">
        <v>9290</v>
      </c>
      <c r="AA61" s="743"/>
      <c r="AB61" s="743"/>
      <c r="AC61" s="743"/>
      <c r="AD61" s="657">
        <v>-12.614053240522994</v>
      </c>
      <c r="AE61" s="657"/>
      <c r="AF61" s="657"/>
      <c r="AG61" s="657">
        <v>11.739235025258598</v>
      </c>
      <c r="AH61" s="657"/>
      <c r="AI61" s="658"/>
      <c r="AJ61" s="499"/>
      <c r="AM61" s="40"/>
      <c r="AN61" s="40"/>
      <c r="AP61" s="519"/>
      <c r="AQ61" s="43"/>
      <c r="AR61" s="43"/>
    </row>
    <row r="62" spans="2:44" ht="13.5">
      <c r="B62" s="665" t="s">
        <v>28</v>
      </c>
      <c r="C62" s="666"/>
      <c r="D62" s="666"/>
      <c r="E62" s="666"/>
      <c r="F62" s="666"/>
      <c r="G62" s="666"/>
      <c r="H62" s="667"/>
      <c r="I62" s="5"/>
      <c r="J62" s="630">
        <v>162513</v>
      </c>
      <c r="K62" s="630"/>
      <c r="L62" s="630"/>
      <c r="M62" s="630"/>
      <c r="N62" s="2"/>
      <c r="O62" s="626">
        <v>146450</v>
      </c>
      <c r="P62" s="626"/>
      <c r="Q62" s="626"/>
      <c r="R62" s="626"/>
      <c r="S62" s="655">
        <v>-2.8</v>
      </c>
      <c r="T62" s="655"/>
      <c r="U62" s="655"/>
      <c r="V62" s="655">
        <v>-0.6</v>
      </c>
      <c r="W62" s="655"/>
      <c r="X62" s="655"/>
      <c r="Y62" s="498"/>
      <c r="Z62" s="743">
        <v>16063</v>
      </c>
      <c r="AA62" s="743"/>
      <c r="AB62" s="743"/>
      <c r="AC62" s="743"/>
      <c r="AD62" s="657">
        <v>-4.3869047619047645</v>
      </c>
      <c r="AE62" s="657"/>
      <c r="AF62" s="657"/>
      <c r="AG62" s="657">
        <v>28.104314538639443</v>
      </c>
      <c r="AH62" s="657"/>
      <c r="AI62" s="658"/>
      <c r="AJ62" s="499"/>
      <c r="AM62" s="40"/>
      <c r="AN62" s="40"/>
      <c r="AP62" s="519"/>
      <c r="AQ62" s="43"/>
      <c r="AR62" s="43"/>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72"/>
    </row>
    <row r="66" spans="17:19" ht="13.5">
      <c r="Q66" s="1" t="s">
        <v>74</v>
      </c>
      <c r="R66" s="29">
        <v>6</v>
      </c>
      <c r="S66" s="1" t="s">
        <v>74</v>
      </c>
    </row>
    <row r="70" ht="13.5">
      <c r="AC70" s="487"/>
    </row>
    <row r="72" ht="13.5">
      <c r="AP72" s="487"/>
    </row>
  </sheetData>
  <mergeCells count="313">
    <mergeCell ref="AC41:AI41"/>
    <mergeCell ref="B17:H20"/>
    <mergeCell ref="P20:R20"/>
    <mergeCell ref="M20:O20"/>
    <mergeCell ref="Z23:AB23"/>
    <mergeCell ref="Z22:AB22"/>
    <mergeCell ref="AG21:AJ21"/>
    <mergeCell ref="W23:Y23"/>
    <mergeCell ref="W22:Y22"/>
    <mergeCell ref="I21:L2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P21:R21"/>
    <mergeCell ref="S21:V21"/>
    <mergeCell ref="Z21:AB21"/>
    <mergeCell ref="B42:H45"/>
    <mergeCell ref="S45:U45"/>
    <mergeCell ref="V45:X45"/>
    <mergeCell ref="I42:M45"/>
    <mergeCell ref="N43:R45"/>
    <mergeCell ref="S44:X44"/>
    <mergeCell ref="Z30:AB30"/>
    <mergeCell ref="AC23:AF23"/>
    <mergeCell ref="AC22:AF22"/>
    <mergeCell ref="Z37:AB37"/>
    <mergeCell ref="Z36:AB36"/>
    <mergeCell ref="Z35:AB35"/>
    <mergeCell ref="Z34:AB34"/>
    <mergeCell ref="Z33:AB33"/>
    <mergeCell ref="Z32:AB32"/>
    <mergeCell ref="Z29:AB29"/>
    <mergeCell ref="Z28:AB28"/>
    <mergeCell ref="Z31:AB31"/>
    <mergeCell ref="AC27:AF27"/>
    <mergeCell ref="Z27:AB27"/>
    <mergeCell ref="AC26:AF26"/>
    <mergeCell ref="Z26:AB26"/>
    <mergeCell ref="AC25:AF25"/>
    <mergeCell ref="AC24:AF24"/>
    <mergeCell ref="AC33:AF33"/>
    <mergeCell ref="AC32:AF32"/>
    <mergeCell ref="AC29:AF29"/>
    <mergeCell ref="AC28:AF28"/>
    <mergeCell ref="AC31:AF31"/>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25:Y25"/>
    <mergeCell ref="W24:Y24"/>
    <mergeCell ref="W30:Y30"/>
    <mergeCell ref="W31:Y31"/>
    <mergeCell ref="W29:Y29"/>
    <mergeCell ref="W28:Y28"/>
    <mergeCell ref="W27:Y27"/>
    <mergeCell ref="W26:Y26"/>
    <mergeCell ref="Z25:AB25"/>
    <mergeCell ref="Z24:AB24"/>
    <mergeCell ref="I31:L31"/>
    <mergeCell ref="I30:L30"/>
    <mergeCell ref="P26:R26"/>
    <mergeCell ref="P25:R25"/>
    <mergeCell ref="P24:R24"/>
    <mergeCell ref="S29:V29"/>
    <mergeCell ref="S28:V28"/>
    <mergeCell ref="S26:V26"/>
    <mergeCell ref="W37:Y37"/>
    <mergeCell ref="W36:Y36"/>
    <mergeCell ref="W35:Y35"/>
    <mergeCell ref="W34:Y34"/>
    <mergeCell ref="W33:Y33"/>
    <mergeCell ref="W32:Y32"/>
    <mergeCell ref="P30:R30"/>
    <mergeCell ref="P31:R31"/>
    <mergeCell ref="S33:V33"/>
    <mergeCell ref="S32:V32"/>
    <mergeCell ref="S30:V30"/>
    <mergeCell ref="S31:V31"/>
    <mergeCell ref="P33:R33"/>
    <mergeCell ref="P32:R32"/>
    <mergeCell ref="B25:H25"/>
    <mergeCell ref="B24:H24"/>
    <mergeCell ref="B23:H23"/>
    <mergeCell ref="B22:H22"/>
    <mergeCell ref="B29:H29"/>
    <mergeCell ref="B28:H28"/>
    <mergeCell ref="B27:H27"/>
    <mergeCell ref="B26:H26"/>
    <mergeCell ref="P23:R23"/>
    <mergeCell ref="I23:L23"/>
    <mergeCell ref="B37:H37"/>
    <mergeCell ref="B36:H36"/>
    <mergeCell ref="B35:H35"/>
    <mergeCell ref="B34:H34"/>
    <mergeCell ref="B33:H33"/>
    <mergeCell ref="B32:H32"/>
    <mergeCell ref="B31:H31"/>
    <mergeCell ref="B30:H30"/>
    <mergeCell ref="P37:R37"/>
    <mergeCell ref="P36:R36"/>
    <mergeCell ref="P35:R35"/>
    <mergeCell ref="P34:R34"/>
    <mergeCell ref="P29:R29"/>
    <mergeCell ref="P28:R28"/>
    <mergeCell ref="P27:R27"/>
    <mergeCell ref="I27:L27"/>
    <mergeCell ref="I26:L26"/>
    <mergeCell ref="I25:L25"/>
    <mergeCell ref="I24:L24"/>
    <mergeCell ref="M23:O23"/>
    <mergeCell ref="M26:O26"/>
    <mergeCell ref="M25:O25"/>
    <mergeCell ref="M24:O24"/>
    <mergeCell ref="M22:O22"/>
    <mergeCell ref="I37:L37"/>
    <mergeCell ref="I36:L36"/>
    <mergeCell ref="I35:L35"/>
    <mergeCell ref="I34:L34"/>
    <mergeCell ref="I33:L33"/>
    <mergeCell ref="I32:L32"/>
    <mergeCell ref="I29:L29"/>
    <mergeCell ref="I28:L28"/>
    <mergeCell ref="M27:O27"/>
    <mergeCell ref="M33:O33"/>
    <mergeCell ref="M32:O32"/>
    <mergeCell ref="M29:O29"/>
    <mergeCell ref="M28:O28"/>
    <mergeCell ref="M31:O31"/>
    <mergeCell ref="M30:O30"/>
    <mergeCell ref="M37:O37"/>
    <mergeCell ref="M36:O36"/>
    <mergeCell ref="M35:O35"/>
    <mergeCell ref="M34:O34"/>
    <mergeCell ref="I22:L22"/>
    <mergeCell ref="I17:L20"/>
    <mergeCell ref="AG20:AJ20"/>
    <mergeCell ref="Z20:AB20"/>
    <mergeCell ref="W20:Y20"/>
    <mergeCell ref="W21:Y21"/>
    <mergeCell ref="S22:V22"/>
    <mergeCell ref="P22:R22"/>
    <mergeCell ref="AC21:AF21"/>
    <mergeCell ref="M21:O21"/>
    <mergeCell ref="M19:R19"/>
    <mergeCell ref="W19:AB19"/>
    <mergeCell ref="C10:AJ12"/>
    <mergeCell ref="C8:AJ9"/>
    <mergeCell ref="C13:AJ14"/>
    <mergeCell ref="AD16:AJ16"/>
    <mergeCell ref="S18:V20"/>
    <mergeCell ref="AC18:AF20"/>
    <mergeCell ref="S37:V37"/>
    <mergeCell ref="S36:V36"/>
    <mergeCell ref="S35:V35"/>
    <mergeCell ref="S34:V34"/>
    <mergeCell ref="S23:V23"/>
    <mergeCell ref="S27:V27"/>
    <mergeCell ref="S25:V25"/>
    <mergeCell ref="S24:V24"/>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BB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5" width="8.19921875" style="1" customWidth="1"/>
    <col min="46" max="46" width="7.5" style="1" customWidth="1"/>
    <col min="47" max="47" width="2.59765625" style="1" customWidth="1"/>
    <col min="48" max="48" width="7.69921875" style="1" customWidth="1"/>
    <col min="49" max="145" width="2.59765625" style="1" customWidth="1"/>
    <col min="146" max="16384" width="9" style="1" customWidth="1"/>
  </cols>
  <sheetData>
    <row r="1" spans="2:36" ht="17.25">
      <c r="B1" s="35" t="s">
        <v>67</v>
      </c>
      <c r="C1" s="33"/>
      <c r="D1" s="33"/>
      <c r="E1" s="33"/>
      <c r="F1" s="33"/>
      <c r="G1" s="33"/>
      <c r="H1" s="33"/>
      <c r="I1" s="33"/>
      <c r="J1" s="33"/>
      <c r="K1" s="33"/>
      <c r="L1" s="36"/>
      <c r="M1" s="36"/>
      <c r="N1" s="36"/>
      <c r="O1" s="36"/>
      <c r="P1" s="36"/>
      <c r="Q1" s="36"/>
      <c r="R1" s="36"/>
      <c r="S1" s="36"/>
      <c r="T1" s="36"/>
      <c r="U1" s="36"/>
      <c r="V1" s="36"/>
      <c r="W1" s="36"/>
      <c r="X1" s="36"/>
      <c r="Y1" s="36"/>
      <c r="Z1" s="36"/>
      <c r="AA1" s="36"/>
      <c r="AB1" s="36"/>
      <c r="AC1" s="36"/>
      <c r="AD1" s="36"/>
      <c r="AE1" s="36"/>
      <c r="AF1" s="36"/>
      <c r="AG1" s="36"/>
      <c r="AH1" s="36"/>
      <c r="AI1" s="36"/>
      <c r="AJ1" s="36"/>
    </row>
    <row r="2" spans="2:36" ht="1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2:38" ht="13.5" customHeight="1">
      <c r="B3" s="36"/>
      <c r="C3" s="742" t="s">
        <v>748</v>
      </c>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row>
    <row r="4" spans="2:38" ht="13.5">
      <c r="B4" s="36"/>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row>
    <row r="5" spans="2:38" ht="13.5" customHeight="1">
      <c r="B5" s="36"/>
      <c r="C5" s="685" t="s">
        <v>749</v>
      </c>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row>
    <row r="6" spans="2:38" ht="13.5">
      <c r="B6" s="36"/>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row>
    <row r="7" spans="2:38" ht="13.5">
      <c r="B7" s="36"/>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5"/>
      <c r="AH7" s="685"/>
      <c r="AI7" s="685"/>
      <c r="AJ7" s="685"/>
      <c r="AK7" s="685"/>
      <c r="AL7" s="685"/>
    </row>
    <row r="8" spans="2:38" ht="13.5" customHeight="1">
      <c r="B8" s="36"/>
      <c r="C8" s="685" t="s">
        <v>750</v>
      </c>
      <c r="D8" s="685"/>
      <c r="E8" s="685"/>
      <c r="F8" s="685"/>
      <c r="G8" s="685"/>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row>
    <row r="9" spans="2:38" ht="13.5">
      <c r="B9" s="36"/>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row>
    <row r="10" spans="2:36" ht="1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2:38" s="33" customFormat="1" ht="13.5">
      <c r="B11" s="33" t="s">
        <v>68</v>
      </c>
      <c r="AD11" s="66"/>
      <c r="AE11" s="66"/>
      <c r="AF11" s="627" t="s">
        <v>78</v>
      </c>
      <c r="AG11" s="627"/>
      <c r="AH11" s="627"/>
      <c r="AI11" s="627"/>
      <c r="AJ11" s="627"/>
      <c r="AK11" s="627"/>
      <c r="AL11" s="627"/>
    </row>
    <row r="12" spans="2:38" ht="8.25" customHeight="1">
      <c r="B12" s="668" t="s">
        <v>66</v>
      </c>
      <c r="C12" s="669"/>
      <c r="D12" s="669"/>
      <c r="E12" s="669"/>
      <c r="F12" s="669"/>
      <c r="G12" s="669"/>
      <c r="H12" s="670"/>
      <c r="I12" s="687" t="s">
        <v>84</v>
      </c>
      <c r="J12" s="710"/>
      <c r="K12" s="710"/>
      <c r="L12" s="710"/>
      <c r="M12" s="77"/>
      <c r="N12" s="77"/>
      <c r="O12" s="77"/>
      <c r="P12" s="77"/>
      <c r="Q12" s="77"/>
      <c r="R12" s="77"/>
      <c r="S12" s="94"/>
      <c r="T12" s="95"/>
      <c r="U12" s="95"/>
      <c r="V12" s="95"/>
      <c r="W12" s="77"/>
      <c r="X12" s="77"/>
      <c r="Y12" s="77"/>
      <c r="Z12" s="77"/>
      <c r="AA12" s="77"/>
      <c r="AB12" s="77"/>
      <c r="AC12" s="94"/>
      <c r="AD12" s="95"/>
      <c r="AE12" s="95"/>
      <c r="AF12" s="95"/>
      <c r="AG12" s="77"/>
      <c r="AH12" s="77"/>
      <c r="AI12" s="77"/>
      <c r="AJ12" s="77"/>
      <c r="AK12" s="89"/>
      <c r="AL12" s="90"/>
    </row>
    <row r="13" spans="2:38" ht="8.25" customHeight="1">
      <c r="B13" s="671"/>
      <c r="C13" s="672"/>
      <c r="D13" s="672"/>
      <c r="E13" s="672"/>
      <c r="F13" s="672"/>
      <c r="G13" s="672"/>
      <c r="H13" s="673"/>
      <c r="I13" s="689"/>
      <c r="J13" s="712"/>
      <c r="K13" s="712"/>
      <c r="L13" s="712"/>
      <c r="M13" s="96"/>
      <c r="N13" s="97"/>
      <c r="O13" s="97"/>
      <c r="P13" s="97"/>
      <c r="Q13" s="97"/>
      <c r="R13" s="97"/>
      <c r="S13" s="687" t="s">
        <v>47</v>
      </c>
      <c r="T13" s="688"/>
      <c r="U13" s="688"/>
      <c r="V13" s="688"/>
      <c r="W13" s="92"/>
      <c r="X13" s="79"/>
      <c r="Y13" s="79"/>
      <c r="Z13" s="79"/>
      <c r="AA13" s="79"/>
      <c r="AB13" s="93"/>
      <c r="AC13" s="687" t="s">
        <v>48</v>
      </c>
      <c r="AD13" s="688"/>
      <c r="AE13" s="688"/>
      <c r="AF13" s="688"/>
      <c r="AG13" s="92"/>
      <c r="AH13" s="79"/>
      <c r="AI13" s="79"/>
      <c r="AJ13" s="79"/>
      <c r="AK13" s="79"/>
      <c r="AL13" s="93"/>
    </row>
    <row r="14" spans="2:38" ht="13.5">
      <c r="B14" s="671"/>
      <c r="C14" s="672"/>
      <c r="D14" s="672"/>
      <c r="E14" s="672"/>
      <c r="F14" s="672"/>
      <c r="G14" s="672"/>
      <c r="H14" s="673"/>
      <c r="I14" s="711"/>
      <c r="J14" s="727"/>
      <c r="K14" s="727"/>
      <c r="L14" s="727"/>
      <c r="M14" s="632" t="s">
        <v>35</v>
      </c>
      <c r="N14" s="633"/>
      <c r="O14" s="633"/>
      <c r="P14" s="633"/>
      <c r="Q14" s="633"/>
      <c r="R14" s="633"/>
      <c r="S14" s="689"/>
      <c r="T14" s="690"/>
      <c r="U14" s="690"/>
      <c r="V14" s="725"/>
      <c r="W14" s="634" t="s">
        <v>35</v>
      </c>
      <c r="X14" s="635"/>
      <c r="Y14" s="635"/>
      <c r="Z14" s="635"/>
      <c r="AA14" s="635"/>
      <c r="AB14" s="628"/>
      <c r="AC14" s="689"/>
      <c r="AD14" s="690"/>
      <c r="AE14" s="690"/>
      <c r="AF14" s="725"/>
      <c r="AG14" s="634" t="s">
        <v>35</v>
      </c>
      <c r="AH14" s="635"/>
      <c r="AI14" s="635"/>
      <c r="AJ14" s="635"/>
      <c r="AK14" s="635"/>
      <c r="AL14" s="628"/>
    </row>
    <row r="15" spans="2:38" s="14" customFormat="1" ht="13.5">
      <c r="B15" s="671"/>
      <c r="C15" s="672"/>
      <c r="D15" s="672"/>
      <c r="E15" s="672"/>
      <c r="F15" s="672"/>
      <c r="G15" s="672"/>
      <c r="H15" s="673"/>
      <c r="I15" s="713"/>
      <c r="J15" s="714"/>
      <c r="K15" s="714"/>
      <c r="L15" s="714"/>
      <c r="M15" s="709" t="s">
        <v>25</v>
      </c>
      <c r="N15" s="709"/>
      <c r="O15" s="709"/>
      <c r="P15" s="709" t="s">
        <v>24</v>
      </c>
      <c r="Q15" s="724"/>
      <c r="R15" s="728"/>
      <c r="S15" s="691"/>
      <c r="T15" s="692"/>
      <c r="U15" s="692"/>
      <c r="V15" s="726"/>
      <c r="W15" s="664" t="s">
        <v>25</v>
      </c>
      <c r="X15" s="709"/>
      <c r="Y15" s="709"/>
      <c r="Z15" s="709" t="s">
        <v>24</v>
      </c>
      <c r="AA15" s="724"/>
      <c r="AB15" s="724"/>
      <c r="AC15" s="691"/>
      <c r="AD15" s="692"/>
      <c r="AE15" s="692"/>
      <c r="AF15" s="726"/>
      <c r="AG15" s="664" t="s">
        <v>25</v>
      </c>
      <c r="AH15" s="709"/>
      <c r="AI15" s="709"/>
      <c r="AJ15" s="709" t="s">
        <v>24</v>
      </c>
      <c r="AK15" s="724"/>
      <c r="AL15" s="724"/>
    </row>
    <row r="16" spans="2:38" s="17" customFormat="1" ht="9.75">
      <c r="B16" s="24"/>
      <c r="C16" s="25"/>
      <c r="D16" s="25"/>
      <c r="E16" s="25"/>
      <c r="F16" s="25"/>
      <c r="G16" s="25"/>
      <c r="H16" s="26"/>
      <c r="I16" s="28"/>
      <c r="J16" s="18"/>
      <c r="K16" s="30"/>
      <c r="L16" s="30" t="s">
        <v>44</v>
      </c>
      <c r="M16" s="18"/>
      <c r="N16" s="30"/>
      <c r="O16" s="30" t="s">
        <v>75</v>
      </c>
      <c r="P16" s="18"/>
      <c r="Q16" s="30"/>
      <c r="R16" s="30" t="s">
        <v>75</v>
      </c>
      <c r="S16" s="18"/>
      <c r="T16" s="18"/>
      <c r="U16" s="30"/>
      <c r="V16" s="30" t="s">
        <v>44</v>
      </c>
      <c r="W16" s="18"/>
      <c r="X16" s="30"/>
      <c r="Y16" s="30" t="s">
        <v>75</v>
      </c>
      <c r="Z16" s="18"/>
      <c r="AA16" s="30"/>
      <c r="AB16" s="30" t="s">
        <v>75</v>
      </c>
      <c r="AC16" s="18"/>
      <c r="AD16" s="18"/>
      <c r="AE16" s="30"/>
      <c r="AF16" s="30" t="s">
        <v>44</v>
      </c>
      <c r="AG16" s="18"/>
      <c r="AH16" s="30"/>
      <c r="AI16" s="30" t="s">
        <v>75</v>
      </c>
      <c r="AJ16" s="18"/>
      <c r="AK16" s="18"/>
      <c r="AL16" s="31" t="s">
        <v>75</v>
      </c>
    </row>
    <row r="17" spans="2:38" ht="13.5">
      <c r="B17" s="665" t="s">
        <v>30</v>
      </c>
      <c r="C17" s="666"/>
      <c r="D17" s="666"/>
      <c r="E17" s="666"/>
      <c r="F17" s="666"/>
      <c r="G17" s="666"/>
      <c r="H17" s="667"/>
      <c r="I17" s="745">
        <v>141</v>
      </c>
      <c r="J17" s="745"/>
      <c r="K17" s="745"/>
      <c r="L17" s="745"/>
      <c r="M17" s="655">
        <v>-7</v>
      </c>
      <c r="N17" s="655"/>
      <c r="O17" s="655"/>
      <c r="P17" s="655">
        <v>0</v>
      </c>
      <c r="Q17" s="655"/>
      <c r="R17" s="655"/>
      <c r="S17" s="745">
        <v>129</v>
      </c>
      <c r="T17" s="745"/>
      <c r="U17" s="745"/>
      <c r="V17" s="745"/>
      <c r="W17" s="655">
        <v>-7</v>
      </c>
      <c r="X17" s="655"/>
      <c r="Y17" s="655"/>
      <c r="Z17" s="655">
        <v>0</v>
      </c>
      <c r="AA17" s="655"/>
      <c r="AB17" s="655"/>
      <c r="AC17" s="745">
        <v>12</v>
      </c>
      <c r="AD17" s="745"/>
      <c r="AE17" s="745"/>
      <c r="AF17" s="745"/>
      <c r="AG17" s="655">
        <v>-7.6</v>
      </c>
      <c r="AH17" s="655"/>
      <c r="AI17" s="655"/>
      <c r="AJ17" s="655">
        <v>-0.3</v>
      </c>
      <c r="AK17" s="655"/>
      <c r="AL17" s="696"/>
    </row>
    <row r="18" spans="2:38" ht="13.5">
      <c r="B18" s="665" t="s">
        <v>31</v>
      </c>
      <c r="C18" s="666"/>
      <c r="D18" s="666"/>
      <c r="E18" s="666"/>
      <c r="F18" s="666"/>
      <c r="G18" s="666"/>
      <c r="H18" s="667"/>
      <c r="I18" s="745">
        <v>152.9</v>
      </c>
      <c r="J18" s="745"/>
      <c r="K18" s="745"/>
      <c r="L18" s="745"/>
      <c r="M18" s="655">
        <v>-12.3</v>
      </c>
      <c r="N18" s="655"/>
      <c r="O18" s="655"/>
      <c r="P18" s="655">
        <v>-1.3</v>
      </c>
      <c r="Q18" s="655"/>
      <c r="R18" s="655"/>
      <c r="S18" s="745">
        <v>142.3</v>
      </c>
      <c r="T18" s="745"/>
      <c r="U18" s="745"/>
      <c r="V18" s="745"/>
      <c r="W18" s="655">
        <v>-12.4</v>
      </c>
      <c r="X18" s="655"/>
      <c r="Y18" s="655"/>
      <c r="Z18" s="655">
        <v>-1.6</v>
      </c>
      <c r="AA18" s="655"/>
      <c r="AB18" s="655"/>
      <c r="AC18" s="745">
        <v>10.6</v>
      </c>
      <c r="AD18" s="745"/>
      <c r="AE18" s="745"/>
      <c r="AF18" s="745"/>
      <c r="AG18" s="655">
        <v>-9.8</v>
      </c>
      <c r="AH18" s="655"/>
      <c r="AI18" s="655"/>
      <c r="AJ18" s="655">
        <v>3.6</v>
      </c>
      <c r="AK18" s="655"/>
      <c r="AL18" s="696"/>
    </row>
    <row r="19" spans="2:38" ht="13.5">
      <c r="B19" s="665" t="s">
        <v>32</v>
      </c>
      <c r="C19" s="666"/>
      <c r="D19" s="666"/>
      <c r="E19" s="666"/>
      <c r="F19" s="666"/>
      <c r="G19" s="666"/>
      <c r="H19" s="667"/>
      <c r="I19" s="745">
        <v>149.9</v>
      </c>
      <c r="J19" s="745"/>
      <c r="K19" s="745"/>
      <c r="L19" s="745"/>
      <c r="M19" s="655">
        <v>-10.8</v>
      </c>
      <c r="N19" s="655"/>
      <c r="O19" s="655"/>
      <c r="P19" s="655">
        <v>1.7</v>
      </c>
      <c r="Q19" s="655"/>
      <c r="R19" s="655"/>
      <c r="S19" s="745">
        <v>135.1</v>
      </c>
      <c r="T19" s="745"/>
      <c r="U19" s="745"/>
      <c r="V19" s="745"/>
      <c r="W19" s="655">
        <v>-10.6</v>
      </c>
      <c r="X19" s="655"/>
      <c r="Y19" s="655"/>
      <c r="Z19" s="655">
        <v>1.3</v>
      </c>
      <c r="AA19" s="655"/>
      <c r="AB19" s="655"/>
      <c r="AC19" s="745">
        <v>14.8</v>
      </c>
      <c r="AD19" s="745"/>
      <c r="AE19" s="745"/>
      <c r="AF19" s="745"/>
      <c r="AG19" s="655">
        <v>-13.5</v>
      </c>
      <c r="AH19" s="655"/>
      <c r="AI19" s="655"/>
      <c r="AJ19" s="655">
        <v>3.7</v>
      </c>
      <c r="AK19" s="655"/>
      <c r="AL19" s="696"/>
    </row>
    <row r="20" spans="2:38" ht="13.5">
      <c r="B20" s="665" t="s">
        <v>57</v>
      </c>
      <c r="C20" s="666"/>
      <c r="D20" s="666"/>
      <c r="E20" s="666"/>
      <c r="F20" s="666"/>
      <c r="G20" s="666"/>
      <c r="H20" s="667"/>
      <c r="I20" s="745">
        <v>145.6</v>
      </c>
      <c r="J20" s="745"/>
      <c r="K20" s="745"/>
      <c r="L20" s="745"/>
      <c r="M20" s="655">
        <v>-1.1</v>
      </c>
      <c r="N20" s="655"/>
      <c r="O20" s="655"/>
      <c r="P20" s="655">
        <v>1.5</v>
      </c>
      <c r="Q20" s="655"/>
      <c r="R20" s="655"/>
      <c r="S20" s="745">
        <v>132</v>
      </c>
      <c r="T20" s="745"/>
      <c r="U20" s="745"/>
      <c r="V20" s="745"/>
      <c r="W20" s="655">
        <v>-6.6</v>
      </c>
      <c r="X20" s="655"/>
      <c r="Y20" s="655"/>
      <c r="Z20" s="655">
        <v>-0.6</v>
      </c>
      <c r="AA20" s="655"/>
      <c r="AB20" s="655"/>
      <c r="AC20" s="745">
        <v>13.6</v>
      </c>
      <c r="AD20" s="745"/>
      <c r="AE20" s="745"/>
      <c r="AF20" s="745"/>
      <c r="AG20" s="655">
        <v>59.6</v>
      </c>
      <c r="AH20" s="655"/>
      <c r="AI20" s="655"/>
      <c r="AJ20" s="655">
        <v>16.3</v>
      </c>
      <c r="AK20" s="655"/>
      <c r="AL20" s="696"/>
    </row>
    <row r="21" spans="2:38" ht="13.5">
      <c r="B21" s="665" t="s">
        <v>26</v>
      </c>
      <c r="C21" s="666"/>
      <c r="D21" s="666"/>
      <c r="E21" s="666"/>
      <c r="F21" s="666"/>
      <c r="G21" s="666"/>
      <c r="H21" s="667"/>
      <c r="I21" s="745">
        <v>144.8</v>
      </c>
      <c r="J21" s="745"/>
      <c r="K21" s="745"/>
      <c r="L21" s="745"/>
      <c r="M21" s="655">
        <v>-2.1</v>
      </c>
      <c r="N21" s="655"/>
      <c r="O21" s="655"/>
      <c r="P21" s="655">
        <v>-2.6</v>
      </c>
      <c r="Q21" s="655"/>
      <c r="R21" s="655"/>
      <c r="S21" s="745">
        <v>133.5</v>
      </c>
      <c r="T21" s="745"/>
      <c r="U21" s="745"/>
      <c r="V21" s="745"/>
      <c r="W21" s="655">
        <v>-3.1</v>
      </c>
      <c r="X21" s="655"/>
      <c r="Y21" s="655"/>
      <c r="Z21" s="655">
        <v>-3.5</v>
      </c>
      <c r="AA21" s="655"/>
      <c r="AB21" s="655"/>
      <c r="AC21" s="745">
        <v>11.3</v>
      </c>
      <c r="AD21" s="745"/>
      <c r="AE21" s="745"/>
      <c r="AF21" s="745"/>
      <c r="AG21" s="655">
        <v>9.6</v>
      </c>
      <c r="AH21" s="655"/>
      <c r="AI21" s="655"/>
      <c r="AJ21" s="655">
        <v>9.9</v>
      </c>
      <c r="AK21" s="655"/>
      <c r="AL21" s="696"/>
    </row>
    <row r="22" spans="2:38" ht="13.5">
      <c r="B22" s="665" t="s">
        <v>56</v>
      </c>
      <c r="C22" s="666"/>
      <c r="D22" s="666"/>
      <c r="E22" s="666"/>
      <c r="F22" s="666"/>
      <c r="G22" s="666"/>
      <c r="H22" s="667"/>
      <c r="I22" s="745">
        <v>159.9</v>
      </c>
      <c r="J22" s="745"/>
      <c r="K22" s="745"/>
      <c r="L22" s="745"/>
      <c r="M22" s="655">
        <v>-7.8</v>
      </c>
      <c r="N22" s="655"/>
      <c r="O22" s="655"/>
      <c r="P22" s="655">
        <v>2.2</v>
      </c>
      <c r="Q22" s="655"/>
      <c r="R22" s="655"/>
      <c r="S22" s="745">
        <v>141.4</v>
      </c>
      <c r="T22" s="745"/>
      <c r="U22" s="745"/>
      <c r="V22" s="745"/>
      <c r="W22" s="655">
        <v>-3.8</v>
      </c>
      <c r="X22" s="655"/>
      <c r="Y22" s="655"/>
      <c r="Z22" s="655">
        <v>5.1</v>
      </c>
      <c r="AA22" s="655"/>
      <c r="AB22" s="655"/>
      <c r="AC22" s="745">
        <v>18.5</v>
      </c>
      <c r="AD22" s="745"/>
      <c r="AE22" s="745"/>
      <c r="AF22" s="745"/>
      <c r="AG22" s="655">
        <v>-28.1</v>
      </c>
      <c r="AH22" s="655"/>
      <c r="AI22" s="655"/>
      <c r="AJ22" s="655">
        <v>-15</v>
      </c>
      <c r="AK22" s="655"/>
      <c r="AL22" s="696"/>
    </row>
    <row r="23" spans="2:38" ht="13.5">
      <c r="B23" s="665" t="s">
        <v>72</v>
      </c>
      <c r="C23" s="666"/>
      <c r="D23" s="666"/>
      <c r="E23" s="666"/>
      <c r="F23" s="666"/>
      <c r="G23" s="666"/>
      <c r="H23" s="667"/>
      <c r="I23" s="745">
        <v>133.1</v>
      </c>
      <c r="J23" s="745"/>
      <c r="K23" s="745"/>
      <c r="L23" s="745"/>
      <c r="M23" s="655">
        <v>-1.6</v>
      </c>
      <c r="N23" s="655"/>
      <c r="O23" s="655"/>
      <c r="P23" s="655">
        <v>0.2</v>
      </c>
      <c r="Q23" s="655"/>
      <c r="R23" s="655"/>
      <c r="S23" s="745">
        <v>125.4</v>
      </c>
      <c r="T23" s="745"/>
      <c r="U23" s="745"/>
      <c r="V23" s="745"/>
      <c r="W23" s="655">
        <v>-1.9</v>
      </c>
      <c r="X23" s="655"/>
      <c r="Y23" s="655"/>
      <c r="Z23" s="655">
        <v>-0.2</v>
      </c>
      <c r="AA23" s="655"/>
      <c r="AB23" s="655"/>
      <c r="AC23" s="745">
        <v>7.7</v>
      </c>
      <c r="AD23" s="745"/>
      <c r="AE23" s="745"/>
      <c r="AF23" s="745"/>
      <c r="AG23" s="655">
        <v>1.3</v>
      </c>
      <c r="AH23" s="655"/>
      <c r="AI23" s="655"/>
      <c r="AJ23" s="655">
        <v>6</v>
      </c>
      <c r="AK23" s="655"/>
      <c r="AL23" s="696"/>
    </row>
    <row r="24" spans="2:38" ht="13.5">
      <c r="B24" s="665" t="s">
        <v>73</v>
      </c>
      <c r="C24" s="666"/>
      <c r="D24" s="666"/>
      <c r="E24" s="666"/>
      <c r="F24" s="666"/>
      <c r="G24" s="666"/>
      <c r="H24" s="667"/>
      <c r="I24" s="745">
        <v>151.1</v>
      </c>
      <c r="J24" s="745"/>
      <c r="K24" s="745"/>
      <c r="L24" s="745"/>
      <c r="M24" s="655">
        <v>-4.5</v>
      </c>
      <c r="N24" s="655"/>
      <c r="O24" s="655"/>
      <c r="P24" s="655">
        <v>-1.7</v>
      </c>
      <c r="Q24" s="655"/>
      <c r="R24" s="655"/>
      <c r="S24" s="745">
        <v>139</v>
      </c>
      <c r="T24" s="745"/>
      <c r="U24" s="745"/>
      <c r="V24" s="745"/>
      <c r="W24" s="655">
        <v>-4.4</v>
      </c>
      <c r="X24" s="655"/>
      <c r="Y24" s="655"/>
      <c r="Z24" s="655">
        <v>-1.8</v>
      </c>
      <c r="AA24" s="655"/>
      <c r="AB24" s="655"/>
      <c r="AC24" s="745">
        <v>12.1</v>
      </c>
      <c r="AD24" s="745"/>
      <c r="AE24" s="745"/>
      <c r="AF24" s="745"/>
      <c r="AG24" s="655">
        <v>-6.7</v>
      </c>
      <c r="AH24" s="655"/>
      <c r="AI24" s="655"/>
      <c r="AJ24" s="655">
        <v>-1.2</v>
      </c>
      <c r="AK24" s="655"/>
      <c r="AL24" s="696"/>
    </row>
    <row r="25" spans="2:43" ht="13.5">
      <c r="B25" s="665" t="s">
        <v>55</v>
      </c>
      <c r="C25" s="666"/>
      <c r="D25" s="666"/>
      <c r="E25" s="666"/>
      <c r="F25" s="666"/>
      <c r="G25" s="666"/>
      <c r="H25" s="667"/>
      <c r="I25" s="745">
        <v>130.2</v>
      </c>
      <c r="J25" s="745"/>
      <c r="K25" s="745"/>
      <c r="L25" s="745"/>
      <c r="M25" s="655">
        <v>-12.1</v>
      </c>
      <c r="N25" s="655"/>
      <c r="O25" s="655"/>
      <c r="P25" s="655">
        <v>-5</v>
      </c>
      <c r="Q25" s="655"/>
      <c r="R25" s="655"/>
      <c r="S25" s="744">
        <v>121.8</v>
      </c>
      <c r="T25" s="744"/>
      <c r="U25" s="744"/>
      <c r="V25" s="744"/>
      <c r="W25" s="655">
        <v>-11.5</v>
      </c>
      <c r="X25" s="655"/>
      <c r="Y25" s="655"/>
      <c r="Z25" s="655">
        <v>-3.6</v>
      </c>
      <c r="AA25" s="655"/>
      <c r="AB25" s="655"/>
      <c r="AC25" s="744">
        <v>8.4</v>
      </c>
      <c r="AD25" s="744"/>
      <c r="AE25" s="744"/>
      <c r="AF25" s="744"/>
      <c r="AG25" s="655">
        <v>-21.7</v>
      </c>
      <c r="AH25" s="655"/>
      <c r="AI25" s="655"/>
      <c r="AJ25" s="655">
        <v>-24.5</v>
      </c>
      <c r="AK25" s="655"/>
      <c r="AL25" s="696"/>
      <c r="AP25" s="486"/>
      <c r="AQ25" s="486"/>
    </row>
    <row r="26" spans="2:43" ht="13.5">
      <c r="B26" s="665" t="s">
        <v>54</v>
      </c>
      <c r="C26" s="666"/>
      <c r="D26" s="666"/>
      <c r="E26" s="666"/>
      <c r="F26" s="666"/>
      <c r="G26" s="666"/>
      <c r="H26" s="667"/>
      <c r="I26" s="745">
        <v>149.4</v>
      </c>
      <c r="J26" s="745"/>
      <c r="K26" s="745"/>
      <c r="L26" s="745"/>
      <c r="M26" s="655">
        <v>-7.2</v>
      </c>
      <c r="N26" s="655"/>
      <c r="O26" s="655"/>
      <c r="P26" s="655">
        <v>2.9</v>
      </c>
      <c r="Q26" s="655"/>
      <c r="R26" s="655"/>
      <c r="S26" s="744">
        <v>131.7</v>
      </c>
      <c r="T26" s="744"/>
      <c r="U26" s="744"/>
      <c r="V26" s="744"/>
      <c r="W26" s="655">
        <v>-7.5</v>
      </c>
      <c r="X26" s="655"/>
      <c r="Y26" s="655"/>
      <c r="Z26" s="655">
        <v>1.2</v>
      </c>
      <c r="AA26" s="655"/>
      <c r="AB26" s="655"/>
      <c r="AC26" s="744">
        <v>17.7</v>
      </c>
      <c r="AD26" s="744"/>
      <c r="AE26" s="744"/>
      <c r="AF26" s="744"/>
      <c r="AG26" s="655">
        <v>-3.5</v>
      </c>
      <c r="AH26" s="655"/>
      <c r="AI26" s="655"/>
      <c r="AJ26" s="655">
        <v>20</v>
      </c>
      <c r="AK26" s="655"/>
      <c r="AL26" s="696"/>
      <c r="AP26" s="486"/>
      <c r="AQ26" s="486"/>
    </row>
    <row r="27" spans="2:43" ht="13.5">
      <c r="B27" s="665" t="s">
        <v>53</v>
      </c>
      <c r="C27" s="666"/>
      <c r="D27" s="666"/>
      <c r="E27" s="666"/>
      <c r="F27" s="666"/>
      <c r="G27" s="666"/>
      <c r="H27" s="667"/>
      <c r="I27" s="745">
        <v>111</v>
      </c>
      <c r="J27" s="745"/>
      <c r="K27" s="745"/>
      <c r="L27" s="745"/>
      <c r="M27" s="655">
        <v>-0.7</v>
      </c>
      <c r="N27" s="655"/>
      <c r="O27" s="655"/>
      <c r="P27" s="655">
        <v>-5.5</v>
      </c>
      <c r="Q27" s="655"/>
      <c r="R27" s="655"/>
      <c r="S27" s="744">
        <v>103.6</v>
      </c>
      <c r="T27" s="744"/>
      <c r="U27" s="744"/>
      <c r="V27" s="744"/>
      <c r="W27" s="655">
        <v>-1.6</v>
      </c>
      <c r="X27" s="655"/>
      <c r="Y27" s="655"/>
      <c r="Z27" s="655">
        <v>-5.8</v>
      </c>
      <c r="AA27" s="655"/>
      <c r="AB27" s="655"/>
      <c r="AC27" s="744">
        <v>7.4</v>
      </c>
      <c r="AD27" s="744"/>
      <c r="AE27" s="744"/>
      <c r="AF27" s="744"/>
      <c r="AG27" s="655">
        <v>10.4</v>
      </c>
      <c r="AH27" s="655"/>
      <c r="AI27" s="655"/>
      <c r="AJ27" s="655">
        <v>-5.1</v>
      </c>
      <c r="AK27" s="655"/>
      <c r="AL27" s="696"/>
      <c r="AP27" s="486"/>
      <c r="AQ27" s="486"/>
    </row>
    <row r="28" spans="2:43" ht="13.5">
      <c r="B28" s="665" t="s">
        <v>52</v>
      </c>
      <c r="C28" s="666"/>
      <c r="D28" s="666"/>
      <c r="E28" s="666"/>
      <c r="F28" s="666"/>
      <c r="G28" s="666"/>
      <c r="H28" s="667"/>
      <c r="I28" s="745">
        <v>142.9</v>
      </c>
      <c r="J28" s="745"/>
      <c r="K28" s="745"/>
      <c r="L28" s="745"/>
      <c r="M28" s="655">
        <v>-14.6</v>
      </c>
      <c r="N28" s="655"/>
      <c r="O28" s="655"/>
      <c r="P28" s="655">
        <v>3.6</v>
      </c>
      <c r="Q28" s="655"/>
      <c r="R28" s="655"/>
      <c r="S28" s="744">
        <v>138.7</v>
      </c>
      <c r="T28" s="744"/>
      <c r="U28" s="744"/>
      <c r="V28" s="744"/>
      <c r="W28" s="655">
        <v>-14.5</v>
      </c>
      <c r="X28" s="655"/>
      <c r="Y28" s="655"/>
      <c r="Z28" s="655">
        <v>4.6</v>
      </c>
      <c r="AA28" s="655"/>
      <c r="AB28" s="655"/>
      <c r="AC28" s="744">
        <v>4.2</v>
      </c>
      <c r="AD28" s="744"/>
      <c r="AE28" s="744"/>
      <c r="AF28" s="744"/>
      <c r="AG28" s="655">
        <v>-15.6</v>
      </c>
      <c r="AH28" s="655"/>
      <c r="AI28" s="655"/>
      <c r="AJ28" s="655">
        <v>-23.2</v>
      </c>
      <c r="AK28" s="655"/>
      <c r="AL28" s="696"/>
      <c r="AP28" s="486"/>
      <c r="AQ28" s="486"/>
    </row>
    <row r="29" spans="2:43" ht="13.5">
      <c r="B29" s="665" t="s">
        <v>33</v>
      </c>
      <c r="C29" s="666"/>
      <c r="D29" s="666"/>
      <c r="E29" s="666"/>
      <c r="F29" s="666"/>
      <c r="G29" s="666"/>
      <c r="H29" s="667"/>
      <c r="I29" s="745">
        <v>114.8</v>
      </c>
      <c r="J29" s="745"/>
      <c r="K29" s="745"/>
      <c r="L29" s="745"/>
      <c r="M29" s="655">
        <v>3.5</v>
      </c>
      <c r="N29" s="655"/>
      <c r="O29" s="655"/>
      <c r="P29" s="655">
        <v>-6.8</v>
      </c>
      <c r="Q29" s="655"/>
      <c r="R29" s="655"/>
      <c r="S29" s="744">
        <v>104</v>
      </c>
      <c r="T29" s="744"/>
      <c r="U29" s="744"/>
      <c r="V29" s="744"/>
      <c r="W29" s="655">
        <v>3.2</v>
      </c>
      <c r="X29" s="655"/>
      <c r="Y29" s="655"/>
      <c r="Z29" s="655">
        <v>-3.9</v>
      </c>
      <c r="AA29" s="655"/>
      <c r="AB29" s="655"/>
      <c r="AC29" s="744">
        <v>10.8</v>
      </c>
      <c r="AD29" s="744"/>
      <c r="AE29" s="744"/>
      <c r="AF29" s="744"/>
      <c r="AG29" s="655">
        <v>2.8</v>
      </c>
      <c r="AH29" s="655"/>
      <c r="AI29" s="655"/>
      <c r="AJ29" s="655">
        <v>-29.1</v>
      </c>
      <c r="AK29" s="655"/>
      <c r="AL29" s="696"/>
      <c r="AP29" s="486"/>
      <c r="AQ29" s="486"/>
    </row>
    <row r="30" spans="2:43" ht="13.5">
      <c r="B30" s="665" t="s">
        <v>29</v>
      </c>
      <c r="C30" s="666"/>
      <c r="D30" s="666"/>
      <c r="E30" s="666"/>
      <c r="F30" s="666"/>
      <c r="G30" s="666"/>
      <c r="H30" s="667"/>
      <c r="I30" s="745">
        <v>139.5</v>
      </c>
      <c r="J30" s="745"/>
      <c r="K30" s="745"/>
      <c r="L30" s="745"/>
      <c r="M30" s="655">
        <v>-2</v>
      </c>
      <c r="N30" s="655"/>
      <c r="O30" s="655"/>
      <c r="P30" s="655">
        <v>-4.8</v>
      </c>
      <c r="Q30" s="655"/>
      <c r="R30" s="655"/>
      <c r="S30" s="744">
        <v>132.8</v>
      </c>
      <c r="T30" s="744"/>
      <c r="U30" s="744"/>
      <c r="V30" s="744"/>
      <c r="W30" s="655">
        <v>-3.1</v>
      </c>
      <c r="X30" s="655"/>
      <c r="Y30" s="655"/>
      <c r="Z30" s="655">
        <v>-4.7</v>
      </c>
      <c r="AA30" s="655"/>
      <c r="AB30" s="655"/>
      <c r="AC30" s="744">
        <v>6.7</v>
      </c>
      <c r="AD30" s="744"/>
      <c r="AE30" s="744"/>
      <c r="AF30" s="744"/>
      <c r="AG30" s="655">
        <v>17.1</v>
      </c>
      <c r="AH30" s="655"/>
      <c r="AI30" s="655"/>
      <c r="AJ30" s="655">
        <v>-8.6</v>
      </c>
      <c r="AK30" s="655"/>
      <c r="AL30" s="696"/>
      <c r="AP30" s="486"/>
      <c r="AQ30" s="486"/>
    </row>
    <row r="31" spans="2:43" ht="13.5">
      <c r="B31" s="665" t="s">
        <v>27</v>
      </c>
      <c r="C31" s="666"/>
      <c r="D31" s="666"/>
      <c r="E31" s="666"/>
      <c r="F31" s="666"/>
      <c r="G31" s="666"/>
      <c r="H31" s="667"/>
      <c r="I31" s="745">
        <v>141.5</v>
      </c>
      <c r="J31" s="745"/>
      <c r="K31" s="745"/>
      <c r="L31" s="745"/>
      <c r="M31" s="655">
        <v>-6.1</v>
      </c>
      <c r="N31" s="655"/>
      <c r="O31" s="655"/>
      <c r="P31" s="655">
        <v>-2.1</v>
      </c>
      <c r="Q31" s="655"/>
      <c r="R31" s="655"/>
      <c r="S31" s="744">
        <v>136.9</v>
      </c>
      <c r="T31" s="744"/>
      <c r="U31" s="744"/>
      <c r="V31" s="744"/>
      <c r="W31" s="655">
        <v>-6.5</v>
      </c>
      <c r="X31" s="655"/>
      <c r="Y31" s="655"/>
      <c r="Z31" s="655">
        <v>-3.3</v>
      </c>
      <c r="AA31" s="655"/>
      <c r="AB31" s="655"/>
      <c r="AC31" s="744">
        <v>4.6</v>
      </c>
      <c r="AD31" s="744"/>
      <c r="AE31" s="744"/>
      <c r="AF31" s="744"/>
      <c r="AG31" s="655">
        <v>1.7</v>
      </c>
      <c r="AH31" s="655"/>
      <c r="AI31" s="655"/>
      <c r="AJ31" s="655">
        <v>31.3</v>
      </c>
      <c r="AK31" s="655"/>
      <c r="AL31" s="696"/>
      <c r="AP31" s="486"/>
      <c r="AQ31" s="486"/>
    </row>
    <row r="32" spans="2:43" ht="13.5">
      <c r="B32" s="665" t="s">
        <v>28</v>
      </c>
      <c r="C32" s="666"/>
      <c r="D32" s="666"/>
      <c r="E32" s="666"/>
      <c r="F32" s="666"/>
      <c r="G32" s="666"/>
      <c r="H32" s="667"/>
      <c r="I32" s="745">
        <v>120.9</v>
      </c>
      <c r="J32" s="745"/>
      <c r="K32" s="745"/>
      <c r="L32" s="745"/>
      <c r="M32" s="655">
        <v>-6.5</v>
      </c>
      <c r="N32" s="655"/>
      <c r="O32" s="655"/>
      <c r="P32" s="655">
        <v>2.5</v>
      </c>
      <c r="Q32" s="655"/>
      <c r="R32" s="655"/>
      <c r="S32" s="744">
        <v>108.3</v>
      </c>
      <c r="T32" s="744"/>
      <c r="U32" s="744"/>
      <c r="V32" s="744"/>
      <c r="W32" s="655">
        <v>-6.9</v>
      </c>
      <c r="X32" s="655"/>
      <c r="Y32" s="655"/>
      <c r="Z32" s="655">
        <v>0.3</v>
      </c>
      <c r="AA32" s="655"/>
      <c r="AB32" s="655"/>
      <c r="AC32" s="744">
        <v>12.6</v>
      </c>
      <c r="AD32" s="744"/>
      <c r="AE32" s="744"/>
      <c r="AF32" s="744"/>
      <c r="AG32" s="655">
        <v>-2.8</v>
      </c>
      <c r="AH32" s="655"/>
      <c r="AI32" s="655"/>
      <c r="AJ32" s="655">
        <v>28</v>
      </c>
      <c r="AK32" s="655"/>
      <c r="AL32" s="696"/>
      <c r="AP32" s="486"/>
      <c r="AQ32" s="486"/>
    </row>
    <row r="33" spans="2:42" ht="4.5" customHeight="1">
      <c r="B33" s="56"/>
      <c r="C33" s="57"/>
      <c r="D33" s="57"/>
      <c r="E33" s="57"/>
      <c r="F33" s="57"/>
      <c r="G33" s="57"/>
      <c r="H33" s="55"/>
      <c r="I33" s="63"/>
      <c r="J33" s="64"/>
      <c r="K33" s="64"/>
      <c r="L33" s="64"/>
      <c r="M33" s="8"/>
      <c r="N33" s="8"/>
      <c r="O33" s="8"/>
      <c r="P33" s="8"/>
      <c r="Q33" s="8"/>
      <c r="R33" s="8"/>
      <c r="S33" s="67"/>
      <c r="T33" s="67"/>
      <c r="U33" s="67"/>
      <c r="V33" s="67"/>
      <c r="W33" s="8"/>
      <c r="X33" s="8"/>
      <c r="Y33" s="8"/>
      <c r="Z33" s="8"/>
      <c r="AA33" s="8"/>
      <c r="AB33" s="8"/>
      <c r="AC33" s="67"/>
      <c r="AD33" s="67"/>
      <c r="AE33" s="67"/>
      <c r="AF33" s="67"/>
      <c r="AG33" s="8"/>
      <c r="AH33" s="8"/>
      <c r="AI33" s="8"/>
      <c r="AJ33" s="8"/>
      <c r="AK33" s="8"/>
      <c r="AL33" s="65"/>
      <c r="AP33" s="2"/>
    </row>
    <row r="34" ht="13.5">
      <c r="B34" s="72"/>
    </row>
    <row r="35" ht="13.5">
      <c r="B35" s="71"/>
    </row>
    <row r="36" spans="2:36" ht="17.25">
      <c r="B36" s="35" t="s">
        <v>71</v>
      </c>
      <c r="C36" s="33"/>
      <c r="D36" s="33"/>
      <c r="E36" s="33"/>
      <c r="F36" s="33"/>
      <c r="G36" s="33"/>
      <c r="H36" s="33"/>
      <c r="I36" s="33"/>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2:36" ht="13.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row>
    <row r="38" spans="2:39" ht="13.5" customHeight="1">
      <c r="B38" s="36"/>
      <c r="C38" s="685" t="s">
        <v>751</v>
      </c>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row>
    <row r="39" spans="2:39" ht="13.5">
      <c r="B39" s="36"/>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row>
    <row r="40" spans="2:39" ht="13.5">
      <c r="B40" s="36"/>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row>
    <row r="41" spans="2:39" ht="13.5" customHeight="1">
      <c r="B41" s="36"/>
      <c r="C41" s="685" t="s">
        <v>752</v>
      </c>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row>
    <row r="42" spans="2:39" ht="13.5">
      <c r="B42" s="36"/>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685"/>
      <c r="AJ42" s="685"/>
      <c r="AK42" s="685"/>
      <c r="AL42" s="685"/>
      <c r="AM42" s="685"/>
    </row>
    <row r="43" spans="2:42" ht="13.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P43" s="70"/>
    </row>
    <row r="44" spans="2:39" ht="13.5">
      <c r="B44" s="33" t="s">
        <v>70</v>
      </c>
      <c r="C44" s="33"/>
      <c r="D44" s="33"/>
      <c r="E44" s="33"/>
      <c r="F44" s="33"/>
      <c r="G44" s="33"/>
      <c r="H44" s="33"/>
      <c r="I44" s="33"/>
      <c r="J44" s="33"/>
      <c r="K44" s="33"/>
      <c r="L44" s="33"/>
      <c r="M44" s="33"/>
      <c r="N44" s="33"/>
      <c r="O44" s="33"/>
      <c r="P44" s="38"/>
      <c r="Q44" s="39"/>
      <c r="R44" s="38"/>
      <c r="T44" s="11"/>
      <c r="AH44" s="698" t="s">
        <v>78</v>
      </c>
      <c r="AI44" s="698"/>
      <c r="AJ44" s="698"/>
      <c r="AK44" s="698"/>
      <c r="AL44" s="698"/>
      <c r="AM44" s="698"/>
    </row>
    <row r="45" spans="2:42" ht="13.5">
      <c r="B45" s="668" t="s">
        <v>66</v>
      </c>
      <c r="C45" s="710"/>
      <c r="D45" s="710"/>
      <c r="E45" s="710"/>
      <c r="F45" s="710"/>
      <c r="G45" s="710"/>
      <c r="H45" s="710"/>
      <c r="I45" s="715" t="s">
        <v>34</v>
      </c>
      <c r="J45" s="716"/>
      <c r="K45" s="716"/>
      <c r="L45" s="716"/>
      <c r="M45" s="77"/>
      <c r="N45" s="77"/>
      <c r="O45" s="77"/>
      <c r="P45" s="77"/>
      <c r="Q45" s="77"/>
      <c r="R45" s="77"/>
      <c r="S45" s="729" t="s">
        <v>80</v>
      </c>
      <c r="T45" s="730"/>
      <c r="U45" s="731"/>
      <c r="V45" s="738" t="s">
        <v>79</v>
      </c>
      <c r="W45" s="739"/>
      <c r="X45" s="739"/>
      <c r="Y45" s="739"/>
      <c r="Z45" s="739"/>
      <c r="AA45" s="739"/>
      <c r="AB45" s="739"/>
      <c r="AC45" s="739"/>
      <c r="AD45" s="739"/>
      <c r="AE45" s="739"/>
      <c r="AF45" s="739"/>
      <c r="AG45" s="739"/>
      <c r="AH45" s="739"/>
      <c r="AI45" s="739"/>
      <c r="AJ45" s="739"/>
      <c r="AK45" s="739"/>
      <c r="AL45" s="739"/>
      <c r="AM45" s="740"/>
      <c r="AN45" s="10"/>
      <c r="AO45" s="11"/>
      <c r="AP45" s="487"/>
    </row>
    <row r="46" spans="2:41" ht="13.5">
      <c r="B46" s="711"/>
      <c r="C46" s="712"/>
      <c r="D46" s="712"/>
      <c r="E46" s="712"/>
      <c r="F46" s="712"/>
      <c r="G46" s="712"/>
      <c r="H46" s="712"/>
      <c r="I46" s="717"/>
      <c r="J46" s="718"/>
      <c r="K46" s="718"/>
      <c r="L46" s="718"/>
      <c r="M46" s="721" t="s">
        <v>35</v>
      </c>
      <c r="N46" s="721"/>
      <c r="O46" s="721"/>
      <c r="P46" s="721"/>
      <c r="Q46" s="721"/>
      <c r="R46" s="721"/>
      <c r="S46" s="732"/>
      <c r="T46" s="733"/>
      <c r="U46" s="734"/>
      <c r="V46" s="98" t="s">
        <v>40</v>
      </c>
      <c r="W46" s="99"/>
      <c r="X46" s="99"/>
      <c r="Y46" s="99"/>
      <c r="Z46" s="99"/>
      <c r="AA46" s="99"/>
      <c r="AB46" s="99"/>
      <c r="AC46" s="99"/>
      <c r="AD46" s="100"/>
      <c r="AE46" s="693" t="s">
        <v>41</v>
      </c>
      <c r="AF46" s="694"/>
      <c r="AG46" s="694"/>
      <c r="AH46" s="99"/>
      <c r="AI46" s="99"/>
      <c r="AJ46" s="99"/>
      <c r="AK46" s="99"/>
      <c r="AL46" s="101"/>
      <c r="AM46" s="102"/>
      <c r="AN46" s="10"/>
      <c r="AO46" s="11"/>
    </row>
    <row r="47" spans="2:53" ht="13.5">
      <c r="B47" s="713"/>
      <c r="C47" s="714"/>
      <c r="D47" s="714"/>
      <c r="E47" s="714"/>
      <c r="F47" s="714"/>
      <c r="G47" s="714"/>
      <c r="H47" s="714"/>
      <c r="I47" s="719"/>
      <c r="J47" s="720"/>
      <c r="K47" s="720"/>
      <c r="L47" s="720"/>
      <c r="M47" s="709" t="s">
        <v>36</v>
      </c>
      <c r="N47" s="709"/>
      <c r="O47" s="709"/>
      <c r="P47" s="709" t="s">
        <v>37</v>
      </c>
      <c r="Q47" s="709"/>
      <c r="R47" s="709"/>
      <c r="S47" s="735"/>
      <c r="T47" s="736"/>
      <c r="U47" s="737"/>
      <c r="V47" s="103"/>
      <c r="W47" s="104"/>
      <c r="X47" s="104"/>
      <c r="Y47" s="709" t="s">
        <v>38</v>
      </c>
      <c r="Z47" s="709"/>
      <c r="AA47" s="709"/>
      <c r="AB47" s="709" t="s">
        <v>39</v>
      </c>
      <c r="AC47" s="709"/>
      <c r="AD47" s="709"/>
      <c r="AE47" s="103"/>
      <c r="AF47" s="104"/>
      <c r="AG47" s="104"/>
      <c r="AH47" s="709" t="s">
        <v>38</v>
      </c>
      <c r="AI47" s="709"/>
      <c r="AJ47" s="709"/>
      <c r="AK47" s="709" t="s">
        <v>39</v>
      </c>
      <c r="AL47" s="709"/>
      <c r="AM47" s="709"/>
      <c r="AQ47" s="44"/>
      <c r="AR47" s="44"/>
      <c r="AT47" s="45"/>
      <c r="AU47" s="45"/>
      <c r="AW47" s="44"/>
      <c r="AX47" s="44"/>
      <c r="AZ47" s="46"/>
      <c r="BA47" s="46"/>
    </row>
    <row r="48" spans="2:50" s="15" customFormat="1" ht="9.75">
      <c r="B48" s="24"/>
      <c r="C48" s="25"/>
      <c r="D48" s="25"/>
      <c r="E48" s="25"/>
      <c r="F48" s="25"/>
      <c r="G48" s="25"/>
      <c r="H48" s="26"/>
      <c r="I48" s="682" t="s">
        <v>45</v>
      </c>
      <c r="J48" s="683"/>
      <c r="K48" s="683"/>
      <c r="L48" s="683"/>
      <c r="M48" s="624" t="s">
        <v>51</v>
      </c>
      <c r="N48" s="624"/>
      <c r="O48" s="624"/>
      <c r="P48" s="624" t="s">
        <v>51</v>
      </c>
      <c r="Q48" s="624"/>
      <c r="R48" s="624"/>
      <c r="S48" s="683" t="s">
        <v>51</v>
      </c>
      <c r="T48" s="683"/>
      <c r="U48" s="683"/>
      <c r="V48" s="683" t="s">
        <v>51</v>
      </c>
      <c r="W48" s="683"/>
      <c r="X48" s="683"/>
      <c r="Y48" s="624" t="s">
        <v>76</v>
      </c>
      <c r="Z48" s="624"/>
      <c r="AA48" s="624"/>
      <c r="AB48" s="624" t="s">
        <v>76</v>
      </c>
      <c r="AC48" s="624"/>
      <c r="AD48" s="624"/>
      <c r="AE48" s="683" t="s">
        <v>51</v>
      </c>
      <c r="AF48" s="683"/>
      <c r="AG48" s="683"/>
      <c r="AH48" s="624" t="s">
        <v>76</v>
      </c>
      <c r="AI48" s="624"/>
      <c r="AJ48" s="624"/>
      <c r="AK48" s="625" t="s">
        <v>76</v>
      </c>
      <c r="AL48" s="625"/>
      <c r="AM48" s="625"/>
      <c r="AQ48" s="19"/>
      <c r="AR48" s="19"/>
      <c r="AW48" s="19"/>
      <c r="AX48" s="19"/>
    </row>
    <row r="49" spans="2:50" ht="13.5">
      <c r="B49" s="665" t="s">
        <v>30</v>
      </c>
      <c r="C49" s="666"/>
      <c r="D49" s="666"/>
      <c r="E49" s="666"/>
      <c r="F49" s="666"/>
      <c r="G49" s="666"/>
      <c r="H49" s="667"/>
      <c r="I49" s="700">
        <v>858656</v>
      </c>
      <c r="J49" s="701"/>
      <c r="K49" s="701"/>
      <c r="L49" s="701"/>
      <c r="M49" s="655">
        <v>0.4</v>
      </c>
      <c r="N49" s="655"/>
      <c r="O49" s="655"/>
      <c r="P49" s="655">
        <v>1.8</v>
      </c>
      <c r="Q49" s="655"/>
      <c r="R49" s="655"/>
      <c r="S49" s="702">
        <v>24.5</v>
      </c>
      <c r="T49" s="702"/>
      <c r="U49" s="702"/>
      <c r="V49" s="707">
        <v>0.83</v>
      </c>
      <c r="W49" s="707"/>
      <c r="X49" s="707"/>
      <c r="Y49" s="707">
        <v>-0.38</v>
      </c>
      <c r="Z49" s="707"/>
      <c r="AA49" s="707"/>
      <c r="AB49" s="707">
        <v>-0.61</v>
      </c>
      <c r="AC49" s="707"/>
      <c r="AD49" s="707"/>
      <c r="AE49" s="707">
        <v>0.91</v>
      </c>
      <c r="AF49" s="707"/>
      <c r="AG49" s="707"/>
      <c r="AH49" s="707">
        <v>-0.16</v>
      </c>
      <c r="AI49" s="707"/>
      <c r="AJ49" s="707"/>
      <c r="AK49" s="707">
        <v>-0.47</v>
      </c>
      <c r="AL49" s="707"/>
      <c r="AM49" s="708"/>
      <c r="AQ49" s="12"/>
      <c r="AR49" s="12"/>
      <c r="AT49" s="12"/>
      <c r="AU49" s="12"/>
      <c r="AW49" s="13"/>
      <c r="AX49" s="13"/>
    </row>
    <row r="50" spans="2:50" ht="13.5">
      <c r="B50" s="665" t="s">
        <v>31</v>
      </c>
      <c r="C50" s="666"/>
      <c r="D50" s="666"/>
      <c r="E50" s="666"/>
      <c r="F50" s="666"/>
      <c r="G50" s="666"/>
      <c r="H50" s="667"/>
      <c r="I50" s="700">
        <v>17945</v>
      </c>
      <c r="J50" s="701"/>
      <c r="K50" s="701"/>
      <c r="L50" s="701"/>
      <c r="M50" s="655">
        <v>0.3</v>
      </c>
      <c r="N50" s="655"/>
      <c r="O50" s="655"/>
      <c r="P50" s="655">
        <v>-1.6</v>
      </c>
      <c r="Q50" s="655"/>
      <c r="R50" s="655"/>
      <c r="S50" s="702">
        <v>0.5</v>
      </c>
      <c r="T50" s="702"/>
      <c r="U50" s="702"/>
      <c r="V50" s="703">
        <v>0.67</v>
      </c>
      <c r="W50" s="703"/>
      <c r="X50" s="703"/>
      <c r="Y50" s="703">
        <v>0.15</v>
      </c>
      <c r="Z50" s="703"/>
      <c r="AA50" s="703"/>
      <c r="AB50" s="703">
        <v>0.6</v>
      </c>
      <c r="AC50" s="703"/>
      <c r="AD50" s="703"/>
      <c r="AE50" s="703">
        <v>0.29</v>
      </c>
      <c r="AF50" s="703"/>
      <c r="AG50" s="703"/>
      <c r="AH50" s="707">
        <v>0.21</v>
      </c>
      <c r="AI50" s="707"/>
      <c r="AJ50" s="707"/>
      <c r="AK50" s="707">
        <v>0</v>
      </c>
      <c r="AL50" s="707"/>
      <c r="AM50" s="708"/>
      <c r="AQ50" s="12"/>
      <c r="AR50" s="12"/>
      <c r="AT50" s="12"/>
      <c r="AU50" s="12"/>
      <c r="AW50" s="13"/>
      <c r="AX50" s="13"/>
    </row>
    <row r="51" spans="2:50" ht="13.5">
      <c r="B51" s="665" t="s">
        <v>32</v>
      </c>
      <c r="C51" s="666"/>
      <c r="D51" s="666"/>
      <c r="E51" s="666"/>
      <c r="F51" s="666"/>
      <c r="G51" s="666"/>
      <c r="H51" s="667"/>
      <c r="I51" s="700">
        <v>324885</v>
      </c>
      <c r="J51" s="701"/>
      <c r="K51" s="701"/>
      <c r="L51" s="701"/>
      <c r="M51" s="655">
        <v>1.4</v>
      </c>
      <c r="N51" s="655"/>
      <c r="O51" s="655"/>
      <c r="P51" s="655">
        <v>1</v>
      </c>
      <c r="Q51" s="655"/>
      <c r="R51" s="655"/>
      <c r="S51" s="702">
        <v>7.7</v>
      </c>
      <c r="T51" s="702"/>
      <c r="U51" s="702"/>
      <c r="V51" s="703">
        <v>0.69</v>
      </c>
      <c r="W51" s="703"/>
      <c r="X51" s="703"/>
      <c r="Y51" s="703">
        <v>-0.48</v>
      </c>
      <c r="Z51" s="703"/>
      <c r="AA51" s="703"/>
      <c r="AB51" s="703">
        <v>-0.33</v>
      </c>
      <c r="AC51" s="703"/>
      <c r="AD51" s="703"/>
      <c r="AE51" s="703">
        <v>0.92</v>
      </c>
      <c r="AF51" s="703"/>
      <c r="AG51" s="703"/>
      <c r="AH51" s="703">
        <v>-0.029999999999999916</v>
      </c>
      <c r="AI51" s="703"/>
      <c r="AJ51" s="703"/>
      <c r="AK51" s="707">
        <v>-0.38</v>
      </c>
      <c r="AL51" s="707"/>
      <c r="AM51" s="708"/>
      <c r="AQ51" s="12"/>
      <c r="AR51" s="12"/>
      <c r="AT51" s="12"/>
      <c r="AU51" s="12"/>
      <c r="AW51" s="13"/>
      <c r="AX51" s="13"/>
    </row>
    <row r="52" spans="2:50" ht="13.5">
      <c r="B52" s="665" t="s">
        <v>57</v>
      </c>
      <c r="C52" s="666"/>
      <c r="D52" s="666"/>
      <c r="E52" s="666"/>
      <c r="F52" s="666"/>
      <c r="G52" s="666"/>
      <c r="H52" s="667"/>
      <c r="I52" s="700">
        <v>6621</v>
      </c>
      <c r="J52" s="701"/>
      <c r="K52" s="701"/>
      <c r="L52" s="701"/>
      <c r="M52" s="655">
        <v>0.2</v>
      </c>
      <c r="N52" s="655"/>
      <c r="O52" s="655"/>
      <c r="P52" s="655">
        <v>0.3</v>
      </c>
      <c r="Q52" s="655"/>
      <c r="R52" s="655"/>
      <c r="S52" s="702">
        <v>3.9</v>
      </c>
      <c r="T52" s="702"/>
      <c r="U52" s="702"/>
      <c r="V52" s="703">
        <v>0.5</v>
      </c>
      <c r="W52" s="703"/>
      <c r="X52" s="703"/>
      <c r="Y52" s="703">
        <v>-0.36</v>
      </c>
      <c r="Z52" s="703"/>
      <c r="AA52" s="703"/>
      <c r="AB52" s="703">
        <v>-1.3</v>
      </c>
      <c r="AC52" s="703"/>
      <c r="AD52" s="703"/>
      <c r="AE52" s="703">
        <v>0.23</v>
      </c>
      <c r="AF52" s="703"/>
      <c r="AG52" s="703"/>
      <c r="AH52" s="703">
        <v>0.01</v>
      </c>
      <c r="AI52" s="703"/>
      <c r="AJ52" s="703"/>
      <c r="AK52" s="707">
        <v>-0.12</v>
      </c>
      <c r="AL52" s="707"/>
      <c r="AM52" s="708"/>
      <c r="AQ52" s="12"/>
      <c r="AR52" s="12"/>
      <c r="AT52" s="12"/>
      <c r="AU52" s="12"/>
      <c r="AW52" s="13"/>
      <c r="AX52" s="13"/>
    </row>
    <row r="53" spans="2:50" ht="13.5">
      <c r="B53" s="665" t="s">
        <v>26</v>
      </c>
      <c r="C53" s="666"/>
      <c r="D53" s="666"/>
      <c r="E53" s="666"/>
      <c r="F53" s="666"/>
      <c r="G53" s="666"/>
      <c r="H53" s="667"/>
      <c r="I53" s="700">
        <v>12681</v>
      </c>
      <c r="J53" s="701"/>
      <c r="K53" s="701"/>
      <c r="L53" s="701"/>
      <c r="M53" s="655">
        <v>-9.9</v>
      </c>
      <c r="N53" s="655"/>
      <c r="O53" s="655"/>
      <c r="P53" s="655">
        <v>-4.9</v>
      </c>
      <c r="Q53" s="655"/>
      <c r="R53" s="655"/>
      <c r="S53" s="702">
        <v>24.2</v>
      </c>
      <c r="T53" s="702"/>
      <c r="U53" s="702"/>
      <c r="V53" s="703">
        <v>0.53</v>
      </c>
      <c r="W53" s="703"/>
      <c r="X53" s="703"/>
      <c r="Y53" s="703">
        <v>0.42</v>
      </c>
      <c r="Z53" s="703"/>
      <c r="AA53" s="703"/>
      <c r="AB53" s="703">
        <v>-0.02</v>
      </c>
      <c r="AC53" s="703"/>
      <c r="AD53" s="703"/>
      <c r="AE53" s="703">
        <v>0.85</v>
      </c>
      <c r="AF53" s="703"/>
      <c r="AG53" s="703"/>
      <c r="AH53" s="703">
        <v>0.64</v>
      </c>
      <c r="AI53" s="703"/>
      <c r="AJ53" s="703"/>
      <c r="AK53" s="707">
        <v>-0.25</v>
      </c>
      <c r="AL53" s="707"/>
      <c r="AM53" s="708"/>
      <c r="AQ53" s="12"/>
      <c r="AR53" s="12"/>
      <c r="AT53" s="12"/>
      <c r="AU53" s="12"/>
      <c r="AW53" s="13"/>
      <c r="AX53" s="13"/>
    </row>
    <row r="54" spans="2:50" ht="13.5">
      <c r="B54" s="665" t="s">
        <v>56</v>
      </c>
      <c r="C54" s="666"/>
      <c r="D54" s="666"/>
      <c r="E54" s="666"/>
      <c r="F54" s="666"/>
      <c r="G54" s="666"/>
      <c r="H54" s="667"/>
      <c r="I54" s="700">
        <v>65564</v>
      </c>
      <c r="J54" s="701"/>
      <c r="K54" s="701"/>
      <c r="L54" s="701"/>
      <c r="M54" s="655">
        <v>0.8</v>
      </c>
      <c r="N54" s="655"/>
      <c r="O54" s="655"/>
      <c r="P54" s="655">
        <v>0</v>
      </c>
      <c r="Q54" s="655"/>
      <c r="R54" s="655"/>
      <c r="S54" s="702">
        <v>17.9</v>
      </c>
      <c r="T54" s="702"/>
      <c r="U54" s="702"/>
      <c r="V54" s="703">
        <v>1.13</v>
      </c>
      <c r="W54" s="703"/>
      <c r="X54" s="703"/>
      <c r="Y54" s="707">
        <v>0.25</v>
      </c>
      <c r="Z54" s="707"/>
      <c r="AA54" s="707"/>
      <c r="AB54" s="703">
        <v>-0.37</v>
      </c>
      <c r="AC54" s="703"/>
      <c r="AD54" s="703"/>
      <c r="AE54" s="703">
        <v>0.38</v>
      </c>
      <c r="AF54" s="703"/>
      <c r="AG54" s="703"/>
      <c r="AH54" s="703">
        <v>-0.84</v>
      </c>
      <c r="AI54" s="703"/>
      <c r="AJ54" s="703"/>
      <c r="AK54" s="707">
        <v>-0.86</v>
      </c>
      <c r="AL54" s="707"/>
      <c r="AM54" s="708"/>
      <c r="AQ54" s="12"/>
      <c r="AR54" s="12"/>
      <c r="AT54" s="12"/>
      <c r="AU54" s="12"/>
      <c r="AW54" s="13"/>
      <c r="AX54" s="13"/>
    </row>
    <row r="55" spans="2:50" ht="13.5">
      <c r="B55" s="665" t="s">
        <v>72</v>
      </c>
      <c r="C55" s="666"/>
      <c r="D55" s="666"/>
      <c r="E55" s="666"/>
      <c r="F55" s="666"/>
      <c r="G55" s="666"/>
      <c r="H55" s="667"/>
      <c r="I55" s="700">
        <v>97721</v>
      </c>
      <c r="J55" s="701"/>
      <c r="K55" s="701"/>
      <c r="L55" s="701"/>
      <c r="M55" s="655">
        <v>0.1</v>
      </c>
      <c r="N55" s="655"/>
      <c r="O55" s="655"/>
      <c r="P55" s="655">
        <v>0.2</v>
      </c>
      <c r="Q55" s="655"/>
      <c r="R55" s="655"/>
      <c r="S55" s="702">
        <v>56.6</v>
      </c>
      <c r="T55" s="702"/>
      <c r="U55" s="702"/>
      <c r="V55" s="703">
        <v>0.71</v>
      </c>
      <c r="W55" s="703"/>
      <c r="X55" s="703"/>
      <c r="Y55" s="707">
        <v>-0.85</v>
      </c>
      <c r="Z55" s="707"/>
      <c r="AA55" s="707"/>
      <c r="AB55" s="703">
        <v>-1.44</v>
      </c>
      <c r="AC55" s="703"/>
      <c r="AD55" s="703"/>
      <c r="AE55" s="703">
        <v>0.56</v>
      </c>
      <c r="AF55" s="703"/>
      <c r="AG55" s="703"/>
      <c r="AH55" s="703">
        <v>-1.02</v>
      </c>
      <c r="AI55" s="703"/>
      <c r="AJ55" s="703"/>
      <c r="AK55" s="707">
        <v>-0.14</v>
      </c>
      <c r="AL55" s="707"/>
      <c r="AM55" s="708"/>
      <c r="AQ55" s="12"/>
      <c r="AR55" s="12"/>
      <c r="AT55" s="12"/>
      <c r="AU55" s="12"/>
      <c r="AW55" s="13"/>
      <c r="AX55" s="13"/>
    </row>
    <row r="56" spans="2:50" ht="13.5">
      <c r="B56" s="665" t="s">
        <v>73</v>
      </c>
      <c r="C56" s="666"/>
      <c r="D56" s="666"/>
      <c r="E56" s="666"/>
      <c r="F56" s="666"/>
      <c r="G56" s="666"/>
      <c r="H56" s="667"/>
      <c r="I56" s="746">
        <v>17006</v>
      </c>
      <c r="J56" s="747"/>
      <c r="K56" s="747"/>
      <c r="L56" s="747"/>
      <c r="M56" s="655">
        <v>-0.2</v>
      </c>
      <c r="N56" s="655"/>
      <c r="O56" s="655"/>
      <c r="P56" s="655">
        <v>6.5</v>
      </c>
      <c r="Q56" s="655"/>
      <c r="R56" s="655"/>
      <c r="S56" s="702">
        <v>6.1</v>
      </c>
      <c r="T56" s="702"/>
      <c r="U56" s="702"/>
      <c r="V56" s="703">
        <v>0.49</v>
      </c>
      <c r="W56" s="703"/>
      <c r="X56" s="703"/>
      <c r="Y56" s="706">
        <v>-1</v>
      </c>
      <c r="Z56" s="706"/>
      <c r="AA56" s="706"/>
      <c r="AB56" s="703">
        <v>-1.25</v>
      </c>
      <c r="AC56" s="703"/>
      <c r="AD56" s="703"/>
      <c r="AE56" s="703">
        <v>0.78</v>
      </c>
      <c r="AF56" s="703"/>
      <c r="AG56" s="703"/>
      <c r="AH56" s="705">
        <v>-0.49</v>
      </c>
      <c r="AI56" s="705"/>
      <c r="AJ56" s="705"/>
      <c r="AK56" s="707">
        <v>-1.16</v>
      </c>
      <c r="AL56" s="707"/>
      <c r="AM56" s="708"/>
      <c r="AN56" s="487"/>
      <c r="AQ56" s="12"/>
      <c r="AR56" s="12"/>
      <c r="AT56" s="12"/>
      <c r="AU56" s="12"/>
      <c r="AW56" s="13"/>
      <c r="AX56" s="13"/>
    </row>
    <row r="57" spans="2:50" ht="13.5">
      <c r="B57" s="665" t="s">
        <v>55</v>
      </c>
      <c r="C57" s="666"/>
      <c r="D57" s="666"/>
      <c r="E57" s="666"/>
      <c r="F57" s="666"/>
      <c r="G57" s="666"/>
      <c r="H57" s="667"/>
      <c r="I57" s="746">
        <v>7276</v>
      </c>
      <c r="J57" s="747"/>
      <c r="K57" s="747"/>
      <c r="L57" s="747"/>
      <c r="M57" s="655">
        <v>0</v>
      </c>
      <c r="N57" s="655"/>
      <c r="O57" s="655"/>
      <c r="P57" s="655">
        <v>-2.6</v>
      </c>
      <c r="Q57" s="655"/>
      <c r="R57" s="655"/>
      <c r="S57" s="702">
        <v>31.5</v>
      </c>
      <c r="T57" s="702"/>
      <c r="U57" s="702"/>
      <c r="V57" s="703">
        <v>0.78</v>
      </c>
      <c r="W57" s="703"/>
      <c r="X57" s="703"/>
      <c r="Y57" s="706">
        <v>-0.36</v>
      </c>
      <c r="Z57" s="706"/>
      <c r="AA57" s="706"/>
      <c r="AB57" s="703">
        <v>0.03</v>
      </c>
      <c r="AC57" s="703"/>
      <c r="AD57" s="703"/>
      <c r="AE57" s="703">
        <v>0.81</v>
      </c>
      <c r="AF57" s="703"/>
      <c r="AG57" s="703"/>
      <c r="AH57" s="705">
        <v>-0.42</v>
      </c>
      <c r="AI57" s="705"/>
      <c r="AJ57" s="705"/>
      <c r="AK57" s="707">
        <v>-1.5</v>
      </c>
      <c r="AL57" s="707"/>
      <c r="AM57" s="708"/>
      <c r="AN57" s="487"/>
      <c r="AQ57" s="7"/>
      <c r="AR57" s="12"/>
      <c r="AT57" s="12"/>
      <c r="AU57" s="12"/>
      <c r="AW57" s="13"/>
      <c r="AX57" s="13"/>
    </row>
    <row r="58" spans="2:50" ht="13.5">
      <c r="B58" s="665" t="s">
        <v>54</v>
      </c>
      <c r="C58" s="666"/>
      <c r="D58" s="666"/>
      <c r="E58" s="666"/>
      <c r="F58" s="666"/>
      <c r="G58" s="666"/>
      <c r="H58" s="667"/>
      <c r="I58" s="746">
        <v>21074</v>
      </c>
      <c r="J58" s="747"/>
      <c r="K58" s="747"/>
      <c r="L58" s="747"/>
      <c r="M58" s="655">
        <v>0.5</v>
      </c>
      <c r="N58" s="655"/>
      <c r="O58" s="655"/>
      <c r="P58" s="655">
        <v>1.2</v>
      </c>
      <c r="Q58" s="655"/>
      <c r="R58" s="655"/>
      <c r="S58" s="702">
        <v>12.7</v>
      </c>
      <c r="T58" s="702"/>
      <c r="U58" s="702"/>
      <c r="V58" s="703">
        <v>1.09</v>
      </c>
      <c r="W58" s="703"/>
      <c r="X58" s="703"/>
      <c r="Y58" s="706">
        <v>0.36</v>
      </c>
      <c r="Z58" s="706"/>
      <c r="AA58" s="706"/>
      <c r="AB58" s="703">
        <v>0.71</v>
      </c>
      <c r="AC58" s="703"/>
      <c r="AD58" s="703"/>
      <c r="AE58" s="703">
        <v>0.6</v>
      </c>
      <c r="AF58" s="703"/>
      <c r="AG58" s="703"/>
      <c r="AH58" s="705">
        <v>-0.1</v>
      </c>
      <c r="AI58" s="705"/>
      <c r="AJ58" s="705"/>
      <c r="AK58" s="707">
        <v>-0.5</v>
      </c>
      <c r="AL58" s="707"/>
      <c r="AM58" s="708"/>
      <c r="AN58" s="487"/>
      <c r="AQ58" s="7"/>
      <c r="AR58" s="12"/>
      <c r="AT58" s="12"/>
      <c r="AU58" s="12"/>
      <c r="AW58" s="13"/>
      <c r="AX58" s="13"/>
    </row>
    <row r="59" spans="2:50" ht="13.5">
      <c r="B59" s="665" t="s">
        <v>53</v>
      </c>
      <c r="C59" s="666"/>
      <c r="D59" s="666"/>
      <c r="E59" s="666"/>
      <c r="F59" s="666"/>
      <c r="G59" s="666"/>
      <c r="H59" s="667"/>
      <c r="I59" s="746">
        <v>46921</v>
      </c>
      <c r="J59" s="747"/>
      <c r="K59" s="747"/>
      <c r="L59" s="747"/>
      <c r="M59" s="655">
        <v>-0.3</v>
      </c>
      <c r="N59" s="655"/>
      <c r="O59" s="655"/>
      <c r="P59" s="655">
        <v>-2.7</v>
      </c>
      <c r="Q59" s="655"/>
      <c r="R59" s="655"/>
      <c r="S59" s="702">
        <v>66.5</v>
      </c>
      <c r="T59" s="702"/>
      <c r="U59" s="702"/>
      <c r="V59" s="703">
        <v>1.46</v>
      </c>
      <c r="W59" s="703"/>
      <c r="X59" s="703"/>
      <c r="Y59" s="706">
        <v>-0.59</v>
      </c>
      <c r="Z59" s="706"/>
      <c r="AA59" s="706"/>
      <c r="AB59" s="703">
        <v>-2.04</v>
      </c>
      <c r="AC59" s="703"/>
      <c r="AD59" s="703"/>
      <c r="AE59" s="703">
        <v>1.75</v>
      </c>
      <c r="AF59" s="703"/>
      <c r="AG59" s="703"/>
      <c r="AH59" s="705">
        <v>0.14</v>
      </c>
      <c r="AI59" s="705"/>
      <c r="AJ59" s="705"/>
      <c r="AK59" s="707">
        <v>-0.17</v>
      </c>
      <c r="AL59" s="707"/>
      <c r="AM59" s="708"/>
      <c r="AN59" s="487"/>
      <c r="AQ59" s="7"/>
      <c r="AR59" s="12"/>
      <c r="AT59" s="12"/>
      <c r="AU59" s="12"/>
      <c r="AW59" s="13"/>
      <c r="AX59" s="13"/>
    </row>
    <row r="60" spans="2:50" ht="13.5">
      <c r="B60" s="665" t="s">
        <v>52</v>
      </c>
      <c r="C60" s="666"/>
      <c r="D60" s="666"/>
      <c r="E60" s="666"/>
      <c r="F60" s="666"/>
      <c r="G60" s="666"/>
      <c r="H60" s="667"/>
      <c r="I60" s="746">
        <v>19775</v>
      </c>
      <c r="J60" s="747"/>
      <c r="K60" s="747"/>
      <c r="L60" s="747"/>
      <c r="M60" s="655">
        <v>-1.6</v>
      </c>
      <c r="N60" s="655"/>
      <c r="O60" s="655"/>
      <c r="P60" s="655">
        <v>-12.6</v>
      </c>
      <c r="Q60" s="655"/>
      <c r="R60" s="655"/>
      <c r="S60" s="702">
        <v>45.3</v>
      </c>
      <c r="T60" s="702"/>
      <c r="U60" s="702"/>
      <c r="V60" s="703">
        <v>0.74</v>
      </c>
      <c r="W60" s="703"/>
      <c r="X60" s="703"/>
      <c r="Y60" s="706">
        <v>-0.98</v>
      </c>
      <c r="Z60" s="706"/>
      <c r="AA60" s="706"/>
      <c r="AB60" s="703">
        <v>-4.08</v>
      </c>
      <c r="AC60" s="703"/>
      <c r="AD60" s="703"/>
      <c r="AE60" s="703">
        <v>2.34</v>
      </c>
      <c r="AF60" s="703"/>
      <c r="AG60" s="703"/>
      <c r="AH60" s="705">
        <v>0.84</v>
      </c>
      <c r="AI60" s="705"/>
      <c r="AJ60" s="705"/>
      <c r="AK60" s="707">
        <v>0.19</v>
      </c>
      <c r="AL60" s="707"/>
      <c r="AM60" s="708"/>
      <c r="AN60" s="487"/>
      <c r="AQ60" s="7"/>
      <c r="AR60" s="12"/>
      <c r="AT60" s="12"/>
      <c r="AU60" s="12"/>
      <c r="AW60" s="13"/>
      <c r="AX60" s="13"/>
    </row>
    <row r="61" spans="2:50" ht="13.5">
      <c r="B61" s="665" t="s">
        <v>33</v>
      </c>
      <c r="C61" s="666"/>
      <c r="D61" s="666"/>
      <c r="E61" s="666"/>
      <c r="F61" s="666"/>
      <c r="G61" s="666"/>
      <c r="H61" s="667"/>
      <c r="I61" s="746">
        <v>44571</v>
      </c>
      <c r="J61" s="747"/>
      <c r="K61" s="747"/>
      <c r="L61" s="747"/>
      <c r="M61" s="655">
        <v>0</v>
      </c>
      <c r="N61" s="655"/>
      <c r="O61" s="655"/>
      <c r="P61" s="655">
        <v>-0.1</v>
      </c>
      <c r="Q61" s="655"/>
      <c r="R61" s="655"/>
      <c r="S61" s="702">
        <v>26.3</v>
      </c>
      <c r="T61" s="702"/>
      <c r="U61" s="702"/>
      <c r="V61" s="703">
        <v>0.13</v>
      </c>
      <c r="W61" s="703"/>
      <c r="X61" s="703"/>
      <c r="Y61" s="706">
        <v>-0.05</v>
      </c>
      <c r="Z61" s="706"/>
      <c r="AA61" s="706"/>
      <c r="AB61" s="703">
        <v>-0.01</v>
      </c>
      <c r="AC61" s="703"/>
      <c r="AD61" s="703"/>
      <c r="AE61" s="703">
        <v>0.22</v>
      </c>
      <c r="AF61" s="703"/>
      <c r="AG61" s="703"/>
      <c r="AH61" s="705">
        <v>-0.02</v>
      </c>
      <c r="AI61" s="705"/>
      <c r="AJ61" s="705"/>
      <c r="AK61" s="707">
        <v>-0.51</v>
      </c>
      <c r="AL61" s="707"/>
      <c r="AM61" s="708"/>
      <c r="AN61" s="487"/>
      <c r="AQ61" s="7"/>
      <c r="AR61" s="12"/>
      <c r="AT61" s="12"/>
      <c r="AU61" s="12"/>
      <c r="AW61" s="13"/>
      <c r="AX61" s="13"/>
    </row>
    <row r="62" spans="2:50" ht="13.5">
      <c r="B62" s="665" t="s">
        <v>29</v>
      </c>
      <c r="C62" s="666"/>
      <c r="D62" s="666"/>
      <c r="E62" s="666"/>
      <c r="F62" s="666"/>
      <c r="G62" s="666"/>
      <c r="H62" s="667"/>
      <c r="I62" s="746">
        <v>112103</v>
      </c>
      <c r="J62" s="747"/>
      <c r="K62" s="747"/>
      <c r="L62" s="747"/>
      <c r="M62" s="655">
        <v>0.3</v>
      </c>
      <c r="N62" s="655"/>
      <c r="O62" s="655"/>
      <c r="P62" s="655">
        <v>17.5</v>
      </c>
      <c r="Q62" s="655"/>
      <c r="R62" s="655"/>
      <c r="S62" s="702">
        <v>25</v>
      </c>
      <c r="T62" s="702"/>
      <c r="U62" s="702"/>
      <c r="V62" s="703">
        <v>0.84</v>
      </c>
      <c r="W62" s="703"/>
      <c r="X62" s="703"/>
      <c r="Y62" s="706">
        <v>0.55</v>
      </c>
      <c r="Z62" s="706"/>
      <c r="AA62" s="706"/>
      <c r="AB62" s="703">
        <v>0.28</v>
      </c>
      <c r="AC62" s="703"/>
      <c r="AD62" s="703"/>
      <c r="AE62" s="703">
        <v>0.51</v>
      </c>
      <c r="AF62" s="703"/>
      <c r="AG62" s="703"/>
      <c r="AH62" s="705">
        <v>0.02</v>
      </c>
      <c r="AI62" s="705"/>
      <c r="AJ62" s="705"/>
      <c r="AK62" s="707">
        <v>-0.46</v>
      </c>
      <c r="AL62" s="707"/>
      <c r="AM62" s="708"/>
      <c r="AN62" s="487"/>
      <c r="AQ62" s="7"/>
      <c r="AR62" s="12"/>
      <c r="AT62" s="12"/>
      <c r="AU62" s="12"/>
      <c r="AW62" s="13"/>
      <c r="AX62" s="13"/>
    </row>
    <row r="63" spans="2:50" ht="13.5">
      <c r="B63" s="665" t="s">
        <v>27</v>
      </c>
      <c r="C63" s="666"/>
      <c r="D63" s="666"/>
      <c r="E63" s="666"/>
      <c r="F63" s="666"/>
      <c r="G63" s="666"/>
      <c r="H63" s="667"/>
      <c r="I63" s="746">
        <v>4535</v>
      </c>
      <c r="J63" s="747"/>
      <c r="K63" s="747"/>
      <c r="L63" s="747"/>
      <c r="M63" s="655">
        <v>4.8</v>
      </c>
      <c r="N63" s="655"/>
      <c r="O63" s="655"/>
      <c r="P63" s="655">
        <v>4.8</v>
      </c>
      <c r="Q63" s="655"/>
      <c r="R63" s="655"/>
      <c r="S63" s="702">
        <v>10.5</v>
      </c>
      <c r="T63" s="702"/>
      <c r="U63" s="702"/>
      <c r="V63" s="703">
        <v>0</v>
      </c>
      <c r="W63" s="703"/>
      <c r="X63" s="703"/>
      <c r="Y63" s="706">
        <v>0</v>
      </c>
      <c r="Z63" s="706"/>
      <c r="AA63" s="706"/>
      <c r="AB63" s="703">
        <v>-0.53</v>
      </c>
      <c r="AC63" s="703"/>
      <c r="AD63" s="703"/>
      <c r="AE63" s="703">
        <v>0</v>
      </c>
      <c r="AF63" s="703"/>
      <c r="AG63" s="703"/>
      <c r="AH63" s="705">
        <v>-0.32</v>
      </c>
      <c r="AI63" s="705"/>
      <c r="AJ63" s="705"/>
      <c r="AK63" s="707">
        <v>-0.69</v>
      </c>
      <c r="AL63" s="707"/>
      <c r="AM63" s="708"/>
      <c r="AN63" s="487"/>
      <c r="AQ63" s="7"/>
      <c r="AR63" s="12"/>
      <c r="AT63" s="12"/>
      <c r="AU63" s="12"/>
      <c r="AW63" s="13"/>
      <c r="AX63" s="13"/>
    </row>
    <row r="64" spans="2:50" ht="13.5">
      <c r="B64" s="665" t="s">
        <v>28</v>
      </c>
      <c r="C64" s="666"/>
      <c r="D64" s="666"/>
      <c r="E64" s="666"/>
      <c r="F64" s="666"/>
      <c r="G64" s="666"/>
      <c r="H64" s="667"/>
      <c r="I64" s="746">
        <v>59978</v>
      </c>
      <c r="J64" s="747"/>
      <c r="K64" s="747"/>
      <c r="L64" s="747"/>
      <c r="M64" s="655">
        <v>-2.5</v>
      </c>
      <c r="N64" s="655"/>
      <c r="O64" s="655"/>
      <c r="P64" s="655">
        <v>-3.3</v>
      </c>
      <c r="Q64" s="655"/>
      <c r="R64" s="655"/>
      <c r="S64" s="702">
        <v>47.3</v>
      </c>
      <c r="T64" s="702"/>
      <c r="U64" s="702"/>
      <c r="V64" s="703">
        <v>1.74</v>
      </c>
      <c r="W64" s="703"/>
      <c r="X64" s="703"/>
      <c r="Y64" s="706">
        <v>-1.73</v>
      </c>
      <c r="Z64" s="706"/>
      <c r="AA64" s="706"/>
      <c r="AB64" s="703">
        <v>-1.59</v>
      </c>
      <c r="AC64" s="703"/>
      <c r="AD64" s="703"/>
      <c r="AE64" s="703">
        <v>2.59</v>
      </c>
      <c r="AF64" s="703"/>
      <c r="AG64" s="703"/>
      <c r="AH64" s="705">
        <v>-0.06000000000000005</v>
      </c>
      <c r="AI64" s="705"/>
      <c r="AJ64" s="705"/>
      <c r="AK64" s="707">
        <v>-1.3</v>
      </c>
      <c r="AL64" s="707"/>
      <c r="AM64" s="708"/>
      <c r="AN64" s="487"/>
      <c r="AQ64" s="7"/>
      <c r="AR64" s="12"/>
      <c r="AT64" s="12"/>
      <c r="AU64" s="12"/>
      <c r="AW64" s="13"/>
      <c r="AX64" s="13"/>
    </row>
    <row r="65" spans="2:54" ht="4.5" customHeight="1">
      <c r="B65" s="56"/>
      <c r="C65" s="62"/>
      <c r="D65" s="62"/>
      <c r="E65" s="62"/>
      <c r="F65" s="62"/>
      <c r="G65" s="62"/>
      <c r="H65" s="68"/>
      <c r="I65" s="491"/>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3"/>
      <c r="AN65" s="487"/>
      <c r="AU65" s="12"/>
      <c r="AV65" s="12"/>
      <c r="AX65" s="12"/>
      <c r="AY65" s="12"/>
      <c r="BA65" s="13"/>
      <c r="BB65" s="13"/>
    </row>
    <row r="66" spans="2:8" ht="13.5">
      <c r="B66" s="72"/>
      <c r="C66" s="2"/>
      <c r="D66" s="2"/>
      <c r="E66" s="2"/>
      <c r="F66" s="2"/>
      <c r="G66" s="2"/>
      <c r="H66" s="2"/>
    </row>
    <row r="67" spans="2:8" ht="13.5">
      <c r="B67" s="2"/>
      <c r="C67" s="2"/>
      <c r="D67" s="2"/>
      <c r="E67" s="2"/>
      <c r="F67" s="2"/>
      <c r="G67" s="2"/>
      <c r="H67" s="2"/>
    </row>
    <row r="68" spans="19:21" ht="13.5">
      <c r="S68" s="1" t="s">
        <v>74</v>
      </c>
      <c r="T68" s="29">
        <v>7</v>
      </c>
      <c r="U68" s="1" t="s">
        <v>74</v>
      </c>
    </row>
  </sheetData>
  <mergeCells count="378">
    <mergeCell ref="AF11:AL11"/>
    <mergeCell ref="AC20:AF20"/>
    <mergeCell ref="AC21:AF21"/>
    <mergeCell ref="AC22:AF22"/>
    <mergeCell ref="AJ21:AL21"/>
    <mergeCell ref="AJ20:AL20"/>
    <mergeCell ref="AG20:AI20"/>
    <mergeCell ref="AJ19:AL19"/>
    <mergeCell ref="AC13:AF15"/>
    <mergeCell ref="AC23:AF23"/>
    <mergeCell ref="S17:V17"/>
    <mergeCell ref="S18:V18"/>
    <mergeCell ref="S19:V19"/>
    <mergeCell ref="AC17:AF17"/>
    <mergeCell ref="AC18:AF18"/>
    <mergeCell ref="AC19:AF19"/>
    <mergeCell ref="Z21:AB21"/>
    <mergeCell ref="W22:Y22"/>
    <mergeCell ref="Z22:AB22"/>
    <mergeCell ref="I54:L54"/>
    <mergeCell ref="I56:L56"/>
    <mergeCell ref="I55:L55"/>
    <mergeCell ref="S54:U54"/>
    <mergeCell ref="P54:R54"/>
    <mergeCell ref="M54:O54"/>
    <mergeCell ref="P56:R56"/>
    <mergeCell ref="P55:R55"/>
    <mergeCell ref="I60:L60"/>
    <mergeCell ref="I59:L59"/>
    <mergeCell ref="I58:L58"/>
    <mergeCell ref="I57:L57"/>
    <mergeCell ref="M63:O63"/>
    <mergeCell ref="I63:L63"/>
    <mergeCell ref="I62:L62"/>
    <mergeCell ref="I61:L61"/>
    <mergeCell ref="M62:O62"/>
    <mergeCell ref="M61:O61"/>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M60:O60"/>
    <mergeCell ref="M59:O59"/>
    <mergeCell ref="P58:R58"/>
    <mergeCell ref="P57:R57"/>
    <mergeCell ref="M58:O58"/>
    <mergeCell ref="M57:O57"/>
    <mergeCell ref="P62:R62"/>
    <mergeCell ref="P61:R61"/>
    <mergeCell ref="P60:R60"/>
    <mergeCell ref="P59:R59"/>
    <mergeCell ref="S58:U58"/>
    <mergeCell ref="M56:O56"/>
    <mergeCell ref="M55:O55"/>
    <mergeCell ref="S57:U57"/>
    <mergeCell ref="S56:U56"/>
    <mergeCell ref="S55:U55"/>
    <mergeCell ref="AB58:AD58"/>
    <mergeCell ref="AB57:AD57"/>
    <mergeCell ref="AB56:AD56"/>
    <mergeCell ref="AB55:AD55"/>
    <mergeCell ref="Y58:AA58"/>
    <mergeCell ref="Y57:AA57"/>
    <mergeCell ref="Y56:AA56"/>
    <mergeCell ref="Y55:AA55"/>
    <mergeCell ref="AB62:AD62"/>
    <mergeCell ref="AB61:AD61"/>
    <mergeCell ref="AB60:AD60"/>
    <mergeCell ref="AB59:AD59"/>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AH58:AJ58"/>
    <mergeCell ref="AH57:AJ57"/>
    <mergeCell ref="AH56:AJ56"/>
    <mergeCell ref="AH55:AJ55"/>
    <mergeCell ref="AH62:AJ62"/>
    <mergeCell ref="AH61:AJ61"/>
    <mergeCell ref="AH60:AJ60"/>
    <mergeCell ref="AH59:AJ59"/>
    <mergeCell ref="AE49:AG49"/>
    <mergeCell ref="Y49:AA49"/>
    <mergeCell ref="V49:X49"/>
    <mergeCell ref="S49:U49"/>
    <mergeCell ref="AB49:AD49"/>
    <mergeCell ref="AH50:AJ50"/>
    <mergeCell ref="AK50:AM50"/>
    <mergeCell ref="AK49:AM49"/>
    <mergeCell ref="AH49:AJ49"/>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48:AJ48"/>
    <mergeCell ref="AE48:AG48"/>
    <mergeCell ref="P47:R47"/>
    <mergeCell ref="Y47:AA47"/>
    <mergeCell ref="AB47:AD47"/>
    <mergeCell ref="AH47:AJ47"/>
    <mergeCell ref="AB48:AD48"/>
    <mergeCell ref="Y48:AA48"/>
    <mergeCell ref="V48:X48"/>
    <mergeCell ref="S48:U48"/>
    <mergeCell ref="B49:H49"/>
    <mergeCell ref="I49:L49"/>
    <mergeCell ref="P48:R48"/>
    <mergeCell ref="M48:O48"/>
    <mergeCell ref="I48:L48"/>
    <mergeCell ref="P49:R49"/>
    <mergeCell ref="M49:O49"/>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AC24:AF24"/>
    <mergeCell ref="AC25:AF25"/>
    <mergeCell ref="AC26:AF26"/>
    <mergeCell ref="AC27:AF27"/>
    <mergeCell ref="Z30:AB30"/>
    <mergeCell ref="Z29:AB29"/>
    <mergeCell ref="Z31:AB31"/>
    <mergeCell ref="AC28:AF28"/>
    <mergeCell ref="AC29:AF29"/>
    <mergeCell ref="AC30:AF30"/>
    <mergeCell ref="AC31:AF31"/>
    <mergeCell ref="Z28:AB28"/>
    <mergeCell ref="Z24:AB24"/>
    <mergeCell ref="Z23:AB23"/>
    <mergeCell ref="Z27:AB27"/>
    <mergeCell ref="Z26:AB26"/>
    <mergeCell ref="Z25:AB25"/>
    <mergeCell ref="W21:Y21"/>
    <mergeCell ref="W28:Y28"/>
    <mergeCell ref="W27:Y27"/>
    <mergeCell ref="W26:Y26"/>
    <mergeCell ref="W25:Y25"/>
    <mergeCell ref="W24:Y24"/>
    <mergeCell ref="W23:Y23"/>
    <mergeCell ref="S23:V23"/>
    <mergeCell ref="S24:V24"/>
    <mergeCell ref="W32:Y32"/>
    <mergeCell ref="W31:Y31"/>
    <mergeCell ref="W30:Y30"/>
    <mergeCell ref="W29:Y29"/>
    <mergeCell ref="S31:V31"/>
    <mergeCell ref="S32:V32"/>
    <mergeCell ref="P22:R22"/>
    <mergeCell ref="P21:R21"/>
    <mergeCell ref="S29:V29"/>
    <mergeCell ref="S30:V30"/>
    <mergeCell ref="S25:V25"/>
    <mergeCell ref="S26:V26"/>
    <mergeCell ref="S27:V27"/>
    <mergeCell ref="S28:V28"/>
    <mergeCell ref="S21:V21"/>
    <mergeCell ref="S22:V22"/>
    <mergeCell ref="P26:R26"/>
    <mergeCell ref="P25:R25"/>
    <mergeCell ref="P24:R24"/>
    <mergeCell ref="P23:R23"/>
    <mergeCell ref="P30:R30"/>
    <mergeCell ref="P29:R29"/>
    <mergeCell ref="P28:R28"/>
    <mergeCell ref="P27:R27"/>
    <mergeCell ref="AJ25:AL25"/>
    <mergeCell ref="AJ24:AL24"/>
    <mergeCell ref="AJ23:AL23"/>
    <mergeCell ref="AJ22:AL22"/>
    <mergeCell ref="AG23:AI23"/>
    <mergeCell ref="AG22:AI22"/>
    <mergeCell ref="AG21:AI21"/>
    <mergeCell ref="AJ32:AL32"/>
    <mergeCell ref="AJ31:AL31"/>
    <mergeCell ref="AJ30:AL30"/>
    <mergeCell ref="AJ29:AL29"/>
    <mergeCell ref="AJ28:AL28"/>
    <mergeCell ref="AJ27:AL27"/>
    <mergeCell ref="AJ26:AL26"/>
    <mergeCell ref="AG27:AI27"/>
    <mergeCell ref="AG26:AI26"/>
    <mergeCell ref="AG25:AI25"/>
    <mergeCell ref="AG24:AI24"/>
    <mergeCell ref="Z20:AB20"/>
    <mergeCell ref="W20:Y20"/>
    <mergeCell ref="P20:R20"/>
    <mergeCell ref="S20:V20"/>
    <mergeCell ref="W18:Y18"/>
    <mergeCell ref="P18:R18"/>
    <mergeCell ref="M18:O18"/>
    <mergeCell ref="AJ18:AL18"/>
    <mergeCell ref="AG18:AI18"/>
    <mergeCell ref="Z18:AB18"/>
    <mergeCell ref="P19:R19"/>
    <mergeCell ref="W19:Y19"/>
    <mergeCell ref="Z19:AB19"/>
    <mergeCell ref="AG19:AI19"/>
    <mergeCell ref="W17:Y17"/>
    <mergeCell ref="AJ17:AL17"/>
    <mergeCell ref="AG17:AI17"/>
    <mergeCell ref="Z17:AB17"/>
    <mergeCell ref="W14:AB14"/>
    <mergeCell ref="AG14:AL14"/>
    <mergeCell ref="M15:O15"/>
    <mergeCell ref="P15:R15"/>
    <mergeCell ref="W15:Y15"/>
    <mergeCell ref="Z15:AB15"/>
    <mergeCell ref="AG15:AI15"/>
    <mergeCell ref="AJ15:AL15"/>
    <mergeCell ref="M14:R14"/>
    <mergeCell ref="S13:V15"/>
    <mergeCell ref="P17:R17"/>
    <mergeCell ref="M17:O17"/>
    <mergeCell ref="I12:L15"/>
    <mergeCell ref="I17:L17"/>
    <mergeCell ref="M20:O20"/>
    <mergeCell ref="M19:O19"/>
    <mergeCell ref="I18:L18"/>
    <mergeCell ref="I19:L19"/>
    <mergeCell ref="I20:L20"/>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Z32:AB32"/>
    <mergeCell ref="M32:O32"/>
    <mergeCell ref="M31:O31"/>
    <mergeCell ref="P32:R32"/>
    <mergeCell ref="P31:R31"/>
    <mergeCell ref="C3:AL4"/>
    <mergeCell ref="C5:AL7"/>
    <mergeCell ref="C8:AL9"/>
    <mergeCell ref="C38:AM40"/>
    <mergeCell ref="AG30:AI30"/>
    <mergeCell ref="AG29:AI29"/>
    <mergeCell ref="AG28:AI28"/>
    <mergeCell ref="AG32:AI32"/>
    <mergeCell ref="AG31:AI31"/>
    <mergeCell ref="AC32:AF32"/>
    <mergeCell ref="C41:AM42"/>
    <mergeCell ref="B45:H47"/>
    <mergeCell ref="I45:L47"/>
    <mergeCell ref="M47:O47"/>
    <mergeCell ref="M46:R46"/>
    <mergeCell ref="AE46:AG46"/>
    <mergeCell ref="S45:U47"/>
    <mergeCell ref="AH44:AM44"/>
    <mergeCell ref="V45:AM4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AT93"/>
  <sheetViews>
    <sheetView zoomScale="85" zoomScaleNormal="85" workbookViewId="0" topLeftCell="A1">
      <selection activeCell="A1" sqref="A1"/>
    </sheetView>
  </sheetViews>
  <sheetFormatPr defaultColWidth="8.796875" defaultRowHeight="14.25"/>
  <cols>
    <col min="1" max="1" width="4.8984375" style="540" bestFit="1" customWidth="1"/>
    <col min="2" max="2" width="3.19921875" style="540" bestFit="1" customWidth="1"/>
    <col min="3" max="3" width="3.09765625" style="540" bestFit="1" customWidth="1"/>
    <col min="4" max="19" width="8.19921875" style="540" customWidth="1"/>
    <col min="20" max="35" width="7.59765625" style="540" customWidth="1"/>
    <col min="36" max="16384" width="9" style="540" customWidth="1"/>
  </cols>
  <sheetData>
    <row r="1" spans="1:31" ht="21">
      <c r="A1" s="539"/>
      <c r="B1" s="539"/>
      <c r="C1" s="539"/>
      <c r="D1" s="539"/>
      <c r="E1" s="541"/>
      <c r="F1" s="541"/>
      <c r="G1" s="759" t="s">
        <v>644</v>
      </c>
      <c r="H1" s="759"/>
      <c r="I1" s="759"/>
      <c r="J1" s="759"/>
      <c r="K1" s="759"/>
      <c r="L1" s="759"/>
      <c r="M1" s="759"/>
      <c r="N1" s="759"/>
      <c r="O1" s="759"/>
      <c r="P1" s="541"/>
      <c r="Q1" s="541"/>
      <c r="R1" s="539"/>
      <c r="S1" s="541"/>
      <c r="T1" s="541"/>
      <c r="U1" s="541"/>
      <c r="V1" s="541"/>
      <c r="W1" s="541"/>
      <c r="X1" s="541"/>
      <c r="Y1" s="541"/>
      <c r="Z1" s="541"/>
      <c r="AA1" s="541"/>
      <c r="AB1" s="541"/>
      <c r="AC1" s="541"/>
      <c r="AD1" s="541"/>
      <c r="AE1" s="541"/>
    </row>
    <row r="2" spans="1:19" ht="17.25">
      <c r="A2" s="607" t="s">
        <v>117</v>
      </c>
      <c r="B2" s="542"/>
      <c r="C2" s="542"/>
      <c r="H2" s="760"/>
      <c r="I2" s="760"/>
      <c r="J2" s="760"/>
      <c r="K2" s="760"/>
      <c r="L2" s="760"/>
      <c r="M2" s="760"/>
      <c r="N2" s="760"/>
      <c r="O2" s="760"/>
      <c r="S2" s="563" t="s">
        <v>643</v>
      </c>
    </row>
    <row r="3" spans="1:19" ht="13.5">
      <c r="A3" s="748" t="s">
        <v>564</v>
      </c>
      <c r="B3" s="748"/>
      <c r="C3" s="749"/>
      <c r="D3" s="543" t="s">
        <v>580</v>
      </c>
      <c r="E3" s="543" t="s">
        <v>581</v>
      </c>
      <c r="F3" s="543" t="s">
        <v>582</v>
      </c>
      <c r="G3" s="543" t="s">
        <v>583</v>
      </c>
      <c r="H3" s="543" t="s">
        <v>584</v>
      </c>
      <c r="I3" s="543" t="s">
        <v>585</v>
      </c>
      <c r="J3" s="543" t="s">
        <v>586</v>
      </c>
      <c r="K3" s="543" t="s">
        <v>587</v>
      </c>
      <c r="L3" s="543" t="s">
        <v>588</v>
      </c>
      <c r="M3" s="543" t="s">
        <v>589</v>
      </c>
      <c r="N3" s="543" t="s">
        <v>590</v>
      </c>
      <c r="O3" s="543" t="s">
        <v>591</v>
      </c>
      <c r="P3" s="543" t="s">
        <v>592</v>
      </c>
      <c r="Q3" s="543" t="s">
        <v>593</v>
      </c>
      <c r="R3" s="543" t="s">
        <v>594</v>
      </c>
      <c r="S3" s="543" t="s">
        <v>595</v>
      </c>
    </row>
    <row r="4" spans="1:19" ht="13.5">
      <c r="A4" s="750"/>
      <c r="B4" s="750"/>
      <c r="C4" s="751"/>
      <c r="D4" s="544" t="s">
        <v>596</v>
      </c>
      <c r="E4" s="544"/>
      <c r="F4" s="544"/>
      <c r="G4" s="544" t="s">
        <v>742</v>
      </c>
      <c r="H4" s="544" t="s">
        <v>597</v>
      </c>
      <c r="I4" s="544" t="s">
        <v>598</v>
      </c>
      <c r="J4" s="544" t="s">
        <v>599</v>
      </c>
      <c r="K4" s="544" t="s">
        <v>600</v>
      </c>
      <c r="L4" s="545" t="s">
        <v>601</v>
      </c>
      <c r="M4" s="546" t="s">
        <v>602</v>
      </c>
      <c r="N4" s="545" t="s">
        <v>741</v>
      </c>
      <c r="O4" s="545" t="s">
        <v>603</v>
      </c>
      <c r="P4" s="545" t="s">
        <v>604</v>
      </c>
      <c r="Q4" s="545" t="s">
        <v>605</v>
      </c>
      <c r="R4" s="545" t="s">
        <v>606</v>
      </c>
      <c r="S4" s="545" t="s">
        <v>607</v>
      </c>
    </row>
    <row r="5" spans="1:19" ht="18" customHeight="1">
      <c r="A5" s="752"/>
      <c r="B5" s="752"/>
      <c r="C5" s="753"/>
      <c r="D5" s="547" t="s">
        <v>608</v>
      </c>
      <c r="E5" s="547" t="s">
        <v>342</v>
      </c>
      <c r="F5" s="547" t="s">
        <v>343</v>
      </c>
      <c r="G5" s="547" t="s">
        <v>743</v>
      </c>
      <c r="H5" s="547" t="s">
        <v>609</v>
      </c>
      <c r="I5" s="547" t="s">
        <v>610</v>
      </c>
      <c r="J5" s="547" t="s">
        <v>611</v>
      </c>
      <c r="K5" s="547" t="s">
        <v>612</v>
      </c>
      <c r="L5" s="548" t="s">
        <v>613</v>
      </c>
      <c r="M5" s="549" t="s">
        <v>614</v>
      </c>
      <c r="N5" s="548" t="s">
        <v>615</v>
      </c>
      <c r="O5" s="548" t="s">
        <v>615</v>
      </c>
      <c r="P5" s="549" t="s">
        <v>616</v>
      </c>
      <c r="Q5" s="549" t="s">
        <v>617</v>
      </c>
      <c r="R5" s="548" t="s">
        <v>615</v>
      </c>
      <c r="S5" s="547" t="s">
        <v>618</v>
      </c>
    </row>
    <row r="6" spans="1:19" ht="15.75" customHeight="1">
      <c r="A6" s="620"/>
      <c r="B6" s="620"/>
      <c r="C6" s="620"/>
      <c r="D6" s="754" t="s">
        <v>739</v>
      </c>
      <c r="E6" s="754"/>
      <c r="F6" s="754"/>
      <c r="G6" s="754"/>
      <c r="H6" s="754"/>
      <c r="I6" s="754"/>
      <c r="J6" s="754"/>
      <c r="K6" s="754"/>
      <c r="L6" s="754"/>
      <c r="M6" s="754"/>
      <c r="N6" s="754"/>
      <c r="O6" s="754"/>
      <c r="P6" s="754"/>
      <c r="Q6" s="754"/>
      <c r="R6" s="754"/>
      <c r="S6" s="620"/>
    </row>
    <row r="7" spans="1:19" ht="13.5" customHeight="1">
      <c r="A7" s="550" t="s">
        <v>619</v>
      </c>
      <c r="B7" s="550" t="s">
        <v>620</v>
      </c>
      <c r="C7" s="551" t="s">
        <v>621</v>
      </c>
      <c r="D7" s="610">
        <v>105.8</v>
      </c>
      <c r="E7" s="611">
        <v>97.6</v>
      </c>
      <c r="F7" s="611">
        <v>102.3</v>
      </c>
      <c r="G7" s="611">
        <v>98.4</v>
      </c>
      <c r="H7" s="611">
        <v>118.4</v>
      </c>
      <c r="I7" s="611">
        <v>105.9</v>
      </c>
      <c r="J7" s="611">
        <v>104.9</v>
      </c>
      <c r="K7" s="611">
        <v>92.5</v>
      </c>
      <c r="L7" s="618" t="s">
        <v>735</v>
      </c>
      <c r="M7" s="618" t="s">
        <v>735</v>
      </c>
      <c r="N7" s="618" t="s">
        <v>735</v>
      </c>
      <c r="O7" s="618" t="s">
        <v>735</v>
      </c>
      <c r="P7" s="611">
        <v>118.2</v>
      </c>
      <c r="Q7" s="611">
        <v>109.6</v>
      </c>
      <c r="R7" s="611">
        <v>94.1</v>
      </c>
      <c r="S7" s="618" t="s">
        <v>735</v>
      </c>
    </row>
    <row r="8" spans="1:19" ht="13.5" customHeight="1">
      <c r="A8" s="553"/>
      <c r="B8" s="553" t="s">
        <v>622</v>
      </c>
      <c r="C8" s="554"/>
      <c r="D8" s="612">
        <v>106.4</v>
      </c>
      <c r="E8" s="613">
        <v>96.6</v>
      </c>
      <c r="F8" s="613">
        <v>103.3</v>
      </c>
      <c r="G8" s="613">
        <v>99.9</v>
      </c>
      <c r="H8" s="613">
        <v>118.7</v>
      </c>
      <c r="I8" s="613">
        <v>106.2</v>
      </c>
      <c r="J8" s="613">
        <v>103.5</v>
      </c>
      <c r="K8" s="613">
        <v>91.3</v>
      </c>
      <c r="L8" s="619" t="s">
        <v>735</v>
      </c>
      <c r="M8" s="619" t="s">
        <v>735</v>
      </c>
      <c r="N8" s="619" t="s">
        <v>735</v>
      </c>
      <c r="O8" s="619" t="s">
        <v>735</v>
      </c>
      <c r="P8" s="613">
        <v>118.2</v>
      </c>
      <c r="Q8" s="613">
        <v>113</v>
      </c>
      <c r="R8" s="613">
        <v>80.5</v>
      </c>
      <c r="S8" s="619" t="s">
        <v>735</v>
      </c>
    </row>
    <row r="9" spans="1:19" ht="13.5">
      <c r="A9" s="553"/>
      <c r="B9" s="553" t="s">
        <v>623</v>
      </c>
      <c r="C9" s="554"/>
      <c r="D9" s="612">
        <v>107.6</v>
      </c>
      <c r="E9" s="613">
        <v>94.7</v>
      </c>
      <c r="F9" s="613">
        <v>104</v>
      </c>
      <c r="G9" s="613">
        <v>96.3</v>
      </c>
      <c r="H9" s="613">
        <v>109.7</v>
      </c>
      <c r="I9" s="613">
        <v>104.7</v>
      </c>
      <c r="J9" s="613">
        <v>106.1</v>
      </c>
      <c r="K9" s="613">
        <v>91.4</v>
      </c>
      <c r="L9" s="619" t="s">
        <v>735</v>
      </c>
      <c r="M9" s="619" t="s">
        <v>735</v>
      </c>
      <c r="N9" s="619" t="s">
        <v>735</v>
      </c>
      <c r="O9" s="619" t="s">
        <v>735</v>
      </c>
      <c r="P9" s="613">
        <v>124.5</v>
      </c>
      <c r="Q9" s="613">
        <v>112.3</v>
      </c>
      <c r="R9" s="613">
        <v>89.2</v>
      </c>
      <c r="S9" s="619" t="s">
        <v>735</v>
      </c>
    </row>
    <row r="10" spans="1:19" ht="13.5" customHeight="1">
      <c r="A10" s="553"/>
      <c r="B10" s="553" t="s">
        <v>624</v>
      </c>
      <c r="C10" s="554"/>
      <c r="D10" s="612">
        <v>98.7</v>
      </c>
      <c r="E10" s="613">
        <v>92.5</v>
      </c>
      <c r="F10" s="613">
        <v>94.4</v>
      </c>
      <c r="G10" s="613">
        <v>93.7</v>
      </c>
      <c r="H10" s="613">
        <v>98.8</v>
      </c>
      <c r="I10" s="613">
        <v>101.1</v>
      </c>
      <c r="J10" s="613">
        <v>95.4</v>
      </c>
      <c r="K10" s="613">
        <v>91.6</v>
      </c>
      <c r="L10" s="619" t="s">
        <v>735</v>
      </c>
      <c r="M10" s="619" t="s">
        <v>735</v>
      </c>
      <c r="N10" s="619" t="s">
        <v>735</v>
      </c>
      <c r="O10" s="619" t="s">
        <v>735</v>
      </c>
      <c r="P10" s="613">
        <v>111.5</v>
      </c>
      <c r="Q10" s="613">
        <v>104.6</v>
      </c>
      <c r="R10" s="613">
        <v>95.7</v>
      </c>
      <c r="S10" s="619" t="s">
        <v>735</v>
      </c>
    </row>
    <row r="11" spans="1:19" ht="13.5" customHeight="1">
      <c r="A11" s="553"/>
      <c r="B11" s="553" t="s">
        <v>625</v>
      </c>
      <c r="C11" s="554"/>
      <c r="D11" s="615">
        <v>100</v>
      </c>
      <c r="E11" s="614">
        <v>100</v>
      </c>
      <c r="F11" s="614">
        <v>100</v>
      </c>
      <c r="G11" s="614">
        <v>100</v>
      </c>
      <c r="H11" s="614">
        <v>100</v>
      </c>
      <c r="I11" s="614">
        <v>100</v>
      </c>
      <c r="J11" s="614">
        <v>100</v>
      </c>
      <c r="K11" s="614">
        <v>100</v>
      </c>
      <c r="L11" s="614">
        <v>100</v>
      </c>
      <c r="M11" s="614">
        <v>100</v>
      </c>
      <c r="N11" s="614">
        <v>100</v>
      </c>
      <c r="O11" s="614">
        <v>100</v>
      </c>
      <c r="P11" s="614">
        <v>100</v>
      </c>
      <c r="Q11" s="614">
        <v>100</v>
      </c>
      <c r="R11" s="614">
        <v>100</v>
      </c>
      <c r="S11" s="614">
        <v>100</v>
      </c>
    </row>
    <row r="12" spans="1:19" ht="13.5" customHeight="1">
      <c r="A12" s="553"/>
      <c r="B12" s="553" t="s">
        <v>626</v>
      </c>
      <c r="C12" s="554"/>
      <c r="D12" s="616">
        <v>97.5</v>
      </c>
      <c r="E12" s="617">
        <v>94.7</v>
      </c>
      <c r="F12" s="617">
        <v>100</v>
      </c>
      <c r="G12" s="617">
        <v>102</v>
      </c>
      <c r="H12" s="617">
        <v>91.9</v>
      </c>
      <c r="I12" s="617">
        <v>96.3</v>
      </c>
      <c r="J12" s="617">
        <v>99.2</v>
      </c>
      <c r="K12" s="617">
        <v>96.5</v>
      </c>
      <c r="L12" s="617">
        <v>77.6</v>
      </c>
      <c r="M12" s="617">
        <v>105</v>
      </c>
      <c r="N12" s="617">
        <v>84.8</v>
      </c>
      <c r="O12" s="617">
        <v>97.4</v>
      </c>
      <c r="P12" s="617">
        <v>86.8</v>
      </c>
      <c r="Q12" s="617">
        <v>95.5</v>
      </c>
      <c r="R12" s="617">
        <v>100</v>
      </c>
      <c r="S12" s="617">
        <v>111.6</v>
      </c>
    </row>
    <row r="13" spans="1:19" ht="13.5" customHeight="1">
      <c r="A13" s="550" t="s">
        <v>627</v>
      </c>
      <c r="B13" s="550" t="s">
        <v>628</v>
      </c>
      <c r="C13" s="556" t="s">
        <v>629</v>
      </c>
      <c r="D13" s="598">
        <v>85.5</v>
      </c>
      <c r="E13" s="599">
        <v>78.1</v>
      </c>
      <c r="F13" s="599">
        <v>83.1</v>
      </c>
      <c r="G13" s="599">
        <v>84.2</v>
      </c>
      <c r="H13" s="599">
        <v>81</v>
      </c>
      <c r="I13" s="599">
        <v>84.8</v>
      </c>
      <c r="J13" s="599">
        <v>96.4</v>
      </c>
      <c r="K13" s="599">
        <v>78.7</v>
      </c>
      <c r="L13" s="599">
        <v>65.3</v>
      </c>
      <c r="M13" s="599">
        <v>102.5</v>
      </c>
      <c r="N13" s="599">
        <v>84.9</v>
      </c>
      <c r="O13" s="599">
        <v>92.2</v>
      </c>
      <c r="P13" s="599">
        <v>68.1</v>
      </c>
      <c r="Q13" s="599">
        <v>89.5</v>
      </c>
      <c r="R13" s="599">
        <v>99.3</v>
      </c>
      <c r="S13" s="599">
        <v>94.9</v>
      </c>
    </row>
    <row r="14" spans="1:19" ht="13.5" customHeight="1">
      <c r="A14" s="553"/>
      <c r="B14" s="553" t="s">
        <v>630</v>
      </c>
      <c r="C14" s="554"/>
      <c r="D14" s="598">
        <v>82.1</v>
      </c>
      <c r="E14" s="599">
        <v>78.8</v>
      </c>
      <c r="F14" s="599">
        <v>83.3</v>
      </c>
      <c r="G14" s="599">
        <v>85.3</v>
      </c>
      <c r="H14" s="599">
        <v>80</v>
      </c>
      <c r="I14" s="599">
        <v>83.8</v>
      </c>
      <c r="J14" s="599">
        <v>87.2</v>
      </c>
      <c r="K14" s="599">
        <v>72.2</v>
      </c>
      <c r="L14" s="599">
        <v>65.4</v>
      </c>
      <c r="M14" s="599">
        <v>84.2</v>
      </c>
      <c r="N14" s="599">
        <v>81.5</v>
      </c>
      <c r="O14" s="599">
        <v>85.4</v>
      </c>
      <c r="P14" s="599">
        <v>67.2</v>
      </c>
      <c r="Q14" s="599">
        <v>82</v>
      </c>
      <c r="R14" s="599">
        <v>74.7</v>
      </c>
      <c r="S14" s="599">
        <v>96.6</v>
      </c>
    </row>
    <row r="15" spans="1:19" ht="13.5" customHeight="1">
      <c r="A15" s="553"/>
      <c r="B15" s="553" t="s">
        <v>631</v>
      </c>
      <c r="C15" s="554"/>
      <c r="D15" s="598">
        <v>83.6</v>
      </c>
      <c r="E15" s="599">
        <v>86.8</v>
      </c>
      <c r="F15" s="599">
        <v>83.2</v>
      </c>
      <c r="G15" s="599">
        <v>85.9</v>
      </c>
      <c r="H15" s="599">
        <v>83.5</v>
      </c>
      <c r="I15" s="599">
        <v>85.5</v>
      </c>
      <c r="J15" s="599">
        <v>86.7</v>
      </c>
      <c r="K15" s="599">
        <v>79.5</v>
      </c>
      <c r="L15" s="599">
        <v>69.5</v>
      </c>
      <c r="M15" s="599">
        <v>87</v>
      </c>
      <c r="N15" s="599">
        <v>79.4</v>
      </c>
      <c r="O15" s="599">
        <v>89.5</v>
      </c>
      <c r="P15" s="599">
        <v>70.1</v>
      </c>
      <c r="Q15" s="599">
        <v>83.9</v>
      </c>
      <c r="R15" s="599">
        <v>85.6</v>
      </c>
      <c r="S15" s="599">
        <v>96.7</v>
      </c>
    </row>
    <row r="16" spans="1:19" ht="13.5" customHeight="1">
      <c r="A16" s="553"/>
      <c r="B16" s="553" t="s">
        <v>632</v>
      </c>
      <c r="C16" s="554"/>
      <c r="D16" s="598">
        <v>83.6</v>
      </c>
      <c r="E16" s="599">
        <v>79.7</v>
      </c>
      <c r="F16" s="599">
        <v>83.5</v>
      </c>
      <c r="G16" s="599">
        <v>82.5</v>
      </c>
      <c r="H16" s="599">
        <v>79.3</v>
      </c>
      <c r="I16" s="599">
        <v>83.9</v>
      </c>
      <c r="J16" s="599">
        <v>91.5</v>
      </c>
      <c r="K16" s="599">
        <v>73.9</v>
      </c>
      <c r="L16" s="599">
        <v>64.8</v>
      </c>
      <c r="M16" s="599">
        <v>84.7</v>
      </c>
      <c r="N16" s="599">
        <v>80</v>
      </c>
      <c r="O16" s="599">
        <v>87.5</v>
      </c>
      <c r="P16" s="599">
        <v>69.3</v>
      </c>
      <c r="Q16" s="599">
        <v>83.7</v>
      </c>
      <c r="R16" s="599">
        <v>95.6</v>
      </c>
      <c r="S16" s="599">
        <v>100.8</v>
      </c>
    </row>
    <row r="17" spans="1:19" ht="13.5" customHeight="1">
      <c r="A17" s="553"/>
      <c r="B17" s="553" t="s">
        <v>633</v>
      </c>
      <c r="C17" s="554"/>
      <c r="D17" s="598">
        <v>81.7</v>
      </c>
      <c r="E17" s="599">
        <v>79.4</v>
      </c>
      <c r="F17" s="599">
        <v>82.6</v>
      </c>
      <c r="G17" s="599">
        <v>79.9</v>
      </c>
      <c r="H17" s="599">
        <v>78.5</v>
      </c>
      <c r="I17" s="599">
        <v>80.9</v>
      </c>
      <c r="J17" s="599">
        <v>87.6</v>
      </c>
      <c r="K17" s="599">
        <v>70.9</v>
      </c>
      <c r="L17" s="599">
        <v>71.4</v>
      </c>
      <c r="M17" s="599">
        <v>93</v>
      </c>
      <c r="N17" s="599">
        <v>82.9</v>
      </c>
      <c r="O17" s="599">
        <v>92.1</v>
      </c>
      <c r="P17" s="599">
        <v>66.6</v>
      </c>
      <c r="Q17" s="599">
        <v>79.5</v>
      </c>
      <c r="R17" s="599">
        <v>72.9</v>
      </c>
      <c r="S17" s="599">
        <v>96</v>
      </c>
    </row>
    <row r="18" spans="1:19" ht="13.5" customHeight="1">
      <c r="A18" s="553"/>
      <c r="B18" s="553" t="s">
        <v>634</v>
      </c>
      <c r="C18" s="554"/>
      <c r="D18" s="598">
        <v>125.2</v>
      </c>
      <c r="E18" s="599">
        <v>114.4</v>
      </c>
      <c r="F18" s="599">
        <v>118.3</v>
      </c>
      <c r="G18" s="599">
        <v>184.2</v>
      </c>
      <c r="H18" s="599">
        <v>150.2</v>
      </c>
      <c r="I18" s="599">
        <v>118.5</v>
      </c>
      <c r="J18" s="599">
        <v>115.4</v>
      </c>
      <c r="K18" s="599">
        <v>190.7</v>
      </c>
      <c r="L18" s="599">
        <v>75.2</v>
      </c>
      <c r="M18" s="599">
        <v>132.5</v>
      </c>
      <c r="N18" s="599">
        <v>81.3</v>
      </c>
      <c r="O18" s="599">
        <v>104.6</v>
      </c>
      <c r="P18" s="599">
        <v>166.1</v>
      </c>
      <c r="Q18" s="599">
        <v>126.4</v>
      </c>
      <c r="R18" s="599">
        <v>133.5</v>
      </c>
      <c r="S18" s="599">
        <v>119</v>
      </c>
    </row>
    <row r="19" spans="1:19" ht="13.5" customHeight="1">
      <c r="A19" s="553"/>
      <c r="B19" s="553" t="s">
        <v>635</v>
      </c>
      <c r="C19" s="554"/>
      <c r="D19" s="598">
        <v>123.3</v>
      </c>
      <c r="E19" s="599">
        <v>106</v>
      </c>
      <c r="F19" s="599">
        <v>146.7</v>
      </c>
      <c r="G19" s="599">
        <v>88.5</v>
      </c>
      <c r="H19" s="599">
        <v>87.6</v>
      </c>
      <c r="I19" s="599">
        <v>121</v>
      </c>
      <c r="J19" s="599">
        <v>120.6</v>
      </c>
      <c r="K19" s="599">
        <v>96.5</v>
      </c>
      <c r="L19" s="599">
        <v>121.8</v>
      </c>
      <c r="M19" s="599">
        <v>157.9</v>
      </c>
      <c r="N19" s="599">
        <v>103.1</v>
      </c>
      <c r="O19" s="599">
        <v>116.9</v>
      </c>
      <c r="P19" s="599">
        <v>71.4</v>
      </c>
      <c r="Q19" s="599">
        <v>101.2</v>
      </c>
      <c r="R19" s="599">
        <v>128.6</v>
      </c>
      <c r="S19" s="599">
        <v>135.3</v>
      </c>
    </row>
    <row r="20" spans="1:19" ht="13.5" customHeight="1">
      <c r="A20" s="553"/>
      <c r="B20" s="553" t="s">
        <v>636</v>
      </c>
      <c r="C20" s="554"/>
      <c r="D20" s="598">
        <v>85.1</v>
      </c>
      <c r="E20" s="599">
        <v>94.5</v>
      </c>
      <c r="F20" s="599">
        <v>83.5</v>
      </c>
      <c r="G20" s="599">
        <v>81.8</v>
      </c>
      <c r="H20" s="599">
        <v>81.1</v>
      </c>
      <c r="I20" s="599">
        <v>87.6</v>
      </c>
      <c r="J20" s="599">
        <v>94.9</v>
      </c>
      <c r="K20" s="599">
        <v>70.6</v>
      </c>
      <c r="L20" s="599">
        <v>68.6</v>
      </c>
      <c r="M20" s="599">
        <v>85.9</v>
      </c>
      <c r="N20" s="599">
        <v>86.6</v>
      </c>
      <c r="O20" s="599">
        <v>92.5</v>
      </c>
      <c r="P20" s="599">
        <v>67.6</v>
      </c>
      <c r="Q20" s="599">
        <v>82.4</v>
      </c>
      <c r="R20" s="599">
        <v>79.2</v>
      </c>
      <c r="S20" s="599">
        <v>111.4</v>
      </c>
    </row>
    <row r="21" spans="1:19" ht="13.5" customHeight="1">
      <c r="A21" s="553"/>
      <c r="B21" s="553" t="s">
        <v>637</v>
      </c>
      <c r="C21" s="554"/>
      <c r="D21" s="598">
        <v>82.3</v>
      </c>
      <c r="E21" s="599">
        <v>84.4</v>
      </c>
      <c r="F21" s="599">
        <v>83.2</v>
      </c>
      <c r="G21" s="599">
        <v>82.8</v>
      </c>
      <c r="H21" s="599">
        <v>79.2</v>
      </c>
      <c r="I21" s="599">
        <v>82.9</v>
      </c>
      <c r="J21" s="599">
        <v>84.1</v>
      </c>
      <c r="K21" s="599">
        <v>71.5</v>
      </c>
      <c r="L21" s="599">
        <v>66.5</v>
      </c>
      <c r="M21" s="599">
        <v>85.4</v>
      </c>
      <c r="N21" s="599">
        <v>80.7</v>
      </c>
      <c r="O21" s="599">
        <v>89.7</v>
      </c>
      <c r="P21" s="599">
        <v>68.4</v>
      </c>
      <c r="Q21" s="599">
        <v>82.8</v>
      </c>
      <c r="R21" s="599">
        <v>72.6</v>
      </c>
      <c r="S21" s="599">
        <v>105.1</v>
      </c>
    </row>
    <row r="22" spans="1:19" ht="13.5" customHeight="1">
      <c r="A22" s="553"/>
      <c r="B22" s="553" t="s">
        <v>638</v>
      </c>
      <c r="C22" s="554"/>
      <c r="D22" s="598">
        <v>81.3</v>
      </c>
      <c r="E22" s="599">
        <v>84.4</v>
      </c>
      <c r="F22" s="599">
        <v>82.4</v>
      </c>
      <c r="G22" s="599">
        <v>82.4</v>
      </c>
      <c r="H22" s="599">
        <v>78.2</v>
      </c>
      <c r="I22" s="599">
        <v>83.2</v>
      </c>
      <c r="J22" s="599">
        <v>85.4</v>
      </c>
      <c r="K22" s="599">
        <v>71</v>
      </c>
      <c r="L22" s="599">
        <v>65.5</v>
      </c>
      <c r="M22" s="599">
        <v>86.5</v>
      </c>
      <c r="N22" s="599">
        <v>76</v>
      </c>
      <c r="O22" s="599">
        <v>88.2</v>
      </c>
      <c r="P22" s="599">
        <v>67.7</v>
      </c>
      <c r="Q22" s="599">
        <v>79.7</v>
      </c>
      <c r="R22" s="599">
        <v>72.9</v>
      </c>
      <c r="S22" s="599">
        <v>103.4</v>
      </c>
    </row>
    <row r="23" spans="1:19" ht="13.5" customHeight="1">
      <c r="A23" s="553"/>
      <c r="B23" s="553" t="s">
        <v>639</v>
      </c>
      <c r="C23" s="554"/>
      <c r="D23" s="598">
        <v>84.8</v>
      </c>
      <c r="E23" s="599">
        <v>82.1</v>
      </c>
      <c r="F23" s="599">
        <v>86.8</v>
      </c>
      <c r="G23" s="599">
        <v>80.3</v>
      </c>
      <c r="H23" s="599">
        <v>75.4</v>
      </c>
      <c r="I23" s="599">
        <v>93.1</v>
      </c>
      <c r="J23" s="599">
        <v>91</v>
      </c>
      <c r="K23" s="599">
        <v>73.6</v>
      </c>
      <c r="L23" s="599">
        <v>65.4</v>
      </c>
      <c r="M23" s="599">
        <v>84.8</v>
      </c>
      <c r="N23" s="599">
        <v>80.6</v>
      </c>
      <c r="O23" s="599">
        <v>94.8</v>
      </c>
      <c r="P23" s="599">
        <v>66.3</v>
      </c>
      <c r="Q23" s="599">
        <v>81.5</v>
      </c>
      <c r="R23" s="599">
        <v>73.3</v>
      </c>
      <c r="S23" s="599">
        <v>110.2</v>
      </c>
    </row>
    <row r="24" spans="1:46" ht="13.5" customHeight="1">
      <c r="A24" s="553"/>
      <c r="B24" s="553" t="s">
        <v>640</v>
      </c>
      <c r="C24" s="554"/>
      <c r="D24" s="598">
        <v>172</v>
      </c>
      <c r="E24" s="599">
        <v>168</v>
      </c>
      <c r="F24" s="599">
        <v>183.4</v>
      </c>
      <c r="G24" s="599">
        <v>205.8</v>
      </c>
      <c r="H24" s="599">
        <v>148.9</v>
      </c>
      <c r="I24" s="599">
        <v>150.4</v>
      </c>
      <c r="J24" s="599">
        <v>150</v>
      </c>
      <c r="K24" s="599">
        <v>209.4</v>
      </c>
      <c r="L24" s="599">
        <v>131.8</v>
      </c>
      <c r="M24" s="599">
        <v>175.8</v>
      </c>
      <c r="N24" s="599">
        <v>100.7</v>
      </c>
      <c r="O24" s="599">
        <v>135.3</v>
      </c>
      <c r="P24" s="599">
        <v>192.7</v>
      </c>
      <c r="Q24" s="599">
        <v>173.7</v>
      </c>
      <c r="R24" s="599">
        <v>211.8</v>
      </c>
      <c r="S24" s="599">
        <v>169.2</v>
      </c>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ht="13.5" customHeight="1">
      <c r="A25" s="558" t="s">
        <v>641</v>
      </c>
      <c r="B25" s="558" t="s">
        <v>628</v>
      </c>
      <c r="C25" s="559" t="s">
        <v>642</v>
      </c>
      <c r="D25" s="600">
        <v>84.4</v>
      </c>
      <c r="E25" s="601">
        <v>91</v>
      </c>
      <c r="F25" s="601">
        <v>84.2</v>
      </c>
      <c r="G25" s="601">
        <v>84.5</v>
      </c>
      <c r="H25" s="601">
        <v>74.8</v>
      </c>
      <c r="I25" s="601">
        <v>88.8</v>
      </c>
      <c r="J25" s="601">
        <v>90.2</v>
      </c>
      <c r="K25" s="601">
        <v>73.9</v>
      </c>
      <c r="L25" s="601">
        <v>62.6</v>
      </c>
      <c r="M25" s="601">
        <v>83.1</v>
      </c>
      <c r="N25" s="601">
        <v>90.4</v>
      </c>
      <c r="O25" s="601">
        <v>101.6</v>
      </c>
      <c r="P25" s="601">
        <v>67.3</v>
      </c>
      <c r="Q25" s="601">
        <v>82.9</v>
      </c>
      <c r="R25" s="601">
        <v>78.5</v>
      </c>
      <c r="S25" s="601">
        <v>102.6</v>
      </c>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row>
    <row r="26" spans="1:19" ht="17.25" customHeight="1">
      <c r="A26" s="620"/>
      <c r="B26" s="620"/>
      <c r="C26" s="620"/>
      <c r="D26" s="755" t="s">
        <v>740</v>
      </c>
      <c r="E26" s="755"/>
      <c r="F26" s="755"/>
      <c r="G26" s="755"/>
      <c r="H26" s="755"/>
      <c r="I26" s="755"/>
      <c r="J26" s="755"/>
      <c r="K26" s="755"/>
      <c r="L26" s="755"/>
      <c r="M26" s="755"/>
      <c r="N26" s="755"/>
      <c r="O26" s="755"/>
      <c r="P26" s="755"/>
      <c r="Q26" s="755"/>
      <c r="R26" s="755"/>
      <c r="S26" s="755"/>
    </row>
    <row r="27" spans="1:19" ht="13.5" customHeight="1">
      <c r="A27" s="550" t="s">
        <v>619</v>
      </c>
      <c r="B27" s="550" t="s">
        <v>620</v>
      </c>
      <c r="C27" s="551" t="s">
        <v>621</v>
      </c>
      <c r="D27" s="610">
        <v>-0.9</v>
      </c>
      <c r="E27" s="611">
        <v>-3.9</v>
      </c>
      <c r="F27" s="611">
        <v>0</v>
      </c>
      <c r="G27" s="611">
        <v>-2.7</v>
      </c>
      <c r="H27" s="611">
        <v>5.1</v>
      </c>
      <c r="I27" s="611">
        <v>4.1</v>
      </c>
      <c r="J27" s="611">
        <v>-5.9</v>
      </c>
      <c r="K27" s="611">
        <v>15.4</v>
      </c>
      <c r="L27" s="618" t="s">
        <v>735</v>
      </c>
      <c r="M27" s="618" t="s">
        <v>735</v>
      </c>
      <c r="N27" s="618" t="s">
        <v>735</v>
      </c>
      <c r="O27" s="618" t="s">
        <v>735</v>
      </c>
      <c r="P27" s="611">
        <v>-1.4</v>
      </c>
      <c r="Q27" s="611">
        <v>-2.8</v>
      </c>
      <c r="R27" s="611">
        <v>3.9</v>
      </c>
      <c r="S27" s="618" t="s">
        <v>735</v>
      </c>
    </row>
    <row r="28" spans="1:19" ht="13.5" customHeight="1">
      <c r="A28" s="553"/>
      <c r="B28" s="553" t="s">
        <v>622</v>
      </c>
      <c r="C28" s="554"/>
      <c r="D28" s="612">
        <v>0.5</v>
      </c>
      <c r="E28" s="613">
        <v>-1.1</v>
      </c>
      <c r="F28" s="613">
        <v>1</v>
      </c>
      <c r="G28" s="613">
        <v>1.5</v>
      </c>
      <c r="H28" s="613">
        <v>0.3</v>
      </c>
      <c r="I28" s="613">
        <v>0.2</v>
      </c>
      <c r="J28" s="613">
        <v>-1.4</v>
      </c>
      <c r="K28" s="613">
        <v>-1.3</v>
      </c>
      <c r="L28" s="619" t="s">
        <v>735</v>
      </c>
      <c r="M28" s="619" t="s">
        <v>735</v>
      </c>
      <c r="N28" s="619" t="s">
        <v>735</v>
      </c>
      <c r="O28" s="619" t="s">
        <v>735</v>
      </c>
      <c r="P28" s="613">
        <v>0</v>
      </c>
      <c r="Q28" s="613">
        <v>3.2</v>
      </c>
      <c r="R28" s="613">
        <v>-14.5</v>
      </c>
      <c r="S28" s="619" t="s">
        <v>735</v>
      </c>
    </row>
    <row r="29" spans="1:19" ht="13.5" customHeight="1">
      <c r="A29" s="553"/>
      <c r="B29" s="553" t="s">
        <v>623</v>
      </c>
      <c r="C29" s="554"/>
      <c r="D29" s="612">
        <v>1.1</v>
      </c>
      <c r="E29" s="613">
        <v>-1.9</v>
      </c>
      <c r="F29" s="613">
        <v>0.7</v>
      </c>
      <c r="G29" s="613">
        <v>-3.5</v>
      </c>
      <c r="H29" s="613">
        <v>-7.6</v>
      </c>
      <c r="I29" s="613">
        <v>-1.4</v>
      </c>
      <c r="J29" s="613">
        <v>2.6</v>
      </c>
      <c r="K29" s="613">
        <v>0.1</v>
      </c>
      <c r="L29" s="619" t="s">
        <v>735</v>
      </c>
      <c r="M29" s="619" t="s">
        <v>735</v>
      </c>
      <c r="N29" s="619" t="s">
        <v>735</v>
      </c>
      <c r="O29" s="619" t="s">
        <v>735</v>
      </c>
      <c r="P29" s="613">
        <v>5.3</v>
      </c>
      <c r="Q29" s="613">
        <v>-0.6</v>
      </c>
      <c r="R29" s="613">
        <v>10.9</v>
      </c>
      <c r="S29" s="619" t="s">
        <v>735</v>
      </c>
    </row>
    <row r="30" spans="1:19" ht="13.5" customHeight="1">
      <c r="A30" s="553"/>
      <c r="B30" s="553" t="s">
        <v>624</v>
      </c>
      <c r="C30" s="554"/>
      <c r="D30" s="612">
        <v>-8.2</v>
      </c>
      <c r="E30" s="613">
        <v>-2.4</v>
      </c>
      <c r="F30" s="613">
        <v>-9.2</v>
      </c>
      <c r="G30" s="613">
        <v>-2.7</v>
      </c>
      <c r="H30" s="613">
        <v>-10</v>
      </c>
      <c r="I30" s="613">
        <v>-3.4</v>
      </c>
      <c r="J30" s="613">
        <v>-10.1</v>
      </c>
      <c r="K30" s="613">
        <v>0.2</v>
      </c>
      <c r="L30" s="619" t="s">
        <v>735</v>
      </c>
      <c r="M30" s="619" t="s">
        <v>735</v>
      </c>
      <c r="N30" s="619" t="s">
        <v>735</v>
      </c>
      <c r="O30" s="619" t="s">
        <v>735</v>
      </c>
      <c r="P30" s="613">
        <v>-10.3</v>
      </c>
      <c r="Q30" s="613">
        <v>-6.8</v>
      </c>
      <c r="R30" s="613">
        <v>7.2</v>
      </c>
      <c r="S30" s="619" t="s">
        <v>735</v>
      </c>
    </row>
    <row r="31" spans="1:19" ht="13.5" customHeight="1">
      <c r="A31" s="553"/>
      <c r="B31" s="553" t="s">
        <v>625</v>
      </c>
      <c r="C31" s="554"/>
      <c r="D31" s="612">
        <v>1.3</v>
      </c>
      <c r="E31" s="613">
        <v>8.1</v>
      </c>
      <c r="F31" s="613">
        <v>5.9</v>
      </c>
      <c r="G31" s="613">
        <v>6.7</v>
      </c>
      <c r="H31" s="613">
        <v>1.3</v>
      </c>
      <c r="I31" s="613">
        <v>-1.1</v>
      </c>
      <c r="J31" s="613">
        <v>4.8</v>
      </c>
      <c r="K31" s="613">
        <v>9.2</v>
      </c>
      <c r="L31" s="619" t="s">
        <v>735</v>
      </c>
      <c r="M31" s="619" t="s">
        <v>735</v>
      </c>
      <c r="N31" s="619" t="s">
        <v>735</v>
      </c>
      <c r="O31" s="619" t="s">
        <v>735</v>
      </c>
      <c r="P31" s="613">
        <v>-10.4</v>
      </c>
      <c r="Q31" s="613">
        <v>-4.4</v>
      </c>
      <c r="R31" s="613">
        <v>4.5</v>
      </c>
      <c r="S31" s="619" t="s">
        <v>735</v>
      </c>
    </row>
    <row r="32" spans="1:19" ht="13.5" customHeight="1">
      <c r="A32" s="553"/>
      <c r="B32" s="553" t="s">
        <v>626</v>
      </c>
      <c r="C32" s="554"/>
      <c r="D32" s="616">
        <v>-2.5</v>
      </c>
      <c r="E32" s="617">
        <v>-5.3</v>
      </c>
      <c r="F32" s="617">
        <v>0</v>
      </c>
      <c r="G32" s="617">
        <v>2</v>
      </c>
      <c r="H32" s="617">
        <v>-8.1</v>
      </c>
      <c r="I32" s="617">
        <v>-3.7</v>
      </c>
      <c r="J32" s="617">
        <v>-0.8</v>
      </c>
      <c r="K32" s="617">
        <v>-3.4</v>
      </c>
      <c r="L32" s="617">
        <v>-22.4</v>
      </c>
      <c r="M32" s="617">
        <v>5</v>
      </c>
      <c r="N32" s="617">
        <v>-15.2</v>
      </c>
      <c r="O32" s="617">
        <v>-2.6</v>
      </c>
      <c r="P32" s="617">
        <v>-13.2</v>
      </c>
      <c r="Q32" s="617">
        <v>-4.5</v>
      </c>
      <c r="R32" s="617">
        <v>0</v>
      </c>
      <c r="S32" s="617">
        <v>11.6</v>
      </c>
    </row>
    <row r="33" spans="1:19" ht="13.5" customHeight="1">
      <c r="A33" s="550" t="s">
        <v>627</v>
      </c>
      <c r="B33" s="550" t="s">
        <v>628</v>
      </c>
      <c r="C33" s="556" t="s">
        <v>629</v>
      </c>
      <c r="D33" s="598">
        <v>-2</v>
      </c>
      <c r="E33" s="599">
        <v>-19.5</v>
      </c>
      <c r="F33" s="599">
        <v>0.2</v>
      </c>
      <c r="G33" s="599">
        <v>-10.6</v>
      </c>
      <c r="H33" s="599">
        <v>-6</v>
      </c>
      <c r="I33" s="599">
        <v>2.7</v>
      </c>
      <c r="J33" s="599">
        <v>6.5</v>
      </c>
      <c r="K33" s="599">
        <v>-0.4</v>
      </c>
      <c r="L33" s="599">
        <v>-54.4</v>
      </c>
      <c r="M33" s="599">
        <v>15.7</v>
      </c>
      <c r="N33" s="599">
        <v>-16.5</v>
      </c>
      <c r="O33" s="599">
        <v>-2.4</v>
      </c>
      <c r="P33" s="599">
        <v>-14.2</v>
      </c>
      <c r="Q33" s="599">
        <v>-2.9</v>
      </c>
      <c r="R33" s="599">
        <v>32.8</v>
      </c>
      <c r="S33" s="599">
        <v>4.9</v>
      </c>
    </row>
    <row r="34" spans="1:19" ht="13.5" customHeight="1">
      <c r="A34" s="553"/>
      <c r="B34" s="553" t="s">
        <v>630</v>
      </c>
      <c r="C34" s="554"/>
      <c r="D34" s="598">
        <v>-0.4</v>
      </c>
      <c r="E34" s="599">
        <v>-2.8</v>
      </c>
      <c r="F34" s="599">
        <v>2.3</v>
      </c>
      <c r="G34" s="599">
        <v>15</v>
      </c>
      <c r="H34" s="599">
        <v>-8.3</v>
      </c>
      <c r="I34" s="599">
        <v>-1.1</v>
      </c>
      <c r="J34" s="599">
        <v>4.5</v>
      </c>
      <c r="K34" s="599">
        <v>-2.1</v>
      </c>
      <c r="L34" s="599">
        <v>-16.5</v>
      </c>
      <c r="M34" s="599">
        <v>6.9</v>
      </c>
      <c r="N34" s="599">
        <v>-13.7</v>
      </c>
      <c r="O34" s="599">
        <v>-0.5</v>
      </c>
      <c r="P34" s="599">
        <v>-17.1</v>
      </c>
      <c r="Q34" s="599">
        <v>-3.7</v>
      </c>
      <c r="R34" s="599">
        <v>1.2</v>
      </c>
      <c r="S34" s="599">
        <v>8.7</v>
      </c>
    </row>
    <row r="35" spans="1:19" ht="13.5" customHeight="1">
      <c r="A35" s="553"/>
      <c r="B35" s="553" t="s">
        <v>631</v>
      </c>
      <c r="C35" s="554"/>
      <c r="D35" s="598">
        <v>-3.6</v>
      </c>
      <c r="E35" s="599">
        <v>-8.6</v>
      </c>
      <c r="F35" s="599">
        <v>-2.3</v>
      </c>
      <c r="G35" s="599">
        <v>14.7</v>
      </c>
      <c r="H35" s="599">
        <v>-9.4</v>
      </c>
      <c r="I35" s="599">
        <v>-2.9</v>
      </c>
      <c r="J35" s="599">
        <v>0.8</v>
      </c>
      <c r="K35" s="599">
        <v>-1.5</v>
      </c>
      <c r="L35" s="599">
        <v>-15.6</v>
      </c>
      <c r="M35" s="599">
        <v>5.4</v>
      </c>
      <c r="N35" s="599">
        <v>-18</v>
      </c>
      <c r="O35" s="599">
        <v>4</v>
      </c>
      <c r="P35" s="599">
        <v>-14.1</v>
      </c>
      <c r="Q35" s="599">
        <v>-7.3</v>
      </c>
      <c r="R35" s="599">
        <v>-4</v>
      </c>
      <c r="S35" s="599">
        <v>5.6</v>
      </c>
    </row>
    <row r="36" spans="1:19" ht="13.5" customHeight="1">
      <c r="A36" s="553"/>
      <c r="B36" s="553" t="s">
        <v>632</v>
      </c>
      <c r="C36" s="554"/>
      <c r="D36" s="598">
        <v>-2.6</v>
      </c>
      <c r="E36" s="599">
        <v>-9.9</v>
      </c>
      <c r="F36" s="599">
        <v>0.5</v>
      </c>
      <c r="G36" s="599">
        <v>10.1</v>
      </c>
      <c r="H36" s="599">
        <v>-11.3</v>
      </c>
      <c r="I36" s="599">
        <v>-5.3</v>
      </c>
      <c r="J36" s="599">
        <v>5.3</v>
      </c>
      <c r="K36" s="599">
        <v>-4.7</v>
      </c>
      <c r="L36" s="599">
        <v>-20.5</v>
      </c>
      <c r="M36" s="599">
        <v>5</v>
      </c>
      <c r="N36" s="599">
        <v>-20.7</v>
      </c>
      <c r="O36" s="599">
        <v>-3.1</v>
      </c>
      <c r="P36" s="599">
        <v>-11.6</v>
      </c>
      <c r="Q36" s="599">
        <v>-9.5</v>
      </c>
      <c r="R36" s="599">
        <v>6</v>
      </c>
      <c r="S36" s="599">
        <v>7.4</v>
      </c>
    </row>
    <row r="37" spans="1:19" ht="13.5" customHeight="1">
      <c r="A37" s="553"/>
      <c r="B37" s="553" t="s">
        <v>633</v>
      </c>
      <c r="C37" s="554"/>
      <c r="D37" s="598">
        <v>-2.4</v>
      </c>
      <c r="E37" s="599">
        <v>-6.7</v>
      </c>
      <c r="F37" s="599">
        <v>-1.1</v>
      </c>
      <c r="G37" s="599">
        <v>13.5</v>
      </c>
      <c r="H37" s="599">
        <v>-9</v>
      </c>
      <c r="I37" s="599">
        <v>-2.6</v>
      </c>
      <c r="J37" s="599">
        <v>2.3</v>
      </c>
      <c r="K37" s="599">
        <v>-4.9</v>
      </c>
      <c r="L37" s="599">
        <v>-17.4</v>
      </c>
      <c r="M37" s="599">
        <v>22.5</v>
      </c>
      <c r="N37" s="599">
        <v>-15.4</v>
      </c>
      <c r="O37" s="599">
        <v>1.6</v>
      </c>
      <c r="P37" s="599">
        <v>-13.1</v>
      </c>
      <c r="Q37" s="599">
        <v>-7.2</v>
      </c>
      <c r="R37" s="599">
        <v>-0.4</v>
      </c>
      <c r="S37" s="599">
        <v>5.6</v>
      </c>
    </row>
    <row r="38" spans="1:19" ht="13.5" customHeight="1">
      <c r="A38" s="553"/>
      <c r="B38" s="553" t="s">
        <v>634</v>
      </c>
      <c r="C38" s="554"/>
      <c r="D38" s="598">
        <v>-6</v>
      </c>
      <c r="E38" s="599">
        <v>-10.1</v>
      </c>
      <c r="F38" s="599">
        <v>-3.7</v>
      </c>
      <c r="G38" s="599">
        <v>6.5</v>
      </c>
      <c r="H38" s="599">
        <v>-8.9</v>
      </c>
      <c r="I38" s="599">
        <v>-6</v>
      </c>
      <c r="J38" s="599">
        <v>2.6</v>
      </c>
      <c r="K38" s="599">
        <v>-7.1</v>
      </c>
      <c r="L38" s="599">
        <v>-38.9</v>
      </c>
      <c r="M38" s="599">
        <v>2.2</v>
      </c>
      <c r="N38" s="599">
        <v>-17.6</v>
      </c>
      <c r="O38" s="599">
        <v>5.3</v>
      </c>
      <c r="P38" s="599">
        <v>-16.9</v>
      </c>
      <c r="Q38" s="599">
        <v>-10.8</v>
      </c>
      <c r="R38" s="599">
        <v>-11.4</v>
      </c>
      <c r="S38" s="599">
        <v>-0.7</v>
      </c>
    </row>
    <row r="39" spans="1:19" ht="13.5" customHeight="1">
      <c r="A39" s="553"/>
      <c r="B39" s="553" t="s">
        <v>635</v>
      </c>
      <c r="C39" s="554"/>
      <c r="D39" s="598">
        <v>-0.4</v>
      </c>
      <c r="E39" s="599">
        <v>-17.2</v>
      </c>
      <c r="F39" s="599">
        <v>6.9</v>
      </c>
      <c r="G39" s="599">
        <v>-0.6</v>
      </c>
      <c r="H39" s="599">
        <v>-3.4</v>
      </c>
      <c r="I39" s="599">
        <v>0.3</v>
      </c>
      <c r="J39" s="599">
        <v>-7.5</v>
      </c>
      <c r="K39" s="599">
        <v>5.2</v>
      </c>
      <c r="L39" s="599">
        <v>-20.9</v>
      </c>
      <c r="M39" s="599">
        <v>8.6</v>
      </c>
      <c r="N39" s="599">
        <v>-10.5</v>
      </c>
      <c r="O39" s="599">
        <v>-12.6</v>
      </c>
      <c r="P39" s="599">
        <v>-17</v>
      </c>
      <c r="Q39" s="599">
        <v>-7.9</v>
      </c>
      <c r="R39" s="599">
        <v>5</v>
      </c>
      <c r="S39" s="599">
        <v>20.6</v>
      </c>
    </row>
    <row r="40" spans="1:19" ht="13.5" customHeight="1">
      <c r="A40" s="553"/>
      <c r="B40" s="553" t="s">
        <v>636</v>
      </c>
      <c r="C40" s="554"/>
      <c r="D40" s="598">
        <v>-2</v>
      </c>
      <c r="E40" s="599">
        <v>13.7</v>
      </c>
      <c r="F40" s="599">
        <v>-4</v>
      </c>
      <c r="G40" s="599">
        <v>5.2</v>
      </c>
      <c r="H40" s="599">
        <v>-4.8</v>
      </c>
      <c r="I40" s="599">
        <v>-4.9</v>
      </c>
      <c r="J40" s="599">
        <v>-0.9</v>
      </c>
      <c r="K40" s="599">
        <v>-4.2</v>
      </c>
      <c r="L40" s="599">
        <v>-16.2</v>
      </c>
      <c r="M40" s="599">
        <v>4.6</v>
      </c>
      <c r="N40" s="599">
        <v>-15.4</v>
      </c>
      <c r="O40" s="599">
        <v>1.2</v>
      </c>
      <c r="P40" s="599">
        <v>-12.8</v>
      </c>
      <c r="Q40" s="599">
        <v>2</v>
      </c>
      <c r="R40" s="599">
        <v>-6.4</v>
      </c>
      <c r="S40" s="599">
        <v>18.9</v>
      </c>
    </row>
    <row r="41" spans="1:19" ht="13.5" customHeight="1">
      <c r="A41" s="553"/>
      <c r="B41" s="553" t="s">
        <v>637</v>
      </c>
      <c r="C41" s="554"/>
      <c r="D41" s="598">
        <v>-2</v>
      </c>
      <c r="E41" s="599">
        <v>0.2</v>
      </c>
      <c r="F41" s="599">
        <v>-0.6</v>
      </c>
      <c r="G41" s="599">
        <v>2.4</v>
      </c>
      <c r="H41" s="599">
        <v>-9.5</v>
      </c>
      <c r="I41" s="599">
        <v>-3.3</v>
      </c>
      <c r="J41" s="599">
        <v>-5.8</v>
      </c>
      <c r="K41" s="599">
        <v>-3.6</v>
      </c>
      <c r="L41" s="599">
        <v>-17.3</v>
      </c>
      <c r="M41" s="599">
        <v>3.8</v>
      </c>
      <c r="N41" s="599">
        <v>-12.9</v>
      </c>
      <c r="O41" s="599">
        <v>-0.3</v>
      </c>
      <c r="P41" s="599">
        <v>-12.4</v>
      </c>
      <c r="Q41" s="599">
        <v>3.1</v>
      </c>
      <c r="R41" s="599">
        <v>-3.6</v>
      </c>
      <c r="S41" s="599">
        <v>12.7</v>
      </c>
    </row>
    <row r="42" spans="1:19" ht="13.5" customHeight="1">
      <c r="A42" s="553"/>
      <c r="B42" s="553" t="s">
        <v>638</v>
      </c>
      <c r="C42" s="554"/>
      <c r="D42" s="598">
        <v>-2.7</v>
      </c>
      <c r="E42" s="599">
        <v>5.3</v>
      </c>
      <c r="F42" s="599">
        <v>-0.6</v>
      </c>
      <c r="G42" s="599">
        <v>-0.1</v>
      </c>
      <c r="H42" s="599">
        <v>-7.3</v>
      </c>
      <c r="I42" s="599">
        <v>-4.6</v>
      </c>
      <c r="J42" s="599">
        <v>-5</v>
      </c>
      <c r="K42" s="599">
        <v>-4.6</v>
      </c>
      <c r="L42" s="599">
        <v>-19.9</v>
      </c>
      <c r="M42" s="599">
        <v>2.6</v>
      </c>
      <c r="N42" s="599">
        <v>-15.4</v>
      </c>
      <c r="O42" s="599">
        <v>-3</v>
      </c>
      <c r="P42" s="599">
        <v>-12.7</v>
      </c>
      <c r="Q42" s="599">
        <v>-1</v>
      </c>
      <c r="R42" s="599">
        <v>-3.2</v>
      </c>
      <c r="S42" s="599">
        <v>13.1</v>
      </c>
    </row>
    <row r="43" spans="1:19" ht="13.5" customHeight="1">
      <c r="A43" s="553"/>
      <c r="B43" s="553" t="s">
        <v>639</v>
      </c>
      <c r="C43" s="554"/>
      <c r="D43" s="598">
        <v>-3.2</v>
      </c>
      <c r="E43" s="599">
        <v>-5.2</v>
      </c>
      <c r="F43" s="599">
        <v>-3.3</v>
      </c>
      <c r="G43" s="599">
        <v>-0.5</v>
      </c>
      <c r="H43" s="599">
        <v>-12.7</v>
      </c>
      <c r="I43" s="599">
        <v>3.6</v>
      </c>
      <c r="J43" s="599">
        <v>-1.9</v>
      </c>
      <c r="K43" s="599">
        <v>1.4</v>
      </c>
      <c r="L43" s="599">
        <v>-23.6</v>
      </c>
      <c r="M43" s="599">
        <v>2.1</v>
      </c>
      <c r="N43" s="599">
        <v>-10.7</v>
      </c>
      <c r="O43" s="599">
        <v>-4.7</v>
      </c>
      <c r="P43" s="599">
        <v>-13.5</v>
      </c>
      <c r="Q43" s="599">
        <v>-2.3</v>
      </c>
      <c r="R43" s="599">
        <v>-3</v>
      </c>
      <c r="S43" s="599">
        <v>8.2</v>
      </c>
    </row>
    <row r="44" spans="1:19" ht="13.5" customHeight="1">
      <c r="A44" s="553"/>
      <c r="B44" s="553" t="s">
        <v>640</v>
      </c>
      <c r="C44" s="554"/>
      <c r="D44" s="598">
        <v>-1.8</v>
      </c>
      <c r="E44" s="599">
        <v>2.4</v>
      </c>
      <c r="F44" s="599">
        <v>1.5</v>
      </c>
      <c r="G44" s="599">
        <v>-9.6</v>
      </c>
      <c r="H44" s="599">
        <v>-6.8</v>
      </c>
      <c r="I44" s="599">
        <v>-12.3</v>
      </c>
      <c r="J44" s="599">
        <v>-4.5</v>
      </c>
      <c r="K44" s="599">
        <v>-5.9</v>
      </c>
      <c r="L44" s="599">
        <v>8.6</v>
      </c>
      <c r="M44" s="599">
        <v>-5.7</v>
      </c>
      <c r="N44" s="599">
        <v>-15.6</v>
      </c>
      <c r="O44" s="599">
        <v>-8.5</v>
      </c>
      <c r="P44" s="599">
        <v>-6.8</v>
      </c>
      <c r="Q44" s="599">
        <v>-2</v>
      </c>
      <c r="R44" s="599">
        <v>-1.5</v>
      </c>
      <c r="S44" s="599">
        <v>28.3</v>
      </c>
    </row>
    <row r="45" spans="1:19" ht="13.5" customHeight="1">
      <c r="A45" s="558" t="s">
        <v>641</v>
      </c>
      <c r="B45" s="558" t="s">
        <v>628</v>
      </c>
      <c r="C45" s="559" t="s">
        <v>642</v>
      </c>
      <c r="D45" s="600">
        <v>-1.3</v>
      </c>
      <c r="E45" s="601">
        <v>16.5</v>
      </c>
      <c r="F45" s="601">
        <v>1.3</v>
      </c>
      <c r="G45" s="601">
        <v>0.4</v>
      </c>
      <c r="H45" s="601">
        <v>-7.7</v>
      </c>
      <c r="I45" s="601">
        <v>4.7</v>
      </c>
      <c r="J45" s="601">
        <v>-6.4</v>
      </c>
      <c r="K45" s="601">
        <v>-6.1</v>
      </c>
      <c r="L45" s="601">
        <v>-4.1</v>
      </c>
      <c r="M45" s="601">
        <v>-18.9</v>
      </c>
      <c r="N45" s="601">
        <v>6.5</v>
      </c>
      <c r="O45" s="601">
        <v>10.2</v>
      </c>
      <c r="P45" s="601">
        <v>-1.2</v>
      </c>
      <c r="Q45" s="601">
        <v>-7.4</v>
      </c>
      <c r="R45" s="601">
        <v>-20.9</v>
      </c>
      <c r="S45" s="601">
        <v>8.1</v>
      </c>
    </row>
    <row r="46" spans="1:35" ht="27" customHeight="1">
      <c r="A46" s="756" t="s">
        <v>344</v>
      </c>
      <c r="B46" s="756"/>
      <c r="C46" s="757"/>
      <c r="D46" s="602">
        <v>-50.9</v>
      </c>
      <c r="E46" s="602">
        <v>-45.8</v>
      </c>
      <c r="F46" s="602">
        <v>-54.1</v>
      </c>
      <c r="G46" s="602">
        <v>-58.9</v>
      </c>
      <c r="H46" s="602">
        <v>-49.8</v>
      </c>
      <c r="I46" s="602">
        <v>-41</v>
      </c>
      <c r="J46" s="602">
        <v>-39.9</v>
      </c>
      <c r="K46" s="602">
        <v>-64.7</v>
      </c>
      <c r="L46" s="602">
        <v>-52.5</v>
      </c>
      <c r="M46" s="602">
        <v>-52.7</v>
      </c>
      <c r="N46" s="602">
        <v>-10.2</v>
      </c>
      <c r="O46" s="602">
        <v>-24.9</v>
      </c>
      <c r="P46" s="602">
        <v>-65.1</v>
      </c>
      <c r="Q46" s="602">
        <v>-52.3</v>
      </c>
      <c r="R46" s="602">
        <v>-62.9</v>
      </c>
      <c r="S46" s="602">
        <v>-39.4</v>
      </c>
      <c r="T46" s="555"/>
      <c r="U46" s="555"/>
      <c r="V46" s="555"/>
      <c r="W46" s="555"/>
      <c r="X46" s="555"/>
      <c r="Y46" s="555"/>
      <c r="Z46" s="555"/>
      <c r="AA46" s="555"/>
      <c r="AB46" s="555"/>
      <c r="AC46" s="555"/>
      <c r="AD46" s="555"/>
      <c r="AE46" s="555"/>
      <c r="AF46" s="555"/>
      <c r="AG46" s="555"/>
      <c r="AH46" s="555"/>
      <c r="AI46" s="555"/>
    </row>
    <row r="47" spans="1:35" ht="27" customHeight="1">
      <c r="A47" s="555"/>
      <c r="B47" s="555"/>
      <c r="C47" s="555"/>
      <c r="D47" s="597"/>
      <c r="E47" s="597"/>
      <c r="F47" s="597"/>
      <c r="G47" s="597"/>
      <c r="H47" s="597"/>
      <c r="I47" s="597"/>
      <c r="J47" s="597"/>
      <c r="K47" s="597"/>
      <c r="L47" s="597"/>
      <c r="M47" s="597"/>
      <c r="N47" s="597"/>
      <c r="O47" s="597"/>
      <c r="P47" s="597"/>
      <c r="Q47" s="597"/>
      <c r="R47" s="597"/>
      <c r="S47" s="597"/>
      <c r="T47" s="555"/>
      <c r="U47" s="555"/>
      <c r="V47" s="555"/>
      <c r="W47" s="555"/>
      <c r="X47" s="555"/>
      <c r="Y47" s="555"/>
      <c r="Z47" s="555"/>
      <c r="AA47" s="555"/>
      <c r="AB47" s="555"/>
      <c r="AC47" s="555"/>
      <c r="AD47" s="555"/>
      <c r="AE47" s="555"/>
      <c r="AF47" s="555"/>
      <c r="AG47" s="555"/>
      <c r="AH47" s="555"/>
      <c r="AI47" s="555"/>
    </row>
    <row r="48" spans="1:19" ht="17.25">
      <c r="A48" s="606" t="s">
        <v>118</v>
      </c>
      <c r="B48" s="560"/>
      <c r="C48" s="560"/>
      <c r="D48" s="603"/>
      <c r="E48" s="603"/>
      <c r="F48" s="603"/>
      <c r="G48" s="603"/>
      <c r="H48" s="758"/>
      <c r="I48" s="758"/>
      <c r="J48" s="758"/>
      <c r="K48" s="758"/>
      <c r="L48" s="758"/>
      <c r="M48" s="758"/>
      <c r="N48" s="758"/>
      <c r="O48" s="758"/>
      <c r="P48" s="603"/>
      <c r="Q48" s="603"/>
      <c r="R48" s="603"/>
      <c r="S48" s="604" t="s">
        <v>643</v>
      </c>
    </row>
    <row r="49" spans="1:19" ht="13.5">
      <c r="A49" s="748" t="s">
        <v>564</v>
      </c>
      <c r="B49" s="748"/>
      <c r="C49" s="749"/>
      <c r="D49" s="543" t="s">
        <v>580</v>
      </c>
      <c r="E49" s="543" t="s">
        <v>581</v>
      </c>
      <c r="F49" s="543" t="s">
        <v>582</v>
      </c>
      <c r="G49" s="543" t="s">
        <v>583</v>
      </c>
      <c r="H49" s="543" t="s">
        <v>584</v>
      </c>
      <c r="I49" s="543" t="s">
        <v>585</v>
      </c>
      <c r="J49" s="543" t="s">
        <v>586</v>
      </c>
      <c r="K49" s="543" t="s">
        <v>587</v>
      </c>
      <c r="L49" s="543" t="s">
        <v>588</v>
      </c>
      <c r="M49" s="543" t="s">
        <v>589</v>
      </c>
      <c r="N49" s="543" t="s">
        <v>590</v>
      </c>
      <c r="O49" s="543" t="s">
        <v>591</v>
      </c>
      <c r="P49" s="543" t="s">
        <v>592</v>
      </c>
      <c r="Q49" s="543" t="s">
        <v>593</v>
      </c>
      <c r="R49" s="543" t="s">
        <v>594</v>
      </c>
      <c r="S49" s="543" t="s">
        <v>595</v>
      </c>
    </row>
    <row r="50" spans="1:19" ht="13.5">
      <c r="A50" s="750"/>
      <c r="B50" s="750"/>
      <c r="C50" s="751"/>
      <c r="D50" s="544" t="s">
        <v>596</v>
      </c>
      <c r="E50" s="544"/>
      <c r="F50" s="544"/>
      <c r="G50" s="544" t="s">
        <v>742</v>
      </c>
      <c r="H50" s="544" t="s">
        <v>597</v>
      </c>
      <c r="I50" s="544" t="s">
        <v>598</v>
      </c>
      <c r="J50" s="544" t="s">
        <v>599</v>
      </c>
      <c r="K50" s="544" t="s">
        <v>600</v>
      </c>
      <c r="L50" s="545" t="s">
        <v>601</v>
      </c>
      <c r="M50" s="546" t="s">
        <v>602</v>
      </c>
      <c r="N50" s="545" t="s">
        <v>741</v>
      </c>
      <c r="O50" s="545" t="s">
        <v>603</v>
      </c>
      <c r="P50" s="545" t="s">
        <v>604</v>
      </c>
      <c r="Q50" s="545" t="s">
        <v>605</v>
      </c>
      <c r="R50" s="545" t="s">
        <v>606</v>
      </c>
      <c r="S50" s="545" t="s">
        <v>607</v>
      </c>
    </row>
    <row r="51" spans="1:19" ht="18" customHeight="1">
      <c r="A51" s="752"/>
      <c r="B51" s="752"/>
      <c r="C51" s="753"/>
      <c r="D51" s="547" t="s">
        <v>608</v>
      </c>
      <c r="E51" s="547" t="s">
        <v>342</v>
      </c>
      <c r="F51" s="547" t="s">
        <v>343</v>
      </c>
      <c r="G51" s="547" t="s">
        <v>743</v>
      </c>
      <c r="H51" s="547" t="s">
        <v>609</v>
      </c>
      <c r="I51" s="547" t="s">
        <v>610</v>
      </c>
      <c r="J51" s="547" t="s">
        <v>611</v>
      </c>
      <c r="K51" s="547" t="s">
        <v>612</v>
      </c>
      <c r="L51" s="548" t="s">
        <v>613</v>
      </c>
      <c r="M51" s="549" t="s">
        <v>614</v>
      </c>
      <c r="N51" s="548" t="s">
        <v>615</v>
      </c>
      <c r="O51" s="548" t="s">
        <v>615</v>
      </c>
      <c r="P51" s="549" t="s">
        <v>616</v>
      </c>
      <c r="Q51" s="549" t="s">
        <v>617</v>
      </c>
      <c r="R51" s="548" t="s">
        <v>615</v>
      </c>
      <c r="S51" s="547" t="s">
        <v>618</v>
      </c>
    </row>
    <row r="52" spans="1:19" ht="15.75" customHeight="1">
      <c r="A52" s="620"/>
      <c r="B52" s="620"/>
      <c r="C52" s="620"/>
      <c r="D52" s="754" t="s">
        <v>739</v>
      </c>
      <c r="E52" s="754"/>
      <c r="F52" s="754"/>
      <c r="G52" s="754"/>
      <c r="H52" s="754"/>
      <c r="I52" s="754"/>
      <c r="J52" s="754"/>
      <c r="K52" s="754"/>
      <c r="L52" s="754"/>
      <c r="M52" s="754"/>
      <c r="N52" s="754"/>
      <c r="O52" s="754"/>
      <c r="P52" s="754"/>
      <c r="Q52" s="754"/>
      <c r="R52" s="754"/>
      <c r="S52" s="621"/>
    </row>
    <row r="53" spans="1:19" ht="13.5" customHeight="1">
      <c r="A53" s="550" t="s">
        <v>619</v>
      </c>
      <c r="B53" s="550" t="s">
        <v>620</v>
      </c>
      <c r="C53" s="551" t="s">
        <v>621</v>
      </c>
      <c r="D53" s="610">
        <v>108.7</v>
      </c>
      <c r="E53" s="611">
        <v>102.7</v>
      </c>
      <c r="F53" s="611">
        <v>104.1</v>
      </c>
      <c r="G53" s="611">
        <v>107</v>
      </c>
      <c r="H53" s="611">
        <v>128.1</v>
      </c>
      <c r="I53" s="611">
        <v>104</v>
      </c>
      <c r="J53" s="611">
        <v>109.6</v>
      </c>
      <c r="K53" s="611">
        <v>88.9</v>
      </c>
      <c r="L53" s="618" t="s">
        <v>735</v>
      </c>
      <c r="M53" s="618" t="s">
        <v>735</v>
      </c>
      <c r="N53" s="618" t="s">
        <v>735</v>
      </c>
      <c r="O53" s="618" t="s">
        <v>735</v>
      </c>
      <c r="P53" s="611">
        <v>130</v>
      </c>
      <c r="Q53" s="611">
        <v>104.6</v>
      </c>
      <c r="R53" s="611">
        <v>94.3</v>
      </c>
      <c r="S53" s="618" t="s">
        <v>735</v>
      </c>
    </row>
    <row r="54" spans="1:19" ht="13.5" customHeight="1">
      <c r="A54" s="553"/>
      <c r="B54" s="553" t="s">
        <v>622</v>
      </c>
      <c r="C54" s="554"/>
      <c r="D54" s="612">
        <v>108.8</v>
      </c>
      <c r="E54" s="613">
        <v>90.5</v>
      </c>
      <c r="F54" s="613">
        <v>104.9</v>
      </c>
      <c r="G54" s="613">
        <v>106.9</v>
      </c>
      <c r="H54" s="613">
        <v>121.6</v>
      </c>
      <c r="I54" s="613">
        <v>105.8</v>
      </c>
      <c r="J54" s="613">
        <v>109.4</v>
      </c>
      <c r="K54" s="613">
        <v>87.3</v>
      </c>
      <c r="L54" s="619" t="s">
        <v>735</v>
      </c>
      <c r="M54" s="619" t="s">
        <v>735</v>
      </c>
      <c r="N54" s="619" t="s">
        <v>735</v>
      </c>
      <c r="O54" s="619" t="s">
        <v>735</v>
      </c>
      <c r="P54" s="613">
        <v>125</v>
      </c>
      <c r="Q54" s="613">
        <v>105.9</v>
      </c>
      <c r="R54" s="613">
        <v>76.8</v>
      </c>
      <c r="S54" s="619" t="s">
        <v>735</v>
      </c>
    </row>
    <row r="55" spans="1:19" ht="13.5" customHeight="1">
      <c r="A55" s="553"/>
      <c r="B55" s="553" t="s">
        <v>623</v>
      </c>
      <c r="C55" s="554"/>
      <c r="D55" s="612">
        <v>108.7</v>
      </c>
      <c r="E55" s="613">
        <v>85.8</v>
      </c>
      <c r="F55" s="613">
        <v>105.1</v>
      </c>
      <c r="G55" s="613">
        <v>101.4</v>
      </c>
      <c r="H55" s="613">
        <v>110.4</v>
      </c>
      <c r="I55" s="613">
        <v>108.5</v>
      </c>
      <c r="J55" s="613">
        <v>100.7</v>
      </c>
      <c r="K55" s="613">
        <v>94.2</v>
      </c>
      <c r="L55" s="619" t="s">
        <v>735</v>
      </c>
      <c r="M55" s="619" t="s">
        <v>735</v>
      </c>
      <c r="N55" s="619" t="s">
        <v>735</v>
      </c>
      <c r="O55" s="619" t="s">
        <v>735</v>
      </c>
      <c r="P55" s="613">
        <v>119</v>
      </c>
      <c r="Q55" s="613">
        <v>109.5</v>
      </c>
      <c r="R55" s="613">
        <v>82.8</v>
      </c>
      <c r="S55" s="619" t="s">
        <v>735</v>
      </c>
    </row>
    <row r="56" spans="1:19" ht="13.5" customHeight="1">
      <c r="A56" s="553"/>
      <c r="B56" s="553" t="s">
        <v>624</v>
      </c>
      <c r="C56" s="554"/>
      <c r="D56" s="612">
        <v>99.6</v>
      </c>
      <c r="E56" s="613">
        <v>83.4</v>
      </c>
      <c r="F56" s="613">
        <v>94.4</v>
      </c>
      <c r="G56" s="613">
        <v>98.5</v>
      </c>
      <c r="H56" s="613">
        <v>98.5</v>
      </c>
      <c r="I56" s="613">
        <v>104.9</v>
      </c>
      <c r="J56" s="613">
        <v>96</v>
      </c>
      <c r="K56" s="613">
        <v>95.9</v>
      </c>
      <c r="L56" s="619" t="s">
        <v>735</v>
      </c>
      <c r="M56" s="619" t="s">
        <v>735</v>
      </c>
      <c r="N56" s="619" t="s">
        <v>735</v>
      </c>
      <c r="O56" s="619" t="s">
        <v>735</v>
      </c>
      <c r="P56" s="613">
        <v>115.2</v>
      </c>
      <c r="Q56" s="613">
        <v>105.9</v>
      </c>
      <c r="R56" s="613">
        <v>94.7</v>
      </c>
      <c r="S56" s="619" t="s">
        <v>735</v>
      </c>
    </row>
    <row r="57" spans="1:19" ht="13.5" customHeight="1">
      <c r="A57" s="553"/>
      <c r="B57" s="553" t="s">
        <v>625</v>
      </c>
      <c r="C57" s="554"/>
      <c r="D57" s="615">
        <v>100</v>
      </c>
      <c r="E57" s="614">
        <v>100</v>
      </c>
      <c r="F57" s="614">
        <v>100</v>
      </c>
      <c r="G57" s="614">
        <v>100</v>
      </c>
      <c r="H57" s="614">
        <v>100</v>
      </c>
      <c r="I57" s="614">
        <v>100</v>
      </c>
      <c r="J57" s="614">
        <v>100</v>
      </c>
      <c r="K57" s="614">
        <v>100</v>
      </c>
      <c r="L57" s="614">
        <v>100</v>
      </c>
      <c r="M57" s="614">
        <v>100</v>
      </c>
      <c r="N57" s="614">
        <v>100</v>
      </c>
      <c r="O57" s="614">
        <v>100</v>
      </c>
      <c r="P57" s="614">
        <v>100</v>
      </c>
      <c r="Q57" s="614">
        <v>100</v>
      </c>
      <c r="R57" s="614">
        <v>100</v>
      </c>
      <c r="S57" s="614">
        <v>100</v>
      </c>
    </row>
    <row r="58" spans="1:19" ht="13.5" customHeight="1">
      <c r="A58" s="553"/>
      <c r="B58" s="553" t="s">
        <v>626</v>
      </c>
      <c r="C58" s="554"/>
      <c r="D58" s="616">
        <v>98.6</v>
      </c>
      <c r="E58" s="617">
        <v>104.9</v>
      </c>
      <c r="F58" s="617">
        <v>100.9</v>
      </c>
      <c r="G58" s="617">
        <v>95.5</v>
      </c>
      <c r="H58" s="617">
        <v>93.6</v>
      </c>
      <c r="I58" s="617">
        <v>97</v>
      </c>
      <c r="J58" s="617">
        <v>101.4</v>
      </c>
      <c r="K58" s="617">
        <v>94.8</v>
      </c>
      <c r="L58" s="617">
        <v>106.1</v>
      </c>
      <c r="M58" s="617">
        <v>103</v>
      </c>
      <c r="N58" s="617">
        <v>85.7</v>
      </c>
      <c r="O58" s="617">
        <v>103.8</v>
      </c>
      <c r="P58" s="617">
        <v>95.6</v>
      </c>
      <c r="Q58" s="617">
        <v>92.5</v>
      </c>
      <c r="R58" s="617">
        <v>98.8</v>
      </c>
      <c r="S58" s="617">
        <v>100.5</v>
      </c>
    </row>
    <row r="59" spans="1:19" ht="13.5" customHeight="1">
      <c r="A59" s="550" t="s">
        <v>627</v>
      </c>
      <c r="B59" s="550" t="s">
        <v>628</v>
      </c>
      <c r="C59" s="556" t="s">
        <v>629</v>
      </c>
      <c r="D59" s="598">
        <v>83.2</v>
      </c>
      <c r="E59" s="599">
        <v>74.8</v>
      </c>
      <c r="F59" s="599">
        <v>81.3</v>
      </c>
      <c r="G59" s="599">
        <v>79.3</v>
      </c>
      <c r="H59" s="599">
        <v>80.2</v>
      </c>
      <c r="I59" s="599">
        <v>80.9</v>
      </c>
      <c r="J59" s="599">
        <v>87.2</v>
      </c>
      <c r="K59" s="599">
        <v>83.9</v>
      </c>
      <c r="L59" s="599">
        <v>82.3</v>
      </c>
      <c r="M59" s="599">
        <v>102.8</v>
      </c>
      <c r="N59" s="599">
        <v>85.9</v>
      </c>
      <c r="O59" s="599">
        <v>92.2</v>
      </c>
      <c r="P59" s="599">
        <v>75.1</v>
      </c>
      <c r="Q59" s="599">
        <v>89</v>
      </c>
      <c r="R59" s="599">
        <v>74.5</v>
      </c>
      <c r="S59" s="599">
        <v>92.6</v>
      </c>
    </row>
    <row r="60" spans="1:19" ht="13.5" customHeight="1">
      <c r="A60" s="553"/>
      <c r="B60" s="553" t="s">
        <v>630</v>
      </c>
      <c r="C60" s="554"/>
      <c r="D60" s="598">
        <v>81.2</v>
      </c>
      <c r="E60" s="599">
        <v>85</v>
      </c>
      <c r="F60" s="599">
        <v>81.8</v>
      </c>
      <c r="G60" s="599">
        <v>78.4</v>
      </c>
      <c r="H60" s="599">
        <v>80.4</v>
      </c>
      <c r="I60" s="599">
        <v>80</v>
      </c>
      <c r="J60" s="599">
        <v>83.9</v>
      </c>
      <c r="K60" s="599">
        <v>73.1</v>
      </c>
      <c r="L60" s="599">
        <v>82.2</v>
      </c>
      <c r="M60" s="599">
        <v>79.1</v>
      </c>
      <c r="N60" s="599">
        <v>81.1</v>
      </c>
      <c r="O60" s="599">
        <v>82.8</v>
      </c>
      <c r="P60" s="599">
        <v>74.9</v>
      </c>
      <c r="Q60" s="599">
        <v>81.3</v>
      </c>
      <c r="R60" s="599">
        <v>74.5</v>
      </c>
      <c r="S60" s="599">
        <v>94.1</v>
      </c>
    </row>
    <row r="61" spans="1:19" ht="13.5" customHeight="1">
      <c r="A61" s="553"/>
      <c r="B61" s="553" t="s">
        <v>631</v>
      </c>
      <c r="C61" s="554"/>
      <c r="D61" s="598">
        <v>82.3</v>
      </c>
      <c r="E61" s="599">
        <v>83.7</v>
      </c>
      <c r="F61" s="599">
        <v>81.7</v>
      </c>
      <c r="G61" s="599">
        <v>83.9</v>
      </c>
      <c r="H61" s="599">
        <v>85</v>
      </c>
      <c r="I61" s="599">
        <v>83.8</v>
      </c>
      <c r="J61" s="599">
        <v>84.7</v>
      </c>
      <c r="K61" s="599">
        <v>79</v>
      </c>
      <c r="L61" s="599">
        <v>96.7</v>
      </c>
      <c r="M61" s="599">
        <v>81.9</v>
      </c>
      <c r="N61" s="599">
        <v>78.8</v>
      </c>
      <c r="O61" s="599">
        <v>88.6</v>
      </c>
      <c r="P61" s="599">
        <v>76.4</v>
      </c>
      <c r="Q61" s="599">
        <v>81.2</v>
      </c>
      <c r="R61" s="599">
        <v>88.2</v>
      </c>
      <c r="S61" s="599">
        <v>93.5</v>
      </c>
    </row>
    <row r="62" spans="1:19" ht="13.5" customHeight="1">
      <c r="A62" s="553"/>
      <c r="B62" s="553" t="s">
        <v>632</v>
      </c>
      <c r="C62" s="554"/>
      <c r="D62" s="598">
        <v>82.5</v>
      </c>
      <c r="E62" s="599">
        <v>84.8</v>
      </c>
      <c r="F62" s="599">
        <v>81.6</v>
      </c>
      <c r="G62" s="599">
        <v>78.6</v>
      </c>
      <c r="H62" s="599">
        <v>79.5</v>
      </c>
      <c r="I62" s="599">
        <v>81.7</v>
      </c>
      <c r="J62" s="599">
        <v>92.5</v>
      </c>
      <c r="K62" s="599">
        <v>71.8</v>
      </c>
      <c r="L62" s="599">
        <v>85</v>
      </c>
      <c r="M62" s="599">
        <v>81.4</v>
      </c>
      <c r="N62" s="599">
        <v>77.4</v>
      </c>
      <c r="O62" s="599">
        <v>88</v>
      </c>
      <c r="P62" s="599">
        <v>76.1</v>
      </c>
      <c r="Q62" s="599">
        <v>81.6</v>
      </c>
      <c r="R62" s="599">
        <v>97.2</v>
      </c>
      <c r="S62" s="599">
        <v>98</v>
      </c>
    </row>
    <row r="63" spans="1:19" ht="13.5" customHeight="1">
      <c r="A63" s="553"/>
      <c r="B63" s="553" t="s">
        <v>633</v>
      </c>
      <c r="C63" s="554"/>
      <c r="D63" s="598">
        <v>80.8</v>
      </c>
      <c r="E63" s="599">
        <v>79</v>
      </c>
      <c r="F63" s="599">
        <v>81.3</v>
      </c>
      <c r="G63" s="599">
        <v>76.9</v>
      </c>
      <c r="H63" s="599">
        <v>80.2</v>
      </c>
      <c r="I63" s="599">
        <v>78</v>
      </c>
      <c r="J63" s="599">
        <v>87</v>
      </c>
      <c r="K63" s="599">
        <v>69.9</v>
      </c>
      <c r="L63" s="599">
        <v>84</v>
      </c>
      <c r="M63" s="599">
        <v>91.9</v>
      </c>
      <c r="N63" s="599">
        <v>80.7</v>
      </c>
      <c r="O63" s="599">
        <v>96.5</v>
      </c>
      <c r="P63" s="599">
        <v>73.8</v>
      </c>
      <c r="Q63" s="599">
        <v>76.5</v>
      </c>
      <c r="R63" s="599">
        <v>70.7</v>
      </c>
      <c r="S63" s="599">
        <v>91.8</v>
      </c>
    </row>
    <row r="64" spans="1:19" ht="13.5" customHeight="1">
      <c r="A64" s="553"/>
      <c r="B64" s="553" t="s">
        <v>634</v>
      </c>
      <c r="C64" s="554"/>
      <c r="D64" s="598">
        <v>133.1</v>
      </c>
      <c r="E64" s="599">
        <v>158.7</v>
      </c>
      <c r="F64" s="599">
        <v>120.8</v>
      </c>
      <c r="G64" s="599">
        <v>165</v>
      </c>
      <c r="H64" s="599">
        <v>165</v>
      </c>
      <c r="I64" s="599">
        <v>132.1</v>
      </c>
      <c r="J64" s="599">
        <v>141.2</v>
      </c>
      <c r="K64" s="599">
        <v>206.9</v>
      </c>
      <c r="L64" s="599">
        <v>102.2</v>
      </c>
      <c r="M64" s="599">
        <v>131.1</v>
      </c>
      <c r="N64" s="599">
        <v>80</v>
      </c>
      <c r="O64" s="599">
        <v>117.1</v>
      </c>
      <c r="P64" s="599">
        <v>197.3</v>
      </c>
      <c r="Q64" s="599">
        <v>123.7</v>
      </c>
      <c r="R64" s="599">
        <v>155.3</v>
      </c>
      <c r="S64" s="599">
        <v>107.6</v>
      </c>
    </row>
    <row r="65" spans="1:19" ht="13.5" customHeight="1">
      <c r="A65" s="553"/>
      <c r="B65" s="553" t="s">
        <v>635</v>
      </c>
      <c r="C65" s="554"/>
      <c r="D65" s="598">
        <v>126.8</v>
      </c>
      <c r="E65" s="599">
        <v>94.7</v>
      </c>
      <c r="F65" s="599">
        <v>152.7</v>
      </c>
      <c r="G65" s="599">
        <v>85.8</v>
      </c>
      <c r="H65" s="599">
        <v>87.9</v>
      </c>
      <c r="I65" s="599">
        <v>123</v>
      </c>
      <c r="J65" s="599">
        <v>122.2</v>
      </c>
      <c r="K65" s="599">
        <v>73.1</v>
      </c>
      <c r="L65" s="599">
        <v>212.3</v>
      </c>
      <c r="M65" s="599">
        <v>169.8</v>
      </c>
      <c r="N65" s="599">
        <v>111.9</v>
      </c>
      <c r="O65" s="599">
        <v>129.7</v>
      </c>
      <c r="P65" s="599">
        <v>72.8</v>
      </c>
      <c r="Q65" s="599">
        <v>95.8</v>
      </c>
      <c r="R65" s="599">
        <v>118.5</v>
      </c>
      <c r="S65" s="599">
        <v>109.7</v>
      </c>
    </row>
    <row r="66" spans="1:19" ht="13.5" customHeight="1">
      <c r="A66" s="553"/>
      <c r="B66" s="553" t="s">
        <v>636</v>
      </c>
      <c r="C66" s="554"/>
      <c r="D66" s="598">
        <v>82</v>
      </c>
      <c r="E66" s="599">
        <v>106.1</v>
      </c>
      <c r="F66" s="599">
        <v>82.8</v>
      </c>
      <c r="G66" s="599">
        <v>74.7</v>
      </c>
      <c r="H66" s="599">
        <v>76.7</v>
      </c>
      <c r="I66" s="599">
        <v>79.2</v>
      </c>
      <c r="J66" s="599">
        <v>86</v>
      </c>
      <c r="K66" s="599">
        <v>68.4</v>
      </c>
      <c r="L66" s="599">
        <v>97.3</v>
      </c>
      <c r="M66" s="599">
        <v>79.2</v>
      </c>
      <c r="N66" s="599">
        <v>84.6</v>
      </c>
      <c r="O66" s="599">
        <v>97.6</v>
      </c>
      <c r="P66" s="599">
        <v>73.2</v>
      </c>
      <c r="Q66" s="599">
        <v>77.1</v>
      </c>
      <c r="R66" s="599">
        <v>73.8</v>
      </c>
      <c r="S66" s="599">
        <v>98.4</v>
      </c>
    </row>
    <row r="67" spans="1:19" ht="13.5" customHeight="1">
      <c r="A67" s="553"/>
      <c r="B67" s="553" t="s">
        <v>637</v>
      </c>
      <c r="C67" s="554"/>
      <c r="D67" s="598">
        <v>81.9</v>
      </c>
      <c r="E67" s="599">
        <v>87.8</v>
      </c>
      <c r="F67" s="599">
        <v>83</v>
      </c>
      <c r="G67" s="599">
        <v>79.1</v>
      </c>
      <c r="H67" s="599">
        <v>79.5</v>
      </c>
      <c r="I67" s="599">
        <v>82.2</v>
      </c>
      <c r="J67" s="599">
        <v>84.4</v>
      </c>
      <c r="K67" s="599">
        <v>71.3</v>
      </c>
      <c r="L67" s="599">
        <v>90.2</v>
      </c>
      <c r="M67" s="599">
        <v>78.8</v>
      </c>
      <c r="N67" s="599">
        <v>79.6</v>
      </c>
      <c r="O67" s="599">
        <v>99.3</v>
      </c>
      <c r="P67" s="599">
        <v>74.1</v>
      </c>
      <c r="Q67" s="599">
        <v>79.8</v>
      </c>
      <c r="R67" s="599">
        <v>73.2</v>
      </c>
      <c r="S67" s="599">
        <v>94.1</v>
      </c>
    </row>
    <row r="68" spans="1:19" ht="13.5" customHeight="1">
      <c r="A68" s="553"/>
      <c r="B68" s="553" t="s">
        <v>638</v>
      </c>
      <c r="C68" s="554"/>
      <c r="D68" s="598">
        <v>81</v>
      </c>
      <c r="E68" s="599">
        <v>90.1</v>
      </c>
      <c r="F68" s="599">
        <v>82.2</v>
      </c>
      <c r="G68" s="599">
        <v>77.4</v>
      </c>
      <c r="H68" s="599">
        <v>78.3</v>
      </c>
      <c r="I68" s="599">
        <v>82.4</v>
      </c>
      <c r="J68" s="599">
        <v>87.5</v>
      </c>
      <c r="K68" s="599">
        <v>69.1</v>
      </c>
      <c r="L68" s="599">
        <v>79.8</v>
      </c>
      <c r="M68" s="599">
        <v>81</v>
      </c>
      <c r="N68" s="599">
        <v>76.6</v>
      </c>
      <c r="O68" s="599">
        <v>95.7</v>
      </c>
      <c r="P68" s="599">
        <v>72.7</v>
      </c>
      <c r="Q68" s="599">
        <v>75.5</v>
      </c>
      <c r="R68" s="599">
        <v>72.9</v>
      </c>
      <c r="S68" s="599">
        <v>93.3</v>
      </c>
    </row>
    <row r="69" spans="1:19" ht="13.5" customHeight="1">
      <c r="A69" s="553"/>
      <c r="B69" s="553" t="s">
        <v>639</v>
      </c>
      <c r="C69" s="554"/>
      <c r="D69" s="598">
        <v>85</v>
      </c>
      <c r="E69" s="599">
        <v>83</v>
      </c>
      <c r="F69" s="599">
        <v>87.2</v>
      </c>
      <c r="G69" s="599">
        <v>76.6</v>
      </c>
      <c r="H69" s="599">
        <v>74.7</v>
      </c>
      <c r="I69" s="599">
        <v>97.3</v>
      </c>
      <c r="J69" s="599">
        <v>95.9</v>
      </c>
      <c r="K69" s="599">
        <v>69.3</v>
      </c>
      <c r="L69" s="599">
        <v>81</v>
      </c>
      <c r="M69" s="599">
        <v>79</v>
      </c>
      <c r="N69" s="599">
        <v>78.4</v>
      </c>
      <c r="O69" s="599">
        <v>103.5</v>
      </c>
      <c r="P69" s="599">
        <v>70.9</v>
      </c>
      <c r="Q69" s="599">
        <v>77.5</v>
      </c>
      <c r="R69" s="599">
        <v>73.3</v>
      </c>
      <c r="S69" s="599">
        <v>101.3</v>
      </c>
    </row>
    <row r="70" spans="1:46" ht="13.5" customHeight="1">
      <c r="A70" s="553"/>
      <c r="B70" s="553" t="s">
        <v>640</v>
      </c>
      <c r="C70" s="554"/>
      <c r="D70" s="598">
        <v>183.6</v>
      </c>
      <c r="E70" s="599">
        <v>230.7</v>
      </c>
      <c r="F70" s="599">
        <v>194.6</v>
      </c>
      <c r="G70" s="599">
        <v>189.9</v>
      </c>
      <c r="H70" s="599">
        <v>156.1</v>
      </c>
      <c r="I70" s="599">
        <v>163.6</v>
      </c>
      <c r="J70" s="599">
        <v>163.8</v>
      </c>
      <c r="K70" s="599">
        <v>201.5</v>
      </c>
      <c r="L70" s="599">
        <v>180</v>
      </c>
      <c r="M70" s="599">
        <v>180.5</v>
      </c>
      <c r="N70" s="599">
        <v>112.9</v>
      </c>
      <c r="O70" s="599">
        <v>154.9</v>
      </c>
      <c r="P70" s="599">
        <v>209.8</v>
      </c>
      <c r="Q70" s="599">
        <v>171.4</v>
      </c>
      <c r="R70" s="599">
        <v>213.9</v>
      </c>
      <c r="S70" s="599">
        <v>131.1</v>
      </c>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row>
    <row r="71" spans="1:46" ht="13.5" customHeight="1">
      <c r="A71" s="558" t="s">
        <v>641</v>
      </c>
      <c r="B71" s="558" t="s">
        <v>628</v>
      </c>
      <c r="C71" s="559" t="s">
        <v>642</v>
      </c>
      <c r="D71" s="600">
        <v>82.5</v>
      </c>
      <c r="E71" s="601">
        <v>88.8</v>
      </c>
      <c r="F71" s="601">
        <v>85</v>
      </c>
      <c r="G71" s="601">
        <v>78.3</v>
      </c>
      <c r="H71" s="601">
        <v>73.9</v>
      </c>
      <c r="I71" s="601">
        <v>88.1</v>
      </c>
      <c r="J71" s="601">
        <v>86.5</v>
      </c>
      <c r="K71" s="601">
        <v>69.1</v>
      </c>
      <c r="L71" s="601">
        <v>78.3</v>
      </c>
      <c r="M71" s="601">
        <v>80.2</v>
      </c>
      <c r="N71" s="601">
        <v>76.8</v>
      </c>
      <c r="O71" s="601">
        <v>105.5</v>
      </c>
      <c r="P71" s="601">
        <v>70.5</v>
      </c>
      <c r="Q71" s="601">
        <v>76.7</v>
      </c>
      <c r="R71" s="601">
        <v>73.2</v>
      </c>
      <c r="S71" s="601">
        <v>92.3</v>
      </c>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row>
    <row r="72" spans="1:19" ht="17.25" customHeight="1">
      <c r="A72" s="620"/>
      <c r="B72" s="620"/>
      <c r="C72" s="620"/>
      <c r="D72" s="755" t="s">
        <v>740</v>
      </c>
      <c r="E72" s="755"/>
      <c r="F72" s="755"/>
      <c r="G72" s="755"/>
      <c r="H72" s="755"/>
      <c r="I72" s="755"/>
      <c r="J72" s="755"/>
      <c r="K72" s="755"/>
      <c r="L72" s="755"/>
      <c r="M72" s="755"/>
      <c r="N72" s="755"/>
      <c r="O72" s="755"/>
      <c r="P72" s="755"/>
      <c r="Q72" s="755"/>
      <c r="R72" s="755"/>
      <c r="S72" s="755"/>
    </row>
    <row r="73" spans="1:19" ht="13.5" customHeight="1">
      <c r="A73" s="550" t="s">
        <v>619</v>
      </c>
      <c r="B73" s="550" t="s">
        <v>620</v>
      </c>
      <c r="C73" s="551" t="s">
        <v>621</v>
      </c>
      <c r="D73" s="610">
        <v>-0.1</v>
      </c>
      <c r="E73" s="611">
        <v>5.4</v>
      </c>
      <c r="F73" s="611">
        <v>-0.2</v>
      </c>
      <c r="G73" s="611">
        <v>-1.7</v>
      </c>
      <c r="H73" s="611">
        <v>-4.3</v>
      </c>
      <c r="I73" s="611">
        <v>-2.6</v>
      </c>
      <c r="J73" s="611">
        <v>-4.4</v>
      </c>
      <c r="K73" s="611">
        <v>9.8</v>
      </c>
      <c r="L73" s="618" t="s">
        <v>735</v>
      </c>
      <c r="M73" s="618" t="s">
        <v>735</v>
      </c>
      <c r="N73" s="618" t="s">
        <v>735</v>
      </c>
      <c r="O73" s="618" t="s">
        <v>735</v>
      </c>
      <c r="P73" s="611">
        <v>1.8</v>
      </c>
      <c r="Q73" s="611">
        <v>-1.1</v>
      </c>
      <c r="R73" s="611">
        <v>3.4</v>
      </c>
      <c r="S73" s="618" t="s">
        <v>735</v>
      </c>
    </row>
    <row r="74" spans="1:19" ht="13.5" customHeight="1">
      <c r="A74" s="553"/>
      <c r="B74" s="553" t="s">
        <v>622</v>
      </c>
      <c r="C74" s="554"/>
      <c r="D74" s="612">
        <v>0</v>
      </c>
      <c r="E74" s="613">
        <v>-11.9</v>
      </c>
      <c r="F74" s="613">
        <v>0.7</v>
      </c>
      <c r="G74" s="613">
        <v>-0.1</v>
      </c>
      <c r="H74" s="613">
        <v>-5</v>
      </c>
      <c r="I74" s="613">
        <v>1.7</v>
      </c>
      <c r="J74" s="613">
        <v>-0.1</v>
      </c>
      <c r="K74" s="613">
        <v>-1.7</v>
      </c>
      <c r="L74" s="619" t="s">
        <v>735</v>
      </c>
      <c r="M74" s="619" t="s">
        <v>735</v>
      </c>
      <c r="N74" s="619" t="s">
        <v>735</v>
      </c>
      <c r="O74" s="619" t="s">
        <v>735</v>
      </c>
      <c r="P74" s="613">
        <v>-3.8</v>
      </c>
      <c r="Q74" s="613">
        <v>1.2</v>
      </c>
      <c r="R74" s="613">
        <v>-18.7</v>
      </c>
      <c r="S74" s="619" t="s">
        <v>735</v>
      </c>
    </row>
    <row r="75" spans="1:19" ht="13.5" customHeight="1">
      <c r="A75" s="553"/>
      <c r="B75" s="553" t="s">
        <v>623</v>
      </c>
      <c r="C75" s="554"/>
      <c r="D75" s="612">
        <v>0</v>
      </c>
      <c r="E75" s="613">
        <v>-5.3</v>
      </c>
      <c r="F75" s="613">
        <v>0.2</v>
      </c>
      <c r="G75" s="613">
        <v>-5.2</v>
      </c>
      <c r="H75" s="613">
        <v>-9.2</v>
      </c>
      <c r="I75" s="613">
        <v>2.5</v>
      </c>
      <c r="J75" s="613">
        <v>-8</v>
      </c>
      <c r="K75" s="613">
        <v>7.9</v>
      </c>
      <c r="L75" s="619" t="s">
        <v>735</v>
      </c>
      <c r="M75" s="619" t="s">
        <v>735</v>
      </c>
      <c r="N75" s="619" t="s">
        <v>735</v>
      </c>
      <c r="O75" s="619" t="s">
        <v>735</v>
      </c>
      <c r="P75" s="613">
        <v>-4.9</v>
      </c>
      <c r="Q75" s="613">
        <v>3.4</v>
      </c>
      <c r="R75" s="613">
        <v>7.8</v>
      </c>
      <c r="S75" s="619" t="s">
        <v>735</v>
      </c>
    </row>
    <row r="76" spans="1:19" ht="13.5" customHeight="1">
      <c r="A76" s="553"/>
      <c r="B76" s="553" t="s">
        <v>624</v>
      </c>
      <c r="C76" s="554"/>
      <c r="D76" s="612">
        <v>-8.4</v>
      </c>
      <c r="E76" s="613">
        <v>-2.8</v>
      </c>
      <c r="F76" s="613">
        <v>-10.2</v>
      </c>
      <c r="G76" s="613">
        <v>-2.9</v>
      </c>
      <c r="H76" s="613">
        <v>-10.8</v>
      </c>
      <c r="I76" s="613">
        <v>-3.3</v>
      </c>
      <c r="J76" s="613">
        <v>-4.7</v>
      </c>
      <c r="K76" s="613">
        <v>1.8</v>
      </c>
      <c r="L76" s="619" t="s">
        <v>735</v>
      </c>
      <c r="M76" s="619" t="s">
        <v>735</v>
      </c>
      <c r="N76" s="619" t="s">
        <v>735</v>
      </c>
      <c r="O76" s="619" t="s">
        <v>735</v>
      </c>
      <c r="P76" s="613">
        <v>-3.1</v>
      </c>
      <c r="Q76" s="613">
        <v>-3.3</v>
      </c>
      <c r="R76" s="613">
        <v>14.3</v>
      </c>
      <c r="S76" s="619" t="s">
        <v>735</v>
      </c>
    </row>
    <row r="77" spans="1:19" ht="13.5" customHeight="1">
      <c r="A77" s="553"/>
      <c r="B77" s="553" t="s">
        <v>625</v>
      </c>
      <c r="C77" s="554"/>
      <c r="D77" s="612">
        <v>0.4</v>
      </c>
      <c r="E77" s="613">
        <v>20</v>
      </c>
      <c r="F77" s="613">
        <v>6</v>
      </c>
      <c r="G77" s="613">
        <v>1.5</v>
      </c>
      <c r="H77" s="613">
        <v>1.5</v>
      </c>
      <c r="I77" s="613">
        <v>-4.7</v>
      </c>
      <c r="J77" s="613">
        <v>4.1</v>
      </c>
      <c r="K77" s="613">
        <v>4.3</v>
      </c>
      <c r="L77" s="619" t="s">
        <v>735</v>
      </c>
      <c r="M77" s="619" t="s">
        <v>735</v>
      </c>
      <c r="N77" s="619" t="s">
        <v>735</v>
      </c>
      <c r="O77" s="619" t="s">
        <v>735</v>
      </c>
      <c r="P77" s="613">
        <v>-13.2</v>
      </c>
      <c r="Q77" s="613">
        <v>-5.6</v>
      </c>
      <c r="R77" s="613">
        <v>5.7</v>
      </c>
      <c r="S77" s="619" t="s">
        <v>735</v>
      </c>
    </row>
    <row r="78" spans="1:19" ht="13.5" customHeight="1">
      <c r="A78" s="553"/>
      <c r="B78" s="553" t="s">
        <v>626</v>
      </c>
      <c r="C78" s="554"/>
      <c r="D78" s="616">
        <v>-1.4</v>
      </c>
      <c r="E78" s="617">
        <v>4.9</v>
      </c>
      <c r="F78" s="617">
        <v>0.9</v>
      </c>
      <c r="G78" s="617">
        <v>-4.5</v>
      </c>
      <c r="H78" s="617">
        <v>-6.3</v>
      </c>
      <c r="I78" s="617">
        <v>-2.9</v>
      </c>
      <c r="J78" s="617">
        <v>1.4</v>
      </c>
      <c r="K78" s="617">
        <v>-5.3</v>
      </c>
      <c r="L78" s="617">
        <v>6.1</v>
      </c>
      <c r="M78" s="617">
        <v>3.1</v>
      </c>
      <c r="N78" s="617">
        <v>-14.3</v>
      </c>
      <c r="O78" s="617">
        <v>3.8</v>
      </c>
      <c r="P78" s="617">
        <v>-4.5</v>
      </c>
      <c r="Q78" s="617">
        <v>-7.5</v>
      </c>
      <c r="R78" s="617">
        <v>-1.2</v>
      </c>
      <c r="S78" s="617">
        <v>0.5</v>
      </c>
    </row>
    <row r="79" spans="1:19" ht="13.5" customHeight="1">
      <c r="A79" s="550" t="s">
        <v>627</v>
      </c>
      <c r="B79" s="550" t="s">
        <v>628</v>
      </c>
      <c r="C79" s="556" t="s">
        <v>629</v>
      </c>
      <c r="D79" s="598">
        <v>0.1</v>
      </c>
      <c r="E79" s="599">
        <v>4.4</v>
      </c>
      <c r="F79" s="599">
        <v>-0.1</v>
      </c>
      <c r="G79" s="599">
        <v>2.5</v>
      </c>
      <c r="H79" s="599">
        <v>-5.7</v>
      </c>
      <c r="I79" s="599">
        <v>-1.6</v>
      </c>
      <c r="J79" s="599">
        <v>-0.7</v>
      </c>
      <c r="K79" s="599">
        <v>9.4</v>
      </c>
      <c r="L79" s="599">
        <v>-6.1</v>
      </c>
      <c r="M79" s="599">
        <v>12.5</v>
      </c>
      <c r="N79" s="599">
        <v>-15.2</v>
      </c>
      <c r="O79" s="599">
        <v>3.1</v>
      </c>
      <c r="P79" s="599">
        <v>-5</v>
      </c>
      <c r="Q79" s="599">
        <v>3.1</v>
      </c>
      <c r="R79" s="599">
        <v>2.1</v>
      </c>
      <c r="S79" s="599">
        <v>0.6</v>
      </c>
    </row>
    <row r="80" spans="1:19" ht="13.5" customHeight="1">
      <c r="A80" s="553"/>
      <c r="B80" s="553" t="s">
        <v>630</v>
      </c>
      <c r="C80" s="554"/>
      <c r="D80" s="598">
        <v>0.4</v>
      </c>
      <c r="E80" s="599">
        <v>16.3</v>
      </c>
      <c r="F80" s="599">
        <v>2.8</v>
      </c>
      <c r="G80" s="599">
        <v>1.4</v>
      </c>
      <c r="H80" s="599">
        <v>-6.7</v>
      </c>
      <c r="I80" s="599">
        <v>-4.3</v>
      </c>
      <c r="J80" s="599">
        <v>2.8</v>
      </c>
      <c r="K80" s="599">
        <v>-1.3</v>
      </c>
      <c r="L80" s="599">
        <v>-4.8</v>
      </c>
      <c r="M80" s="599">
        <v>4.5</v>
      </c>
      <c r="N80" s="599">
        <v>-13.1</v>
      </c>
      <c r="O80" s="599">
        <v>-0.2</v>
      </c>
      <c r="P80" s="599">
        <v>-8</v>
      </c>
      <c r="Q80" s="599">
        <v>-2.5</v>
      </c>
      <c r="R80" s="599">
        <v>2.8</v>
      </c>
      <c r="S80" s="599">
        <v>5.3</v>
      </c>
    </row>
    <row r="81" spans="1:19" ht="13.5" customHeight="1">
      <c r="A81" s="553"/>
      <c r="B81" s="553" t="s">
        <v>631</v>
      </c>
      <c r="C81" s="554"/>
      <c r="D81" s="598">
        <v>-3.3</v>
      </c>
      <c r="E81" s="599">
        <v>-8.4</v>
      </c>
      <c r="F81" s="599">
        <v>-2.5</v>
      </c>
      <c r="G81" s="599">
        <v>7.5</v>
      </c>
      <c r="H81" s="599">
        <v>-7.2</v>
      </c>
      <c r="I81" s="599">
        <v>-4.2</v>
      </c>
      <c r="J81" s="599">
        <v>1.8</v>
      </c>
      <c r="K81" s="599">
        <v>3.1</v>
      </c>
      <c r="L81" s="599">
        <v>8.6</v>
      </c>
      <c r="M81" s="599">
        <v>4.2</v>
      </c>
      <c r="N81" s="599">
        <v>-17.3</v>
      </c>
      <c r="O81" s="599">
        <v>7.3</v>
      </c>
      <c r="P81" s="599">
        <v>-6.1</v>
      </c>
      <c r="Q81" s="599">
        <v>-10.2</v>
      </c>
      <c r="R81" s="599">
        <v>1.9</v>
      </c>
      <c r="S81" s="599">
        <v>1.7</v>
      </c>
    </row>
    <row r="82" spans="1:19" ht="13.5" customHeight="1">
      <c r="A82" s="553"/>
      <c r="B82" s="553" t="s">
        <v>632</v>
      </c>
      <c r="C82" s="554"/>
      <c r="D82" s="598">
        <v>-1.6</v>
      </c>
      <c r="E82" s="599">
        <v>7.5</v>
      </c>
      <c r="F82" s="599">
        <v>-0.1</v>
      </c>
      <c r="G82" s="599">
        <v>1.7</v>
      </c>
      <c r="H82" s="599">
        <v>-10.8</v>
      </c>
      <c r="I82" s="599">
        <v>-8.5</v>
      </c>
      <c r="J82" s="599">
        <v>9.3</v>
      </c>
      <c r="K82" s="599">
        <v>-4.2</v>
      </c>
      <c r="L82" s="599">
        <v>-8</v>
      </c>
      <c r="M82" s="599">
        <v>1.7</v>
      </c>
      <c r="N82" s="599">
        <v>-21.4</v>
      </c>
      <c r="O82" s="599">
        <v>-1.2</v>
      </c>
      <c r="P82" s="599">
        <v>-3.6</v>
      </c>
      <c r="Q82" s="599">
        <v>-6.2</v>
      </c>
      <c r="R82" s="599">
        <v>4.8</v>
      </c>
      <c r="S82" s="599">
        <v>2.7</v>
      </c>
    </row>
    <row r="83" spans="1:19" ht="13.5" customHeight="1">
      <c r="A83" s="553"/>
      <c r="B83" s="553" t="s">
        <v>633</v>
      </c>
      <c r="C83" s="554"/>
      <c r="D83" s="598">
        <v>-2.1</v>
      </c>
      <c r="E83" s="599">
        <v>-9.6</v>
      </c>
      <c r="F83" s="599">
        <v>-2.1</v>
      </c>
      <c r="G83" s="599">
        <v>2.6</v>
      </c>
      <c r="H83" s="599">
        <v>-5.7</v>
      </c>
      <c r="I83" s="599">
        <v>-3.9</v>
      </c>
      <c r="J83" s="599">
        <v>4.3</v>
      </c>
      <c r="K83" s="599">
        <v>-5.7</v>
      </c>
      <c r="L83" s="599">
        <v>-4.8</v>
      </c>
      <c r="M83" s="599">
        <v>23.8</v>
      </c>
      <c r="N83" s="599">
        <v>-13</v>
      </c>
      <c r="O83" s="599">
        <v>6.7</v>
      </c>
      <c r="P83" s="599">
        <v>-4.5</v>
      </c>
      <c r="Q83" s="599">
        <v>-7.3</v>
      </c>
      <c r="R83" s="599">
        <v>-0.4</v>
      </c>
      <c r="S83" s="599">
        <v>0.5</v>
      </c>
    </row>
    <row r="84" spans="1:19" ht="13.5" customHeight="1">
      <c r="A84" s="553"/>
      <c r="B84" s="553" t="s">
        <v>634</v>
      </c>
      <c r="C84" s="554"/>
      <c r="D84" s="598">
        <v>-6.4</v>
      </c>
      <c r="E84" s="599">
        <v>-0.5</v>
      </c>
      <c r="F84" s="599">
        <v>-4.8</v>
      </c>
      <c r="G84" s="599">
        <v>-9.8</v>
      </c>
      <c r="H84" s="599">
        <v>-5.2</v>
      </c>
      <c r="I84" s="599">
        <v>-4.3</v>
      </c>
      <c r="J84" s="599">
        <v>2.2</v>
      </c>
      <c r="K84" s="599">
        <v>-10.2</v>
      </c>
      <c r="L84" s="599">
        <v>-13.2</v>
      </c>
      <c r="M84" s="599">
        <v>-8.6</v>
      </c>
      <c r="N84" s="599">
        <v>-15.9</v>
      </c>
      <c r="O84" s="599">
        <v>10.5</v>
      </c>
      <c r="P84" s="599">
        <v>-3.7</v>
      </c>
      <c r="Q84" s="599">
        <v>-19.3</v>
      </c>
      <c r="R84" s="599">
        <v>-7</v>
      </c>
      <c r="S84" s="599">
        <v>-4.9</v>
      </c>
    </row>
    <row r="85" spans="1:19" ht="13.5" customHeight="1">
      <c r="A85" s="553"/>
      <c r="B85" s="553" t="s">
        <v>635</v>
      </c>
      <c r="C85" s="554"/>
      <c r="D85" s="598">
        <v>3.7</v>
      </c>
      <c r="E85" s="599">
        <v>-26.4</v>
      </c>
      <c r="F85" s="599">
        <v>9.6</v>
      </c>
      <c r="G85" s="599">
        <v>-2.6</v>
      </c>
      <c r="H85" s="599">
        <v>1.9</v>
      </c>
      <c r="I85" s="599">
        <v>7.5</v>
      </c>
      <c r="J85" s="599">
        <v>2.5</v>
      </c>
      <c r="K85" s="599">
        <v>-1.5</v>
      </c>
      <c r="L85" s="599">
        <v>89.3</v>
      </c>
      <c r="M85" s="599">
        <v>15.9</v>
      </c>
      <c r="N85" s="599">
        <v>-10.6</v>
      </c>
      <c r="O85" s="599">
        <v>2.7</v>
      </c>
      <c r="P85" s="599">
        <v>-4.4</v>
      </c>
      <c r="Q85" s="599">
        <v>-7.8</v>
      </c>
      <c r="R85" s="599">
        <v>1.5</v>
      </c>
      <c r="S85" s="599">
        <v>-4.9</v>
      </c>
    </row>
    <row r="86" spans="1:19" ht="13.5" customHeight="1">
      <c r="A86" s="553"/>
      <c r="B86" s="553" t="s">
        <v>636</v>
      </c>
      <c r="C86" s="554"/>
      <c r="D86" s="598">
        <v>-2.6</v>
      </c>
      <c r="E86" s="599">
        <v>49</v>
      </c>
      <c r="F86" s="599">
        <v>-2.7</v>
      </c>
      <c r="G86" s="599">
        <v>-3</v>
      </c>
      <c r="H86" s="599">
        <v>-7</v>
      </c>
      <c r="I86" s="599">
        <v>-11.1</v>
      </c>
      <c r="J86" s="599">
        <v>0.5</v>
      </c>
      <c r="K86" s="599">
        <v>-6.2</v>
      </c>
      <c r="L86" s="599">
        <v>-0.7</v>
      </c>
      <c r="M86" s="599">
        <v>0.6</v>
      </c>
      <c r="N86" s="599">
        <v>-18.6</v>
      </c>
      <c r="O86" s="599">
        <v>5.6</v>
      </c>
      <c r="P86" s="599">
        <v>-6.4</v>
      </c>
      <c r="Q86" s="599">
        <v>-6.3</v>
      </c>
      <c r="R86" s="599">
        <v>0.2</v>
      </c>
      <c r="S86" s="599">
        <v>7</v>
      </c>
    </row>
    <row r="87" spans="1:19" ht="13.5" customHeight="1">
      <c r="A87" s="553"/>
      <c r="B87" s="553" t="s">
        <v>637</v>
      </c>
      <c r="C87" s="554"/>
      <c r="D87" s="598">
        <v>-1.1</v>
      </c>
      <c r="E87" s="599">
        <v>9.6</v>
      </c>
      <c r="F87" s="599">
        <v>0.8</v>
      </c>
      <c r="G87" s="599">
        <v>-1.2</v>
      </c>
      <c r="H87" s="599">
        <v>-8.8</v>
      </c>
      <c r="I87" s="599">
        <v>-2.2</v>
      </c>
      <c r="J87" s="599">
        <v>-0.7</v>
      </c>
      <c r="K87" s="599">
        <v>-7</v>
      </c>
      <c r="L87" s="599">
        <v>5</v>
      </c>
      <c r="M87" s="599">
        <v>0.7</v>
      </c>
      <c r="N87" s="599">
        <v>-11.8</v>
      </c>
      <c r="O87" s="599">
        <v>8.4</v>
      </c>
      <c r="P87" s="599">
        <v>-5.8</v>
      </c>
      <c r="Q87" s="599">
        <v>-2.5</v>
      </c>
      <c r="R87" s="599">
        <v>-0.4</v>
      </c>
      <c r="S87" s="599">
        <v>-1.2</v>
      </c>
    </row>
    <row r="88" spans="1:19" ht="13.5" customHeight="1">
      <c r="A88" s="553"/>
      <c r="B88" s="553" t="s">
        <v>638</v>
      </c>
      <c r="C88" s="554"/>
      <c r="D88" s="598">
        <v>-1.2</v>
      </c>
      <c r="E88" s="599">
        <v>19.5</v>
      </c>
      <c r="F88" s="599">
        <v>1.3</v>
      </c>
      <c r="G88" s="599">
        <v>-5.2</v>
      </c>
      <c r="H88" s="599">
        <v>-6.4</v>
      </c>
      <c r="I88" s="599">
        <v>-3.9</v>
      </c>
      <c r="J88" s="599">
        <v>2.6</v>
      </c>
      <c r="K88" s="599">
        <v>-5.9</v>
      </c>
      <c r="L88" s="599">
        <v>-16.7</v>
      </c>
      <c r="M88" s="599">
        <v>-0.2</v>
      </c>
      <c r="N88" s="599">
        <v>-12.7</v>
      </c>
      <c r="O88" s="599">
        <v>1.6</v>
      </c>
      <c r="P88" s="599">
        <v>-6.4</v>
      </c>
      <c r="Q88" s="599">
        <v>-7.5</v>
      </c>
      <c r="R88" s="599">
        <v>0.3</v>
      </c>
      <c r="S88" s="599">
        <v>0.6</v>
      </c>
    </row>
    <row r="89" spans="1:19" ht="13.5" customHeight="1">
      <c r="A89" s="553"/>
      <c r="B89" s="553" t="s">
        <v>639</v>
      </c>
      <c r="C89" s="554"/>
      <c r="D89" s="598">
        <v>-2.7</v>
      </c>
      <c r="E89" s="599">
        <v>0.4</v>
      </c>
      <c r="F89" s="599">
        <v>-1.5</v>
      </c>
      <c r="G89" s="599">
        <v>-4.2</v>
      </c>
      <c r="H89" s="599">
        <v>-9.3</v>
      </c>
      <c r="I89" s="599">
        <v>6.8</v>
      </c>
      <c r="J89" s="599">
        <v>2.7</v>
      </c>
      <c r="K89" s="599">
        <v>-1.7</v>
      </c>
      <c r="L89" s="599">
        <v>-16.8</v>
      </c>
      <c r="M89" s="599">
        <v>-0.6</v>
      </c>
      <c r="N89" s="599">
        <v>-11.3</v>
      </c>
      <c r="O89" s="599">
        <v>-5</v>
      </c>
      <c r="P89" s="599">
        <v>-6.9</v>
      </c>
      <c r="Q89" s="599">
        <v>-7.8</v>
      </c>
      <c r="R89" s="599">
        <v>-0.9</v>
      </c>
      <c r="S89" s="599">
        <v>-7.7</v>
      </c>
    </row>
    <row r="90" spans="1:19" ht="13.5" customHeight="1">
      <c r="A90" s="553"/>
      <c r="B90" s="553" t="s">
        <v>640</v>
      </c>
      <c r="C90" s="554"/>
      <c r="D90" s="598">
        <v>-0.2</v>
      </c>
      <c r="E90" s="599">
        <v>15.3</v>
      </c>
      <c r="F90" s="599">
        <v>4.1</v>
      </c>
      <c r="G90" s="599">
        <v>-15.8</v>
      </c>
      <c r="H90" s="599">
        <v>-6.6</v>
      </c>
      <c r="I90" s="599">
        <v>-5.8</v>
      </c>
      <c r="J90" s="599">
        <v>-5.2</v>
      </c>
      <c r="K90" s="599">
        <v>-10.6</v>
      </c>
      <c r="L90" s="599">
        <v>20.6</v>
      </c>
      <c r="M90" s="599">
        <v>-6.1</v>
      </c>
      <c r="N90" s="599">
        <v>-11.8</v>
      </c>
      <c r="O90" s="599">
        <v>6.1</v>
      </c>
      <c r="P90" s="599">
        <v>-0.2</v>
      </c>
      <c r="Q90" s="599">
        <v>-6.6</v>
      </c>
      <c r="R90" s="599">
        <v>-5.7</v>
      </c>
      <c r="S90" s="599">
        <v>7.6</v>
      </c>
    </row>
    <row r="91" spans="1:19" ht="13.5" customHeight="1">
      <c r="A91" s="558" t="s">
        <v>641</v>
      </c>
      <c r="B91" s="558" t="s">
        <v>628</v>
      </c>
      <c r="C91" s="559" t="s">
        <v>642</v>
      </c>
      <c r="D91" s="600">
        <v>-0.8</v>
      </c>
      <c r="E91" s="601">
        <v>18.7</v>
      </c>
      <c r="F91" s="601">
        <v>4.6</v>
      </c>
      <c r="G91" s="601">
        <v>-1.3</v>
      </c>
      <c r="H91" s="601">
        <v>-7.9</v>
      </c>
      <c r="I91" s="601">
        <v>8.9</v>
      </c>
      <c r="J91" s="601">
        <v>-0.8</v>
      </c>
      <c r="K91" s="601">
        <v>-17.6</v>
      </c>
      <c r="L91" s="601">
        <v>-4.9</v>
      </c>
      <c r="M91" s="601">
        <v>-22</v>
      </c>
      <c r="N91" s="601">
        <v>-10.6</v>
      </c>
      <c r="O91" s="601">
        <v>14.4</v>
      </c>
      <c r="P91" s="601">
        <v>-6.1</v>
      </c>
      <c r="Q91" s="601">
        <v>-13.8</v>
      </c>
      <c r="R91" s="601">
        <v>-1.7</v>
      </c>
      <c r="S91" s="601">
        <v>-0.3</v>
      </c>
    </row>
    <row r="92" spans="1:35" ht="27" customHeight="1">
      <c r="A92" s="756" t="s">
        <v>344</v>
      </c>
      <c r="B92" s="756"/>
      <c r="C92" s="757"/>
      <c r="D92" s="605">
        <v>-55.1</v>
      </c>
      <c r="E92" s="602">
        <v>-61.5</v>
      </c>
      <c r="F92" s="602">
        <v>-56.3</v>
      </c>
      <c r="G92" s="602">
        <v>-58.8</v>
      </c>
      <c r="H92" s="602">
        <v>-52.7</v>
      </c>
      <c r="I92" s="602">
        <v>-46.1</v>
      </c>
      <c r="J92" s="602">
        <v>-47.2</v>
      </c>
      <c r="K92" s="602">
        <v>-65.7</v>
      </c>
      <c r="L92" s="602">
        <v>-56.5</v>
      </c>
      <c r="M92" s="602">
        <v>-55.6</v>
      </c>
      <c r="N92" s="602">
        <v>-32</v>
      </c>
      <c r="O92" s="602">
        <v>-31.9</v>
      </c>
      <c r="P92" s="602">
        <v>-66.4</v>
      </c>
      <c r="Q92" s="602">
        <v>-55.3</v>
      </c>
      <c r="R92" s="602">
        <v>-65.8</v>
      </c>
      <c r="S92" s="602">
        <v>-29.6</v>
      </c>
      <c r="T92" s="555"/>
      <c r="U92" s="555"/>
      <c r="V92" s="555"/>
      <c r="W92" s="555"/>
      <c r="X92" s="555"/>
      <c r="Y92" s="555"/>
      <c r="Z92" s="555"/>
      <c r="AA92" s="555"/>
      <c r="AB92" s="555"/>
      <c r="AC92" s="555"/>
      <c r="AD92" s="555"/>
      <c r="AE92" s="555"/>
      <c r="AF92" s="555"/>
      <c r="AG92" s="555"/>
      <c r="AH92" s="555"/>
      <c r="AI92" s="555"/>
    </row>
    <row r="93" spans="1:36" s="557" customFormat="1" ht="27" customHeight="1">
      <c r="A93" s="561"/>
      <c r="B93" s="561"/>
      <c r="C93" s="561"/>
      <c r="D93" s="562"/>
      <c r="E93" s="562"/>
      <c r="F93" s="562"/>
      <c r="G93" s="562"/>
      <c r="H93" s="562"/>
      <c r="I93" s="562"/>
      <c r="J93" s="562"/>
      <c r="K93" s="562"/>
      <c r="L93" s="562"/>
      <c r="M93" s="562"/>
      <c r="N93" s="562"/>
      <c r="O93" s="562"/>
      <c r="P93" s="562"/>
      <c r="Q93" s="562"/>
      <c r="R93" s="562"/>
      <c r="S93" s="562"/>
      <c r="T93" s="540"/>
      <c r="U93" s="540"/>
      <c r="V93" s="540"/>
      <c r="W93" s="540"/>
      <c r="X93" s="540"/>
      <c r="Y93" s="540"/>
      <c r="Z93" s="540"/>
      <c r="AA93" s="540"/>
      <c r="AB93" s="540"/>
      <c r="AC93" s="540"/>
      <c r="AD93" s="540"/>
      <c r="AE93" s="540"/>
      <c r="AF93" s="540"/>
      <c r="AG93" s="540"/>
      <c r="AH93" s="540"/>
      <c r="AI93" s="540"/>
      <c r="AJ93" s="540"/>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2012-05-07T03:01:25Z</cp:lastPrinted>
  <dcterms:created xsi:type="dcterms:W3CDTF">2003-04-22T00:03:15Z</dcterms:created>
  <dcterms:modified xsi:type="dcterms:W3CDTF">2012-05-07T07:25:56Z</dcterms:modified>
  <cp:category/>
  <cp:version/>
  <cp:contentType/>
  <cp:contentStatus/>
</cp:coreProperties>
</file>