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45" windowWidth="5625" windowHeight="5820" tabRatio="788" activeTab="0"/>
  </bookViews>
  <sheets>
    <sheet name="市町村別形態別" sheetId="1" r:id="rId1"/>
  </sheets>
  <definedNames>
    <definedName name="_xlnm.Print_Area" localSheetId="0">'市町村別形態別'!$A$4:$G$102</definedName>
  </definedNames>
  <calcPr fullCalcOnLoad="1"/>
</workbook>
</file>

<file path=xl/sharedStrings.xml><?xml version="1.0" encoding="utf-8"?>
<sst xmlns="http://schemas.openxmlformats.org/spreadsheetml/2006/main" count="111" uniqueCount="98">
  <si>
    <t>観光ﾚｸﾘｴｰｼｮﾝ客数</t>
  </si>
  <si>
    <t>宿泊客数</t>
  </si>
  <si>
    <t>市 町 村 名</t>
  </si>
  <si>
    <t>平成１４年度  市町村別形態別観光交流客数</t>
  </si>
  <si>
    <t>平成13年度</t>
  </si>
  <si>
    <t>伊豆地域計</t>
  </si>
  <si>
    <t>沼津市</t>
  </si>
  <si>
    <t>熱海市</t>
  </si>
  <si>
    <t>三島市</t>
  </si>
  <si>
    <t>伊東市</t>
  </si>
  <si>
    <t>下田市</t>
  </si>
  <si>
    <t>東伊豆町</t>
  </si>
  <si>
    <t>河津町</t>
  </si>
  <si>
    <t>南伊豆町</t>
  </si>
  <si>
    <t>松崎町</t>
  </si>
  <si>
    <t>西伊豆町</t>
  </si>
  <si>
    <t>賀茂村</t>
  </si>
  <si>
    <t>伊豆長岡町</t>
  </si>
  <si>
    <t>修善寺町</t>
  </si>
  <si>
    <t>戸田村</t>
  </si>
  <si>
    <t>土肥町</t>
  </si>
  <si>
    <t>函南町</t>
  </si>
  <si>
    <t>韮山町</t>
  </si>
  <si>
    <t>大仁町</t>
  </si>
  <si>
    <t>天城湯ケ島町</t>
  </si>
  <si>
    <t>中伊豆町</t>
  </si>
  <si>
    <t>清水町</t>
  </si>
  <si>
    <t>西遠地域計</t>
  </si>
  <si>
    <t>浜松市</t>
  </si>
  <si>
    <t>浜北市</t>
  </si>
  <si>
    <t>湖西市</t>
  </si>
  <si>
    <t>舞阪町</t>
  </si>
  <si>
    <t>新居町</t>
  </si>
  <si>
    <t>雄踏町</t>
  </si>
  <si>
    <t>細江町</t>
  </si>
  <si>
    <t>引佐町</t>
  </si>
  <si>
    <t>三ヶ日町</t>
  </si>
  <si>
    <t>富士地域計</t>
  </si>
  <si>
    <t>富士宮市</t>
  </si>
  <si>
    <t>富士市</t>
  </si>
  <si>
    <t>御殿場市</t>
  </si>
  <si>
    <t>裾野市</t>
  </si>
  <si>
    <t>長泉町</t>
  </si>
  <si>
    <t>小山町</t>
  </si>
  <si>
    <t>芝川町</t>
  </si>
  <si>
    <t>駿河地域計</t>
  </si>
  <si>
    <t>静岡市</t>
  </si>
  <si>
    <t>清水市</t>
  </si>
  <si>
    <t>富士川町</t>
  </si>
  <si>
    <t>蒲原町</t>
  </si>
  <si>
    <t>由比町</t>
  </si>
  <si>
    <t xml:space="preserve">            （単位：人）</t>
  </si>
  <si>
    <t>観光交流客数</t>
  </si>
  <si>
    <t>前年度比</t>
  </si>
  <si>
    <t>観光交流</t>
  </si>
  <si>
    <t>宿泊</t>
  </si>
  <si>
    <t>観光レク</t>
  </si>
  <si>
    <t>県一括調査計</t>
  </si>
  <si>
    <t>市町村調査計</t>
  </si>
  <si>
    <t>奥大井地域計</t>
  </si>
  <si>
    <t>川根町</t>
  </si>
  <si>
    <t>中川根町</t>
  </si>
  <si>
    <t>本川根町</t>
  </si>
  <si>
    <t>西駿河地域計</t>
  </si>
  <si>
    <t>島田市</t>
  </si>
  <si>
    <t>焼津市</t>
  </si>
  <si>
    <t>藤枝市</t>
  </si>
  <si>
    <t>岡部町</t>
  </si>
  <si>
    <t>大井川町</t>
  </si>
  <si>
    <t>御前崎町</t>
  </si>
  <si>
    <t>相良町</t>
  </si>
  <si>
    <t>榛原町</t>
  </si>
  <si>
    <t>吉田町</t>
  </si>
  <si>
    <t>金谷町</t>
  </si>
  <si>
    <t>中東遠地域計</t>
  </si>
  <si>
    <t>磐田市</t>
  </si>
  <si>
    <t>掛川市</t>
  </si>
  <si>
    <t>袋井市</t>
  </si>
  <si>
    <t>大須賀町</t>
  </si>
  <si>
    <t>大東町</t>
  </si>
  <si>
    <t>浜岡町</t>
  </si>
  <si>
    <t>小笠町</t>
  </si>
  <si>
    <t>菊川町</t>
  </si>
  <si>
    <t>森町</t>
  </si>
  <si>
    <t>浅羽町</t>
  </si>
  <si>
    <t>福田町</t>
  </si>
  <si>
    <t>竜洋町</t>
  </si>
  <si>
    <t>豊田町</t>
  </si>
  <si>
    <t>豊岡村</t>
  </si>
  <si>
    <t>北遠地域計</t>
  </si>
  <si>
    <t>天竜市</t>
  </si>
  <si>
    <t>春野町</t>
  </si>
  <si>
    <t>龍山村</t>
  </si>
  <si>
    <t>佐久間町</t>
  </si>
  <si>
    <t>水窪町</t>
  </si>
  <si>
    <t>観光交流</t>
  </si>
  <si>
    <t>観光レク</t>
  </si>
  <si>
    <t>県  計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</si>
</sst>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_);[Red]\(#,##0\)"/>
    <numFmt numFmtId="179" formatCode="#,##0.00_);[Red]\(#,##0.00\)"/>
    <numFmt numFmtId="180" formatCode="#,##0_ ;[Red]\-#,##0\ "/>
    <numFmt numFmtId="181" formatCode="#,##0;[Red]#,##0"/>
    <numFmt numFmtId="182" formatCode="0;[Red]0"/>
    <numFmt numFmtId="183" formatCode="&quot;△&quot;\ #,##0;&quot;▲&quot;\ #,##0"/>
    <numFmt numFmtId="184" formatCode="0.000%"/>
    <numFmt numFmtId="185" formatCode="0.0000%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#,##0,"/>
    <numFmt numFmtId="195" formatCode="#,000,"/>
    <numFmt numFmtId="196" formatCode="#,##0.0;[Red]\-#,##0.0"/>
    <numFmt numFmtId="197" formatCode="#,##0.000;[Red]\-#,##0.000"/>
    <numFmt numFmtId="198" formatCode="#,##0.0000;[Red]\-#,##0.0000"/>
    <numFmt numFmtId="199" formatCode="#,##0.00000;[Red]\-#,##0.00000"/>
    <numFmt numFmtId="200" formatCode="#,##0.0"/>
    <numFmt numFmtId="201" formatCode="0_);[Red]\(0\)"/>
    <numFmt numFmtId="202" formatCode="&quot;\&quot;#,##0_);[Red]\(&quot;\&quot;#,##0\)"/>
    <numFmt numFmtId="203" formatCode="0.0_ "/>
    <numFmt numFmtId="204" formatCode="0.0_);[Red]\(0.0\)"/>
    <numFmt numFmtId="205" formatCode="0.0E+00"/>
    <numFmt numFmtId="206" formatCode="0_ "/>
    <numFmt numFmtId="207" formatCode="#,##0_);\(#,##0\)"/>
  </numFmts>
  <fonts count="9">
    <font>
      <sz val="11"/>
      <name val="ＭＳ Ｐゴシック"/>
      <family val="3"/>
    </font>
    <font>
      <sz val="8"/>
      <name val="ＭＳ Ｐゴシック"/>
      <family val="3"/>
    </font>
    <font>
      <sz val="12"/>
      <name val="リュウミンライト－ＫＬ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" fontId="2" fillId="0" borderId="0">
      <alignment/>
      <protection/>
    </xf>
  </cellStyleXfs>
  <cellXfs count="57">
    <xf numFmtId="0" fontId="0" fillId="0" borderId="0" xfId="0" applyAlignment="1">
      <alignment/>
    </xf>
    <xf numFmtId="38" fontId="3" fillId="0" borderId="0" xfId="16" applyFont="1" applyAlignment="1">
      <alignment/>
    </xf>
    <xf numFmtId="0" fontId="3" fillId="0" borderId="1" xfId="0" applyFont="1" applyBorder="1" applyAlignment="1">
      <alignment horizontal="left"/>
    </xf>
    <xf numFmtId="178" fontId="3" fillId="0" borderId="1" xfId="16" applyNumberFormat="1" applyFont="1" applyBorder="1" applyAlignment="1">
      <alignment/>
    </xf>
    <xf numFmtId="178" fontId="3" fillId="0" borderId="1" xfId="0" applyNumberFormat="1" applyFont="1" applyBorder="1" applyAlignment="1">
      <alignment/>
    </xf>
    <xf numFmtId="178" fontId="4" fillId="0" borderId="1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176" fontId="5" fillId="0" borderId="0" xfId="0" applyNumberFormat="1" applyFont="1" applyAlignment="1">
      <alignment/>
    </xf>
    <xf numFmtId="38" fontId="5" fillId="0" borderId="0" xfId="16" applyFont="1" applyAlignment="1">
      <alignment/>
    </xf>
    <xf numFmtId="38" fontId="5" fillId="0" borderId="2" xfId="16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1" xfId="0" applyFont="1" applyBorder="1" applyAlignment="1">
      <alignment horizontal="left"/>
    </xf>
    <xf numFmtId="38" fontId="5" fillId="0" borderId="1" xfId="16" applyFont="1" applyBorder="1" applyAlignment="1">
      <alignment horizontal="center"/>
    </xf>
    <xf numFmtId="0" fontId="5" fillId="0" borderId="1" xfId="0" applyFont="1" applyBorder="1" applyAlignment="1">
      <alignment/>
    </xf>
    <xf numFmtId="178" fontId="5" fillId="0" borderId="1" xfId="0" applyNumberFormat="1" applyFont="1" applyBorder="1" applyAlignment="1">
      <alignment/>
    </xf>
    <xf numFmtId="178" fontId="5" fillId="0" borderId="1" xfId="16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176" fontId="7" fillId="0" borderId="0" xfId="0" applyNumberFormat="1" applyFont="1" applyAlignment="1">
      <alignment/>
    </xf>
    <xf numFmtId="38" fontId="7" fillId="0" borderId="0" xfId="16" applyFont="1" applyAlignment="1">
      <alignment/>
    </xf>
    <xf numFmtId="177" fontId="5" fillId="0" borderId="1" xfId="0" applyNumberFormat="1" applyFont="1" applyBorder="1" applyAlignment="1">
      <alignment/>
    </xf>
    <xf numFmtId="178" fontId="5" fillId="0" borderId="1" xfId="16" applyNumberFormat="1" applyFont="1" applyBorder="1" applyAlignment="1">
      <alignment horizontal="center"/>
    </xf>
    <xf numFmtId="178" fontId="7" fillId="0" borderId="0" xfId="16" applyNumberFormat="1" applyFont="1" applyAlignment="1">
      <alignment/>
    </xf>
    <xf numFmtId="178" fontId="7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38" fontId="3" fillId="0" borderId="0" xfId="0" applyNumberFormat="1" applyFont="1" applyBorder="1" applyAlignment="1">
      <alignment/>
    </xf>
    <xf numFmtId="176" fontId="3" fillId="0" borderId="0" xfId="0" applyNumberFormat="1" applyFont="1" applyBorder="1" applyAlignment="1">
      <alignment/>
    </xf>
    <xf numFmtId="38" fontId="3" fillId="0" borderId="0" xfId="16" applyFont="1" applyBorder="1" applyAlignment="1">
      <alignment/>
    </xf>
    <xf numFmtId="178" fontId="5" fillId="0" borderId="3" xfId="0" applyNumberFormat="1" applyFont="1" applyBorder="1" applyAlignment="1">
      <alignment horizontal="center"/>
    </xf>
    <xf numFmtId="178" fontId="5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38" fontId="5" fillId="0" borderId="4" xfId="0" applyNumberFormat="1" applyFont="1" applyBorder="1" applyAlignment="1">
      <alignment/>
    </xf>
    <xf numFmtId="176" fontId="5" fillId="0" borderId="5" xfId="0" applyNumberFormat="1" applyFont="1" applyBorder="1" applyAlignment="1">
      <alignment/>
    </xf>
    <xf numFmtId="178" fontId="5" fillId="0" borderId="4" xfId="0" applyNumberFormat="1" applyFont="1" applyBorder="1" applyAlignment="1">
      <alignment/>
    </xf>
    <xf numFmtId="38" fontId="7" fillId="0" borderId="4" xfId="16" applyFont="1" applyBorder="1" applyAlignment="1">
      <alignment/>
    </xf>
    <xf numFmtId="38" fontId="7" fillId="0" borderId="5" xfId="16" applyFont="1" applyBorder="1" applyAlignment="1">
      <alignment/>
    </xf>
    <xf numFmtId="177" fontId="5" fillId="0" borderId="4" xfId="0" applyNumberFormat="1" applyFont="1" applyBorder="1" applyAlignment="1">
      <alignment/>
    </xf>
    <xf numFmtId="38" fontId="7" fillId="0" borderId="6" xfId="16" applyFont="1" applyBorder="1" applyAlignment="1">
      <alignment/>
    </xf>
    <xf numFmtId="38" fontId="7" fillId="0" borderId="7" xfId="16" applyFont="1" applyBorder="1" applyAlignment="1">
      <alignment/>
    </xf>
    <xf numFmtId="38" fontId="6" fillId="0" borderId="4" xfId="16" applyFont="1" applyBorder="1" applyAlignment="1">
      <alignment horizontal="left"/>
    </xf>
    <xf numFmtId="176" fontId="5" fillId="0" borderId="5" xfId="0" applyNumberFormat="1" applyFont="1" applyBorder="1" applyAlignment="1">
      <alignment horizontal="center"/>
    </xf>
    <xf numFmtId="38" fontId="5" fillId="0" borderId="4" xfId="16" applyFont="1" applyBorder="1" applyAlignment="1">
      <alignment horizontal="center"/>
    </xf>
    <xf numFmtId="176" fontId="5" fillId="0" borderId="5" xfId="0" applyNumberFormat="1" applyFont="1" applyBorder="1" applyAlignment="1">
      <alignment horizontal="left"/>
    </xf>
    <xf numFmtId="178" fontId="5" fillId="0" borderId="4" xfId="16" applyNumberFormat="1" applyFont="1" applyBorder="1" applyAlignment="1">
      <alignment/>
    </xf>
    <xf numFmtId="38" fontId="5" fillId="0" borderId="4" xfId="16" applyFont="1" applyBorder="1" applyAlignment="1">
      <alignment/>
    </xf>
    <xf numFmtId="0" fontId="5" fillId="0" borderId="4" xfId="0" applyFont="1" applyBorder="1" applyAlignment="1">
      <alignment horizontal="center"/>
    </xf>
    <xf numFmtId="176" fontId="5" fillId="0" borderId="5" xfId="0" applyNumberFormat="1" applyFont="1" applyBorder="1" applyAlignment="1">
      <alignment/>
    </xf>
    <xf numFmtId="177" fontId="8" fillId="0" borderId="4" xfId="0" applyNumberFormat="1" applyFont="1" applyBorder="1" applyAlignment="1">
      <alignment/>
    </xf>
    <xf numFmtId="0" fontId="7" fillId="0" borderId="4" xfId="0" applyFont="1" applyBorder="1" applyAlignment="1">
      <alignment/>
    </xf>
    <xf numFmtId="176" fontId="7" fillId="0" borderId="5" xfId="0" applyNumberFormat="1" applyFont="1" applyBorder="1" applyAlignment="1">
      <alignment/>
    </xf>
    <xf numFmtId="180" fontId="5" fillId="0" borderId="4" xfId="16" applyNumberFormat="1" applyFont="1" applyBorder="1" applyAlignment="1">
      <alignment/>
    </xf>
    <xf numFmtId="180" fontId="5" fillId="0" borderId="4" xfId="0" applyNumberFormat="1" applyFont="1" applyBorder="1" applyAlignment="1">
      <alignment/>
    </xf>
    <xf numFmtId="178" fontId="5" fillId="0" borderId="4" xfId="0" applyNumberFormat="1" applyFont="1" applyBorder="1" applyAlignment="1">
      <alignment/>
    </xf>
    <xf numFmtId="178" fontId="5" fillId="0" borderId="4" xfId="16" applyNumberFormat="1" applyFont="1" applyBorder="1" applyAlignment="1">
      <alignment/>
    </xf>
    <xf numFmtId="178" fontId="5" fillId="0" borderId="4" xfId="16" applyNumberFormat="1" applyFont="1" applyBorder="1" applyAlignment="1">
      <alignment horizontal="center"/>
    </xf>
    <xf numFmtId="180" fontId="5" fillId="0" borderId="4" xfId="16" applyNumberFormat="1" applyFont="1" applyBorder="1" applyAlignment="1">
      <alignment/>
    </xf>
  </cellXfs>
  <cellStyles count="10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宿泊客数" xfId="20"/>
    <cellStyle name="標準_宿泊施設・客数⑩" xfId="21"/>
    <cellStyle name="標準_宿泊施設入込客数" xfId="22"/>
    <cellStyle name="標準_入込総計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103"/>
  <sheetViews>
    <sheetView tabSelected="1" view="pageBreakPreview" zoomScaleSheetLayoutView="100" workbookViewId="0" topLeftCell="A8">
      <pane xSplit="2130" ySplit="645" topLeftCell="A1" activePane="bottomRight" state="split"/>
      <selection pane="topLeft" activeCell="F17" sqref="F17"/>
      <selection pane="topRight" activeCell="A8" sqref="A8"/>
      <selection pane="bottomLeft" activeCell="A102" sqref="A6:IV102"/>
      <selection pane="bottomRight" activeCell="A10" sqref="A10"/>
    </sheetView>
  </sheetViews>
  <sheetFormatPr defaultColWidth="9.00390625" defaultRowHeight="13.5"/>
  <cols>
    <col min="1" max="1" width="13.375" style="18" customWidth="1"/>
    <col min="2" max="2" width="13.75390625" style="17" customWidth="1"/>
    <col min="3" max="3" width="10.25390625" style="19" customWidth="1"/>
    <col min="4" max="4" width="12.625" style="20" customWidth="1"/>
    <col min="5" max="5" width="9.375" style="20" customWidth="1"/>
    <col min="6" max="6" width="14.00390625" style="20" customWidth="1"/>
    <col min="7" max="7" width="11.25390625" style="20" customWidth="1"/>
    <col min="8" max="8" width="2.625" style="17" customWidth="1"/>
    <col min="9" max="9" width="12.50390625" style="20" customWidth="1"/>
    <col min="10" max="11" width="12.50390625" style="17" customWidth="1"/>
    <col min="12" max="16384" width="9.00390625" style="17" customWidth="1"/>
  </cols>
  <sheetData>
    <row r="4" spans="1:11" s="7" customFormat="1" ht="15.75" customHeight="1">
      <c r="A4" s="6" t="s">
        <v>3</v>
      </c>
      <c r="C4" s="8"/>
      <c r="D4" s="9"/>
      <c r="E4" s="9"/>
      <c r="F4" s="9"/>
      <c r="G4" s="9"/>
      <c r="I4" s="10" t="s">
        <v>4</v>
      </c>
      <c r="J4" s="11"/>
      <c r="K4" s="11"/>
    </row>
    <row r="5" spans="1:11" s="7" customFormat="1" ht="15.75" customHeight="1">
      <c r="A5" s="6"/>
      <c r="C5" s="8"/>
      <c r="D5" s="9"/>
      <c r="E5" s="9"/>
      <c r="F5" s="9" t="s">
        <v>51</v>
      </c>
      <c r="G5" s="9"/>
      <c r="I5" s="10"/>
      <c r="J5" s="11"/>
      <c r="K5" s="11"/>
    </row>
    <row r="6" spans="1:11" s="7" customFormat="1" ht="15" customHeight="1">
      <c r="A6" s="12" t="s">
        <v>2</v>
      </c>
      <c r="B6" s="46" t="s">
        <v>52</v>
      </c>
      <c r="C6" s="41" t="s">
        <v>53</v>
      </c>
      <c r="D6" s="42" t="s">
        <v>1</v>
      </c>
      <c r="E6" s="43" t="s">
        <v>53</v>
      </c>
      <c r="F6" s="40" t="s">
        <v>0</v>
      </c>
      <c r="G6" s="41" t="s">
        <v>53</v>
      </c>
      <c r="I6" s="13" t="s">
        <v>54</v>
      </c>
      <c r="J6" s="14" t="s">
        <v>55</v>
      </c>
      <c r="K6" s="14" t="s">
        <v>56</v>
      </c>
    </row>
    <row r="7" spans="1:11" s="7" customFormat="1" ht="15" customHeight="1">
      <c r="A7" s="12" t="s">
        <v>97</v>
      </c>
      <c r="B7" s="53">
        <f>SUM(B8:B9)</f>
        <v>129150582.86758</v>
      </c>
      <c r="C7" s="47">
        <f>B7/I7</f>
        <v>0.9633195229882542</v>
      </c>
      <c r="D7" s="54">
        <f>SUM(D8:D9)</f>
        <v>19658867</v>
      </c>
      <c r="E7" s="33">
        <f>D7/J7</f>
        <v>0.9649815216986343</v>
      </c>
      <c r="F7" s="51">
        <f>SUM(F8:F9)</f>
        <v>109491715.86758</v>
      </c>
      <c r="G7" s="33">
        <f>F7/K7</f>
        <v>0.9630217227837694</v>
      </c>
      <c r="I7" s="22">
        <f>SUM(I8:I9)</f>
        <v>134068271</v>
      </c>
      <c r="J7" s="22">
        <f>SUM(J8:J9)</f>
        <v>20372273</v>
      </c>
      <c r="K7" s="22">
        <f>SUM(K8:K9)</f>
        <v>113695998</v>
      </c>
    </row>
    <row r="8" spans="1:11" s="7" customFormat="1" ht="15" customHeight="1">
      <c r="A8" s="12" t="s">
        <v>57</v>
      </c>
      <c r="B8" s="53">
        <f>D8+F8</f>
        <v>1076448</v>
      </c>
      <c r="C8" s="47">
        <f>B8/I8</f>
        <v>0.9249901180676096</v>
      </c>
      <c r="D8" s="55"/>
      <c r="E8" s="43"/>
      <c r="F8" s="52">
        <v>1076448</v>
      </c>
      <c r="G8" s="33">
        <f>F8/K8</f>
        <v>0.9249901180676096</v>
      </c>
      <c r="I8" s="22">
        <f>SUM(J8:K8)</f>
        <v>1163740</v>
      </c>
      <c r="J8" s="15"/>
      <c r="K8" s="15">
        <v>1163740</v>
      </c>
    </row>
    <row r="9" spans="1:11" s="7" customFormat="1" ht="15" customHeight="1">
      <c r="A9" s="12" t="s">
        <v>58</v>
      </c>
      <c r="B9" s="53">
        <f>B11+B34+B43+B50+B58+B70+B86+B97</f>
        <v>128074134.86758</v>
      </c>
      <c r="C9" s="47">
        <f>B9/I9</f>
        <v>0.9636551433117054</v>
      </c>
      <c r="D9" s="53">
        <f>D11+D34+D43+D50+D58+D70+D86+D97</f>
        <v>19658867</v>
      </c>
      <c r="E9" s="33">
        <f>D9/J9</f>
        <v>0.9649815216986343</v>
      </c>
      <c r="F9" s="53">
        <f>F11+F34+F43+F50+F58+F70+F86+F97</f>
        <v>108415267.86758</v>
      </c>
      <c r="G9" s="33">
        <f>F9/K9</f>
        <v>0.963415022451429</v>
      </c>
      <c r="I9" s="29">
        <f>I11+I34+I43+I50+I58+I70+I86+I97</f>
        <v>132904531</v>
      </c>
      <c r="J9" s="29">
        <f>J11+J34+J43+J50+J58+J70+J86+J97</f>
        <v>20372273</v>
      </c>
      <c r="K9" s="30">
        <f>K11+K34+K43+K50+K58+K70+K86+K97</f>
        <v>112532258</v>
      </c>
    </row>
    <row r="10" spans="1:11" s="7" customFormat="1" ht="15" customHeight="1">
      <c r="A10" s="12"/>
      <c r="B10" s="46"/>
      <c r="C10" s="41"/>
      <c r="D10" s="42"/>
      <c r="E10" s="43"/>
      <c r="F10" s="40"/>
      <c r="G10" s="41"/>
      <c r="I10" s="22"/>
      <c r="J10" s="15"/>
      <c r="K10" s="15"/>
    </row>
    <row r="11" spans="1:11" s="7" customFormat="1" ht="15" customHeight="1">
      <c r="A11" s="12" t="s">
        <v>5</v>
      </c>
      <c r="B11" s="34">
        <f>SUM(B12:B32)</f>
        <v>44285385.86758</v>
      </c>
      <c r="C11" s="47">
        <f aca="true" t="shared" si="0" ref="C11:C32">B11/I11</f>
        <v>0.9530859165426833</v>
      </c>
      <c r="D11" s="34">
        <f>SUM(D12:D32)</f>
        <v>12810648</v>
      </c>
      <c r="E11" s="33">
        <f>D11/J11</f>
        <v>0.9487193159257699</v>
      </c>
      <c r="F11" s="34">
        <f>SUM(F12:F32)</f>
        <v>31474737.86758</v>
      </c>
      <c r="G11" s="33">
        <f>F11/K11</f>
        <v>0.9548747137082774</v>
      </c>
      <c r="I11" s="15">
        <f>SUM(I12:I32)</f>
        <v>46465261</v>
      </c>
      <c r="J11" s="15">
        <f>SUM(J12:J32)</f>
        <v>13503096</v>
      </c>
      <c r="K11" s="15">
        <f>SUM(K12:K32)</f>
        <v>32962165</v>
      </c>
    </row>
    <row r="12" spans="1:11" s="7" customFormat="1" ht="15" customHeight="1">
      <c r="A12" s="12" t="s">
        <v>6</v>
      </c>
      <c r="B12" s="34">
        <v>3884406</v>
      </c>
      <c r="C12" s="47">
        <f t="shared" si="0"/>
        <v>0.9979970207096137</v>
      </c>
      <c r="D12" s="56">
        <v>591596</v>
      </c>
      <c r="E12" s="33">
        <f aca="true" t="shared" si="1" ref="E12:E32">D12/J12</f>
        <v>0.9786696223262585</v>
      </c>
      <c r="F12" s="34">
        <f>B12-D12</f>
        <v>3292810</v>
      </c>
      <c r="G12" s="33">
        <f aca="true" t="shared" si="2" ref="G12:G32">F12/K12</f>
        <v>1.0015506224389483</v>
      </c>
      <c r="I12" s="16">
        <v>3892202</v>
      </c>
      <c r="J12" s="15">
        <v>604490</v>
      </c>
      <c r="K12" s="15">
        <v>3287712</v>
      </c>
    </row>
    <row r="13" spans="1:11" s="7" customFormat="1" ht="15" customHeight="1">
      <c r="A13" s="12" t="s">
        <v>7</v>
      </c>
      <c r="B13" s="34">
        <v>7595657</v>
      </c>
      <c r="C13" s="47">
        <f t="shared" si="0"/>
        <v>0.8846965625144501</v>
      </c>
      <c r="D13" s="56">
        <v>2933863</v>
      </c>
      <c r="E13" s="33">
        <f t="shared" si="1"/>
        <v>0.950700907323396</v>
      </c>
      <c r="F13" s="34">
        <f aca="true" t="shared" si="3" ref="F13:F32">B13-D13</f>
        <v>4661794</v>
      </c>
      <c r="G13" s="33">
        <f t="shared" si="2"/>
        <v>0.8476594782136251</v>
      </c>
      <c r="I13" s="16">
        <v>8585607</v>
      </c>
      <c r="J13" s="15">
        <v>3086000</v>
      </c>
      <c r="K13" s="15">
        <v>5499607</v>
      </c>
    </row>
    <row r="14" spans="1:11" s="7" customFormat="1" ht="15" customHeight="1">
      <c r="A14" s="12" t="s">
        <v>8</v>
      </c>
      <c r="B14" s="34">
        <v>1382565</v>
      </c>
      <c r="C14" s="47">
        <f t="shared" si="0"/>
        <v>1.0128710999885715</v>
      </c>
      <c r="D14" s="56">
        <v>189074</v>
      </c>
      <c r="E14" s="33">
        <f t="shared" si="1"/>
        <v>1.0066766052603557</v>
      </c>
      <c r="F14" s="34">
        <f t="shared" si="3"/>
        <v>1193491</v>
      </c>
      <c r="G14" s="33">
        <f t="shared" si="2"/>
        <v>1.013859439879848</v>
      </c>
      <c r="I14" s="16">
        <v>1364996</v>
      </c>
      <c r="J14" s="15">
        <v>187820</v>
      </c>
      <c r="K14" s="15">
        <v>1177176</v>
      </c>
    </row>
    <row r="15" spans="1:11" s="7" customFormat="1" ht="15" customHeight="1">
      <c r="A15" s="12" t="s">
        <v>9</v>
      </c>
      <c r="B15" s="34">
        <v>10738940</v>
      </c>
      <c r="C15" s="47">
        <f t="shared" si="0"/>
        <v>1.0028010231447657</v>
      </c>
      <c r="D15" s="56">
        <v>2897900</v>
      </c>
      <c r="E15" s="33">
        <f t="shared" si="1"/>
        <v>0.9920917494008901</v>
      </c>
      <c r="F15" s="34">
        <f t="shared" si="3"/>
        <v>7841040</v>
      </c>
      <c r="G15" s="33">
        <f t="shared" si="2"/>
        <v>1.0068177172306323</v>
      </c>
      <c r="I15" s="16">
        <v>10708944</v>
      </c>
      <c r="J15" s="15">
        <v>2921000</v>
      </c>
      <c r="K15" s="15">
        <v>7787944</v>
      </c>
    </row>
    <row r="16" spans="1:11" s="7" customFormat="1" ht="15" customHeight="1">
      <c r="A16" s="12" t="s">
        <v>10</v>
      </c>
      <c r="B16" s="34">
        <v>3544812</v>
      </c>
      <c r="C16" s="47">
        <f t="shared" si="0"/>
        <v>0.902900335912021</v>
      </c>
      <c r="D16" s="56">
        <v>989056</v>
      </c>
      <c r="E16" s="33">
        <f t="shared" si="1"/>
        <v>0.9808054644331881</v>
      </c>
      <c r="F16" s="34">
        <f t="shared" si="3"/>
        <v>2555756</v>
      </c>
      <c r="G16" s="33">
        <f t="shared" si="2"/>
        <v>0.8759740829499153</v>
      </c>
      <c r="I16" s="16">
        <v>3926028</v>
      </c>
      <c r="J16" s="15">
        <v>1008412</v>
      </c>
      <c r="K16" s="15">
        <v>2917616</v>
      </c>
    </row>
    <row r="17" spans="1:11" s="7" customFormat="1" ht="15" customHeight="1">
      <c r="A17" s="12" t="s">
        <v>11</v>
      </c>
      <c r="B17" s="34">
        <v>2444664</v>
      </c>
      <c r="C17" s="47">
        <f t="shared" si="0"/>
        <v>0.9449748068720127</v>
      </c>
      <c r="D17" s="56">
        <v>1334286</v>
      </c>
      <c r="E17" s="33">
        <f t="shared" si="1"/>
        <v>0.9643163783010277</v>
      </c>
      <c r="F17" s="34">
        <f t="shared" si="3"/>
        <v>1110378</v>
      </c>
      <c r="G17" s="33">
        <f t="shared" si="2"/>
        <v>0.9227351862085585</v>
      </c>
      <c r="I17" s="16">
        <v>2587015</v>
      </c>
      <c r="J17" s="15">
        <v>1383660</v>
      </c>
      <c r="K17" s="15">
        <v>1203355</v>
      </c>
    </row>
    <row r="18" spans="1:11" s="7" customFormat="1" ht="15" customHeight="1">
      <c r="A18" s="12" t="s">
        <v>12</v>
      </c>
      <c r="B18" s="34">
        <v>2013532</v>
      </c>
      <c r="C18" s="47">
        <f t="shared" si="0"/>
        <v>0.952286183580454</v>
      </c>
      <c r="D18" s="56">
        <v>284419</v>
      </c>
      <c r="E18" s="33">
        <f t="shared" si="1"/>
        <v>0.7860721955210144</v>
      </c>
      <c r="F18" s="34">
        <f t="shared" si="3"/>
        <v>1729113</v>
      </c>
      <c r="G18" s="33">
        <f t="shared" si="2"/>
        <v>0.9866010192879591</v>
      </c>
      <c r="I18" s="16">
        <v>2114419</v>
      </c>
      <c r="J18" s="15">
        <v>361823</v>
      </c>
      <c r="K18" s="15">
        <v>1752596</v>
      </c>
    </row>
    <row r="19" spans="1:11" ht="15" customHeight="1">
      <c r="A19" s="12" t="s">
        <v>13</v>
      </c>
      <c r="B19" s="34">
        <v>1188774</v>
      </c>
      <c r="C19" s="47">
        <f t="shared" si="0"/>
        <v>0.9851968613566975</v>
      </c>
      <c r="D19" s="56">
        <v>293218</v>
      </c>
      <c r="E19" s="33">
        <f t="shared" si="1"/>
        <v>0.9584229484405337</v>
      </c>
      <c r="F19" s="34">
        <f t="shared" si="3"/>
        <v>895556</v>
      </c>
      <c r="G19" s="33">
        <f t="shared" si="2"/>
        <v>0.9942910942402448</v>
      </c>
      <c r="I19" s="16">
        <v>1206636</v>
      </c>
      <c r="J19" s="15">
        <v>305938</v>
      </c>
      <c r="K19" s="15">
        <v>900698</v>
      </c>
    </row>
    <row r="20" spans="1:11" ht="15" customHeight="1">
      <c r="A20" s="12" t="s">
        <v>14</v>
      </c>
      <c r="B20" s="34">
        <v>635129</v>
      </c>
      <c r="C20" s="47">
        <f t="shared" si="0"/>
        <v>0.974321488399492</v>
      </c>
      <c r="D20" s="56">
        <v>214687</v>
      </c>
      <c r="E20" s="33">
        <f t="shared" si="1"/>
        <v>0.9224922118380062</v>
      </c>
      <c r="F20" s="34">
        <f t="shared" si="3"/>
        <v>420442</v>
      </c>
      <c r="G20" s="33">
        <f t="shared" si="2"/>
        <v>1.0030991809477912</v>
      </c>
      <c r="I20" s="16">
        <v>651868</v>
      </c>
      <c r="J20" s="15">
        <v>232725</v>
      </c>
      <c r="K20" s="15">
        <v>419143</v>
      </c>
    </row>
    <row r="21" spans="1:11" ht="15" customHeight="1">
      <c r="A21" s="12" t="s">
        <v>15</v>
      </c>
      <c r="B21" s="34">
        <v>1261424</v>
      </c>
      <c r="C21" s="47">
        <f t="shared" si="0"/>
        <v>0.9324424515658807</v>
      </c>
      <c r="D21" s="56">
        <v>376395</v>
      </c>
      <c r="E21" s="33">
        <f t="shared" si="1"/>
        <v>0.9655238754857824</v>
      </c>
      <c r="F21" s="34">
        <f t="shared" si="3"/>
        <v>885029</v>
      </c>
      <c r="G21" s="33">
        <f t="shared" si="2"/>
        <v>0.9190504080034726</v>
      </c>
      <c r="I21" s="16">
        <v>1352817</v>
      </c>
      <c r="J21" s="15">
        <v>389835</v>
      </c>
      <c r="K21" s="15">
        <v>962982</v>
      </c>
    </row>
    <row r="22" spans="1:11" ht="15" customHeight="1">
      <c r="A22" s="12" t="s">
        <v>16</v>
      </c>
      <c r="B22" s="34">
        <v>431770</v>
      </c>
      <c r="C22" s="47">
        <f t="shared" si="0"/>
        <v>1.0481787902622814</v>
      </c>
      <c r="D22" s="56">
        <v>82802</v>
      </c>
      <c r="E22" s="33">
        <f t="shared" si="1"/>
        <v>0.9123182018510357</v>
      </c>
      <c r="F22" s="34">
        <f t="shared" si="3"/>
        <v>348968</v>
      </c>
      <c r="G22" s="33">
        <f t="shared" si="2"/>
        <v>1.0865725921958875</v>
      </c>
      <c r="I22" s="16">
        <v>411924</v>
      </c>
      <c r="J22" s="15">
        <v>90760</v>
      </c>
      <c r="K22" s="15">
        <v>321164</v>
      </c>
    </row>
    <row r="23" spans="1:11" ht="15" customHeight="1">
      <c r="A23" s="12" t="s">
        <v>17</v>
      </c>
      <c r="B23" s="34">
        <v>1458049</v>
      </c>
      <c r="C23" s="47">
        <f t="shared" si="0"/>
        <v>0.940259420334716</v>
      </c>
      <c r="D23" s="56">
        <v>777292</v>
      </c>
      <c r="E23" s="33">
        <f t="shared" si="1"/>
        <v>0.9554241436064099</v>
      </c>
      <c r="F23" s="34">
        <f t="shared" si="3"/>
        <v>680757</v>
      </c>
      <c r="G23" s="33">
        <f t="shared" si="2"/>
        <v>0.9235224132481201</v>
      </c>
      <c r="I23" s="16">
        <v>1550688</v>
      </c>
      <c r="J23" s="15">
        <v>813557</v>
      </c>
      <c r="K23" s="15">
        <v>737131</v>
      </c>
    </row>
    <row r="24" spans="1:11" ht="15" customHeight="1">
      <c r="A24" s="12" t="s">
        <v>18</v>
      </c>
      <c r="B24" s="34">
        <v>1755285.41332</v>
      </c>
      <c r="C24" s="47">
        <f t="shared" si="0"/>
        <v>0.9081934252934463</v>
      </c>
      <c r="D24" s="56">
        <v>514888</v>
      </c>
      <c r="E24" s="33">
        <f t="shared" si="1"/>
        <v>0.7155605030303283</v>
      </c>
      <c r="F24" s="34">
        <f t="shared" si="3"/>
        <v>1240397.41332</v>
      </c>
      <c r="G24" s="33">
        <f t="shared" si="2"/>
        <v>1.0224490965517412</v>
      </c>
      <c r="I24" s="16">
        <v>1932722</v>
      </c>
      <c r="J24" s="15">
        <v>719559</v>
      </c>
      <c r="K24" s="15">
        <v>1213163</v>
      </c>
    </row>
    <row r="25" spans="1:11" ht="15" customHeight="1">
      <c r="A25" s="12" t="s">
        <v>19</v>
      </c>
      <c r="B25" s="34">
        <v>432020</v>
      </c>
      <c r="C25" s="47">
        <f t="shared" si="0"/>
        <v>0.999710745235974</v>
      </c>
      <c r="D25" s="56">
        <v>216645</v>
      </c>
      <c r="E25" s="33">
        <f t="shared" si="1"/>
        <v>0.9233788817757925</v>
      </c>
      <c r="F25" s="34">
        <f t="shared" si="3"/>
        <v>215375</v>
      </c>
      <c r="G25" s="33">
        <f t="shared" si="2"/>
        <v>1.0903793482278012</v>
      </c>
      <c r="I25" s="16">
        <v>432145</v>
      </c>
      <c r="J25" s="15">
        <v>234622</v>
      </c>
      <c r="K25" s="15">
        <v>197523</v>
      </c>
    </row>
    <row r="26" spans="1:11" ht="15" customHeight="1">
      <c r="A26" s="12" t="s">
        <v>20</v>
      </c>
      <c r="B26" s="34">
        <v>1427201</v>
      </c>
      <c r="C26" s="47">
        <f t="shared" si="0"/>
        <v>1.0034310117055152</v>
      </c>
      <c r="D26" s="56">
        <v>595271</v>
      </c>
      <c r="E26" s="33">
        <f t="shared" si="1"/>
        <v>1.0444541921447184</v>
      </c>
      <c r="F26" s="34">
        <f t="shared" si="3"/>
        <v>831930</v>
      </c>
      <c r="G26" s="33">
        <f t="shared" si="2"/>
        <v>0.9760014828962466</v>
      </c>
      <c r="I26" s="16">
        <v>1422321</v>
      </c>
      <c r="J26" s="15">
        <v>569935</v>
      </c>
      <c r="K26" s="15">
        <v>852386</v>
      </c>
    </row>
    <row r="27" spans="1:11" ht="15" customHeight="1">
      <c r="A27" s="12" t="s">
        <v>21</v>
      </c>
      <c r="B27" s="34">
        <v>875137</v>
      </c>
      <c r="C27" s="47">
        <f t="shared" si="0"/>
        <v>1.052012997238748</v>
      </c>
      <c r="D27" s="56">
        <v>105617</v>
      </c>
      <c r="E27" s="33">
        <f t="shared" si="1"/>
        <v>1.0530214658172066</v>
      </c>
      <c r="F27" s="34">
        <f t="shared" si="3"/>
        <v>769520</v>
      </c>
      <c r="G27" s="33">
        <f t="shared" si="2"/>
        <v>1.0518747351586315</v>
      </c>
      <c r="I27" s="16">
        <v>831869</v>
      </c>
      <c r="J27" s="15">
        <v>100299</v>
      </c>
      <c r="K27" s="15">
        <v>731570</v>
      </c>
    </row>
    <row r="28" spans="1:11" ht="15" customHeight="1">
      <c r="A28" s="12" t="s">
        <v>22</v>
      </c>
      <c r="B28" s="34">
        <v>636265.62032</v>
      </c>
      <c r="C28" s="47">
        <f t="shared" si="0"/>
        <v>0.8836666583151512</v>
      </c>
      <c r="D28" s="56">
        <v>65376</v>
      </c>
      <c r="E28" s="33">
        <f t="shared" si="1"/>
        <v>0.6429266853518218</v>
      </c>
      <c r="F28" s="34">
        <f t="shared" si="3"/>
        <v>570889.62032</v>
      </c>
      <c r="G28" s="33">
        <f t="shared" si="2"/>
        <v>0.9232556963761271</v>
      </c>
      <c r="I28" s="16">
        <v>720029</v>
      </c>
      <c r="J28" s="15">
        <v>101685</v>
      </c>
      <c r="K28" s="15">
        <v>618344</v>
      </c>
    </row>
    <row r="29" spans="1:11" ht="15" customHeight="1">
      <c r="A29" s="12" t="s">
        <v>23</v>
      </c>
      <c r="B29" s="34">
        <v>634122.24726</v>
      </c>
      <c r="C29" s="47">
        <f t="shared" si="0"/>
        <v>0.9484768920784541</v>
      </c>
      <c r="D29" s="56">
        <v>68976</v>
      </c>
      <c r="E29" s="33">
        <f t="shared" si="1"/>
        <v>0.9835588700822769</v>
      </c>
      <c r="F29" s="34">
        <f t="shared" si="3"/>
        <v>565146.24726</v>
      </c>
      <c r="G29" s="33">
        <f t="shared" si="2"/>
        <v>0.9443657630840184</v>
      </c>
      <c r="I29" s="16">
        <v>668569</v>
      </c>
      <c r="J29" s="15">
        <v>70129</v>
      </c>
      <c r="K29" s="15">
        <v>598440</v>
      </c>
    </row>
    <row r="30" spans="1:11" ht="15" customHeight="1">
      <c r="A30" s="12" t="s">
        <v>24</v>
      </c>
      <c r="B30" s="34">
        <v>1106305.58668</v>
      </c>
      <c r="C30" s="47">
        <f t="shared" si="0"/>
        <v>0.9224286579952307</v>
      </c>
      <c r="D30" s="56">
        <v>196672</v>
      </c>
      <c r="E30" s="33">
        <f t="shared" si="1"/>
        <v>0.9134449254091813</v>
      </c>
      <c r="F30" s="34">
        <f t="shared" si="3"/>
        <v>909633.58668</v>
      </c>
      <c r="G30" s="33">
        <f t="shared" si="2"/>
        <v>0.9243943151035738</v>
      </c>
      <c r="I30" s="16">
        <v>1199340</v>
      </c>
      <c r="J30" s="15">
        <v>215308</v>
      </c>
      <c r="K30" s="15">
        <v>984032</v>
      </c>
    </row>
    <row r="31" spans="1:11" ht="15" customHeight="1">
      <c r="A31" s="12" t="s">
        <v>25</v>
      </c>
      <c r="B31" s="34">
        <v>411228</v>
      </c>
      <c r="C31" s="47">
        <f t="shared" si="0"/>
        <v>0.9026848215716446</v>
      </c>
      <c r="D31" s="56">
        <v>61516</v>
      </c>
      <c r="E31" s="33">
        <f t="shared" si="1"/>
        <v>0.7154853567191607</v>
      </c>
      <c r="F31" s="34">
        <f t="shared" si="3"/>
        <v>349712</v>
      </c>
      <c r="G31" s="33">
        <f t="shared" si="2"/>
        <v>0.9462339988581726</v>
      </c>
      <c r="I31" s="16">
        <v>455561</v>
      </c>
      <c r="J31" s="15">
        <v>85978</v>
      </c>
      <c r="K31" s="15">
        <v>369583</v>
      </c>
    </row>
    <row r="32" spans="1:11" ht="15" customHeight="1">
      <c r="A32" s="12" t="s">
        <v>26</v>
      </c>
      <c r="B32" s="34">
        <v>428099</v>
      </c>
      <c r="C32" s="47">
        <f t="shared" si="0"/>
        <v>0.952260093735889</v>
      </c>
      <c r="D32" s="56">
        <v>21099</v>
      </c>
      <c r="E32" s="33">
        <f t="shared" si="1"/>
        <v>1.0786258371248914</v>
      </c>
      <c r="F32" s="34">
        <f t="shared" si="3"/>
        <v>407000</v>
      </c>
      <c r="G32" s="33">
        <f t="shared" si="2"/>
        <v>0.9465116279069767</v>
      </c>
      <c r="I32" s="16">
        <v>449561</v>
      </c>
      <c r="J32" s="15">
        <v>19561</v>
      </c>
      <c r="K32" s="15">
        <v>430000</v>
      </c>
    </row>
    <row r="33" spans="1:11" ht="15" customHeight="1">
      <c r="A33" s="31"/>
      <c r="B33" s="49"/>
      <c r="C33" s="50"/>
      <c r="D33" s="35"/>
      <c r="E33" s="36"/>
      <c r="F33" s="35"/>
      <c r="G33" s="36"/>
      <c r="I33" s="23"/>
      <c r="J33" s="24"/>
      <c r="K33" s="24"/>
    </row>
    <row r="34" spans="1:11" ht="15" customHeight="1">
      <c r="A34" s="12" t="s">
        <v>37</v>
      </c>
      <c r="B34" s="34">
        <f>SUM(B35:B41)</f>
        <v>21965132.93546</v>
      </c>
      <c r="C34" s="47">
        <f aca="true" t="shared" si="4" ref="C34:C41">B34/I34</f>
        <v>0.9778641623995276</v>
      </c>
      <c r="D34" s="34">
        <f>SUM(D35:D41)</f>
        <v>1137148</v>
      </c>
      <c r="E34" s="33">
        <f>D34/J34</f>
        <v>0.9187300392085892</v>
      </c>
      <c r="F34" s="34">
        <f>SUM(F35:F41)</f>
        <v>20827984.93546</v>
      </c>
      <c r="G34" s="33">
        <f>F34/K34</f>
        <v>0.9813126397267853</v>
      </c>
      <c r="I34" s="15">
        <f>SUM(I35:I41)</f>
        <v>22462356</v>
      </c>
      <c r="J34" s="15">
        <f>SUM(J35:J41)</f>
        <v>1237739</v>
      </c>
      <c r="K34" s="15">
        <f>SUM(K35:K41)</f>
        <v>21224617</v>
      </c>
    </row>
    <row r="35" spans="1:11" ht="15" customHeight="1">
      <c r="A35" s="12" t="s">
        <v>38</v>
      </c>
      <c r="B35" s="37">
        <v>6180246.49128</v>
      </c>
      <c r="C35" s="47">
        <f t="shared" si="4"/>
        <v>1.015853502554408</v>
      </c>
      <c r="D35" s="44">
        <v>206579</v>
      </c>
      <c r="E35" s="33">
        <f aca="true" t="shared" si="5" ref="E35:E53">D35/J35</f>
        <v>0.9630632814612451</v>
      </c>
      <c r="F35" s="34">
        <f aca="true" t="shared" si="6" ref="F35:F41">B35-D35</f>
        <v>5973667.49128</v>
      </c>
      <c r="G35" s="33">
        <f aca="true" t="shared" si="7" ref="G35:G53">F35/K35</f>
        <v>1.0177827986632124</v>
      </c>
      <c r="I35" s="16">
        <v>6083797</v>
      </c>
      <c r="J35" s="3">
        <v>214502</v>
      </c>
      <c r="K35" s="15">
        <v>5869295</v>
      </c>
    </row>
    <row r="36" spans="1:11" ht="15" customHeight="1">
      <c r="A36" s="12" t="s">
        <v>39</v>
      </c>
      <c r="B36" s="37">
        <v>2028015.5035</v>
      </c>
      <c r="C36" s="47">
        <f t="shared" si="4"/>
        <v>1.1680017781942416</v>
      </c>
      <c r="D36" s="44">
        <v>342514</v>
      </c>
      <c r="E36" s="33">
        <f t="shared" si="5"/>
        <v>0.7559079794136601</v>
      </c>
      <c r="F36" s="34">
        <f t="shared" si="6"/>
        <v>1685501.5035</v>
      </c>
      <c r="G36" s="33">
        <f t="shared" si="7"/>
        <v>1.3135183584581</v>
      </c>
      <c r="I36" s="16">
        <v>1736312</v>
      </c>
      <c r="J36" s="3">
        <v>453116</v>
      </c>
      <c r="K36" s="15">
        <v>1283196</v>
      </c>
    </row>
    <row r="37" spans="1:11" ht="15" customHeight="1">
      <c r="A37" s="12" t="s">
        <v>40</v>
      </c>
      <c r="B37" s="37">
        <v>8658258.48708</v>
      </c>
      <c r="C37" s="47">
        <f t="shared" si="4"/>
        <v>0.940008805624077</v>
      </c>
      <c r="D37" s="44">
        <v>404015</v>
      </c>
      <c r="E37" s="33">
        <f t="shared" si="5"/>
        <v>1.0435781001384499</v>
      </c>
      <c r="F37" s="34">
        <f t="shared" si="6"/>
        <v>8254243.48708</v>
      </c>
      <c r="G37" s="33">
        <f t="shared" si="7"/>
        <v>0.9354646452144757</v>
      </c>
      <c r="I37" s="16">
        <v>9210827</v>
      </c>
      <c r="J37" s="3">
        <v>387144</v>
      </c>
      <c r="K37" s="15">
        <v>8823683</v>
      </c>
    </row>
    <row r="38" spans="1:11" ht="15" customHeight="1">
      <c r="A38" s="12" t="s">
        <v>41</v>
      </c>
      <c r="B38" s="37">
        <v>2019299.4965</v>
      </c>
      <c r="C38" s="47">
        <f t="shared" si="4"/>
        <v>1.0308633701118466</v>
      </c>
      <c r="D38" s="44">
        <v>107487</v>
      </c>
      <c r="E38" s="33">
        <f t="shared" si="5"/>
        <v>1.0343742481836116</v>
      </c>
      <c r="F38" s="34">
        <f t="shared" si="6"/>
        <v>1911812.4965</v>
      </c>
      <c r="G38" s="33">
        <f t="shared" si="7"/>
        <v>1.0306666870627863</v>
      </c>
      <c r="I38" s="16">
        <v>1958843</v>
      </c>
      <c r="J38" s="3">
        <v>103915</v>
      </c>
      <c r="K38" s="15">
        <v>1854928</v>
      </c>
    </row>
    <row r="39" spans="1:11" ht="15" customHeight="1">
      <c r="A39" s="12" t="s">
        <v>42</v>
      </c>
      <c r="B39" s="37">
        <v>222596</v>
      </c>
      <c r="C39" s="47">
        <f t="shared" si="4"/>
        <v>1.2850924290184396</v>
      </c>
      <c r="D39" s="44">
        <v>0</v>
      </c>
      <c r="E39" s="33">
        <f>IF(D39="",0,IF(D39=0,0,(D39/J39)))</f>
        <v>0</v>
      </c>
      <c r="F39" s="34">
        <f t="shared" si="6"/>
        <v>222596</v>
      </c>
      <c r="G39" s="33">
        <f t="shared" si="7"/>
        <v>1.2850924290184396</v>
      </c>
      <c r="I39" s="16">
        <v>173214</v>
      </c>
      <c r="J39" s="3">
        <v>0</v>
      </c>
      <c r="K39" s="15">
        <v>173214</v>
      </c>
    </row>
    <row r="40" spans="1:11" ht="15" customHeight="1">
      <c r="A40" s="12" t="s">
        <v>43</v>
      </c>
      <c r="B40" s="37">
        <v>2628619.5129199997</v>
      </c>
      <c r="C40" s="47">
        <f t="shared" si="4"/>
        <v>0.8559217299220018</v>
      </c>
      <c r="D40" s="44">
        <v>68934</v>
      </c>
      <c r="E40" s="33">
        <f t="shared" si="5"/>
        <v>0.9648810940190081</v>
      </c>
      <c r="F40" s="34">
        <f t="shared" si="6"/>
        <v>2559685.5129199997</v>
      </c>
      <c r="G40" s="33">
        <f t="shared" si="7"/>
        <v>0.8533266368699066</v>
      </c>
      <c r="I40" s="16">
        <v>3071098</v>
      </c>
      <c r="J40" s="3">
        <v>71443</v>
      </c>
      <c r="K40" s="15">
        <v>2999655</v>
      </c>
    </row>
    <row r="41" spans="1:11" ht="15" customHeight="1">
      <c r="A41" s="12" t="s">
        <v>44</v>
      </c>
      <c r="B41" s="37">
        <v>228097.44418000002</v>
      </c>
      <c r="C41" s="47">
        <f t="shared" si="4"/>
        <v>0.9992659592140715</v>
      </c>
      <c r="D41" s="44">
        <v>7619</v>
      </c>
      <c r="E41" s="33">
        <f t="shared" si="5"/>
        <v>1</v>
      </c>
      <c r="F41" s="34">
        <f t="shared" si="6"/>
        <v>220478.44418000002</v>
      </c>
      <c r="G41" s="33">
        <f t="shared" si="7"/>
        <v>0.9992406124742802</v>
      </c>
      <c r="I41" s="16">
        <v>228265</v>
      </c>
      <c r="J41" s="3">
        <v>7619</v>
      </c>
      <c r="K41" s="15">
        <v>220646</v>
      </c>
    </row>
    <row r="42" spans="1:11" ht="15" customHeight="1">
      <c r="A42" s="31"/>
      <c r="B42" s="49"/>
      <c r="C42" s="50"/>
      <c r="D42" s="35"/>
      <c r="E42" s="36"/>
      <c r="F42" s="35"/>
      <c r="G42" s="36"/>
      <c r="I42" s="23"/>
      <c r="J42" s="24"/>
      <c r="K42" s="24"/>
    </row>
    <row r="43" spans="1:11" ht="15" customHeight="1">
      <c r="A43" s="12" t="s">
        <v>45</v>
      </c>
      <c r="B43" s="34">
        <f>SUM(B44:B48)</f>
        <v>22420227.06454</v>
      </c>
      <c r="C43" s="47">
        <f aca="true" t="shared" si="8" ref="C43:C48">B43/I43</f>
        <v>1.0082751054153989</v>
      </c>
      <c r="D43" s="34">
        <f>SUM(D44:D48)</f>
        <v>1350331</v>
      </c>
      <c r="E43" s="33">
        <f t="shared" si="5"/>
        <v>1.0210396020887618</v>
      </c>
      <c r="F43" s="37">
        <f>SUM(F44:F48)</f>
        <v>21069896.06454</v>
      </c>
      <c r="G43" s="33">
        <f t="shared" si="7"/>
        <v>1.0074679258088735</v>
      </c>
      <c r="I43" s="15">
        <f>SUM(I44:I48)</f>
        <v>22236220</v>
      </c>
      <c r="J43" s="15">
        <f>SUM(J44:J48)</f>
        <v>1322506</v>
      </c>
      <c r="K43" s="15">
        <f>SUM(K44:K48)</f>
        <v>20913714</v>
      </c>
    </row>
    <row r="44" spans="1:11" ht="15" customHeight="1">
      <c r="A44" s="12" t="s">
        <v>46</v>
      </c>
      <c r="B44" s="48">
        <v>8912984.148</v>
      </c>
      <c r="C44" s="47">
        <f t="shared" si="8"/>
        <v>1.0011363921307597</v>
      </c>
      <c r="D44" s="44">
        <v>952749</v>
      </c>
      <c r="E44" s="33">
        <f t="shared" si="5"/>
        <v>0.9746483743226557</v>
      </c>
      <c r="F44" s="34">
        <f>B44-D44</f>
        <v>7960235.148</v>
      </c>
      <c r="G44" s="33">
        <f t="shared" si="7"/>
        <v>1.004403491284155</v>
      </c>
      <c r="I44" s="5">
        <v>8902867</v>
      </c>
      <c r="J44" s="16">
        <v>977531</v>
      </c>
      <c r="K44" s="15">
        <v>7925336</v>
      </c>
    </row>
    <row r="45" spans="1:11" ht="15" customHeight="1">
      <c r="A45" s="12" t="s">
        <v>47</v>
      </c>
      <c r="B45" s="48">
        <v>10710629.91654</v>
      </c>
      <c r="C45" s="47">
        <f t="shared" si="8"/>
        <v>1.0139937982958334</v>
      </c>
      <c r="D45" s="44">
        <v>393399</v>
      </c>
      <c r="E45" s="33">
        <f t="shared" si="5"/>
        <v>1.1576517325093798</v>
      </c>
      <c r="F45" s="34">
        <f>B45-D45</f>
        <v>10317230.91654</v>
      </c>
      <c r="G45" s="33">
        <f t="shared" si="7"/>
        <v>1.0092184289842376</v>
      </c>
      <c r="I45" s="5">
        <v>10562816</v>
      </c>
      <c r="J45" s="16">
        <v>339825</v>
      </c>
      <c r="K45" s="15">
        <v>10222991</v>
      </c>
    </row>
    <row r="46" spans="1:11" ht="15" customHeight="1">
      <c r="A46" s="12" t="s">
        <v>48</v>
      </c>
      <c r="B46" s="48">
        <v>2557996</v>
      </c>
      <c r="C46" s="47">
        <f t="shared" si="8"/>
        <v>1.0532705377782132</v>
      </c>
      <c r="D46" s="44">
        <v>0</v>
      </c>
      <c r="E46" s="33">
        <f>IF(D46="",0,IF(D46=0,0,(D46/J46)))</f>
        <v>0</v>
      </c>
      <c r="F46" s="34">
        <f>B46-D46</f>
        <v>2557996</v>
      </c>
      <c r="G46" s="33">
        <f t="shared" si="7"/>
        <v>1.0532705377782132</v>
      </c>
      <c r="I46" s="5">
        <v>2428622</v>
      </c>
      <c r="J46" s="16">
        <v>0</v>
      </c>
      <c r="K46" s="15">
        <v>2428622</v>
      </c>
    </row>
    <row r="47" spans="1:11" ht="15" customHeight="1">
      <c r="A47" s="12" t="s">
        <v>49</v>
      </c>
      <c r="B47" s="48">
        <v>103100</v>
      </c>
      <c r="C47" s="47">
        <f t="shared" si="8"/>
        <v>0.5058881256133464</v>
      </c>
      <c r="D47" s="44">
        <v>0</v>
      </c>
      <c r="E47" s="33">
        <f>IF(D47="",0,IF(D47=0,0,(D47/J47)))</f>
        <v>0</v>
      </c>
      <c r="F47" s="34">
        <f>B47-D47</f>
        <v>103100</v>
      </c>
      <c r="G47" s="33">
        <f t="shared" si="7"/>
        <v>0.5058881256133464</v>
      </c>
      <c r="I47" s="5">
        <v>203800</v>
      </c>
      <c r="J47" s="16">
        <v>0</v>
      </c>
      <c r="K47" s="15">
        <v>203800</v>
      </c>
    </row>
    <row r="48" spans="1:11" ht="15" customHeight="1">
      <c r="A48" s="12" t="s">
        <v>50</v>
      </c>
      <c r="B48" s="48">
        <v>135517</v>
      </c>
      <c r="C48" s="47">
        <f t="shared" si="8"/>
        <v>0.9811895883864895</v>
      </c>
      <c r="D48" s="44">
        <v>4183</v>
      </c>
      <c r="E48" s="33">
        <f t="shared" si="5"/>
        <v>0.8122330097087379</v>
      </c>
      <c r="F48" s="34">
        <f>B48-D48</f>
        <v>131334</v>
      </c>
      <c r="G48" s="33">
        <f t="shared" si="7"/>
        <v>0.9877336141089761</v>
      </c>
      <c r="I48" s="5">
        <v>138115</v>
      </c>
      <c r="J48" s="16">
        <v>5150</v>
      </c>
      <c r="K48" s="15">
        <v>132965</v>
      </c>
    </row>
    <row r="49" spans="1:7" ht="15" customHeight="1">
      <c r="A49" s="31"/>
      <c r="B49" s="49"/>
      <c r="C49" s="50"/>
      <c r="D49" s="35"/>
      <c r="E49" s="36"/>
      <c r="F49" s="35"/>
      <c r="G49" s="36"/>
    </row>
    <row r="50" spans="1:11" ht="15" customHeight="1">
      <c r="A50" s="2" t="s">
        <v>59</v>
      </c>
      <c r="B50" s="37">
        <f>SUM(B51:B53)</f>
        <v>980466</v>
      </c>
      <c r="C50" s="47">
        <f>B50/I50</f>
        <v>0.963591584177877</v>
      </c>
      <c r="D50" s="34">
        <f>SUM(D51:D53)</f>
        <v>86418</v>
      </c>
      <c r="E50" s="33">
        <f t="shared" si="5"/>
        <v>0.9478567981397797</v>
      </c>
      <c r="F50" s="37">
        <f>SUM(F51:F53)</f>
        <v>894048</v>
      </c>
      <c r="G50" s="33">
        <f t="shared" si="7"/>
        <v>0.9651402292894617</v>
      </c>
      <c r="I50" s="21">
        <f>SUM(I51:I53)</f>
        <v>1017512</v>
      </c>
      <c r="J50" s="15">
        <f>SUM(J51:J53)</f>
        <v>91172</v>
      </c>
      <c r="K50" s="15">
        <f>SUM(K51:K53)</f>
        <v>926340</v>
      </c>
    </row>
    <row r="51" spans="1:11" ht="15" customHeight="1">
      <c r="A51" s="2" t="s">
        <v>60</v>
      </c>
      <c r="B51" s="37">
        <v>496882</v>
      </c>
      <c r="C51" s="47">
        <f>B51/I51</f>
        <v>0.9938435074805985</v>
      </c>
      <c r="D51" s="44">
        <v>13451</v>
      </c>
      <c r="E51" s="33">
        <f t="shared" si="5"/>
        <v>0.9960752369668247</v>
      </c>
      <c r="F51" s="34">
        <f>B51-D51</f>
        <v>483431</v>
      </c>
      <c r="G51" s="33">
        <f t="shared" si="7"/>
        <v>0.9937815547552091</v>
      </c>
      <c r="I51" s="21">
        <v>499960</v>
      </c>
      <c r="J51" s="3">
        <v>13504</v>
      </c>
      <c r="K51" s="4">
        <v>486456</v>
      </c>
    </row>
    <row r="52" spans="1:11" ht="15" customHeight="1">
      <c r="A52" s="2" t="s">
        <v>61</v>
      </c>
      <c r="B52" s="37">
        <v>258989</v>
      </c>
      <c r="C52" s="47">
        <f>B52/I52</f>
        <v>0.9607592917530706</v>
      </c>
      <c r="D52" s="44">
        <v>2103</v>
      </c>
      <c r="E52" s="33">
        <f t="shared" si="5"/>
        <v>0.9727104532839963</v>
      </c>
      <c r="F52" s="34">
        <f>B52-D52</f>
        <v>256886</v>
      </c>
      <c r="G52" s="33">
        <f t="shared" si="7"/>
        <v>0.9606626652456013</v>
      </c>
      <c r="I52" s="21">
        <v>269567</v>
      </c>
      <c r="J52" s="3">
        <v>2162</v>
      </c>
      <c r="K52" s="4">
        <v>267405</v>
      </c>
    </row>
    <row r="53" spans="1:11" ht="15" customHeight="1">
      <c r="A53" s="2" t="s">
        <v>62</v>
      </c>
      <c r="B53" s="37">
        <v>224595</v>
      </c>
      <c r="C53" s="47">
        <f>B53/I53</f>
        <v>0.9056797790188923</v>
      </c>
      <c r="D53" s="44">
        <v>70864</v>
      </c>
      <c r="E53" s="33">
        <f t="shared" si="5"/>
        <v>0.9385214420046089</v>
      </c>
      <c r="F53" s="34">
        <f>B53-D53</f>
        <v>153731</v>
      </c>
      <c r="G53" s="33">
        <f t="shared" si="7"/>
        <v>0.891302709315337</v>
      </c>
      <c r="I53" s="21">
        <v>247985</v>
      </c>
      <c r="J53" s="3">
        <v>75506</v>
      </c>
      <c r="K53" s="4">
        <v>172479</v>
      </c>
    </row>
    <row r="54" spans="1:5" ht="15" customHeight="1">
      <c r="A54" s="25"/>
      <c r="B54" s="26"/>
      <c r="C54" s="27"/>
      <c r="D54" s="28"/>
      <c r="E54" s="1"/>
    </row>
    <row r="55" spans="1:11" ht="15" customHeight="1">
      <c r="A55" s="6" t="s">
        <v>3</v>
      </c>
      <c r="B55" s="7"/>
      <c r="C55" s="8"/>
      <c r="D55" s="9"/>
      <c r="E55" s="9"/>
      <c r="F55" s="9"/>
      <c r="G55" s="9"/>
      <c r="H55" s="7"/>
      <c r="I55" s="10" t="s">
        <v>4</v>
      </c>
      <c r="J55" s="11"/>
      <c r="K55" s="11"/>
    </row>
    <row r="56" spans="1:11" ht="15" customHeight="1">
      <c r="A56" s="6"/>
      <c r="B56" s="7"/>
      <c r="C56" s="8"/>
      <c r="D56" s="9"/>
      <c r="E56" s="9"/>
      <c r="F56" s="9" t="s">
        <v>51</v>
      </c>
      <c r="G56" s="9"/>
      <c r="H56" s="7"/>
      <c r="I56" s="10"/>
      <c r="J56" s="11"/>
      <c r="K56" s="11"/>
    </row>
    <row r="57" spans="1:11" ht="15" customHeight="1">
      <c r="A57" s="12" t="s">
        <v>2</v>
      </c>
      <c r="B57" s="46" t="s">
        <v>52</v>
      </c>
      <c r="C57" s="41" t="s">
        <v>53</v>
      </c>
      <c r="D57" s="42" t="s">
        <v>1</v>
      </c>
      <c r="E57" s="43" t="s">
        <v>53</v>
      </c>
      <c r="F57" s="40" t="s">
        <v>0</v>
      </c>
      <c r="G57" s="41" t="s">
        <v>53</v>
      </c>
      <c r="H57" s="7"/>
      <c r="I57" s="13" t="s">
        <v>95</v>
      </c>
      <c r="J57" s="14" t="s">
        <v>55</v>
      </c>
      <c r="K57" s="14" t="s">
        <v>96</v>
      </c>
    </row>
    <row r="58" spans="1:11" ht="15" customHeight="1">
      <c r="A58" s="2" t="s">
        <v>63</v>
      </c>
      <c r="B58" s="37">
        <f>SUM(B59:B68)</f>
        <v>10819317</v>
      </c>
      <c r="C58" s="47">
        <f aca="true" t="shared" si="9" ref="C58:C84">B58/I58</f>
        <v>0.8409634598519142</v>
      </c>
      <c r="D58" s="34">
        <f>SUM(D59:D68)</f>
        <v>913532</v>
      </c>
      <c r="E58" s="33">
        <f aca="true" t="shared" si="10" ref="E58:E84">D58/J58</f>
        <v>0.9414371382137952</v>
      </c>
      <c r="F58" s="37">
        <f>SUM(F59:F68)</f>
        <v>9905785</v>
      </c>
      <c r="G58" s="33">
        <f aca="true" t="shared" si="11" ref="G58:G84">F58/K58</f>
        <v>0.8327671301882199</v>
      </c>
      <c r="I58" s="15">
        <f>SUM(I59:I68)</f>
        <v>12865383</v>
      </c>
      <c r="J58" s="15">
        <f>SUM(J59:J68)</f>
        <v>970359</v>
      </c>
      <c r="K58" s="15">
        <f>SUM(K59:K68)</f>
        <v>11895024</v>
      </c>
    </row>
    <row r="59" spans="1:11" ht="15" customHeight="1">
      <c r="A59" s="2" t="s">
        <v>64</v>
      </c>
      <c r="B59" s="48">
        <v>1235907</v>
      </c>
      <c r="C59" s="47">
        <f t="shared" si="9"/>
        <v>0.5817757735234446</v>
      </c>
      <c r="D59" s="44">
        <v>99274</v>
      </c>
      <c r="E59" s="33">
        <f t="shared" si="10"/>
        <v>0.8516402443209115</v>
      </c>
      <c r="F59" s="34">
        <f aca="true" t="shared" si="12" ref="F59:F68">B59-D59</f>
        <v>1136633</v>
      </c>
      <c r="G59" s="33">
        <f t="shared" si="11"/>
        <v>0.5661081122540967</v>
      </c>
      <c r="I59" s="15">
        <v>2124370</v>
      </c>
      <c r="J59" s="16">
        <v>116568</v>
      </c>
      <c r="K59" s="15">
        <v>2007802</v>
      </c>
    </row>
    <row r="60" spans="1:11" ht="15" customHeight="1">
      <c r="A60" s="2" t="s">
        <v>65</v>
      </c>
      <c r="B60" s="48">
        <v>3366023</v>
      </c>
      <c r="C60" s="47">
        <f t="shared" si="9"/>
        <v>0.9319673985301817</v>
      </c>
      <c r="D60" s="44">
        <v>398132</v>
      </c>
      <c r="E60" s="33">
        <f t="shared" si="10"/>
        <v>0.9045411997782564</v>
      </c>
      <c r="F60" s="34">
        <f t="shared" si="12"/>
        <v>2967891</v>
      </c>
      <c r="G60" s="33">
        <f t="shared" si="11"/>
        <v>0.9357735597055232</v>
      </c>
      <c r="I60" s="15">
        <v>3611739</v>
      </c>
      <c r="J60" s="16">
        <v>440148</v>
      </c>
      <c r="K60" s="15">
        <v>3171591</v>
      </c>
    </row>
    <row r="61" spans="1:11" ht="15" customHeight="1">
      <c r="A61" s="2" t="s">
        <v>66</v>
      </c>
      <c r="B61" s="48">
        <v>998406</v>
      </c>
      <c r="C61" s="47">
        <f t="shared" si="9"/>
        <v>0.8361579176576999</v>
      </c>
      <c r="D61" s="44">
        <v>117325</v>
      </c>
      <c r="E61" s="33">
        <f t="shared" si="10"/>
        <v>1.0126445710340066</v>
      </c>
      <c r="F61" s="34">
        <f t="shared" si="12"/>
        <v>881081</v>
      </c>
      <c r="G61" s="33">
        <f t="shared" si="11"/>
        <v>0.8171928620452985</v>
      </c>
      <c r="I61" s="15">
        <v>1194040</v>
      </c>
      <c r="J61" s="16">
        <v>115860</v>
      </c>
      <c r="K61" s="15">
        <v>1078180</v>
      </c>
    </row>
    <row r="62" spans="1:11" ht="15" customHeight="1">
      <c r="A62" s="2" t="s">
        <v>67</v>
      </c>
      <c r="B62" s="48">
        <v>107207</v>
      </c>
      <c r="C62" s="47">
        <f t="shared" si="9"/>
        <v>1.7073353293413174</v>
      </c>
      <c r="D62" s="44">
        <v>5740</v>
      </c>
      <c r="E62" s="33">
        <f t="shared" si="10"/>
        <v>0.8091344798421201</v>
      </c>
      <c r="F62" s="34">
        <f t="shared" si="12"/>
        <v>101467</v>
      </c>
      <c r="G62" s="33">
        <f t="shared" si="11"/>
        <v>1.821735071277245</v>
      </c>
      <c r="I62" s="15">
        <v>62792</v>
      </c>
      <c r="J62" s="16">
        <v>7094</v>
      </c>
      <c r="K62" s="15">
        <v>55698</v>
      </c>
    </row>
    <row r="63" spans="1:11" ht="15" customHeight="1">
      <c r="A63" s="2" t="s">
        <v>68</v>
      </c>
      <c r="B63" s="48">
        <v>131207</v>
      </c>
      <c r="C63" s="47">
        <f t="shared" si="9"/>
        <v>1.5213640527347148</v>
      </c>
      <c r="D63" s="44">
        <v>6238</v>
      </c>
      <c r="E63" s="33">
        <f t="shared" si="10"/>
        <v>0.8867093105899077</v>
      </c>
      <c r="F63" s="34">
        <f t="shared" si="12"/>
        <v>124969</v>
      </c>
      <c r="G63" s="33">
        <f t="shared" si="11"/>
        <v>1.5777320472679528</v>
      </c>
      <c r="I63" s="15">
        <v>86243</v>
      </c>
      <c r="J63" s="16">
        <v>7035</v>
      </c>
      <c r="K63" s="15">
        <v>79208</v>
      </c>
    </row>
    <row r="64" spans="1:11" ht="15" customHeight="1">
      <c r="A64" s="2" t="s">
        <v>69</v>
      </c>
      <c r="B64" s="48">
        <v>2009103</v>
      </c>
      <c r="C64" s="47">
        <f t="shared" si="9"/>
        <v>0.8812098755360346</v>
      </c>
      <c r="D64" s="44">
        <v>197548</v>
      </c>
      <c r="E64" s="33">
        <f t="shared" si="10"/>
        <v>0.9944575608233618</v>
      </c>
      <c r="F64" s="34">
        <f t="shared" si="12"/>
        <v>1811555</v>
      </c>
      <c r="G64" s="33">
        <f t="shared" si="11"/>
        <v>0.8704009248119434</v>
      </c>
      <c r="I64" s="15">
        <v>2279937</v>
      </c>
      <c r="J64" s="16">
        <v>198649</v>
      </c>
      <c r="K64" s="15">
        <v>2081288</v>
      </c>
    </row>
    <row r="65" spans="1:11" ht="15" customHeight="1">
      <c r="A65" s="2" t="s">
        <v>70</v>
      </c>
      <c r="B65" s="48">
        <v>842888</v>
      </c>
      <c r="C65" s="47">
        <f t="shared" si="9"/>
        <v>1.0075438363713083</v>
      </c>
      <c r="D65" s="44">
        <v>36009</v>
      </c>
      <c r="E65" s="33">
        <f t="shared" si="10"/>
        <v>0.9533252144445621</v>
      </c>
      <c r="F65" s="34">
        <f t="shared" si="12"/>
        <v>806879</v>
      </c>
      <c r="G65" s="33">
        <f t="shared" si="11"/>
        <v>1.0101075982248484</v>
      </c>
      <c r="I65" s="15">
        <v>836577</v>
      </c>
      <c r="J65" s="16">
        <v>37772</v>
      </c>
      <c r="K65" s="15">
        <v>798805</v>
      </c>
    </row>
    <row r="66" spans="1:11" ht="15" customHeight="1">
      <c r="A66" s="2" t="s">
        <v>71</v>
      </c>
      <c r="B66" s="48">
        <v>882288</v>
      </c>
      <c r="C66" s="47">
        <f t="shared" si="9"/>
        <v>0.9353345644905151</v>
      </c>
      <c r="D66" s="44">
        <v>41288</v>
      </c>
      <c r="E66" s="33">
        <f t="shared" si="10"/>
        <v>1.2042232981391823</v>
      </c>
      <c r="F66" s="34">
        <f t="shared" si="12"/>
        <v>841000</v>
      </c>
      <c r="G66" s="33">
        <f t="shared" si="11"/>
        <v>0.9251925192519251</v>
      </c>
      <c r="I66" s="15">
        <v>943286</v>
      </c>
      <c r="J66" s="16">
        <v>34286</v>
      </c>
      <c r="K66" s="15">
        <v>909000</v>
      </c>
    </row>
    <row r="67" spans="1:11" ht="15" customHeight="1">
      <c r="A67" s="2" t="s">
        <v>72</v>
      </c>
      <c r="B67" s="48">
        <v>107482</v>
      </c>
      <c r="C67" s="47">
        <f t="shared" si="9"/>
        <v>0.16019447139639942</v>
      </c>
      <c r="D67" s="44">
        <v>5899</v>
      </c>
      <c r="E67" s="33">
        <f t="shared" si="10"/>
        <v>0.9782752902155887</v>
      </c>
      <c r="F67" s="34">
        <f t="shared" si="12"/>
        <v>101583</v>
      </c>
      <c r="G67" s="33">
        <f t="shared" si="11"/>
        <v>0.15277545919265112</v>
      </c>
      <c r="I67" s="15">
        <v>670947</v>
      </c>
      <c r="J67" s="16">
        <v>6030</v>
      </c>
      <c r="K67" s="15">
        <v>664917</v>
      </c>
    </row>
    <row r="68" spans="1:11" ht="15" customHeight="1">
      <c r="A68" s="2" t="s">
        <v>73</v>
      </c>
      <c r="B68" s="48">
        <v>1138806</v>
      </c>
      <c r="C68" s="47">
        <f t="shared" si="9"/>
        <v>1.0789746952016765</v>
      </c>
      <c r="D68" s="44">
        <v>6079</v>
      </c>
      <c r="E68" s="33">
        <f t="shared" si="10"/>
        <v>0.8788492120861645</v>
      </c>
      <c r="F68" s="34">
        <f t="shared" si="12"/>
        <v>1132727</v>
      </c>
      <c r="G68" s="33">
        <f t="shared" si="11"/>
        <v>1.0802948876289298</v>
      </c>
      <c r="I68" s="15">
        <v>1055452</v>
      </c>
      <c r="J68" s="16">
        <v>6917</v>
      </c>
      <c r="K68" s="15">
        <v>1048535</v>
      </c>
    </row>
    <row r="69" spans="1:7" ht="15" customHeight="1">
      <c r="A69" s="31"/>
      <c r="B69" s="49"/>
      <c r="C69" s="50"/>
      <c r="D69" s="35"/>
      <c r="E69" s="36"/>
      <c r="F69" s="35"/>
      <c r="G69" s="36"/>
    </row>
    <row r="70" spans="1:11" ht="15" customHeight="1">
      <c r="A70" s="2" t="s">
        <v>74</v>
      </c>
      <c r="B70" s="37">
        <f>SUM(B71:B84)</f>
        <v>11778221</v>
      </c>
      <c r="C70" s="47">
        <f t="shared" si="9"/>
        <v>1.0015144880152989</v>
      </c>
      <c r="D70" s="34">
        <f>SUM(D71:D84)</f>
        <v>807675</v>
      </c>
      <c r="E70" s="33">
        <f t="shared" si="10"/>
        <v>1.0828847430130522</v>
      </c>
      <c r="F70" s="37">
        <f>SUM(F71:F84)</f>
        <v>10970546</v>
      </c>
      <c r="G70" s="33">
        <f t="shared" si="11"/>
        <v>0.9960044686326411</v>
      </c>
      <c r="I70" s="21">
        <f>SUM(I71:I84)</f>
        <v>11760410</v>
      </c>
      <c r="J70" s="15">
        <f>SUM(J71:J84)</f>
        <v>745855</v>
      </c>
      <c r="K70" s="15">
        <f>SUM(K71:K84)</f>
        <v>11014555</v>
      </c>
    </row>
    <row r="71" spans="1:11" ht="15" customHeight="1">
      <c r="A71" s="2" t="s">
        <v>75</v>
      </c>
      <c r="B71" s="37">
        <v>1320918.90504</v>
      </c>
      <c r="C71" s="47">
        <f t="shared" si="9"/>
        <v>1.0256146923005849</v>
      </c>
      <c r="D71" s="44">
        <v>89164</v>
      </c>
      <c r="E71" s="33">
        <f t="shared" si="10"/>
        <v>1.1144664150188737</v>
      </c>
      <c r="F71" s="34">
        <f aca="true" t="shared" si="13" ref="F71:F84">B71-D71</f>
        <v>1231754.90504</v>
      </c>
      <c r="G71" s="33">
        <f t="shared" si="11"/>
        <v>1.0197296558141538</v>
      </c>
      <c r="I71" s="21">
        <v>1287929</v>
      </c>
      <c r="J71" s="16">
        <v>80006</v>
      </c>
      <c r="K71" s="15">
        <v>1207923</v>
      </c>
    </row>
    <row r="72" spans="1:11" ht="15" customHeight="1">
      <c r="A72" s="2" t="s">
        <v>76</v>
      </c>
      <c r="B72" s="37">
        <v>1328050.52714</v>
      </c>
      <c r="C72" s="47">
        <f t="shared" si="9"/>
        <v>0.9518444704742342</v>
      </c>
      <c r="D72" s="44">
        <v>341637</v>
      </c>
      <c r="E72" s="33">
        <f t="shared" si="10"/>
        <v>1.164276001676703</v>
      </c>
      <c r="F72" s="34">
        <f t="shared" si="13"/>
        <v>986413.5271399999</v>
      </c>
      <c r="G72" s="33">
        <f t="shared" si="11"/>
        <v>0.8952697000560896</v>
      </c>
      <c r="I72" s="21">
        <v>1395239</v>
      </c>
      <c r="J72" s="16">
        <v>293433</v>
      </c>
      <c r="K72" s="15">
        <v>1101806</v>
      </c>
    </row>
    <row r="73" spans="1:11" ht="15" customHeight="1">
      <c r="A73" s="2" t="s">
        <v>77</v>
      </c>
      <c r="B73" s="37">
        <v>4952050.89172</v>
      </c>
      <c r="C73" s="47">
        <f t="shared" si="9"/>
        <v>1.0039860780919594</v>
      </c>
      <c r="D73" s="44">
        <v>102310</v>
      </c>
      <c r="E73" s="33">
        <f t="shared" si="10"/>
        <v>1.015302476976818</v>
      </c>
      <c r="F73" s="34">
        <f t="shared" si="13"/>
        <v>4849740.89172</v>
      </c>
      <c r="G73" s="33">
        <f t="shared" si="11"/>
        <v>1.0037500639992119</v>
      </c>
      <c r="I73" s="21">
        <v>4932390</v>
      </c>
      <c r="J73" s="16">
        <v>100768</v>
      </c>
      <c r="K73" s="15">
        <v>4831622</v>
      </c>
    </row>
    <row r="74" spans="1:11" ht="15" customHeight="1">
      <c r="A74" s="2" t="s">
        <v>78</v>
      </c>
      <c r="B74" s="37">
        <v>241416</v>
      </c>
      <c r="C74" s="47">
        <f t="shared" si="9"/>
        <v>1.0390142499924684</v>
      </c>
      <c r="D74" s="44">
        <v>7196</v>
      </c>
      <c r="E74" s="33">
        <f t="shared" si="10"/>
        <v>0.7440033085194375</v>
      </c>
      <c r="F74" s="34">
        <f t="shared" si="13"/>
        <v>234220</v>
      </c>
      <c r="G74" s="33">
        <f t="shared" si="11"/>
        <v>1.0518279676125724</v>
      </c>
      <c r="I74" s="21">
        <v>232351</v>
      </c>
      <c r="J74" s="16">
        <v>9672</v>
      </c>
      <c r="K74" s="15">
        <v>222679</v>
      </c>
    </row>
    <row r="75" spans="1:11" ht="15" customHeight="1">
      <c r="A75" s="2" t="s">
        <v>79</v>
      </c>
      <c r="B75" s="37">
        <v>343355</v>
      </c>
      <c r="C75" s="47">
        <f t="shared" si="9"/>
        <v>0.9872452133608978</v>
      </c>
      <c r="D75" s="44">
        <v>12905</v>
      </c>
      <c r="E75" s="33">
        <f t="shared" si="10"/>
        <v>0.7679262124367747</v>
      </c>
      <c r="F75" s="34">
        <f t="shared" si="13"/>
        <v>330450</v>
      </c>
      <c r="G75" s="33">
        <f t="shared" si="11"/>
        <v>0.9983805961581457</v>
      </c>
      <c r="I75" s="21">
        <v>347791</v>
      </c>
      <c r="J75" s="16">
        <v>16805</v>
      </c>
      <c r="K75" s="15">
        <v>330986</v>
      </c>
    </row>
    <row r="76" spans="1:11" ht="15" customHeight="1">
      <c r="A76" s="2" t="s">
        <v>80</v>
      </c>
      <c r="B76" s="37">
        <v>602698.58</v>
      </c>
      <c r="C76" s="47">
        <f t="shared" si="9"/>
        <v>1.0478816814133134</v>
      </c>
      <c r="D76" s="44">
        <v>163053</v>
      </c>
      <c r="E76" s="33">
        <f t="shared" si="10"/>
        <v>1.1574549946050314</v>
      </c>
      <c r="F76" s="34">
        <f t="shared" si="13"/>
        <v>439645.57999999996</v>
      </c>
      <c r="G76" s="33">
        <f t="shared" si="11"/>
        <v>1.0123387989969765</v>
      </c>
      <c r="I76" s="21">
        <v>575159</v>
      </c>
      <c r="J76" s="16">
        <v>140872</v>
      </c>
      <c r="K76" s="15">
        <v>434287</v>
      </c>
    </row>
    <row r="77" spans="1:11" ht="15" customHeight="1">
      <c r="A77" s="2" t="s">
        <v>81</v>
      </c>
      <c r="B77" s="37">
        <v>125171.42</v>
      </c>
      <c r="C77" s="47">
        <f t="shared" si="9"/>
        <v>0.8738030981019065</v>
      </c>
      <c r="D77" s="44">
        <v>10533</v>
      </c>
      <c r="E77" s="33">
        <f t="shared" si="10"/>
        <v>0.38951961835730925</v>
      </c>
      <c r="F77" s="34">
        <f t="shared" si="13"/>
        <v>114638.42</v>
      </c>
      <c r="G77" s="33">
        <f t="shared" si="11"/>
        <v>0.9864933567396392</v>
      </c>
      <c r="I77" s="21">
        <v>143249</v>
      </c>
      <c r="J77" s="16">
        <v>27041</v>
      </c>
      <c r="K77" s="15">
        <v>116208</v>
      </c>
    </row>
    <row r="78" spans="1:11" ht="15" customHeight="1">
      <c r="A78" s="2" t="s">
        <v>82</v>
      </c>
      <c r="B78" s="37">
        <v>210114</v>
      </c>
      <c r="C78" s="47">
        <f t="shared" si="9"/>
        <v>0.8908609103050603</v>
      </c>
      <c r="D78" s="44">
        <v>18522</v>
      </c>
      <c r="E78" s="33">
        <f t="shared" si="10"/>
        <v>1.1382743362831858</v>
      </c>
      <c r="F78" s="34">
        <f t="shared" si="13"/>
        <v>191592</v>
      </c>
      <c r="G78" s="33">
        <f t="shared" si="11"/>
        <v>0.8725265617101506</v>
      </c>
      <c r="I78" s="21">
        <v>235855</v>
      </c>
      <c r="J78" s="16">
        <v>16272</v>
      </c>
      <c r="K78" s="15">
        <v>219583</v>
      </c>
    </row>
    <row r="79" spans="1:11" ht="15" customHeight="1">
      <c r="A79" s="2" t="s">
        <v>83</v>
      </c>
      <c r="B79" s="37">
        <v>1173206.5811400001</v>
      </c>
      <c r="C79" s="47">
        <f t="shared" si="9"/>
        <v>0.9795234502710123</v>
      </c>
      <c r="D79" s="44">
        <v>9741</v>
      </c>
      <c r="E79" s="33">
        <f t="shared" si="10"/>
        <v>1.0486597050274518</v>
      </c>
      <c r="F79" s="34">
        <f t="shared" si="13"/>
        <v>1163465.5811400001</v>
      </c>
      <c r="G79" s="33">
        <f t="shared" si="11"/>
        <v>0.9789830737696298</v>
      </c>
      <c r="I79" s="21">
        <v>1197732</v>
      </c>
      <c r="J79" s="16">
        <v>9289</v>
      </c>
      <c r="K79" s="15">
        <v>1188443</v>
      </c>
    </row>
    <row r="80" spans="1:11" ht="15" customHeight="1">
      <c r="A80" s="2" t="s">
        <v>84</v>
      </c>
      <c r="B80" s="37">
        <v>415366</v>
      </c>
      <c r="C80" s="47">
        <f t="shared" si="9"/>
        <v>1.0675730900212042</v>
      </c>
      <c r="D80" s="44">
        <v>0</v>
      </c>
      <c r="E80" s="33">
        <f>IF(D80="",0,IF(D80=0,0,(D80/J80)))</f>
        <v>0</v>
      </c>
      <c r="F80" s="34">
        <f t="shared" si="13"/>
        <v>415366</v>
      </c>
      <c r="G80" s="33">
        <f t="shared" si="11"/>
        <v>1.0675730900212042</v>
      </c>
      <c r="I80" s="21">
        <v>389075</v>
      </c>
      <c r="J80" s="16">
        <v>0</v>
      </c>
      <c r="K80" s="15">
        <v>389075</v>
      </c>
    </row>
    <row r="81" spans="1:11" ht="15" customHeight="1">
      <c r="A81" s="2" t="s">
        <v>85</v>
      </c>
      <c r="B81" s="37">
        <v>211491</v>
      </c>
      <c r="C81" s="47">
        <f t="shared" si="9"/>
        <v>1.0128636766360959</v>
      </c>
      <c r="D81" s="44">
        <v>23141</v>
      </c>
      <c r="E81" s="33">
        <f t="shared" si="10"/>
        <v>1.0527728492789228</v>
      </c>
      <c r="F81" s="34">
        <f t="shared" si="13"/>
        <v>188350</v>
      </c>
      <c r="G81" s="33">
        <f t="shared" si="11"/>
        <v>1.008168115445553</v>
      </c>
      <c r="I81" s="21">
        <v>208805</v>
      </c>
      <c r="J81" s="16">
        <v>21981</v>
      </c>
      <c r="K81" s="15">
        <v>186824</v>
      </c>
    </row>
    <row r="82" spans="1:11" ht="15" customHeight="1">
      <c r="A82" s="2" t="s">
        <v>86</v>
      </c>
      <c r="B82" s="37">
        <v>367697.09496</v>
      </c>
      <c r="C82" s="47">
        <f t="shared" si="9"/>
        <v>1.060654498399054</v>
      </c>
      <c r="D82" s="44">
        <v>510</v>
      </c>
      <c r="E82" s="33">
        <f t="shared" si="10"/>
        <v>0.8838821490467937</v>
      </c>
      <c r="F82" s="34">
        <f t="shared" si="13"/>
        <v>367187.09496</v>
      </c>
      <c r="G82" s="33">
        <f t="shared" si="11"/>
        <v>1.0609492100678142</v>
      </c>
      <c r="I82" s="21">
        <v>346670</v>
      </c>
      <c r="J82" s="16">
        <v>577</v>
      </c>
      <c r="K82" s="15">
        <v>346093</v>
      </c>
    </row>
    <row r="83" spans="1:11" ht="15" customHeight="1">
      <c r="A83" s="2" t="s">
        <v>87</v>
      </c>
      <c r="B83" s="37">
        <v>283653</v>
      </c>
      <c r="C83" s="47">
        <f t="shared" si="9"/>
        <v>1.0047714182482839</v>
      </c>
      <c r="D83" s="44">
        <v>23630</v>
      </c>
      <c r="E83" s="33">
        <f t="shared" si="10"/>
        <v>0.983231390171847</v>
      </c>
      <c r="F83" s="34">
        <f t="shared" si="13"/>
        <v>260023</v>
      </c>
      <c r="G83" s="33">
        <f t="shared" si="11"/>
        <v>1.0067757760199478</v>
      </c>
      <c r="I83" s="21">
        <v>282306</v>
      </c>
      <c r="J83" s="16">
        <v>24033</v>
      </c>
      <c r="K83" s="15">
        <v>258273</v>
      </c>
    </row>
    <row r="84" spans="1:11" ht="15" customHeight="1">
      <c r="A84" s="2" t="s">
        <v>88</v>
      </c>
      <c r="B84" s="37">
        <v>203032</v>
      </c>
      <c r="C84" s="47">
        <f t="shared" si="9"/>
        <v>1.09239800063489</v>
      </c>
      <c r="D84" s="44">
        <v>5333</v>
      </c>
      <c r="E84" s="33">
        <f t="shared" si="10"/>
        <v>1.04445750097924</v>
      </c>
      <c r="F84" s="34">
        <f t="shared" si="13"/>
        <v>197699</v>
      </c>
      <c r="G84" s="33">
        <f t="shared" si="11"/>
        <v>1.093752247542226</v>
      </c>
      <c r="I84" s="21">
        <v>185859</v>
      </c>
      <c r="J84" s="16">
        <v>5106</v>
      </c>
      <c r="K84" s="15">
        <v>180753</v>
      </c>
    </row>
    <row r="85" spans="1:7" ht="15" customHeight="1">
      <c r="A85" s="31"/>
      <c r="B85" s="49"/>
      <c r="C85" s="50"/>
      <c r="D85" s="35"/>
      <c r="E85" s="36"/>
      <c r="F85" s="35"/>
      <c r="G85" s="36"/>
    </row>
    <row r="86" spans="1:11" s="7" customFormat="1" ht="15" customHeight="1">
      <c r="A86" s="12" t="s">
        <v>27</v>
      </c>
      <c r="B86" s="32">
        <f>SUM(B87:B95)</f>
        <v>13699468</v>
      </c>
      <c r="C86" s="47">
        <f aca="true" t="shared" si="14" ref="C86:C102">B86/I86</f>
        <v>0.9789929958549113</v>
      </c>
      <c r="D86" s="32">
        <f>SUM(D87:D95)</f>
        <v>2482095</v>
      </c>
      <c r="E86" s="33">
        <f>D86/J86</f>
        <v>1.017263305782482</v>
      </c>
      <c r="F86" s="32">
        <f>SUM(F87:F95)</f>
        <v>11217373</v>
      </c>
      <c r="G86" s="33">
        <f>F86/K86</f>
        <v>0.9709106929485596</v>
      </c>
      <c r="I86" s="16">
        <f>SUM(I87:I95)</f>
        <v>13993428</v>
      </c>
      <c r="J86" s="15">
        <f>SUM(J87:J95)</f>
        <v>2439973</v>
      </c>
      <c r="K86" s="15">
        <f>SUM(K87:K95)</f>
        <v>11553455</v>
      </c>
    </row>
    <row r="87" spans="1:11" s="7" customFormat="1" ht="15" customHeight="1">
      <c r="A87" s="12" t="s">
        <v>28</v>
      </c>
      <c r="B87" s="32">
        <v>8567517</v>
      </c>
      <c r="C87" s="47">
        <f t="shared" si="14"/>
        <v>0.977816868816897</v>
      </c>
      <c r="D87" s="45">
        <v>1693171</v>
      </c>
      <c r="E87" s="33">
        <f aca="true" t="shared" si="15" ref="E87:E102">D87/J87</f>
        <v>1.010000560723357</v>
      </c>
      <c r="F87" s="34">
        <f aca="true" t="shared" si="16" ref="F87:F95">B87-D87</f>
        <v>6874346</v>
      </c>
      <c r="G87" s="33">
        <f aca="true" t="shared" si="17" ref="G87:G102">F87/K87</f>
        <v>0.970202288427441</v>
      </c>
      <c r="I87" s="16">
        <v>8761883</v>
      </c>
      <c r="J87" s="15">
        <v>1676406</v>
      </c>
      <c r="K87" s="15">
        <v>7085477</v>
      </c>
    </row>
    <row r="88" spans="1:11" s="7" customFormat="1" ht="15" customHeight="1">
      <c r="A88" s="12" t="s">
        <v>29</v>
      </c>
      <c r="B88" s="32">
        <v>1534013</v>
      </c>
      <c r="C88" s="47">
        <f t="shared" si="14"/>
        <v>1.0631479585860946</v>
      </c>
      <c r="D88" s="45">
        <v>47703</v>
      </c>
      <c r="E88" s="33">
        <f t="shared" si="15"/>
        <v>1.0079447249984153</v>
      </c>
      <c r="F88" s="34">
        <f t="shared" si="16"/>
        <v>1486310</v>
      </c>
      <c r="G88" s="33">
        <f t="shared" si="17"/>
        <v>1.0650200276589494</v>
      </c>
      <c r="I88" s="16">
        <v>1442897</v>
      </c>
      <c r="J88" s="15">
        <v>47327</v>
      </c>
      <c r="K88" s="15">
        <v>1395570</v>
      </c>
    </row>
    <row r="89" spans="1:11" s="7" customFormat="1" ht="15" customHeight="1">
      <c r="A89" s="12" t="s">
        <v>30</v>
      </c>
      <c r="B89" s="32">
        <v>341418</v>
      </c>
      <c r="C89" s="47">
        <f t="shared" si="14"/>
        <v>0.9425109663954859</v>
      </c>
      <c r="D89" s="45">
        <v>35496</v>
      </c>
      <c r="E89" s="33">
        <f t="shared" si="15"/>
        <v>0.8822389024208381</v>
      </c>
      <c r="F89" s="34">
        <f t="shared" si="16"/>
        <v>305922</v>
      </c>
      <c r="G89" s="33">
        <f t="shared" si="17"/>
        <v>0.9500417690188784</v>
      </c>
      <c r="I89" s="16">
        <v>362243</v>
      </c>
      <c r="J89" s="15">
        <v>40234</v>
      </c>
      <c r="K89" s="15">
        <v>322009</v>
      </c>
    </row>
    <row r="90" spans="1:11" s="7" customFormat="1" ht="15" customHeight="1">
      <c r="A90" s="12" t="s">
        <v>31</v>
      </c>
      <c r="B90" s="32">
        <v>556947</v>
      </c>
      <c r="C90" s="47">
        <f t="shared" si="14"/>
        <v>0.9578275024119944</v>
      </c>
      <c r="D90" s="45">
        <v>128084</v>
      </c>
      <c r="E90" s="33">
        <f t="shared" si="15"/>
        <v>0.9427993080858268</v>
      </c>
      <c r="F90" s="34">
        <f t="shared" si="16"/>
        <v>428863</v>
      </c>
      <c r="G90" s="33">
        <f t="shared" si="17"/>
        <v>0.9624091702684386</v>
      </c>
      <c r="I90" s="16">
        <v>581469</v>
      </c>
      <c r="J90" s="15">
        <v>135855</v>
      </c>
      <c r="K90" s="15">
        <v>445614</v>
      </c>
    </row>
    <row r="91" spans="1:11" s="7" customFormat="1" ht="15" customHeight="1">
      <c r="A91" s="12" t="s">
        <v>32</v>
      </c>
      <c r="B91" s="32">
        <v>411340</v>
      </c>
      <c r="C91" s="47">
        <f t="shared" si="14"/>
        <v>0.8784698641312473</v>
      </c>
      <c r="D91" s="45">
        <v>41927</v>
      </c>
      <c r="E91" s="33">
        <f t="shared" si="15"/>
        <v>1.1391968264319097</v>
      </c>
      <c r="F91" s="34">
        <f t="shared" si="16"/>
        <v>369413</v>
      </c>
      <c r="G91" s="33">
        <f t="shared" si="17"/>
        <v>0.8562286471878028</v>
      </c>
      <c r="I91" s="16">
        <v>468246</v>
      </c>
      <c r="J91" s="15">
        <v>36804</v>
      </c>
      <c r="K91" s="15">
        <v>431442</v>
      </c>
    </row>
    <row r="92" spans="1:11" s="7" customFormat="1" ht="15" customHeight="1">
      <c r="A92" s="12" t="s">
        <v>33</v>
      </c>
      <c r="B92" s="32">
        <v>229074</v>
      </c>
      <c r="C92" s="47">
        <f t="shared" si="14"/>
        <v>1.0473246983627693</v>
      </c>
      <c r="D92" s="45">
        <v>119977</v>
      </c>
      <c r="E92" s="33">
        <f t="shared" si="15"/>
        <v>1.1390906415259145</v>
      </c>
      <c r="F92" s="34">
        <f t="shared" si="16"/>
        <v>109097</v>
      </c>
      <c r="G92" s="33">
        <f t="shared" si="17"/>
        <v>0.9620886098275071</v>
      </c>
      <c r="I92" s="16">
        <v>218723</v>
      </c>
      <c r="J92" s="15">
        <v>105327</v>
      </c>
      <c r="K92" s="15">
        <v>113396</v>
      </c>
    </row>
    <row r="93" spans="1:11" s="7" customFormat="1" ht="15" customHeight="1">
      <c r="A93" s="12" t="s">
        <v>34</v>
      </c>
      <c r="B93" s="32">
        <v>297862</v>
      </c>
      <c r="C93" s="47">
        <f t="shared" si="14"/>
        <v>0.7496193541730107</v>
      </c>
      <c r="D93" s="45">
        <v>22136</v>
      </c>
      <c r="E93" s="33">
        <f t="shared" si="15"/>
        <v>0.7574077875863957</v>
      </c>
      <c r="F93" s="34">
        <f t="shared" si="16"/>
        <v>275726</v>
      </c>
      <c r="G93" s="33">
        <f t="shared" si="17"/>
        <v>0.7490010186757216</v>
      </c>
      <c r="I93" s="16">
        <v>397351</v>
      </c>
      <c r="J93" s="15">
        <v>29226</v>
      </c>
      <c r="K93" s="15">
        <v>368125</v>
      </c>
    </row>
    <row r="94" spans="1:11" s="7" customFormat="1" ht="15" customHeight="1">
      <c r="A94" s="12" t="s">
        <v>35</v>
      </c>
      <c r="B94" s="32">
        <v>930095</v>
      </c>
      <c r="C94" s="47">
        <f t="shared" si="14"/>
        <v>0.9896533268640025</v>
      </c>
      <c r="D94" s="45">
        <v>12014</v>
      </c>
      <c r="E94" s="33">
        <f t="shared" si="15"/>
        <v>1.0150388644812436</v>
      </c>
      <c r="F94" s="34">
        <f t="shared" si="16"/>
        <v>918081</v>
      </c>
      <c r="G94" s="33">
        <f t="shared" si="17"/>
        <v>0.9893295459076298</v>
      </c>
      <c r="I94" s="16">
        <v>939819</v>
      </c>
      <c r="J94" s="15">
        <v>11836</v>
      </c>
      <c r="K94" s="15">
        <v>927983</v>
      </c>
    </row>
    <row r="95" spans="1:11" s="7" customFormat="1" ht="15" customHeight="1">
      <c r="A95" s="12" t="s">
        <v>36</v>
      </c>
      <c r="B95" s="32">
        <v>831202</v>
      </c>
      <c r="C95" s="47">
        <f t="shared" si="14"/>
        <v>1.0126767032530577</v>
      </c>
      <c r="D95" s="45">
        <v>381587</v>
      </c>
      <c r="E95" s="33">
        <f t="shared" si="15"/>
        <v>1.0689969128020664</v>
      </c>
      <c r="F95" s="34">
        <f t="shared" si="16"/>
        <v>449615</v>
      </c>
      <c r="G95" s="33">
        <f t="shared" si="17"/>
        <v>0.9693341870778438</v>
      </c>
      <c r="I95" s="16">
        <v>820797</v>
      </c>
      <c r="J95" s="15">
        <v>356958</v>
      </c>
      <c r="K95" s="15">
        <v>463839</v>
      </c>
    </row>
    <row r="96" spans="1:7" ht="15" customHeight="1">
      <c r="A96" s="31"/>
      <c r="B96" s="49"/>
      <c r="C96" s="50"/>
      <c r="D96" s="35"/>
      <c r="E96" s="36"/>
      <c r="F96" s="35"/>
      <c r="G96" s="36"/>
    </row>
    <row r="97" spans="1:11" ht="15" customHeight="1">
      <c r="A97" s="2" t="s">
        <v>89</v>
      </c>
      <c r="B97" s="37">
        <f>SUM(B98:B102)</f>
        <v>2125917</v>
      </c>
      <c r="C97" s="47">
        <f t="shared" si="14"/>
        <v>1.0104355546514407</v>
      </c>
      <c r="D97" s="34">
        <f>SUM(D98:D102)</f>
        <v>71020</v>
      </c>
      <c r="E97" s="33">
        <f t="shared" si="15"/>
        <v>1.1534276387377584</v>
      </c>
      <c r="F97" s="37">
        <f>SUM(F98:F102)</f>
        <v>2054897</v>
      </c>
      <c r="G97" s="33">
        <f t="shared" si="17"/>
        <v>1.0061246932512333</v>
      </c>
      <c r="I97" s="21">
        <f>SUM(I98:I102)</f>
        <v>2103961</v>
      </c>
      <c r="J97" s="15">
        <f>SUM(J98:J102)</f>
        <v>61573</v>
      </c>
      <c r="K97" s="15">
        <f>SUM(K98:K102)</f>
        <v>2042388</v>
      </c>
    </row>
    <row r="98" spans="1:11" ht="15" customHeight="1">
      <c r="A98" s="2" t="s">
        <v>90</v>
      </c>
      <c r="B98" s="37">
        <v>968005</v>
      </c>
      <c r="C98" s="47">
        <f t="shared" si="14"/>
        <v>1.0014193597777026</v>
      </c>
      <c r="D98" s="44">
        <v>32206</v>
      </c>
      <c r="E98" s="33">
        <f t="shared" si="15"/>
        <v>1.0181461810824481</v>
      </c>
      <c r="F98" s="34">
        <f>B98-D98</f>
        <v>935799</v>
      </c>
      <c r="G98" s="33">
        <f t="shared" si="17"/>
        <v>1.0008534750230214</v>
      </c>
      <c r="I98" s="21">
        <v>966633</v>
      </c>
      <c r="J98" s="16">
        <v>31632</v>
      </c>
      <c r="K98" s="15">
        <v>935001</v>
      </c>
    </row>
    <row r="99" spans="1:11" ht="15" customHeight="1">
      <c r="A99" s="2" t="s">
        <v>91</v>
      </c>
      <c r="B99" s="37">
        <v>787339</v>
      </c>
      <c r="C99" s="47">
        <f t="shared" si="14"/>
        <v>0.9924945764049349</v>
      </c>
      <c r="D99" s="44">
        <v>22681</v>
      </c>
      <c r="E99" s="33">
        <f t="shared" si="15"/>
        <v>1.994635476211415</v>
      </c>
      <c r="F99" s="34">
        <f>B99-D99</f>
        <v>764658</v>
      </c>
      <c r="G99" s="33">
        <f t="shared" si="17"/>
        <v>0.977921071411215</v>
      </c>
      <c r="I99" s="21">
        <v>793293</v>
      </c>
      <c r="J99" s="16">
        <v>11371</v>
      </c>
      <c r="K99" s="15">
        <v>781922</v>
      </c>
    </row>
    <row r="100" spans="1:11" ht="15" customHeight="1">
      <c r="A100" s="2" t="s">
        <v>92</v>
      </c>
      <c r="B100" s="37">
        <v>113790</v>
      </c>
      <c r="C100" s="47">
        <f t="shared" si="14"/>
        <v>0.9737042519873699</v>
      </c>
      <c r="D100" s="44">
        <v>2336</v>
      </c>
      <c r="E100" s="33">
        <f t="shared" si="15"/>
        <v>0.8363766559255281</v>
      </c>
      <c r="F100" s="34">
        <f>B100-D100</f>
        <v>111454</v>
      </c>
      <c r="G100" s="33">
        <f t="shared" si="17"/>
        <v>0.9770667134215832</v>
      </c>
      <c r="I100" s="21">
        <v>116863</v>
      </c>
      <c r="J100" s="16">
        <v>2793</v>
      </c>
      <c r="K100" s="15">
        <v>114070</v>
      </c>
    </row>
    <row r="101" spans="1:11" ht="15" customHeight="1">
      <c r="A101" s="2" t="s">
        <v>93</v>
      </c>
      <c r="B101" s="37">
        <v>149472</v>
      </c>
      <c r="C101" s="47">
        <f t="shared" si="14"/>
        <v>0.9211768621118931</v>
      </c>
      <c r="D101" s="44">
        <v>9290</v>
      </c>
      <c r="E101" s="33">
        <f t="shared" si="15"/>
        <v>0.888060414874295</v>
      </c>
      <c r="F101" s="34">
        <f>B101-D101</f>
        <v>140182</v>
      </c>
      <c r="G101" s="33">
        <f t="shared" si="17"/>
        <v>0.923459002246362</v>
      </c>
      <c r="I101" s="21">
        <v>162262</v>
      </c>
      <c r="J101" s="16">
        <v>10461</v>
      </c>
      <c r="K101" s="15">
        <v>151801</v>
      </c>
    </row>
    <row r="102" spans="1:11" ht="15" customHeight="1">
      <c r="A102" s="2" t="s">
        <v>94</v>
      </c>
      <c r="B102" s="37">
        <v>107311</v>
      </c>
      <c r="C102" s="47">
        <f t="shared" si="14"/>
        <v>1.6532275458326915</v>
      </c>
      <c r="D102" s="44">
        <v>4507</v>
      </c>
      <c r="E102" s="33">
        <f t="shared" si="15"/>
        <v>0.8478179082016554</v>
      </c>
      <c r="F102" s="34">
        <f>B102-D102</f>
        <v>102804</v>
      </c>
      <c r="G102" s="33">
        <f t="shared" si="17"/>
        <v>1.725072993925563</v>
      </c>
      <c r="I102" s="21">
        <v>64910</v>
      </c>
      <c r="J102" s="16">
        <v>5316</v>
      </c>
      <c r="K102" s="15">
        <v>59594</v>
      </c>
    </row>
    <row r="103" spans="6:7" ht="12">
      <c r="F103" s="38"/>
      <c r="G103" s="39"/>
    </row>
  </sheetData>
  <printOptions/>
  <pageMargins left="1.02" right="0.77" top="1.11" bottom="0.78" header="0.33" footer="0.24"/>
  <pageSetup horizontalDpi="600" verticalDpi="600" orientation="portrait" paperSize="9" scale="98" r:id="rId1"/>
  <rowBreaks count="1" manualBreakCount="1">
    <brk id="54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ＦＵＪ９９０３Ｂ０５５５</dc:creator>
  <cp:keywords/>
  <dc:description/>
  <cp:lastModifiedBy>FUJ9903B0704</cp:lastModifiedBy>
  <cp:lastPrinted>2003-10-08T09:03:35Z</cp:lastPrinted>
  <dcterms:created xsi:type="dcterms:W3CDTF">1999-08-23T08:24:59Z</dcterms:created>
  <dcterms:modified xsi:type="dcterms:W3CDTF">2000-08-27T09:25:59Z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