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80" windowWidth="5985" windowHeight="5880" tabRatio="776" activeTab="2"/>
  </bookViews>
  <sheets>
    <sheet name="第2四・地域形態別集計" sheetId="1" r:id="rId1"/>
    <sheet name="第2四総計" sheetId="2" r:id="rId2"/>
    <sheet name="第2四観レク客" sheetId="3" r:id="rId3"/>
    <sheet name="第2四宿泊客" sheetId="4" r:id="rId4"/>
  </sheets>
  <externalReferences>
    <externalReference r:id="rId7"/>
  </externalReferences>
  <definedNames>
    <definedName name="_xlnm.Print_Area" localSheetId="0">'第2四・地域形態別集計'!$A$1:$R$45</definedName>
    <definedName name="_xlnm.Print_Area" localSheetId="2">'第2四観レク客'!$A$1:$S$172</definedName>
    <definedName name="_xlnm.Print_Titles" localSheetId="2">'第2四観レク客'!$2:$3</definedName>
    <definedName name="_xlnm.Print_Titles" localSheetId="3">'第2四宿泊客'!$2:$3</definedName>
    <definedName name="_xlnm.Print_Titles" localSheetId="1">'第2四総計'!$2:$3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<sst xmlns="http://schemas.openxmlformats.org/spreadsheetml/2006/main" count="657" uniqueCount="161">
  <si>
    <t>合    計</t>
  </si>
  <si>
    <t>宿泊客数</t>
  </si>
  <si>
    <t>観光レクリエーション客数</t>
  </si>
  <si>
    <t>学ぶ</t>
  </si>
  <si>
    <t>遊ぶ</t>
  </si>
  <si>
    <t>触れ合う</t>
  </si>
  <si>
    <t>伊   豆</t>
  </si>
  <si>
    <t>富   士</t>
  </si>
  <si>
    <t>駿   河</t>
  </si>
  <si>
    <t>奥大井</t>
  </si>
  <si>
    <t>西駿河</t>
  </si>
  <si>
    <t>中東遠</t>
  </si>
  <si>
    <t>西   遠</t>
  </si>
  <si>
    <t>北   遠</t>
  </si>
  <si>
    <t xml:space="preserve">県    計 </t>
  </si>
  <si>
    <t>地域計</t>
  </si>
  <si>
    <t>市町村名</t>
  </si>
  <si>
    <t>４月</t>
  </si>
  <si>
    <t>５月</t>
  </si>
  <si>
    <t>６月</t>
  </si>
  <si>
    <t>第1四半期計</t>
  </si>
  <si>
    <t>客  数</t>
  </si>
  <si>
    <t>前年対比</t>
  </si>
  <si>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</si>
  <si>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</si>
  <si>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</si>
  <si>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</si>
  <si>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</si>
  <si>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</si>
  <si>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</si>
  <si>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</si>
  <si>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</si>
  <si>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</si>
  <si>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</si>
  <si>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</si>
  <si>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</si>
  <si>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</si>
  <si>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</si>
  <si>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</si>
  <si>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</si>
  <si>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</si>
  <si>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</si>
  <si>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</si>
  <si>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</si>
  <si>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伊豆地域計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</si>
  <si>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</si>
  <si>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</si>
  <si>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</si>
  <si>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</si>
  <si>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</si>
  <si>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</si>
  <si>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</si>
  <si>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富士地域計</t>
  </si>
  <si>
    <t>静岡市</t>
  </si>
  <si>
    <t>清水市</t>
  </si>
  <si>
    <t>富士川町</t>
  </si>
  <si>
    <t>蒲原町</t>
  </si>
  <si>
    <t>由比町</t>
  </si>
  <si>
    <t>駿河地域計</t>
  </si>
  <si>
    <t>川根町</t>
  </si>
  <si>
    <t>中川根町</t>
  </si>
  <si>
    <t>本川根町</t>
  </si>
  <si>
    <t>奥大井地域計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</si>
  <si>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</si>
  <si>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</si>
  <si>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</si>
  <si>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</si>
  <si>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</si>
  <si>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</si>
  <si>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</si>
  <si>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</si>
  <si>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</si>
  <si>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</si>
  <si>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西駿河地域計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</si>
  <si>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</si>
  <si>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</si>
  <si>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</si>
  <si>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</si>
  <si>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</si>
  <si>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</si>
  <si>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</si>
  <si>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</si>
  <si>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</si>
  <si>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</si>
  <si>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</si>
  <si>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</si>
  <si>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</si>
  <si>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</si>
  <si>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中東遠地域計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</si>
  <si>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</si>
  <si>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</si>
  <si>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</si>
  <si>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</si>
  <si>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</si>
  <si>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</si>
  <si>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</si>
  <si>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</si>
  <si>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</si>
  <si>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西遠地域計</t>
  </si>
  <si>
    <t>天竜市</t>
  </si>
  <si>
    <t>春野町</t>
  </si>
  <si>
    <t>龍山村</t>
  </si>
  <si>
    <t>佐久間町</t>
  </si>
  <si>
    <t>水窪町</t>
  </si>
  <si>
    <t>北遠地域計</t>
  </si>
  <si>
    <t>県  計</t>
  </si>
  <si>
    <t>客数</t>
  </si>
  <si>
    <t>県   計</t>
  </si>
  <si>
    <t>第１四半期計</t>
  </si>
  <si>
    <t>第２四半期計</t>
  </si>
  <si>
    <t>上半期計４～９月</t>
  </si>
  <si>
    <t>上半期計（４～９月）</t>
  </si>
  <si>
    <t>第２四半期合計</t>
  </si>
  <si>
    <t>７月</t>
  </si>
  <si>
    <t>８月</t>
  </si>
  <si>
    <t>９月</t>
  </si>
  <si>
    <t>第２四半期計</t>
  </si>
  <si>
    <t>上半期計（４～９月）</t>
  </si>
  <si>
    <t>H13.４</t>
  </si>
  <si>
    <t>H13.5</t>
  </si>
  <si>
    <t>H13.6</t>
  </si>
  <si>
    <t>H13.７</t>
  </si>
  <si>
    <t>H13.８</t>
  </si>
  <si>
    <t>H13.９</t>
  </si>
  <si>
    <t>上半期計（４～９月）</t>
  </si>
  <si>
    <t>市町村名</t>
  </si>
  <si>
    <t>第２四半期観光レクリエーション客数</t>
  </si>
  <si>
    <t>９月</t>
  </si>
  <si>
    <t>第１四半期</t>
  </si>
  <si>
    <t>第２四半期</t>
  </si>
  <si>
    <t>上半期計</t>
  </si>
  <si>
    <t>第２四半期宿泊客数</t>
  </si>
  <si>
    <t>９月</t>
  </si>
  <si>
    <t>第１四半期</t>
  </si>
  <si>
    <t>第２四半期</t>
  </si>
  <si>
    <t>上半期計</t>
  </si>
  <si>
    <t>（駿河）</t>
  </si>
  <si>
    <t>（単位：人、下段は前年同期比）</t>
  </si>
  <si>
    <t>13年度</t>
  </si>
  <si>
    <t>（伊豆）</t>
  </si>
  <si>
    <t>・夏の海水浴客は、台風の影響や海水浴離れによる減。（前年度比　75.7％）</t>
  </si>
  <si>
    <t>・イベントに多くの入込みがあったが、観光施設への入込みが減少傾向にあり、観レク客数全体</t>
  </si>
  <si>
    <t>　では前年同期比を下回った。</t>
  </si>
  <si>
    <t>（富士）</t>
  </si>
  <si>
    <t>・登山、ハイキングによる観光レクリエーション客数の増加。富士登山者数の前年度比は109.5%</t>
  </si>
  <si>
    <t>・宿泊客数の増加はプレ国体の影響。</t>
  </si>
  <si>
    <t>（奥大井）</t>
  </si>
  <si>
    <t>・キャンプなどアウトドアの減少傾向がみられる。</t>
  </si>
  <si>
    <t>（西駿河）</t>
  </si>
  <si>
    <t>・花火大会に多くの入込みがあったが、前年は吉田町で「緑花祭」が開催された為、観レク客数</t>
  </si>
  <si>
    <t>　減となった。</t>
  </si>
  <si>
    <t>（中東遠）</t>
  </si>
  <si>
    <t>・ワールドカップ静岡開催の影響で、観光レクリエーション客数・宿泊客数ともに増。</t>
  </si>
  <si>
    <t>（西遠）</t>
  </si>
  <si>
    <t>（北遠）</t>
  </si>
  <si>
    <t>・昨年度実施されなかった「水窪まつり」が今年度は開催され、多くの入込みがあり、観光レ</t>
  </si>
  <si>
    <t>　クリエーション客数【触れ合う】が増となった。</t>
  </si>
  <si>
    <t>・夏期は川の状況が良好だったことにより、釣りなどアウトドアを楽しむ利用客が増え、宿泊</t>
  </si>
  <si>
    <t>　客数の著しい増加につながった。（春野町：前年同期比　229.0%）　</t>
  </si>
  <si>
    <t>・宿泊客数の増加はワールドカップ静岡開催の影響。</t>
  </si>
  <si>
    <t>平成1４年度上半期（４～９月）  地域別形態別観光交流客数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</si>
</sst>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△&quot;\ #,##0;&quot;▲&quot;\ #,##0"/>
    <numFmt numFmtId="178" formatCode="#,##0_);[Red]\(#,##0\)"/>
    <numFmt numFmtId="179" formatCode="#,##0;[Red]#,##0"/>
    <numFmt numFmtId="180" formatCode="#,##0_ "/>
    <numFmt numFmtId="181" formatCode="#,##0.00_);[Red]\(#,##0.00\)"/>
    <numFmt numFmtId="182" formatCode="#,##0_ ;[Red]\-#,##0\ "/>
    <numFmt numFmtId="183" formatCode="0;[Red]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#,##0;&quot;△ &quot;#,##0"/>
    <numFmt numFmtId="194" formatCode="0.0000%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#,##0,"/>
    <numFmt numFmtId="203" formatCode="#,000,"/>
    <numFmt numFmtId="204" formatCode="#,##0.0;[Red]\-#,##0.0"/>
    <numFmt numFmtId="205" formatCode="#,##0.000;[Red]\-#,##0.000"/>
    <numFmt numFmtId="206" formatCode="#,##0.0000;[Red]\-#,##0.0000"/>
    <numFmt numFmtId="207" formatCode="#,##0.00000;[Red]\-#,##0.00000"/>
    <numFmt numFmtId="208" formatCode="#,##0.0"/>
    <numFmt numFmtId="209" formatCode="&quot;\&quot;#,##0_);[Red]\(&quot;\&quot;#,##0\)"/>
    <numFmt numFmtId="210" formatCode="0.0_);[Red]\(0.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リュウミンライト－ＫＬ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1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3" fontId="3" fillId="0" borderId="0">
      <alignment/>
      <protection/>
    </xf>
    <xf numFmtId="0" fontId="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/>
    </xf>
    <xf numFmtId="38" fontId="6" fillId="0" borderId="1" xfId="17" applyFont="1" applyBorder="1" applyAlignment="1">
      <alignment/>
    </xf>
    <xf numFmtId="0" fontId="6" fillId="2" borderId="1" xfId="0" applyFont="1" applyFill="1" applyBorder="1" applyAlignment="1">
      <alignment/>
    </xf>
    <xf numFmtId="38" fontId="6" fillId="2" borderId="1" xfId="17" applyFont="1" applyFill="1" applyBorder="1" applyAlignment="1">
      <alignment/>
    </xf>
    <xf numFmtId="38" fontId="9" fillId="0" borderId="1" xfId="17" applyFont="1" applyBorder="1" applyAlignment="1">
      <alignment horizontal="center" vertical="center"/>
    </xf>
    <xf numFmtId="0" fontId="6" fillId="0" borderId="1" xfId="0" applyNumberFormat="1" applyFont="1" applyBorder="1" applyAlignment="1">
      <alignment/>
    </xf>
    <xf numFmtId="0" fontId="6" fillId="3" borderId="1" xfId="0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2" borderId="1" xfId="17" applyNumberFormat="1" applyFont="1" applyFill="1" applyBorder="1" applyAlignment="1">
      <alignment/>
    </xf>
    <xf numFmtId="0" fontId="6" fillId="3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/>
    </xf>
    <xf numFmtId="0" fontId="6" fillId="4" borderId="1" xfId="17" applyNumberFormat="1" applyFont="1" applyFill="1" applyBorder="1" applyAlignment="1">
      <alignment/>
    </xf>
    <xf numFmtId="0" fontId="6" fillId="4" borderId="1" xfId="0" applyNumberFormat="1" applyFont="1" applyFill="1" applyBorder="1" applyAlignment="1">
      <alignment/>
    </xf>
    <xf numFmtId="0" fontId="6" fillId="5" borderId="1" xfId="0" applyNumberFormat="1" applyFont="1" applyFill="1" applyBorder="1" applyAlignment="1">
      <alignment/>
    </xf>
    <xf numFmtId="0" fontId="6" fillId="3" borderId="1" xfId="17" applyNumberFormat="1" applyFont="1" applyFill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5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8" fillId="0" borderId="1" xfId="17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38" fontId="0" fillId="0" borderId="1" xfId="17" applyFont="1" applyBorder="1" applyAlignment="1">
      <alignment/>
    </xf>
    <xf numFmtId="176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38" fontId="0" fillId="2" borderId="1" xfId="17" applyFont="1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176" fontId="0" fillId="3" borderId="1" xfId="0" applyNumberFormat="1" applyFont="1" applyFill="1" applyBorder="1" applyAlignment="1">
      <alignment/>
    </xf>
    <xf numFmtId="38" fontId="0" fillId="3" borderId="1" xfId="17" applyFont="1" applyFill="1" applyBorder="1" applyAlignment="1">
      <alignment/>
    </xf>
    <xf numFmtId="0" fontId="0" fillId="3" borderId="1" xfId="0" applyFont="1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 vertical="center"/>
    </xf>
    <xf numFmtId="0" fontId="0" fillId="4" borderId="1" xfId="0" applyFont="1" applyFill="1" applyBorder="1" applyAlignment="1">
      <alignment/>
    </xf>
    <xf numFmtId="38" fontId="0" fillId="4" borderId="1" xfId="17" applyFont="1" applyFill="1" applyBorder="1" applyAlignment="1">
      <alignment/>
    </xf>
    <xf numFmtId="176" fontId="0" fillId="4" borderId="1" xfId="0" applyNumberFormat="1" applyFont="1" applyFill="1" applyBorder="1" applyAlignment="1">
      <alignment/>
    </xf>
    <xf numFmtId="38" fontId="0" fillId="0" borderId="1" xfId="17" applyFont="1" applyFill="1" applyBorder="1" applyAlignment="1">
      <alignment/>
    </xf>
    <xf numFmtId="3" fontId="0" fillId="0" borderId="0" xfId="0" applyNumberFormat="1" applyFont="1" applyAlignment="1">
      <alignment/>
    </xf>
    <xf numFmtId="38" fontId="0" fillId="0" borderId="1" xfId="17" applyNumberFormat="1" applyFont="1" applyFill="1" applyBorder="1" applyAlignment="1">
      <alignment/>
    </xf>
    <xf numFmtId="38" fontId="0" fillId="0" borderId="1" xfId="17" applyFont="1" applyBorder="1" applyAlignment="1">
      <alignment horizontal="center"/>
    </xf>
    <xf numFmtId="38" fontId="0" fillId="6" borderId="1" xfId="0" applyNumberFormat="1" applyFont="1" applyFill="1" applyBorder="1" applyAlignment="1">
      <alignment/>
    </xf>
    <xf numFmtId="38" fontId="10" fillId="6" borderId="2" xfId="0" applyNumberFormat="1" applyFont="1" applyFill="1" applyBorder="1" applyAlignment="1">
      <alignment/>
    </xf>
    <xf numFmtId="176" fontId="0" fillId="0" borderId="1" xfId="0" applyNumberFormat="1" applyFont="1" applyBorder="1" applyAlignment="1">
      <alignment/>
    </xf>
    <xf numFmtId="38" fontId="0" fillId="0" borderId="1" xfId="17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38" fontId="0" fillId="6" borderId="1" xfId="0" applyNumberFormat="1" applyFont="1" applyFill="1" applyBorder="1" applyAlignment="1">
      <alignment/>
    </xf>
    <xf numFmtId="38" fontId="0" fillId="0" borderId="1" xfId="17" applyFont="1" applyBorder="1" applyAlignment="1">
      <alignment horizontal="center"/>
    </xf>
    <xf numFmtId="38" fontId="0" fillId="6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/>
    </xf>
    <xf numFmtId="38" fontId="0" fillId="2" borderId="1" xfId="17" applyFont="1" applyFill="1" applyBorder="1" applyAlignment="1">
      <alignment/>
    </xf>
    <xf numFmtId="176" fontId="0" fillId="3" borderId="1" xfId="0" applyNumberFormat="1" applyFont="1" applyFill="1" applyBorder="1" applyAlignment="1">
      <alignment/>
    </xf>
    <xf numFmtId="38" fontId="0" fillId="3" borderId="1" xfId="17" applyFont="1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/>
    </xf>
    <xf numFmtId="38" fontId="0" fillId="7" borderId="1" xfId="17" applyFont="1" applyFill="1" applyBorder="1" applyAlignment="1">
      <alignment/>
    </xf>
    <xf numFmtId="176" fontId="0" fillId="7" borderId="1" xfId="0" applyNumberFormat="1" applyFont="1" applyFill="1" applyBorder="1" applyAlignment="1">
      <alignment/>
    </xf>
    <xf numFmtId="38" fontId="0" fillId="4" borderId="1" xfId="17" applyFont="1" applyFill="1" applyBorder="1" applyAlignment="1">
      <alignment/>
    </xf>
    <xf numFmtId="176" fontId="0" fillId="4" borderId="1" xfId="0" applyNumberFormat="1" applyFont="1" applyFill="1" applyBorder="1" applyAlignment="1">
      <alignment/>
    </xf>
    <xf numFmtId="38" fontId="11" fillId="0" borderId="1" xfId="0" applyNumberFormat="1" applyFont="1" applyBorder="1" applyAlignment="1">
      <alignment/>
    </xf>
    <xf numFmtId="38" fontId="11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distributed" vertical="center"/>
    </xf>
    <xf numFmtId="179" fontId="8" fillId="0" borderId="1" xfId="0" applyNumberFormat="1" applyFont="1" applyBorder="1" applyAlignment="1">
      <alignment horizontal="center" vertical="center"/>
    </xf>
    <xf numFmtId="38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38" fontId="0" fillId="0" borderId="4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3" borderId="4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4" borderId="4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0" fillId="2" borderId="1" xfId="17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2" borderId="1" xfId="17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17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38" fontId="11" fillId="0" borderId="0" xfId="1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8" fontId="14" fillId="0" borderId="0" xfId="17" applyFont="1" applyAlignment="1">
      <alignment/>
    </xf>
    <xf numFmtId="0" fontId="14" fillId="0" borderId="3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38" fontId="14" fillId="0" borderId="8" xfId="0" applyNumberFormat="1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0" xfId="0" applyNumberFormat="1" applyFont="1" applyBorder="1" applyAlignment="1">
      <alignment/>
    </xf>
    <xf numFmtId="38" fontId="14" fillId="0" borderId="8" xfId="0" applyNumberFormat="1" applyFont="1" applyBorder="1" applyAlignment="1">
      <alignment/>
    </xf>
    <xf numFmtId="38" fontId="14" fillId="0" borderId="11" xfId="0" applyNumberFormat="1" applyFont="1" applyBorder="1" applyAlignment="1">
      <alignment/>
    </xf>
    <xf numFmtId="0" fontId="14" fillId="0" borderId="12" xfId="0" applyFont="1" applyBorder="1" applyAlignment="1">
      <alignment horizontal="center"/>
    </xf>
    <xf numFmtId="176" fontId="14" fillId="0" borderId="13" xfId="0" applyNumberFormat="1" applyFont="1" applyBorder="1" applyAlignment="1">
      <alignment/>
    </xf>
    <xf numFmtId="176" fontId="14" fillId="0" borderId="14" xfId="0" applyNumberFormat="1" applyFont="1" applyBorder="1" applyAlignment="1">
      <alignment/>
    </xf>
    <xf numFmtId="176" fontId="14" fillId="0" borderId="15" xfId="0" applyNumberFormat="1" applyFont="1" applyBorder="1" applyAlignment="1">
      <alignment/>
    </xf>
    <xf numFmtId="38" fontId="14" fillId="0" borderId="11" xfId="0" applyNumberFormat="1" applyFont="1" applyBorder="1" applyAlignment="1">
      <alignment/>
    </xf>
    <xf numFmtId="38" fontId="14" fillId="0" borderId="10" xfId="0" applyNumberFormat="1" applyFont="1" applyBorder="1" applyAlignment="1">
      <alignment/>
    </xf>
    <xf numFmtId="38" fontId="14" fillId="0" borderId="8" xfId="17" applyFont="1" applyBorder="1" applyAlignment="1">
      <alignment/>
    </xf>
    <xf numFmtId="176" fontId="14" fillId="0" borderId="16" xfId="0" applyNumberFormat="1" applyFont="1" applyBorder="1" applyAlignment="1">
      <alignment/>
    </xf>
    <xf numFmtId="176" fontId="14" fillId="0" borderId="17" xfId="0" applyNumberFormat="1" applyFont="1" applyBorder="1" applyAlignment="1">
      <alignment/>
    </xf>
    <xf numFmtId="176" fontId="14" fillId="0" borderId="18" xfId="0" applyNumberFormat="1" applyFont="1" applyBorder="1" applyAlignment="1">
      <alignment/>
    </xf>
    <xf numFmtId="38" fontId="15" fillId="0" borderId="19" xfId="17" applyFont="1" applyBorder="1" applyAlignment="1">
      <alignment horizontal="right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38" fontId="14" fillId="0" borderId="22" xfId="17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8" fontId="14" fillId="0" borderId="3" xfId="17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9" fontId="8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8" fontId="8" fillId="0" borderId="6" xfId="17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9" fontId="8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9" fontId="8" fillId="0" borderId="6" xfId="0" applyNumberFormat="1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⑪宿泊施設利用客数及び宿泊客数" xfId="21"/>
    <cellStyle name="標準_A" xfId="22"/>
    <cellStyle name="標準_市町村別 (2)" xfId="23"/>
    <cellStyle name="標準_宿泊客数" xfId="24"/>
    <cellStyle name="標準_宿泊施設・客数⑩" xfId="25"/>
    <cellStyle name="標準_宿泊施設入込客数" xfId="26"/>
    <cellStyle name="標準_静岡市" xfId="27"/>
    <cellStyle name="標準_入込総計" xfId="28"/>
    <cellStyle name="標準_入込統計（全体）.xls グラフ 2" xfId="29"/>
    <cellStyle name="標準_入込統計（全体）.xls グラフ 3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0"/>
  <sheetViews>
    <sheetView workbookViewId="0" topLeftCell="A1">
      <selection activeCell="E27" sqref="E27"/>
    </sheetView>
  </sheetViews>
  <sheetFormatPr defaultColWidth="9.00390625" defaultRowHeight="13.5"/>
  <cols>
    <col min="1" max="1" width="9.00390625" style="83" customWidth="1"/>
    <col min="2" max="2" width="8.75390625" style="83" customWidth="1"/>
    <col min="3" max="3" width="11.375" style="83" customWidth="1"/>
    <col min="4" max="8" width="11.375" style="84" customWidth="1"/>
    <col min="9" max="10" width="3.75390625" style="83" customWidth="1"/>
    <col min="11" max="11" width="9.00390625" style="83" customWidth="1"/>
    <col min="12" max="17" width="10.50390625" style="83" customWidth="1"/>
    <col min="18" max="16384" width="9.00390625" style="83" customWidth="1"/>
  </cols>
  <sheetData>
    <row r="1" ht="27" customHeight="1"/>
    <row r="2" ht="21" customHeight="1">
      <c r="B2" s="85" t="s">
        <v>160</v>
      </c>
    </row>
    <row r="3" ht="12" customHeight="1"/>
    <row r="4" spans="4:11" s="86" customFormat="1" ht="15" customHeight="1">
      <c r="D4" s="87"/>
      <c r="F4" s="110" t="s">
        <v>137</v>
      </c>
      <c r="G4" s="110"/>
      <c r="H4" s="110"/>
      <c r="K4" s="86" t="s">
        <v>138</v>
      </c>
    </row>
    <row r="5" spans="2:17" s="86" customFormat="1" ht="21.75" customHeight="1">
      <c r="B5" s="88"/>
      <c r="C5" s="111" t="s">
        <v>0</v>
      </c>
      <c r="D5" s="116" t="s">
        <v>1</v>
      </c>
      <c r="E5" s="113" t="s">
        <v>2</v>
      </c>
      <c r="F5" s="114"/>
      <c r="G5" s="114"/>
      <c r="H5" s="115"/>
      <c r="K5" s="88"/>
      <c r="L5" s="111" t="s">
        <v>0</v>
      </c>
      <c r="M5" s="116" t="s">
        <v>1</v>
      </c>
      <c r="N5" s="113" t="s">
        <v>2</v>
      </c>
      <c r="O5" s="114"/>
      <c r="P5" s="114"/>
      <c r="Q5" s="115"/>
    </row>
    <row r="6" spans="2:17" s="86" customFormat="1" ht="21.75" customHeight="1">
      <c r="B6" s="89"/>
      <c r="C6" s="112"/>
      <c r="D6" s="117"/>
      <c r="E6" s="90"/>
      <c r="F6" s="91" t="s">
        <v>3</v>
      </c>
      <c r="G6" s="92" t="s">
        <v>4</v>
      </c>
      <c r="H6" s="93" t="s">
        <v>5</v>
      </c>
      <c r="K6" s="89"/>
      <c r="L6" s="112"/>
      <c r="M6" s="117"/>
      <c r="N6" s="90"/>
      <c r="O6" s="91" t="s">
        <v>3</v>
      </c>
      <c r="P6" s="92" t="s">
        <v>4</v>
      </c>
      <c r="Q6" s="93" t="s">
        <v>5</v>
      </c>
    </row>
    <row r="7" spans="2:17" s="86" customFormat="1" ht="19.5" customHeight="1">
      <c r="B7" s="94" t="s">
        <v>6</v>
      </c>
      <c r="C7" s="95">
        <f>D7+E7</f>
        <v>22267113</v>
      </c>
      <c r="D7" s="96">
        <v>6659289</v>
      </c>
      <c r="E7" s="97">
        <f>F7+G7+H7</f>
        <v>15607824</v>
      </c>
      <c r="F7" s="97">
        <v>5920330</v>
      </c>
      <c r="G7" s="98">
        <v>4931482</v>
      </c>
      <c r="H7" s="99">
        <v>4756012</v>
      </c>
      <c r="K7" s="94" t="s">
        <v>6</v>
      </c>
      <c r="L7" s="95">
        <f>M7+N7</f>
        <v>24597316</v>
      </c>
      <c r="M7" s="95">
        <v>6740948</v>
      </c>
      <c r="N7" s="97">
        <f>SUM(O7:Q7)</f>
        <v>17856368</v>
      </c>
      <c r="O7" s="97">
        <v>6221049</v>
      </c>
      <c r="P7" s="98">
        <v>6087609</v>
      </c>
      <c r="Q7" s="99">
        <v>5547710</v>
      </c>
    </row>
    <row r="8" spans="2:17" s="86" customFormat="1" ht="19.5" customHeight="1">
      <c r="B8" s="100"/>
      <c r="C8" s="101">
        <f aca="true" t="shared" si="0" ref="C8:H8">C7/L7</f>
        <v>0.90526596479063</v>
      </c>
      <c r="D8" s="101">
        <f t="shared" si="0"/>
        <v>0.9878861252156225</v>
      </c>
      <c r="E8" s="101">
        <f t="shared" si="0"/>
        <v>0.8740760719089122</v>
      </c>
      <c r="F8" s="101">
        <f t="shared" si="0"/>
        <v>0.9516610462319136</v>
      </c>
      <c r="G8" s="101">
        <f t="shared" si="0"/>
        <v>0.8100852075092208</v>
      </c>
      <c r="H8" s="101">
        <f t="shared" si="0"/>
        <v>0.8572928289330192</v>
      </c>
      <c r="K8" s="100"/>
      <c r="L8" s="101"/>
      <c r="M8" s="101"/>
      <c r="N8" s="102"/>
      <c r="O8" s="102"/>
      <c r="P8" s="101"/>
      <c r="Q8" s="103"/>
    </row>
    <row r="9" spans="2:17" s="86" customFormat="1" ht="19.5" customHeight="1">
      <c r="B9" s="94" t="s">
        <v>7</v>
      </c>
      <c r="C9" s="95">
        <f>D9+E9</f>
        <v>12667586</v>
      </c>
      <c r="D9" s="104">
        <v>619506</v>
      </c>
      <c r="E9" s="97">
        <f>F9+G9+H9</f>
        <v>12048080</v>
      </c>
      <c r="F9" s="105">
        <v>3607627</v>
      </c>
      <c r="G9" s="95">
        <v>6964897</v>
      </c>
      <c r="H9" s="104">
        <v>1475556</v>
      </c>
      <c r="K9" s="94" t="s">
        <v>7</v>
      </c>
      <c r="L9" s="95">
        <f>M9+N9</f>
        <v>12242339</v>
      </c>
      <c r="M9" s="95">
        <v>655841</v>
      </c>
      <c r="N9" s="97">
        <f>SUM(O9:Q9)</f>
        <v>11586498</v>
      </c>
      <c r="O9" s="105">
        <v>3355401</v>
      </c>
      <c r="P9" s="95">
        <v>6282863</v>
      </c>
      <c r="Q9" s="104">
        <v>1948234</v>
      </c>
    </row>
    <row r="10" spans="2:17" s="86" customFormat="1" ht="19.5" customHeight="1">
      <c r="B10" s="100"/>
      <c r="C10" s="101">
        <f aca="true" t="shared" si="1" ref="C10:H10">C9/L9</f>
        <v>1.0347357641378825</v>
      </c>
      <c r="D10" s="101">
        <f t="shared" si="1"/>
        <v>0.9445978522233285</v>
      </c>
      <c r="E10" s="101">
        <f t="shared" si="1"/>
        <v>1.0398379216912652</v>
      </c>
      <c r="F10" s="101">
        <f t="shared" si="1"/>
        <v>1.0751701510490101</v>
      </c>
      <c r="G10" s="101">
        <f t="shared" si="1"/>
        <v>1.1085546509608757</v>
      </c>
      <c r="H10" s="101">
        <f t="shared" si="1"/>
        <v>0.7573813001928926</v>
      </c>
      <c r="K10" s="100"/>
      <c r="L10" s="101"/>
      <c r="M10" s="101"/>
      <c r="N10" s="102"/>
      <c r="O10" s="102"/>
      <c r="P10" s="101"/>
      <c r="Q10" s="103"/>
    </row>
    <row r="11" spans="2:17" s="86" customFormat="1" ht="19.5" customHeight="1">
      <c r="B11" s="94" t="s">
        <v>8</v>
      </c>
      <c r="C11" s="95">
        <f>D11+E11</f>
        <v>11562800</v>
      </c>
      <c r="D11" s="104">
        <v>679003</v>
      </c>
      <c r="E11" s="97">
        <f>F11+G11+H11</f>
        <v>10883797</v>
      </c>
      <c r="F11" s="105">
        <v>1701776</v>
      </c>
      <c r="G11" s="95">
        <v>4928402</v>
      </c>
      <c r="H11" s="104">
        <v>4253619</v>
      </c>
      <c r="K11" s="94" t="s">
        <v>8</v>
      </c>
      <c r="L11" s="95">
        <f>M11+N11</f>
        <v>11681720</v>
      </c>
      <c r="M11" s="95">
        <v>652046</v>
      </c>
      <c r="N11" s="97">
        <f>SUM(O11:Q11)</f>
        <v>11029674</v>
      </c>
      <c r="O11" s="105">
        <v>1939568</v>
      </c>
      <c r="P11" s="95">
        <v>4819933</v>
      </c>
      <c r="Q11" s="104">
        <v>4270173</v>
      </c>
    </row>
    <row r="12" spans="2:17" s="86" customFormat="1" ht="19.5" customHeight="1">
      <c r="B12" s="100"/>
      <c r="C12" s="101">
        <f aca="true" t="shared" si="2" ref="C12:H12">C11/L11</f>
        <v>0.9898199922614136</v>
      </c>
      <c r="D12" s="101">
        <f t="shared" si="2"/>
        <v>1.0413421752453047</v>
      </c>
      <c r="E12" s="101">
        <f t="shared" si="2"/>
        <v>0.9867741331248775</v>
      </c>
      <c r="F12" s="101">
        <f t="shared" si="2"/>
        <v>0.8773995033945703</v>
      </c>
      <c r="G12" s="101">
        <f t="shared" si="2"/>
        <v>1.0225042547271923</v>
      </c>
      <c r="H12" s="101">
        <f t="shared" si="2"/>
        <v>0.9961233420753679</v>
      </c>
      <c r="K12" s="100"/>
      <c r="L12" s="101"/>
      <c r="M12" s="101"/>
      <c r="N12" s="102"/>
      <c r="O12" s="102"/>
      <c r="P12" s="101"/>
      <c r="Q12" s="103"/>
    </row>
    <row r="13" spans="2:17" s="86" customFormat="1" ht="19.5" customHeight="1">
      <c r="B13" s="94" t="s">
        <v>9</v>
      </c>
      <c r="C13" s="95">
        <f>D13+E13</f>
        <v>510783</v>
      </c>
      <c r="D13" s="104">
        <v>43692</v>
      </c>
      <c r="E13" s="97">
        <f>F13+G13+H13</f>
        <v>467091</v>
      </c>
      <c r="F13" s="105">
        <v>37034</v>
      </c>
      <c r="G13" s="95">
        <v>412057</v>
      </c>
      <c r="H13" s="104">
        <v>18000</v>
      </c>
      <c r="K13" s="94" t="s">
        <v>9</v>
      </c>
      <c r="L13" s="95">
        <f>M13+N13</f>
        <v>530141</v>
      </c>
      <c r="M13" s="95">
        <v>46773</v>
      </c>
      <c r="N13" s="97">
        <f>SUM(O13:Q13)</f>
        <v>483368</v>
      </c>
      <c r="O13" s="105">
        <v>41345</v>
      </c>
      <c r="P13" s="95">
        <v>423023</v>
      </c>
      <c r="Q13" s="104">
        <v>19000</v>
      </c>
    </row>
    <row r="14" spans="2:17" s="86" customFormat="1" ht="19.5" customHeight="1">
      <c r="B14" s="100"/>
      <c r="C14" s="101">
        <f aca="true" t="shared" si="3" ref="C14:H14">C13/L13</f>
        <v>0.9634851860165503</v>
      </c>
      <c r="D14" s="101">
        <f t="shared" si="3"/>
        <v>0.9341286639728048</v>
      </c>
      <c r="E14" s="101">
        <f t="shared" si="3"/>
        <v>0.9663258635242714</v>
      </c>
      <c r="F14" s="101">
        <f t="shared" si="3"/>
        <v>0.8957310436570323</v>
      </c>
      <c r="G14" s="101">
        <f t="shared" si="3"/>
        <v>0.9740770596397832</v>
      </c>
      <c r="H14" s="101">
        <f t="shared" si="3"/>
        <v>0.9473684210526315</v>
      </c>
      <c r="K14" s="100"/>
      <c r="L14" s="101"/>
      <c r="M14" s="101"/>
      <c r="N14" s="102"/>
      <c r="O14" s="102"/>
      <c r="P14" s="101"/>
      <c r="Q14" s="103"/>
    </row>
    <row r="15" spans="2:17" s="86" customFormat="1" ht="19.5" customHeight="1">
      <c r="B15" s="94" t="s">
        <v>10</v>
      </c>
      <c r="C15" s="95">
        <f>D15+E15</f>
        <v>6610089</v>
      </c>
      <c r="D15" s="104">
        <v>462269</v>
      </c>
      <c r="E15" s="97">
        <f>F15+G15+H15</f>
        <v>6147820</v>
      </c>
      <c r="F15" s="105">
        <v>1792008</v>
      </c>
      <c r="G15" s="95">
        <v>2609352</v>
      </c>
      <c r="H15" s="104">
        <v>1746460</v>
      </c>
      <c r="K15" s="94" t="s">
        <v>10</v>
      </c>
      <c r="L15" s="95">
        <f>M15+N15</f>
        <v>7485298</v>
      </c>
      <c r="M15" s="95">
        <v>487465</v>
      </c>
      <c r="N15" s="97">
        <f>SUM(O15:Q15)</f>
        <v>6997833</v>
      </c>
      <c r="O15" s="105">
        <v>1993384</v>
      </c>
      <c r="P15" s="95">
        <v>2770032</v>
      </c>
      <c r="Q15" s="104">
        <v>2234417</v>
      </c>
    </row>
    <row r="16" spans="2:17" s="86" customFormat="1" ht="19.5" customHeight="1">
      <c r="B16" s="100"/>
      <c r="C16" s="101">
        <f aca="true" t="shared" si="4" ref="C16:H16">C15/L15</f>
        <v>0.8830762649663381</v>
      </c>
      <c r="D16" s="101">
        <f t="shared" si="4"/>
        <v>0.948312186515955</v>
      </c>
      <c r="E16" s="101">
        <f t="shared" si="4"/>
        <v>0.8785319683965022</v>
      </c>
      <c r="F16" s="101">
        <f t="shared" si="4"/>
        <v>0.8989778186240083</v>
      </c>
      <c r="G16" s="101">
        <f t="shared" si="4"/>
        <v>0.9419934498951636</v>
      </c>
      <c r="H16" s="101">
        <f t="shared" si="4"/>
        <v>0.7816177553249908</v>
      </c>
      <c r="K16" s="100"/>
      <c r="L16" s="101"/>
      <c r="M16" s="101"/>
      <c r="N16" s="102"/>
      <c r="O16" s="102"/>
      <c r="P16" s="101"/>
      <c r="Q16" s="103"/>
    </row>
    <row r="17" spans="2:17" s="86" customFormat="1" ht="19.5" customHeight="1">
      <c r="B17" s="94" t="s">
        <v>11</v>
      </c>
      <c r="C17" s="95">
        <f>D17+E17</f>
        <v>5469684</v>
      </c>
      <c r="D17" s="104">
        <v>393127</v>
      </c>
      <c r="E17" s="97">
        <f>F17+G17+H17</f>
        <v>5076557</v>
      </c>
      <c r="F17" s="105">
        <v>2498454</v>
      </c>
      <c r="G17" s="95">
        <v>1182431</v>
      </c>
      <c r="H17" s="104">
        <v>1395672</v>
      </c>
      <c r="K17" s="94" t="s">
        <v>11</v>
      </c>
      <c r="L17" s="95">
        <f>M17+N17</f>
        <v>5222283</v>
      </c>
      <c r="M17" s="95">
        <v>379180</v>
      </c>
      <c r="N17" s="97">
        <f>SUM(O17:Q17)</f>
        <v>4843103</v>
      </c>
      <c r="O17" s="105">
        <v>2446270</v>
      </c>
      <c r="P17" s="95">
        <v>1249394</v>
      </c>
      <c r="Q17" s="104">
        <v>1147439</v>
      </c>
    </row>
    <row r="18" spans="2:17" s="86" customFormat="1" ht="19.5" customHeight="1">
      <c r="B18" s="100"/>
      <c r="C18" s="101">
        <f aca="true" t="shared" si="5" ref="C18:H18">C17/L17</f>
        <v>1.0473741082204853</v>
      </c>
      <c r="D18" s="101">
        <f t="shared" si="5"/>
        <v>1.0367820032702146</v>
      </c>
      <c r="E18" s="101">
        <f t="shared" si="5"/>
        <v>1.0482033935681319</v>
      </c>
      <c r="F18" s="101">
        <f t="shared" si="5"/>
        <v>1.021332068823147</v>
      </c>
      <c r="G18" s="101">
        <f t="shared" si="5"/>
        <v>0.9464036164732662</v>
      </c>
      <c r="H18" s="101">
        <f t="shared" si="5"/>
        <v>1.216336554710098</v>
      </c>
      <c r="K18" s="100"/>
      <c r="L18" s="101"/>
      <c r="M18" s="101"/>
      <c r="N18" s="102"/>
      <c r="O18" s="102"/>
      <c r="P18" s="101"/>
      <c r="Q18" s="103"/>
    </row>
    <row r="19" spans="2:17" s="86" customFormat="1" ht="19.5" customHeight="1">
      <c r="B19" s="94" t="s">
        <v>12</v>
      </c>
      <c r="C19" s="95">
        <f>D19+E19</f>
        <v>7959452</v>
      </c>
      <c r="D19" s="104">
        <v>1218425</v>
      </c>
      <c r="E19" s="97">
        <f>F19+G19+H19</f>
        <v>6741027</v>
      </c>
      <c r="F19" s="105">
        <v>1801348</v>
      </c>
      <c r="G19" s="95">
        <v>2542430</v>
      </c>
      <c r="H19" s="104">
        <v>2397249</v>
      </c>
      <c r="K19" s="94" t="s">
        <v>12</v>
      </c>
      <c r="L19" s="95">
        <f>M19+N19</f>
        <v>8604441</v>
      </c>
      <c r="M19" s="95">
        <v>1189483</v>
      </c>
      <c r="N19" s="97">
        <f>SUM(O19:Q19)</f>
        <v>7414958</v>
      </c>
      <c r="O19" s="105">
        <v>1990765</v>
      </c>
      <c r="P19" s="95">
        <v>2757948</v>
      </c>
      <c r="Q19" s="104">
        <v>2666245</v>
      </c>
    </row>
    <row r="20" spans="2:17" s="86" customFormat="1" ht="19.5" customHeight="1">
      <c r="B20" s="100"/>
      <c r="C20" s="101">
        <f aca="true" t="shared" si="6" ref="C20:H20">C19/L19</f>
        <v>0.9250399880712762</v>
      </c>
      <c r="D20" s="101">
        <f t="shared" si="6"/>
        <v>1.02433157935002</v>
      </c>
      <c r="E20" s="101">
        <f t="shared" si="6"/>
        <v>0.9091119599059091</v>
      </c>
      <c r="F20" s="101">
        <f t="shared" si="6"/>
        <v>0.904852154824904</v>
      </c>
      <c r="G20" s="101">
        <f t="shared" si="6"/>
        <v>0.9218556695050087</v>
      </c>
      <c r="H20" s="101">
        <f t="shared" si="6"/>
        <v>0.8991105468552215</v>
      </c>
      <c r="K20" s="100"/>
      <c r="L20" s="101"/>
      <c r="M20" s="101"/>
      <c r="N20" s="102"/>
      <c r="O20" s="102"/>
      <c r="P20" s="101"/>
      <c r="Q20" s="103"/>
    </row>
    <row r="21" spans="2:17" s="86" customFormat="1" ht="19.5" customHeight="1">
      <c r="B21" s="94" t="s">
        <v>13</v>
      </c>
      <c r="C21" s="95">
        <f>D21+E21</f>
        <v>1103878</v>
      </c>
      <c r="D21" s="104">
        <v>39546</v>
      </c>
      <c r="E21" s="97">
        <f>F21+G21+H21</f>
        <v>1064332</v>
      </c>
      <c r="F21" s="105">
        <v>594339</v>
      </c>
      <c r="G21" s="95">
        <v>154958</v>
      </c>
      <c r="H21" s="104">
        <v>315035</v>
      </c>
      <c r="K21" s="94" t="s">
        <v>13</v>
      </c>
      <c r="L21" s="95">
        <f>M21+N21</f>
        <v>1126317</v>
      </c>
      <c r="M21" s="95">
        <v>30713</v>
      </c>
      <c r="N21" s="97">
        <f>SUM(O21:Q21)</f>
        <v>1095604</v>
      </c>
      <c r="O21" s="105">
        <v>620654</v>
      </c>
      <c r="P21" s="95">
        <v>182850</v>
      </c>
      <c r="Q21" s="104">
        <v>292100</v>
      </c>
    </row>
    <row r="22" spans="2:17" s="86" customFormat="1" ht="19.5" customHeight="1">
      <c r="B22" s="100"/>
      <c r="C22" s="101">
        <f aca="true" t="shared" si="7" ref="C22:H22">C21/L21</f>
        <v>0.9800775447764706</v>
      </c>
      <c r="D22" s="101">
        <f t="shared" si="7"/>
        <v>1.2875980855012534</v>
      </c>
      <c r="E22" s="101">
        <f t="shared" si="7"/>
        <v>0.9714568402451981</v>
      </c>
      <c r="F22" s="101">
        <f t="shared" si="7"/>
        <v>0.9576011755341945</v>
      </c>
      <c r="G22" s="101">
        <f t="shared" si="7"/>
        <v>0.8474596663932185</v>
      </c>
      <c r="H22" s="101">
        <f t="shared" si="7"/>
        <v>1.0785176309483053</v>
      </c>
      <c r="K22" s="100"/>
      <c r="L22" s="101"/>
      <c r="M22" s="101"/>
      <c r="N22" s="102"/>
      <c r="O22" s="102"/>
      <c r="P22" s="101"/>
      <c r="Q22" s="103"/>
    </row>
    <row r="23" spans="2:17" s="86" customFormat="1" ht="19.5" customHeight="1">
      <c r="B23" s="94" t="s">
        <v>14</v>
      </c>
      <c r="C23" s="95">
        <f aca="true" t="shared" si="8" ref="C23:H23">C7+C9+C11+C13+C15+C17+C19+C21</f>
        <v>68151385</v>
      </c>
      <c r="D23" s="106">
        <f t="shared" si="8"/>
        <v>10114857</v>
      </c>
      <c r="E23" s="106">
        <f t="shared" si="8"/>
        <v>58036528</v>
      </c>
      <c r="F23" s="106">
        <f t="shared" si="8"/>
        <v>17952916</v>
      </c>
      <c r="G23" s="106">
        <f t="shared" si="8"/>
        <v>23726009</v>
      </c>
      <c r="H23" s="106">
        <f t="shared" si="8"/>
        <v>16357603</v>
      </c>
      <c r="K23" s="94" t="s">
        <v>15</v>
      </c>
      <c r="L23" s="95">
        <f aca="true" t="shared" si="9" ref="L23:Q23">L7+L9+L11+L13+L15+L17+L19+L21</f>
        <v>71489855</v>
      </c>
      <c r="M23" s="95">
        <f t="shared" si="9"/>
        <v>10182449</v>
      </c>
      <c r="N23" s="95">
        <f t="shared" si="9"/>
        <v>61307406</v>
      </c>
      <c r="O23" s="95">
        <f t="shared" si="9"/>
        <v>18608436</v>
      </c>
      <c r="P23" s="95">
        <f t="shared" si="9"/>
        <v>24573652</v>
      </c>
      <c r="Q23" s="95">
        <f t="shared" si="9"/>
        <v>18125318</v>
      </c>
    </row>
    <row r="24" spans="2:17" s="86" customFormat="1" ht="19.5" customHeight="1">
      <c r="B24" s="89"/>
      <c r="C24" s="107">
        <f aca="true" t="shared" si="10" ref="C24:H24">C23/L23</f>
        <v>0.9533014859241217</v>
      </c>
      <c r="D24" s="107">
        <f t="shared" si="10"/>
        <v>0.9933619112651583</v>
      </c>
      <c r="E24" s="107">
        <f t="shared" si="10"/>
        <v>0.9466479139567575</v>
      </c>
      <c r="F24" s="107">
        <f t="shared" si="10"/>
        <v>0.9647729664115781</v>
      </c>
      <c r="G24" s="107">
        <f t="shared" si="10"/>
        <v>0.9655060224666647</v>
      </c>
      <c r="H24" s="107">
        <f t="shared" si="10"/>
        <v>0.9024726076530079</v>
      </c>
      <c r="K24" s="89"/>
      <c r="L24" s="107"/>
      <c r="M24" s="108"/>
      <c r="N24" s="109"/>
      <c r="O24" s="109"/>
      <c r="P24" s="107"/>
      <c r="Q24" s="108"/>
    </row>
    <row r="27" spans="1:8" s="86" customFormat="1" ht="19.5" customHeight="1">
      <c r="A27" s="86" t="s">
        <v>139</v>
      </c>
      <c r="B27" s="86" t="s">
        <v>140</v>
      </c>
      <c r="D27" s="87"/>
      <c r="E27" s="87"/>
      <c r="F27" s="87"/>
      <c r="G27" s="87"/>
      <c r="H27" s="87"/>
    </row>
    <row r="28" spans="2:8" s="86" customFormat="1" ht="19.5" customHeight="1">
      <c r="B28" s="86" t="s">
        <v>141</v>
      </c>
      <c r="D28" s="87"/>
      <c r="E28" s="87"/>
      <c r="F28" s="87"/>
      <c r="G28" s="87"/>
      <c r="H28" s="87"/>
    </row>
    <row r="29" spans="2:8" s="86" customFormat="1" ht="19.5" customHeight="1">
      <c r="B29" s="86" t="s">
        <v>142</v>
      </c>
      <c r="D29" s="87"/>
      <c r="E29" s="87"/>
      <c r="F29" s="87"/>
      <c r="G29" s="87"/>
      <c r="H29" s="87"/>
    </row>
    <row r="30" spans="1:8" s="86" customFormat="1" ht="19.5" customHeight="1">
      <c r="A30" s="86" t="s">
        <v>143</v>
      </c>
      <c r="B30" s="86" t="s">
        <v>144</v>
      </c>
      <c r="D30" s="87"/>
      <c r="E30" s="87"/>
      <c r="F30" s="87"/>
      <c r="H30" s="87"/>
    </row>
    <row r="31" spans="1:8" s="86" customFormat="1" ht="19.5" customHeight="1">
      <c r="A31" s="86" t="s">
        <v>136</v>
      </c>
      <c r="B31" s="86" t="s">
        <v>145</v>
      </c>
      <c r="D31" s="87"/>
      <c r="E31" s="87"/>
      <c r="F31" s="87"/>
      <c r="G31" s="87"/>
      <c r="H31" s="87"/>
    </row>
    <row r="32" spans="1:8" s="86" customFormat="1" ht="19.5" customHeight="1">
      <c r="A32" s="86" t="s">
        <v>146</v>
      </c>
      <c r="B32" s="86" t="s">
        <v>147</v>
      </c>
      <c r="D32" s="87"/>
      <c r="E32" s="87"/>
      <c r="F32" s="87"/>
      <c r="G32" s="87"/>
      <c r="H32" s="87"/>
    </row>
    <row r="33" spans="1:8" s="86" customFormat="1" ht="19.5" customHeight="1">
      <c r="A33" s="86" t="s">
        <v>148</v>
      </c>
      <c r="B33" s="86" t="s">
        <v>149</v>
      </c>
      <c r="D33" s="87"/>
      <c r="E33" s="87"/>
      <c r="F33" s="87"/>
      <c r="G33" s="87"/>
      <c r="H33" s="87"/>
    </row>
    <row r="34" spans="2:8" s="86" customFormat="1" ht="19.5" customHeight="1">
      <c r="B34" s="86" t="s">
        <v>150</v>
      </c>
      <c r="D34" s="87"/>
      <c r="E34" s="87"/>
      <c r="F34" s="87"/>
      <c r="G34" s="87"/>
      <c r="H34" s="87"/>
    </row>
    <row r="35" spans="1:8" s="86" customFormat="1" ht="19.5" customHeight="1">
      <c r="A35" s="86" t="s">
        <v>151</v>
      </c>
      <c r="B35" s="86" t="s">
        <v>152</v>
      </c>
      <c r="D35" s="87"/>
      <c r="E35" s="87"/>
      <c r="F35" s="87"/>
      <c r="G35" s="87"/>
      <c r="H35" s="87"/>
    </row>
    <row r="36" spans="1:8" s="86" customFormat="1" ht="19.5" customHeight="1">
      <c r="A36" s="86" t="s">
        <v>153</v>
      </c>
      <c r="B36" s="86" t="s">
        <v>159</v>
      </c>
      <c r="D36" s="87"/>
      <c r="E36" s="87"/>
      <c r="F36" s="87"/>
      <c r="G36" s="87"/>
      <c r="H36" s="87"/>
    </row>
    <row r="37" spans="1:8" s="86" customFormat="1" ht="19.5" customHeight="1">
      <c r="A37" s="86" t="s">
        <v>154</v>
      </c>
      <c r="B37" s="86" t="s">
        <v>155</v>
      </c>
      <c r="D37" s="87"/>
      <c r="E37" s="87"/>
      <c r="F37" s="87"/>
      <c r="G37" s="87"/>
      <c r="H37" s="87"/>
    </row>
    <row r="38" spans="2:8" s="86" customFormat="1" ht="19.5" customHeight="1">
      <c r="B38" s="86" t="s">
        <v>156</v>
      </c>
      <c r="D38" s="87"/>
      <c r="E38" s="87"/>
      <c r="F38" s="87"/>
      <c r="G38" s="87"/>
      <c r="H38" s="87"/>
    </row>
    <row r="39" spans="2:8" s="86" customFormat="1" ht="19.5" customHeight="1">
      <c r="B39" s="86" t="s">
        <v>157</v>
      </c>
      <c r="D39" s="87"/>
      <c r="E39" s="87"/>
      <c r="F39" s="87"/>
      <c r="G39" s="87"/>
      <c r="H39" s="87"/>
    </row>
    <row r="40" spans="2:8" s="86" customFormat="1" ht="19.5" customHeight="1">
      <c r="B40" s="86" t="s">
        <v>158</v>
      </c>
      <c r="D40" s="87"/>
      <c r="E40" s="87"/>
      <c r="F40" s="87"/>
      <c r="G40" s="87"/>
      <c r="H40" s="87"/>
    </row>
  </sheetData>
  <mergeCells count="7">
    <mergeCell ref="C5:C6"/>
    <mergeCell ref="E5:H5"/>
    <mergeCell ref="F4:H4"/>
    <mergeCell ref="L5:L6"/>
    <mergeCell ref="N5:Q5"/>
    <mergeCell ref="D5:D6"/>
    <mergeCell ref="M5:M6"/>
  </mergeCells>
  <printOptions/>
  <pageMargins left="0.83" right="0.78" top="0.72" bottom="0.45" header="0.31" footer="0.24"/>
  <pageSetup horizontalDpi="600" verticalDpi="600" orientation="portrait" paperSize="9" scale="90" r:id="rId1"/>
  <colBreaks count="1" manualBreakCount="1">
    <brk id="9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72"/>
  <sheetViews>
    <sheetView view="pageBreakPreview" zoomScaleSheetLayoutView="100" workbookViewId="0" topLeftCell="A1">
      <selection activeCell="F57" sqref="F57"/>
    </sheetView>
  </sheetViews>
  <sheetFormatPr defaultColWidth="9.00390625" defaultRowHeight="13.5"/>
  <cols>
    <col min="1" max="1" width="12.375" style="1" bestFit="1" customWidth="1"/>
    <col min="2" max="2" width="11.50390625" style="1" customWidth="1"/>
    <col min="3" max="3" width="10.00390625" style="1" customWidth="1"/>
    <col min="4" max="4" width="11.25390625" style="1" customWidth="1"/>
    <col min="5" max="5" width="7.625" style="1" customWidth="1"/>
    <col min="6" max="6" width="10.875" style="1" customWidth="1"/>
    <col min="7" max="7" width="8.25390625" style="1" customWidth="1"/>
    <col min="8" max="8" width="11.25390625" style="1" customWidth="1"/>
    <col min="9" max="9" width="7.625" style="1" customWidth="1"/>
    <col min="10" max="10" width="11.25390625" style="1" customWidth="1"/>
    <col min="11" max="11" width="8.00390625" style="1" customWidth="1"/>
    <col min="12" max="12" width="11.50390625" style="1" customWidth="1"/>
    <col min="13" max="13" width="8.00390625" style="1" customWidth="1"/>
    <col min="14" max="14" width="10.875" style="1" customWidth="1"/>
    <col min="15" max="15" width="7.625" style="1" customWidth="1"/>
    <col min="16" max="16" width="11.125" style="1" customWidth="1"/>
    <col min="17" max="17" width="7.625" style="1" customWidth="1"/>
    <col min="18" max="18" width="11.75390625" style="1" customWidth="1"/>
    <col min="19" max="19" width="7.625" style="1" customWidth="1"/>
    <col min="20" max="16384" width="9.00390625" style="1" customWidth="1"/>
  </cols>
  <sheetData>
    <row r="1" s="21" customFormat="1" ht="13.5">
      <c r="A1" s="21" t="s">
        <v>112</v>
      </c>
    </row>
    <row r="2" spans="1:19" s="22" customFormat="1" ht="13.5">
      <c r="A2" s="122" t="s">
        <v>16</v>
      </c>
      <c r="B2" s="120" t="s">
        <v>17</v>
      </c>
      <c r="C2" s="121"/>
      <c r="D2" s="120" t="s">
        <v>18</v>
      </c>
      <c r="E2" s="121"/>
      <c r="F2" s="120" t="s">
        <v>19</v>
      </c>
      <c r="G2" s="121"/>
      <c r="H2" s="118" t="s">
        <v>20</v>
      </c>
      <c r="I2" s="119"/>
      <c r="J2" s="120" t="s">
        <v>113</v>
      </c>
      <c r="K2" s="121"/>
      <c r="L2" s="120" t="s">
        <v>114</v>
      </c>
      <c r="M2" s="121"/>
      <c r="N2" s="120" t="s">
        <v>115</v>
      </c>
      <c r="O2" s="121"/>
      <c r="P2" s="118" t="s">
        <v>116</v>
      </c>
      <c r="Q2" s="119"/>
      <c r="R2" s="118" t="s">
        <v>111</v>
      </c>
      <c r="S2" s="119"/>
    </row>
    <row r="3" spans="1:19" s="22" customFormat="1" ht="13.5">
      <c r="A3" s="123"/>
      <c r="B3" s="23" t="s">
        <v>21</v>
      </c>
      <c r="C3" s="23" t="s">
        <v>22</v>
      </c>
      <c r="D3" s="23" t="s">
        <v>21</v>
      </c>
      <c r="E3" s="23" t="s">
        <v>22</v>
      </c>
      <c r="F3" s="23" t="s">
        <v>21</v>
      </c>
      <c r="G3" s="23" t="s">
        <v>22</v>
      </c>
      <c r="H3" s="23" t="s">
        <v>21</v>
      </c>
      <c r="I3" s="23" t="s">
        <v>22</v>
      </c>
      <c r="J3" s="23" t="s">
        <v>21</v>
      </c>
      <c r="K3" s="23" t="s">
        <v>22</v>
      </c>
      <c r="L3" s="23" t="s">
        <v>21</v>
      </c>
      <c r="M3" s="23" t="s">
        <v>22</v>
      </c>
      <c r="N3" s="23" t="s">
        <v>21</v>
      </c>
      <c r="O3" s="23" t="s">
        <v>22</v>
      </c>
      <c r="P3" s="23" t="s">
        <v>21</v>
      </c>
      <c r="Q3" s="23" t="s">
        <v>22</v>
      </c>
      <c r="R3" s="23" t="s">
        <v>21</v>
      </c>
      <c r="S3" s="23" t="s">
        <v>22</v>
      </c>
    </row>
    <row r="4" spans="1:19" s="22" customFormat="1" ht="13.5">
      <c r="A4" s="24" t="s">
        <v>23</v>
      </c>
      <c r="B4" s="25">
        <v>281554</v>
      </c>
      <c r="C4" s="26">
        <f aca="true" t="shared" si="0" ref="C4:C35">B4/B90</f>
        <v>1.0930442918314978</v>
      </c>
      <c r="D4" s="25">
        <v>351370</v>
      </c>
      <c r="E4" s="26">
        <f aca="true" t="shared" si="1" ref="E4:E35">D4/C90</f>
        <v>1.0452214369005972</v>
      </c>
      <c r="F4" s="25">
        <v>183642</v>
      </c>
      <c r="G4" s="26">
        <f aca="true" t="shared" si="2" ref="G4:G35">F4/D90</f>
        <v>1.104294699876126</v>
      </c>
      <c r="H4" s="25">
        <f>B4+D4+F4</f>
        <v>816566</v>
      </c>
      <c r="I4" s="26">
        <f aca="true" t="shared" si="3" ref="I4:I35">H4/E90</f>
        <v>1.0743540253113928</v>
      </c>
      <c r="J4" s="25">
        <v>621799</v>
      </c>
      <c r="K4" s="26">
        <f>J4/F90</f>
        <v>0.8878454363985802</v>
      </c>
      <c r="L4" s="25">
        <v>498218</v>
      </c>
      <c r="M4" s="26">
        <f>L4/G90</f>
        <v>0.9478059712282224</v>
      </c>
      <c r="N4" s="25">
        <v>193811</v>
      </c>
      <c r="O4" s="26">
        <f>N4/H90</f>
        <v>1.0259707260263096</v>
      </c>
      <c r="P4" s="25">
        <f>J4+L4+N4</f>
        <v>1313828</v>
      </c>
      <c r="Q4" s="26">
        <f>P4/I90</f>
        <v>0.9285626950219272</v>
      </c>
      <c r="R4" s="25">
        <f>H4+P4</f>
        <v>2130394</v>
      </c>
      <c r="S4" s="26">
        <f>R4/J90</f>
        <v>0.9795104089366323</v>
      </c>
    </row>
    <row r="5" spans="1:19" s="22" customFormat="1" ht="13.5">
      <c r="A5" s="24" t="s">
        <v>24</v>
      </c>
      <c r="B5" s="25">
        <v>474829</v>
      </c>
      <c r="C5" s="26">
        <f t="shared" si="0"/>
        <v>0.9594171916737049</v>
      </c>
      <c r="D5" s="25">
        <v>963396</v>
      </c>
      <c r="E5" s="26">
        <f t="shared" si="1"/>
        <v>0.9899168626677312</v>
      </c>
      <c r="F5" s="25">
        <v>301782</v>
      </c>
      <c r="G5" s="26">
        <f t="shared" si="2"/>
        <v>0.9257996926088063</v>
      </c>
      <c r="H5" s="25">
        <f>B5+D5+F5</f>
        <v>1740007</v>
      </c>
      <c r="I5" s="26">
        <f t="shared" si="3"/>
        <v>0.9698538313531302</v>
      </c>
      <c r="J5" s="25">
        <v>805675</v>
      </c>
      <c r="K5" s="26">
        <f aca="true" t="shared" si="4" ref="K5:K68">J5/F91</f>
        <v>0.8091348606642002</v>
      </c>
      <c r="L5" s="25">
        <v>1113823</v>
      </c>
      <c r="M5" s="26">
        <f aca="true" t="shared" si="5" ref="M5:M68">L5/G91</f>
        <v>0.7121206987052561</v>
      </c>
      <c r="N5" s="25">
        <v>374559</v>
      </c>
      <c r="O5" s="26">
        <f aca="true" t="shared" si="6" ref="O5:O68">N5/H91</f>
        <v>0.8467403934405476</v>
      </c>
      <c r="P5" s="25">
        <f>J5+L5+N5</f>
        <v>2294057</v>
      </c>
      <c r="Q5" s="26">
        <f aca="true" t="shared" si="7" ref="Q5:Q68">P5/I91</f>
        <v>0.7641326893105023</v>
      </c>
      <c r="R5" s="25">
        <f aca="true" t="shared" si="8" ref="R5:R68">H5+P5</f>
        <v>4034064</v>
      </c>
      <c r="S5" s="26">
        <f aca="true" t="shared" si="9" ref="S5:S68">R5/J91</f>
        <v>0.8410848195772417</v>
      </c>
    </row>
    <row r="6" spans="1:19" s="22" customFormat="1" ht="13.5">
      <c r="A6" s="24" t="s">
        <v>25</v>
      </c>
      <c r="B6" s="25">
        <v>67528</v>
      </c>
      <c r="C6" s="26">
        <f t="shared" si="0"/>
        <v>0.9833267805396589</v>
      </c>
      <c r="D6" s="25">
        <v>136253</v>
      </c>
      <c r="E6" s="26">
        <f t="shared" si="1"/>
        <v>1.0143305937704723</v>
      </c>
      <c r="F6" s="25">
        <v>59943</v>
      </c>
      <c r="G6" s="26">
        <f t="shared" si="2"/>
        <v>0.9318337271483647</v>
      </c>
      <c r="H6" s="25">
        <f>B6+D6+F6</f>
        <v>263724</v>
      </c>
      <c r="I6" s="26">
        <f t="shared" si="3"/>
        <v>0.9865147440045786</v>
      </c>
      <c r="J6" s="25">
        <v>37730</v>
      </c>
      <c r="K6" s="26">
        <f t="shared" si="4"/>
        <v>0.9834997262987775</v>
      </c>
      <c r="L6" s="25">
        <v>576410</v>
      </c>
      <c r="M6" s="26">
        <f t="shared" si="5"/>
        <v>1.033769084671106</v>
      </c>
      <c r="N6" s="25">
        <v>56300</v>
      </c>
      <c r="O6" s="26">
        <f t="shared" si="6"/>
        <v>1.1024732214541682</v>
      </c>
      <c r="P6" s="25">
        <f>J6+L6+N6</f>
        <v>670440</v>
      </c>
      <c r="Q6" s="26">
        <f t="shared" si="7"/>
        <v>1.0362111308772184</v>
      </c>
      <c r="R6" s="25">
        <f t="shared" si="8"/>
        <v>934164</v>
      </c>
      <c r="S6" s="26">
        <f t="shared" si="9"/>
        <v>1.0216812126779973</v>
      </c>
    </row>
    <row r="7" spans="1:19" s="22" customFormat="1" ht="13.5">
      <c r="A7" s="24" t="s">
        <v>26</v>
      </c>
      <c r="B7" s="25">
        <v>685454</v>
      </c>
      <c r="C7" s="26">
        <f t="shared" si="0"/>
        <v>0.6380672943200287</v>
      </c>
      <c r="D7" s="25">
        <v>943808</v>
      </c>
      <c r="E7" s="26">
        <f t="shared" si="1"/>
        <v>1.1052560698982465</v>
      </c>
      <c r="F7" s="25">
        <v>451303</v>
      </c>
      <c r="G7" s="26">
        <f t="shared" si="2"/>
        <v>0.9640981053558039</v>
      </c>
      <c r="H7" s="25">
        <f aca="true" t="shared" si="10" ref="H7:H14">B7+D7+F7</f>
        <v>2080565</v>
      </c>
      <c r="I7" s="26">
        <f t="shared" si="3"/>
        <v>0.8682398963068929</v>
      </c>
      <c r="J7" s="25">
        <v>731768</v>
      </c>
      <c r="K7" s="26">
        <f t="shared" si="4"/>
        <v>0.7598268872939925</v>
      </c>
      <c r="L7" s="25">
        <v>1669573</v>
      </c>
      <c r="M7" s="26">
        <f t="shared" si="5"/>
        <v>0.858859472144745</v>
      </c>
      <c r="N7" s="25">
        <v>594897</v>
      </c>
      <c r="O7" s="26">
        <f t="shared" si="6"/>
        <v>0.8653399702096958</v>
      </c>
      <c r="P7" s="25">
        <f aca="true" t="shared" si="11" ref="P7:P14">J7+L7+N7</f>
        <v>2996238</v>
      </c>
      <c r="Q7" s="26">
        <f t="shared" si="7"/>
        <v>0.833565077176542</v>
      </c>
      <c r="R7" s="25">
        <f t="shared" si="8"/>
        <v>5076803</v>
      </c>
      <c r="S7" s="26">
        <f t="shared" si="9"/>
        <v>0.8474349284267779</v>
      </c>
    </row>
    <row r="8" spans="1:19" s="22" customFormat="1" ht="13.5">
      <c r="A8" s="24" t="s">
        <v>27</v>
      </c>
      <c r="B8" s="25">
        <v>124176</v>
      </c>
      <c r="C8" s="26">
        <f t="shared" si="0"/>
        <v>1.0129456965959425</v>
      </c>
      <c r="D8" s="25">
        <v>353610</v>
      </c>
      <c r="E8" s="26">
        <f t="shared" si="1"/>
        <v>0.8671842812579702</v>
      </c>
      <c r="F8" s="25">
        <v>285699</v>
      </c>
      <c r="G8" s="26">
        <f t="shared" si="2"/>
        <v>0.8730618082252061</v>
      </c>
      <c r="H8" s="25">
        <f t="shared" si="10"/>
        <v>763485</v>
      </c>
      <c r="I8" s="26">
        <f t="shared" si="3"/>
        <v>0.8902628863274623</v>
      </c>
      <c r="J8" s="25">
        <v>337090</v>
      </c>
      <c r="K8" s="26">
        <f t="shared" si="4"/>
        <v>0.812599890557314</v>
      </c>
      <c r="L8" s="25">
        <v>934469</v>
      </c>
      <c r="M8" s="26">
        <f t="shared" si="5"/>
        <v>0.8924779141397259</v>
      </c>
      <c r="N8" s="25">
        <v>148549</v>
      </c>
      <c r="O8" s="26">
        <f t="shared" si="6"/>
        <v>1.0639216753566723</v>
      </c>
      <c r="P8" s="25">
        <f t="shared" si="11"/>
        <v>1420108</v>
      </c>
      <c r="Q8" s="26">
        <f t="shared" si="7"/>
        <v>0.886734523756746</v>
      </c>
      <c r="R8" s="25">
        <f t="shared" si="8"/>
        <v>2183593</v>
      </c>
      <c r="S8" s="26">
        <f t="shared" si="9"/>
        <v>0.8879650180676004</v>
      </c>
    </row>
    <row r="9" spans="1:19" s="22" customFormat="1" ht="13.5">
      <c r="A9" s="24" t="s">
        <v>28</v>
      </c>
      <c r="B9" s="25">
        <v>157061</v>
      </c>
      <c r="C9" s="26">
        <f t="shared" si="0"/>
        <v>1.0347187909691615</v>
      </c>
      <c r="D9" s="25">
        <v>155125</v>
      </c>
      <c r="E9" s="26">
        <f t="shared" si="1"/>
        <v>0.9424190324599188</v>
      </c>
      <c r="F9" s="25">
        <v>121495</v>
      </c>
      <c r="G9" s="26">
        <f t="shared" si="2"/>
        <v>0.9501892635925671</v>
      </c>
      <c r="H9" s="25">
        <f t="shared" si="10"/>
        <v>433681</v>
      </c>
      <c r="I9" s="26">
        <f t="shared" si="3"/>
        <v>0.9761917624443454</v>
      </c>
      <c r="J9" s="25">
        <v>189311</v>
      </c>
      <c r="K9" s="26">
        <f t="shared" si="4"/>
        <v>0.8115079109922283</v>
      </c>
      <c r="L9" s="25">
        <v>330320</v>
      </c>
      <c r="M9" s="26">
        <f t="shared" si="5"/>
        <v>0.8472502584174847</v>
      </c>
      <c r="N9" s="25">
        <v>136940</v>
      </c>
      <c r="O9" s="26">
        <f t="shared" si="6"/>
        <v>0.9982868598505559</v>
      </c>
      <c r="P9" s="25">
        <f t="shared" si="11"/>
        <v>656571</v>
      </c>
      <c r="Q9" s="26">
        <f t="shared" si="7"/>
        <v>0.8635331191283796</v>
      </c>
      <c r="R9" s="25">
        <f t="shared" si="8"/>
        <v>1090252</v>
      </c>
      <c r="S9" s="26">
        <f t="shared" si="9"/>
        <v>0.9050821483510143</v>
      </c>
    </row>
    <row r="10" spans="1:19" s="22" customFormat="1" ht="13.5">
      <c r="A10" s="24" t="s">
        <v>29</v>
      </c>
      <c r="B10" s="25">
        <v>41216</v>
      </c>
      <c r="C10" s="26">
        <f t="shared" si="0"/>
        <v>0.9864062799157572</v>
      </c>
      <c r="D10" s="25">
        <v>142044</v>
      </c>
      <c r="E10" s="26">
        <f t="shared" si="1"/>
        <v>0.9928842040513903</v>
      </c>
      <c r="F10" s="25">
        <v>70579</v>
      </c>
      <c r="G10" s="26">
        <f t="shared" si="2"/>
        <v>0.6544363774606619</v>
      </c>
      <c r="H10" s="25">
        <f t="shared" si="10"/>
        <v>253839</v>
      </c>
      <c r="I10" s="26">
        <f t="shared" si="3"/>
        <v>0.8672534020287468</v>
      </c>
      <c r="J10" s="25">
        <v>78649</v>
      </c>
      <c r="K10" s="26">
        <f t="shared" si="4"/>
        <v>0.8071614035447818</v>
      </c>
      <c r="L10" s="25">
        <v>188732</v>
      </c>
      <c r="M10" s="26">
        <f t="shared" si="5"/>
        <v>0.9443446498711566</v>
      </c>
      <c r="N10" s="25">
        <v>40756</v>
      </c>
      <c r="O10" s="26">
        <f t="shared" si="6"/>
        <v>0.8267272505984016</v>
      </c>
      <c r="P10" s="25">
        <f t="shared" si="11"/>
        <v>308137</v>
      </c>
      <c r="Q10" s="26">
        <f t="shared" si="7"/>
        <v>0.8890482180777398</v>
      </c>
      <c r="R10" s="25">
        <f t="shared" si="8"/>
        <v>561976</v>
      </c>
      <c r="S10" s="26">
        <f t="shared" si="9"/>
        <v>0.8790695855526096</v>
      </c>
    </row>
    <row r="11" spans="1:19" s="22" customFormat="1" ht="13.5">
      <c r="A11" s="24" t="s">
        <v>30</v>
      </c>
      <c r="B11" s="25">
        <v>55811</v>
      </c>
      <c r="C11" s="26">
        <f t="shared" si="0"/>
        <v>0.9691765359636023</v>
      </c>
      <c r="D11" s="25">
        <v>62882</v>
      </c>
      <c r="E11" s="26">
        <f t="shared" si="1"/>
        <v>1.002710804949611</v>
      </c>
      <c r="F11" s="25">
        <v>39499</v>
      </c>
      <c r="G11" s="26">
        <f t="shared" si="2"/>
        <v>1.1470263677546753</v>
      </c>
      <c r="H11" s="25">
        <f t="shared" si="10"/>
        <v>158192</v>
      </c>
      <c r="I11" s="26">
        <f t="shared" si="3"/>
        <v>1.0223480295216307</v>
      </c>
      <c r="J11" s="25">
        <v>80358</v>
      </c>
      <c r="K11" s="26">
        <f t="shared" si="4"/>
        <v>0.8379266118184377</v>
      </c>
      <c r="L11" s="25">
        <v>183528</v>
      </c>
      <c r="M11" s="26">
        <f t="shared" si="5"/>
        <v>0.8964435912840878</v>
      </c>
      <c r="N11" s="25">
        <v>62894</v>
      </c>
      <c r="O11" s="26">
        <f t="shared" si="6"/>
        <v>1.1766004415011038</v>
      </c>
      <c r="P11" s="25">
        <f t="shared" si="11"/>
        <v>326780</v>
      </c>
      <c r="Q11" s="26">
        <f t="shared" si="7"/>
        <v>0.9228883541758452</v>
      </c>
      <c r="R11" s="25">
        <f t="shared" si="8"/>
        <v>484972</v>
      </c>
      <c r="S11" s="26">
        <f t="shared" si="9"/>
        <v>0.9531345196121206</v>
      </c>
    </row>
    <row r="12" spans="1:19" s="22" customFormat="1" ht="13.5">
      <c r="A12" s="24" t="s">
        <v>31</v>
      </c>
      <c r="B12" s="25">
        <v>41803</v>
      </c>
      <c r="C12" s="26">
        <f t="shared" si="0"/>
        <v>0.8441980693889091</v>
      </c>
      <c r="D12" s="25">
        <v>48997</v>
      </c>
      <c r="E12" s="26">
        <f t="shared" si="1"/>
        <v>0.9460889378053254</v>
      </c>
      <c r="F12" s="25">
        <v>32701</v>
      </c>
      <c r="G12" s="26">
        <f t="shared" si="2"/>
        <v>0.9810692427697107</v>
      </c>
      <c r="H12" s="25">
        <f t="shared" si="10"/>
        <v>123501</v>
      </c>
      <c r="I12" s="26">
        <f t="shared" si="3"/>
        <v>0.917275083742452</v>
      </c>
      <c r="J12" s="25">
        <v>61380</v>
      </c>
      <c r="K12" s="26">
        <f t="shared" si="4"/>
        <v>1.084433137223724</v>
      </c>
      <c r="L12" s="25">
        <v>143555</v>
      </c>
      <c r="M12" s="26">
        <f t="shared" si="5"/>
        <v>1.0328143660877447</v>
      </c>
      <c r="N12" s="25">
        <v>59267</v>
      </c>
      <c r="O12" s="26">
        <f t="shared" si="6"/>
        <v>1.12784258501589</v>
      </c>
      <c r="P12" s="25">
        <f t="shared" si="11"/>
        <v>264202</v>
      </c>
      <c r="Q12" s="26">
        <f t="shared" si="7"/>
        <v>1.0647124250435231</v>
      </c>
      <c r="R12" s="25">
        <f t="shared" si="8"/>
        <v>387703</v>
      </c>
      <c r="S12" s="26">
        <f t="shared" si="9"/>
        <v>1.0128532353840165</v>
      </c>
    </row>
    <row r="13" spans="1:19" s="22" customFormat="1" ht="13.5">
      <c r="A13" s="24" t="s">
        <v>32</v>
      </c>
      <c r="B13" s="25">
        <v>105405</v>
      </c>
      <c r="C13" s="26">
        <f t="shared" si="0"/>
        <v>1.0544190466663332</v>
      </c>
      <c r="D13" s="25">
        <v>123940</v>
      </c>
      <c r="E13" s="26">
        <f t="shared" si="1"/>
        <v>1.0224132384118525</v>
      </c>
      <c r="F13" s="25">
        <v>91541</v>
      </c>
      <c r="G13" s="26">
        <f t="shared" si="2"/>
        <v>1.0462785168929731</v>
      </c>
      <c r="H13" s="25">
        <f t="shared" si="10"/>
        <v>320886</v>
      </c>
      <c r="I13" s="26">
        <f t="shared" si="3"/>
        <v>1.0395425683555786</v>
      </c>
      <c r="J13" s="25">
        <v>101128</v>
      </c>
      <c r="K13" s="26">
        <f t="shared" si="4"/>
        <v>0.8719584748831675</v>
      </c>
      <c r="L13" s="25">
        <v>181317</v>
      </c>
      <c r="M13" s="26">
        <f t="shared" si="5"/>
        <v>0.8871258935255177</v>
      </c>
      <c r="N13" s="25">
        <v>96523</v>
      </c>
      <c r="O13" s="26">
        <f t="shared" si="6"/>
        <v>1.0135244395442853</v>
      </c>
      <c r="P13" s="25">
        <f t="shared" si="11"/>
        <v>378968</v>
      </c>
      <c r="Q13" s="26">
        <f t="shared" si="7"/>
        <v>0.9118575553416747</v>
      </c>
      <c r="R13" s="25">
        <f t="shared" si="8"/>
        <v>699854</v>
      </c>
      <c r="S13" s="26">
        <f t="shared" si="9"/>
        <v>0.966275473573756</v>
      </c>
    </row>
    <row r="14" spans="1:19" s="22" customFormat="1" ht="13.5">
      <c r="A14" s="24" t="s">
        <v>33</v>
      </c>
      <c r="B14" s="25">
        <v>27739</v>
      </c>
      <c r="C14" s="26">
        <f t="shared" si="0"/>
        <v>0.9502586413620636</v>
      </c>
      <c r="D14" s="25">
        <v>36193</v>
      </c>
      <c r="E14" s="26">
        <f t="shared" si="1"/>
        <v>1.0293799772468715</v>
      </c>
      <c r="F14" s="25">
        <v>22872</v>
      </c>
      <c r="G14" s="26">
        <f t="shared" si="2"/>
        <v>1.0128869403480802</v>
      </c>
      <c r="H14" s="25">
        <f t="shared" si="10"/>
        <v>86804</v>
      </c>
      <c r="I14" s="26">
        <f t="shared" si="3"/>
        <v>0.9985275847789077</v>
      </c>
      <c r="J14" s="25">
        <v>41077</v>
      </c>
      <c r="K14" s="26">
        <f t="shared" si="4"/>
        <v>0.8741647158969994</v>
      </c>
      <c r="L14" s="25">
        <v>104573</v>
      </c>
      <c r="M14" s="26">
        <f t="shared" si="5"/>
        <v>1.0635768190232096</v>
      </c>
      <c r="N14" s="25">
        <v>34194</v>
      </c>
      <c r="O14" s="26">
        <f t="shared" si="6"/>
        <v>1.2458192152147776</v>
      </c>
      <c r="P14" s="25">
        <f t="shared" si="11"/>
        <v>179844</v>
      </c>
      <c r="Q14" s="26">
        <f t="shared" si="7"/>
        <v>1.0410108880000464</v>
      </c>
      <c r="R14" s="25">
        <f t="shared" si="8"/>
        <v>266648</v>
      </c>
      <c r="S14" s="26">
        <f t="shared" si="9"/>
        <v>1.0267895306344847</v>
      </c>
    </row>
    <row r="15" spans="1:19" s="22" customFormat="1" ht="13.5">
      <c r="A15" s="24" t="s">
        <v>34</v>
      </c>
      <c r="B15" s="25">
        <v>123316</v>
      </c>
      <c r="C15" s="26">
        <f t="shared" si="0"/>
        <v>0.9285563687840728</v>
      </c>
      <c r="D15" s="25">
        <v>105207</v>
      </c>
      <c r="E15" s="26">
        <f t="shared" si="1"/>
        <v>0.9395243751060467</v>
      </c>
      <c r="F15" s="25">
        <v>76980</v>
      </c>
      <c r="G15" s="26">
        <f t="shared" si="2"/>
        <v>0.812994392049595</v>
      </c>
      <c r="H15" s="25">
        <f>B15+D15+F15</f>
        <v>305503</v>
      </c>
      <c r="I15" s="26">
        <f t="shared" si="3"/>
        <v>0.8999410846319262</v>
      </c>
      <c r="J15" s="25">
        <v>101316</v>
      </c>
      <c r="K15" s="26">
        <f t="shared" si="4"/>
        <v>1.077176605675282</v>
      </c>
      <c r="L15" s="25">
        <v>118328</v>
      </c>
      <c r="M15" s="26">
        <f t="shared" si="5"/>
        <v>0.9506395012532939</v>
      </c>
      <c r="N15" s="25">
        <v>78582</v>
      </c>
      <c r="O15" s="26">
        <f t="shared" si="6"/>
        <v>0.9051974381421923</v>
      </c>
      <c r="P15" s="25">
        <f>J15+L15+N15</f>
        <v>298226</v>
      </c>
      <c r="Q15" s="26">
        <f t="shared" si="7"/>
        <v>0.976698183342558</v>
      </c>
      <c r="R15" s="25">
        <f t="shared" si="8"/>
        <v>603729</v>
      </c>
      <c r="S15" s="26">
        <f t="shared" si="9"/>
        <v>0.9362883077366856</v>
      </c>
    </row>
    <row r="16" spans="1:19" s="22" customFormat="1" ht="13.5">
      <c r="A16" s="24" t="s">
        <v>35</v>
      </c>
      <c r="B16" s="25">
        <v>134881</v>
      </c>
      <c r="C16" s="26">
        <f t="shared" si="0"/>
        <v>0.8904682053448822</v>
      </c>
      <c r="D16" s="25">
        <v>165321</v>
      </c>
      <c r="E16" s="26">
        <f t="shared" si="1"/>
        <v>0.9228901269440754</v>
      </c>
      <c r="F16" s="25">
        <v>106072</v>
      </c>
      <c r="G16" s="26">
        <f t="shared" si="2"/>
        <v>0.9000441231374945</v>
      </c>
      <c r="H16" s="25">
        <f>B16+D16+F16</f>
        <v>406274</v>
      </c>
      <c r="I16" s="26">
        <f t="shared" si="3"/>
        <v>0.9059354499195019</v>
      </c>
      <c r="J16" s="25">
        <v>140844</v>
      </c>
      <c r="K16" s="26">
        <f t="shared" si="4"/>
        <v>1.2626652920346049</v>
      </c>
      <c r="L16" s="25">
        <v>306755</v>
      </c>
      <c r="M16" s="26">
        <f t="shared" si="5"/>
        <v>1.1723330097606837</v>
      </c>
      <c r="N16" s="25">
        <v>125881</v>
      </c>
      <c r="O16" s="26">
        <f t="shared" si="6"/>
        <v>1.2740605042357014</v>
      </c>
      <c r="P16" s="25">
        <f>J16+L16+N16</f>
        <v>573480</v>
      </c>
      <c r="Q16" s="26">
        <f t="shared" si="7"/>
        <v>1.214974259019936</v>
      </c>
      <c r="R16" s="25">
        <f t="shared" si="8"/>
        <v>979754</v>
      </c>
      <c r="S16" s="26">
        <f t="shared" si="9"/>
        <v>1.0644085400035634</v>
      </c>
    </row>
    <row r="17" spans="1:19" s="22" customFormat="1" ht="13.5">
      <c r="A17" s="24" t="s">
        <v>36</v>
      </c>
      <c r="B17" s="25">
        <v>23381</v>
      </c>
      <c r="C17" s="26">
        <f t="shared" si="0"/>
        <v>1.0723261786828104</v>
      </c>
      <c r="D17" s="25">
        <v>27357</v>
      </c>
      <c r="E17" s="26">
        <f t="shared" si="1"/>
        <v>1.095112285336856</v>
      </c>
      <c r="F17" s="25">
        <v>15102</v>
      </c>
      <c r="G17" s="26">
        <f t="shared" si="2"/>
        <v>0.7998093422306959</v>
      </c>
      <c r="H17" s="25">
        <f aca="true" t="shared" si="12" ref="H17:H24">B17+D17+F17</f>
        <v>65840</v>
      </c>
      <c r="I17" s="26">
        <f t="shared" si="3"/>
        <v>1.0026345043933786</v>
      </c>
      <c r="J17" s="25">
        <v>62455</v>
      </c>
      <c r="K17" s="26">
        <f t="shared" si="4"/>
        <v>1.0490996438890008</v>
      </c>
      <c r="L17" s="25">
        <v>129279</v>
      </c>
      <c r="M17" s="26">
        <f t="shared" si="5"/>
        <v>1.0900421585160203</v>
      </c>
      <c r="N17" s="25">
        <v>24604</v>
      </c>
      <c r="O17" s="26">
        <f t="shared" si="6"/>
        <v>1.0495691493899837</v>
      </c>
      <c r="P17" s="25">
        <f aca="true" t="shared" si="13" ref="P17:P24">J17+L17+N17</f>
        <v>216338</v>
      </c>
      <c r="Q17" s="26">
        <f t="shared" si="7"/>
        <v>1.0732435730798615</v>
      </c>
      <c r="R17" s="25">
        <f t="shared" si="8"/>
        <v>282178</v>
      </c>
      <c r="S17" s="26">
        <f t="shared" si="9"/>
        <v>1.0558933696551054</v>
      </c>
    </row>
    <row r="18" spans="1:19" s="22" customFormat="1" ht="13.5">
      <c r="A18" s="24" t="s">
        <v>37</v>
      </c>
      <c r="B18" s="25">
        <v>92582</v>
      </c>
      <c r="C18" s="26">
        <f t="shared" si="0"/>
        <v>0.9629213600008321</v>
      </c>
      <c r="D18" s="25">
        <v>104391</v>
      </c>
      <c r="E18" s="26">
        <f t="shared" si="1"/>
        <v>0.979433868440558</v>
      </c>
      <c r="F18" s="25">
        <v>74065</v>
      </c>
      <c r="G18" s="26">
        <f t="shared" si="2"/>
        <v>1.0240297537572414</v>
      </c>
      <c r="H18" s="25">
        <f t="shared" si="12"/>
        <v>271038</v>
      </c>
      <c r="I18" s="26">
        <f t="shared" si="3"/>
        <v>0.985388483114409</v>
      </c>
      <c r="J18" s="25">
        <v>134869</v>
      </c>
      <c r="K18" s="26">
        <f t="shared" si="4"/>
        <v>0.8859263638453706</v>
      </c>
      <c r="L18" s="25">
        <v>312685</v>
      </c>
      <c r="M18" s="26">
        <f t="shared" si="5"/>
        <v>0.8641550523851769</v>
      </c>
      <c r="N18" s="25">
        <v>88382</v>
      </c>
      <c r="O18" s="26">
        <f t="shared" si="6"/>
        <v>1.1583638055544634</v>
      </c>
      <c r="P18" s="25">
        <f t="shared" si="13"/>
        <v>535936</v>
      </c>
      <c r="Q18" s="26">
        <f t="shared" si="7"/>
        <v>0.9077921923936223</v>
      </c>
      <c r="R18" s="25">
        <f t="shared" si="8"/>
        <v>806974</v>
      </c>
      <c r="S18" s="26">
        <f t="shared" si="9"/>
        <v>0.9324543868366014</v>
      </c>
    </row>
    <row r="19" spans="1:19" s="22" customFormat="1" ht="13.5">
      <c r="A19" s="24" t="s">
        <v>38</v>
      </c>
      <c r="B19" s="25">
        <v>53231</v>
      </c>
      <c r="C19" s="26">
        <f t="shared" si="0"/>
        <v>0.8836047341599854</v>
      </c>
      <c r="D19" s="25">
        <v>61415</v>
      </c>
      <c r="E19" s="26">
        <f t="shared" si="1"/>
        <v>0.9100540860932059</v>
      </c>
      <c r="F19" s="25">
        <v>39792</v>
      </c>
      <c r="G19" s="26">
        <f t="shared" si="2"/>
        <v>1.0736024174401035</v>
      </c>
      <c r="H19" s="25">
        <f t="shared" si="12"/>
        <v>154438</v>
      </c>
      <c r="I19" s="26">
        <f t="shared" si="3"/>
        <v>0.937169280062139</v>
      </c>
      <c r="J19" s="25">
        <v>37516</v>
      </c>
      <c r="K19" s="26">
        <f t="shared" si="4"/>
        <v>0.7092273663912887</v>
      </c>
      <c r="L19" s="25">
        <v>95625</v>
      </c>
      <c r="M19" s="26">
        <f t="shared" si="5"/>
        <v>1.0928196747540084</v>
      </c>
      <c r="N19" s="25">
        <v>50609</v>
      </c>
      <c r="O19" s="26">
        <f t="shared" si="6"/>
        <v>0.8702133878982754</v>
      </c>
      <c r="P19" s="25">
        <f t="shared" si="13"/>
        <v>183750</v>
      </c>
      <c r="Q19" s="26">
        <f t="shared" si="7"/>
        <v>0.9254269554838157</v>
      </c>
      <c r="R19" s="25">
        <f t="shared" si="8"/>
        <v>338188</v>
      </c>
      <c r="S19" s="26">
        <f t="shared" si="9"/>
        <v>0.9307525271846077</v>
      </c>
    </row>
    <row r="20" spans="1:19" s="22" customFormat="1" ht="13.5">
      <c r="A20" s="24" t="s">
        <v>39</v>
      </c>
      <c r="B20" s="25">
        <v>50746</v>
      </c>
      <c r="C20" s="26">
        <f t="shared" si="0"/>
        <v>0.8623818911018966</v>
      </c>
      <c r="D20" s="25">
        <v>42729</v>
      </c>
      <c r="E20" s="26">
        <f t="shared" si="1"/>
        <v>1.0021107436853585</v>
      </c>
      <c r="F20" s="25">
        <v>30831</v>
      </c>
      <c r="G20" s="26">
        <f t="shared" si="2"/>
        <v>0.8757811612316783</v>
      </c>
      <c r="H20" s="25">
        <f t="shared" si="12"/>
        <v>124306</v>
      </c>
      <c r="I20" s="26">
        <f t="shared" si="3"/>
        <v>0.9094207934917</v>
      </c>
      <c r="J20" s="25">
        <v>25227</v>
      </c>
      <c r="K20" s="26">
        <f t="shared" si="4"/>
        <v>0.9447606920829901</v>
      </c>
      <c r="L20" s="25">
        <v>45240</v>
      </c>
      <c r="M20" s="26">
        <f t="shared" si="5"/>
        <v>0.6967825403915167</v>
      </c>
      <c r="N20" s="25">
        <v>27769</v>
      </c>
      <c r="O20" s="26">
        <f t="shared" si="6"/>
        <v>0.9277362020579981</v>
      </c>
      <c r="P20" s="25">
        <f t="shared" si="13"/>
        <v>98236</v>
      </c>
      <c r="Q20" s="26">
        <f t="shared" si="7"/>
        <v>0.8081210256579001</v>
      </c>
      <c r="R20" s="25">
        <f t="shared" si="8"/>
        <v>222542</v>
      </c>
      <c r="S20" s="26">
        <f t="shared" si="9"/>
        <v>0.8617375545986803</v>
      </c>
    </row>
    <row r="21" spans="1:19" s="22" customFormat="1" ht="13.5">
      <c r="A21" s="24" t="s">
        <v>40</v>
      </c>
      <c r="B21" s="25">
        <v>38389</v>
      </c>
      <c r="C21" s="26">
        <f t="shared" si="0"/>
        <v>0.8961017740429505</v>
      </c>
      <c r="D21" s="25">
        <v>44351</v>
      </c>
      <c r="E21" s="26">
        <f t="shared" si="1"/>
        <v>0.9863449349494051</v>
      </c>
      <c r="F21" s="25">
        <v>40049</v>
      </c>
      <c r="G21" s="26">
        <f t="shared" si="2"/>
        <v>0.9576518412242946</v>
      </c>
      <c r="H21" s="25">
        <f t="shared" si="12"/>
        <v>122789</v>
      </c>
      <c r="I21" s="26">
        <f t="shared" si="3"/>
        <v>0.9472632594021215</v>
      </c>
      <c r="J21" s="25">
        <v>32013</v>
      </c>
      <c r="K21" s="26">
        <f t="shared" si="4"/>
        <v>0.9399553702507487</v>
      </c>
      <c r="L21" s="25">
        <v>43025</v>
      </c>
      <c r="M21" s="26">
        <f t="shared" si="5"/>
        <v>0.8169252093341182</v>
      </c>
      <c r="N21" s="25">
        <v>36875</v>
      </c>
      <c r="O21" s="26">
        <f t="shared" si="6"/>
        <v>0.8848867344979843</v>
      </c>
      <c r="P21" s="25">
        <f t="shared" si="13"/>
        <v>111913</v>
      </c>
      <c r="Q21" s="26">
        <f t="shared" si="7"/>
        <v>0.8716169380904538</v>
      </c>
      <c r="R21" s="25">
        <f t="shared" si="8"/>
        <v>234702</v>
      </c>
      <c r="S21" s="26">
        <f t="shared" si="9"/>
        <v>0.9096201099131082</v>
      </c>
    </row>
    <row r="22" spans="1:19" s="22" customFormat="1" ht="13.5">
      <c r="A22" s="24" t="s">
        <v>41</v>
      </c>
      <c r="B22" s="25">
        <v>73427</v>
      </c>
      <c r="C22" s="26">
        <f t="shared" si="0"/>
        <v>0.9327972356670097</v>
      </c>
      <c r="D22" s="25">
        <v>86973</v>
      </c>
      <c r="E22" s="26">
        <f t="shared" si="1"/>
        <v>0.8800174034462871</v>
      </c>
      <c r="F22" s="25">
        <v>92730</v>
      </c>
      <c r="G22" s="26">
        <f t="shared" si="2"/>
        <v>1.0025731955196124</v>
      </c>
      <c r="H22" s="25">
        <f t="shared" si="12"/>
        <v>253130</v>
      </c>
      <c r="I22" s="26">
        <f t="shared" si="3"/>
        <v>0.9373796474596356</v>
      </c>
      <c r="J22" s="25">
        <v>66542</v>
      </c>
      <c r="K22" s="26">
        <f t="shared" si="4"/>
        <v>0.9505456831038226</v>
      </c>
      <c r="L22" s="25">
        <v>97607</v>
      </c>
      <c r="M22" s="26">
        <f t="shared" si="5"/>
        <v>0.9164632314279276</v>
      </c>
      <c r="N22" s="25">
        <v>73391</v>
      </c>
      <c r="O22" s="26">
        <f t="shared" si="6"/>
        <v>0.9500330092814333</v>
      </c>
      <c r="P22" s="25">
        <f t="shared" si="13"/>
        <v>237540</v>
      </c>
      <c r="Q22" s="26">
        <f t="shared" si="7"/>
        <v>0.9360850255557438</v>
      </c>
      <c r="R22" s="25">
        <f t="shared" si="8"/>
        <v>490670</v>
      </c>
      <c r="S22" s="26">
        <f t="shared" si="9"/>
        <v>0.9367524565720821</v>
      </c>
    </row>
    <row r="23" spans="1:19" s="22" customFormat="1" ht="13.5">
      <c r="A23" s="24" t="s">
        <v>42</v>
      </c>
      <c r="B23" s="25">
        <v>30464</v>
      </c>
      <c r="C23" s="26">
        <f t="shared" si="0"/>
        <v>1.055359246171967</v>
      </c>
      <c r="D23" s="25">
        <v>35122</v>
      </c>
      <c r="E23" s="26">
        <f t="shared" si="1"/>
        <v>1.1688242537189257</v>
      </c>
      <c r="F23" s="25">
        <v>21931</v>
      </c>
      <c r="G23" s="26">
        <f t="shared" si="2"/>
        <v>1.1327410774236868</v>
      </c>
      <c r="H23" s="25">
        <f t="shared" si="12"/>
        <v>87517</v>
      </c>
      <c r="I23" s="26">
        <f t="shared" si="3"/>
        <v>1.1180566201645459</v>
      </c>
      <c r="J23" s="25">
        <v>24236</v>
      </c>
      <c r="K23" s="26">
        <f t="shared" si="4"/>
        <v>0.9720450808165885</v>
      </c>
      <c r="L23" s="25">
        <v>40640</v>
      </c>
      <c r="M23" s="26">
        <f t="shared" si="5"/>
        <v>0.9929389919128246</v>
      </c>
      <c r="N23" s="25">
        <v>24103</v>
      </c>
      <c r="O23" s="26">
        <f t="shared" si="6"/>
        <v>1.1405384942980172</v>
      </c>
      <c r="P23" s="25">
        <f t="shared" si="13"/>
        <v>88979</v>
      </c>
      <c r="Q23" s="26">
        <f t="shared" si="7"/>
        <v>1.0228059083855394</v>
      </c>
      <c r="R23" s="25">
        <f t="shared" si="8"/>
        <v>176496</v>
      </c>
      <c r="S23" s="26">
        <f t="shared" si="9"/>
        <v>1.067918751626117</v>
      </c>
    </row>
    <row r="24" spans="1:19" s="22" customFormat="1" ht="13.5">
      <c r="A24" s="24" t="s">
        <v>43</v>
      </c>
      <c r="B24" s="25">
        <v>36913</v>
      </c>
      <c r="C24" s="26">
        <f t="shared" si="0"/>
        <v>0.9562457903735557</v>
      </c>
      <c r="D24" s="25">
        <v>36611</v>
      </c>
      <c r="E24" s="26">
        <f t="shared" si="1"/>
        <v>0.9994540143594224</v>
      </c>
      <c r="F24" s="25">
        <v>33637</v>
      </c>
      <c r="G24" s="26">
        <f t="shared" si="2"/>
        <v>0.9746747413868042</v>
      </c>
      <c r="H24" s="25">
        <f t="shared" si="12"/>
        <v>107161</v>
      </c>
      <c r="I24" s="26">
        <f t="shared" si="3"/>
        <v>0.9764634057442776</v>
      </c>
      <c r="J24" s="25">
        <v>37637</v>
      </c>
      <c r="K24" s="26">
        <f t="shared" si="4"/>
        <v>1.0552923033786625</v>
      </c>
      <c r="L24" s="25">
        <v>102720</v>
      </c>
      <c r="M24" s="26">
        <f t="shared" si="5"/>
        <v>1.0948975132438683</v>
      </c>
      <c r="N24" s="25">
        <v>33939</v>
      </c>
      <c r="O24" s="26">
        <f t="shared" si="6"/>
        <v>0.9283604135893648</v>
      </c>
      <c r="P24" s="25">
        <f t="shared" si="13"/>
        <v>174296</v>
      </c>
      <c r="Q24" s="26">
        <f t="shared" si="7"/>
        <v>1.0497229583232957</v>
      </c>
      <c r="R24" s="25">
        <f t="shared" si="8"/>
        <v>281457</v>
      </c>
      <c r="S24" s="26">
        <f t="shared" si="9"/>
        <v>1.0205704464363414</v>
      </c>
    </row>
    <row r="25" spans="1:19" s="22" customFormat="1" ht="13.5">
      <c r="A25" s="27" t="s">
        <v>44</v>
      </c>
      <c r="B25" s="28">
        <f>SUM(B4:B24)</f>
        <v>2719906</v>
      </c>
      <c r="C25" s="29">
        <f t="shared" si="0"/>
        <v>0.8612194972900729</v>
      </c>
      <c r="D25" s="28">
        <f>SUM(D4:D24)</f>
        <v>4027095</v>
      </c>
      <c r="E25" s="30">
        <f t="shared" si="1"/>
        <v>0.9999674714058759</v>
      </c>
      <c r="F25" s="31">
        <f>SUM(F4:F24)</f>
        <v>2192245</v>
      </c>
      <c r="G25" s="30">
        <f t="shared" si="2"/>
        <v>0.9410012645437555</v>
      </c>
      <c r="H25" s="31">
        <f>SUM(H4:H24)</f>
        <v>8939246</v>
      </c>
      <c r="I25" s="30">
        <f t="shared" si="3"/>
        <v>0.9394777135303454</v>
      </c>
      <c r="J25" s="31">
        <f>SUM(J4:J24)</f>
        <v>3748620</v>
      </c>
      <c r="K25" s="30">
        <f t="shared" si="4"/>
        <v>0.8480745241002915</v>
      </c>
      <c r="L25" s="31">
        <f>SUM(L4:L24)</f>
        <v>7216422</v>
      </c>
      <c r="M25" s="30">
        <f t="shared" si="5"/>
        <v>0.8814058186970223</v>
      </c>
      <c r="N25" s="31">
        <f>SUM(N4:N24)</f>
        <v>2362825</v>
      </c>
      <c r="O25" s="30">
        <f t="shared" si="6"/>
        <v>0.9548160357935036</v>
      </c>
      <c r="P25" s="31">
        <f>SUM(P4:P24)</f>
        <v>13327867</v>
      </c>
      <c r="Q25" s="30">
        <f t="shared" si="7"/>
        <v>0.8836823000474798</v>
      </c>
      <c r="R25" s="31">
        <f t="shared" si="8"/>
        <v>22267113</v>
      </c>
      <c r="S25" s="30">
        <f t="shared" si="9"/>
        <v>0.90526596479063</v>
      </c>
    </row>
    <row r="26" spans="1:19" s="22" customFormat="1" ht="13.5">
      <c r="A26" s="24" t="s">
        <v>45</v>
      </c>
      <c r="B26" s="25">
        <v>374069</v>
      </c>
      <c r="C26" s="26">
        <f t="shared" si="0"/>
        <v>1.0335510573984736</v>
      </c>
      <c r="D26" s="25">
        <v>976839</v>
      </c>
      <c r="E26" s="26">
        <f t="shared" si="1"/>
        <v>1.0075387043206503</v>
      </c>
      <c r="F26" s="25">
        <v>361930</v>
      </c>
      <c r="G26" s="26">
        <f t="shared" si="2"/>
        <v>1.120214181806927</v>
      </c>
      <c r="H26" s="25">
        <f aca="true" t="shared" si="14" ref="H26:H32">B26+D26+F26</f>
        <v>1712838</v>
      </c>
      <c r="I26" s="26">
        <f t="shared" si="3"/>
        <v>1.0352314169566756</v>
      </c>
      <c r="J26" s="25">
        <v>525953</v>
      </c>
      <c r="K26" s="26">
        <f t="shared" si="4"/>
        <v>1.0499048812962493</v>
      </c>
      <c r="L26" s="25">
        <v>1038886</v>
      </c>
      <c r="M26" s="26">
        <f t="shared" si="5"/>
        <v>1.192277235449523</v>
      </c>
      <c r="N26" s="25">
        <v>436223</v>
      </c>
      <c r="O26" s="26">
        <f t="shared" si="6"/>
        <v>0.9705706975191901</v>
      </c>
      <c r="P26" s="25">
        <f aca="true" t="shared" si="15" ref="P26:P32">J26+L26+N26</f>
        <v>2001062</v>
      </c>
      <c r="Q26" s="26">
        <f t="shared" si="7"/>
        <v>1.0984290371505625</v>
      </c>
      <c r="R26" s="25">
        <f t="shared" si="8"/>
        <v>3713900</v>
      </c>
      <c r="S26" s="26">
        <f t="shared" si="9"/>
        <v>1.0683500681041167</v>
      </c>
    </row>
    <row r="27" spans="1:19" s="22" customFormat="1" ht="13.5">
      <c r="A27" s="24" t="s">
        <v>46</v>
      </c>
      <c r="B27" s="25">
        <v>112703</v>
      </c>
      <c r="C27" s="26">
        <f t="shared" si="0"/>
        <v>0.8823395860082047</v>
      </c>
      <c r="D27" s="25">
        <v>109992</v>
      </c>
      <c r="E27" s="26">
        <f t="shared" si="1"/>
        <v>0.9144130288393592</v>
      </c>
      <c r="F27" s="25">
        <v>181426</v>
      </c>
      <c r="G27" s="26">
        <f t="shared" si="2"/>
        <v>0.9620026300161194</v>
      </c>
      <c r="H27" s="25">
        <f t="shared" si="14"/>
        <v>404121</v>
      </c>
      <c r="I27" s="26">
        <f t="shared" si="3"/>
        <v>0.9255859334739619</v>
      </c>
      <c r="J27" s="25">
        <v>258488</v>
      </c>
      <c r="K27" s="26">
        <f t="shared" si="4"/>
        <v>1.0641526522714642</v>
      </c>
      <c r="L27" s="25">
        <v>342524</v>
      </c>
      <c r="M27" s="26">
        <f t="shared" si="5"/>
        <v>1.21416772418878</v>
      </c>
      <c r="N27" s="25">
        <v>124979</v>
      </c>
      <c r="O27" s="26">
        <f t="shared" si="6"/>
        <v>1.1834123985645162</v>
      </c>
      <c r="P27" s="25">
        <f t="shared" si="15"/>
        <v>725991</v>
      </c>
      <c r="Q27" s="26">
        <f t="shared" si="7"/>
        <v>1.1512337065110527</v>
      </c>
      <c r="R27" s="25">
        <f t="shared" si="8"/>
        <v>1130112</v>
      </c>
      <c r="S27" s="26">
        <f t="shared" si="9"/>
        <v>1.0589197652616913</v>
      </c>
    </row>
    <row r="28" spans="1:19" s="22" customFormat="1" ht="13.5">
      <c r="A28" s="24" t="s">
        <v>47</v>
      </c>
      <c r="B28" s="25">
        <v>785565</v>
      </c>
      <c r="C28" s="26">
        <f t="shared" si="0"/>
        <v>1.0307736920557609</v>
      </c>
      <c r="D28" s="25">
        <v>784860</v>
      </c>
      <c r="E28" s="26">
        <f t="shared" si="1"/>
        <v>0.9585291951681512</v>
      </c>
      <c r="F28" s="25">
        <v>641517</v>
      </c>
      <c r="G28" s="26">
        <f t="shared" si="2"/>
        <v>0.9743841721067709</v>
      </c>
      <c r="H28" s="25">
        <f t="shared" si="14"/>
        <v>2211942</v>
      </c>
      <c r="I28" s="26">
        <f t="shared" si="3"/>
        <v>0.9877779370529596</v>
      </c>
      <c r="J28" s="25">
        <v>807930</v>
      </c>
      <c r="K28" s="26">
        <f t="shared" si="4"/>
        <v>1.007699340323814</v>
      </c>
      <c r="L28" s="25">
        <v>1168136</v>
      </c>
      <c r="M28" s="26">
        <f t="shared" si="5"/>
        <v>1.0831850463684607</v>
      </c>
      <c r="N28" s="25">
        <v>753272</v>
      </c>
      <c r="O28" s="26">
        <f t="shared" si="6"/>
        <v>0.9975038303293222</v>
      </c>
      <c r="P28" s="25">
        <f t="shared" si="15"/>
        <v>2729338</v>
      </c>
      <c r="Q28" s="26">
        <f t="shared" si="7"/>
        <v>1.0356678699265105</v>
      </c>
      <c r="R28" s="25">
        <f t="shared" si="8"/>
        <v>4941280</v>
      </c>
      <c r="S28" s="26">
        <f t="shared" si="9"/>
        <v>1.0136682577546048</v>
      </c>
    </row>
    <row r="29" spans="1:19" s="22" customFormat="1" ht="13.5">
      <c r="A29" s="24" t="s">
        <v>48</v>
      </c>
      <c r="B29" s="25">
        <v>125522</v>
      </c>
      <c r="C29" s="26">
        <f t="shared" si="0"/>
        <v>1.1520747478270448</v>
      </c>
      <c r="D29" s="25">
        <v>200682</v>
      </c>
      <c r="E29" s="26">
        <f t="shared" si="1"/>
        <v>0.9936424942812156</v>
      </c>
      <c r="F29" s="25">
        <v>87474</v>
      </c>
      <c r="G29" s="26">
        <f t="shared" si="2"/>
        <v>1.0403786914687376</v>
      </c>
      <c r="H29" s="25">
        <f t="shared" si="14"/>
        <v>413678</v>
      </c>
      <c r="I29" s="26">
        <f t="shared" si="3"/>
        <v>1.047291378690525</v>
      </c>
      <c r="J29" s="25">
        <v>137972</v>
      </c>
      <c r="K29" s="26">
        <f t="shared" si="4"/>
        <v>1.1475767077826482</v>
      </c>
      <c r="L29" s="25">
        <v>383754</v>
      </c>
      <c r="M29" s="26">
        <f t="shared" si="5"/>
        <v>1.0972362800432314</v>
      </c>
      <c r="N29" s="25">
        <v>139365</v>
      </c>
      <c r="O29" s="26">
        <f t="shared" si="6"/>
        <v>1.0721044371961352</v>
      </c>
      <c r="P29" s="25">
        <f t="shared" si="15"/>
        <v>661091</v>
      </c>
      <c r="Q29" s="26">
        <f t="shared" si="7"/>
        <v>1.1018789366748505</v>
      </c>
      <c r="R29" s="25">
        <f t="shared" si="8"/>
        <v>1074769</v>
      </c>
      <c r="S29" s="26">
        <f t="shared" si="9"/>
        <v>1.0802078465071636</v>
      </c>
    </row>
    <row r="30" spans="1:19" s="22" customFormat="1" ht="13.5">
      <c r="A30" s="24" t="s">
        <v>49</v>
      </c>
      <c r="B30" s="25">
        <v>4790</v>
      </c>
      <c r="C30" s="26">
        <f t="shared" si="0"/>
        <v>1.132387706855792</v>
      </c>
      <c r="D30" s="25">
        <v>10898</v>
      </c>
      <c r="E30" s="26">
        <f t="shared" si="1"/>
        <v>1.9981664833149981</v>
      </c>
      <c r="F30" s="25">
        <v>6813</v>
      </c>
      <c r="G30" s="26">
        <f t="shared" si="2"/>
        <v>1.6436670687575392</v>
      </c>
      <c r="H30" s="25">
        <f t="shared" si="14"/>
        <v>22501</v>
      </c>
      <c r="I30" s="26">
        <f t="shared" si="3"/>
        <v>1.6270880034709667</v>
      </c>
      <c r="J30" s="25">
        <v>8078</v>
      </c>
      <c r="K30" s="26">
        <f t="shared" si="4"/>
        <v>1.220610456331218</v>
      </c>
      <c r="L30" s="25">
        <v>32615</v>
      </c>
      <c r="M30" s="26">
        <f t="shared" si="5"/>
        <v>1.631892324627239</v>
      </c>
      <c r="N30" s="25">
        <v>8347</v>
      </c>
      <c r="O30" s="26">
        <f t="shared" si="6"/>
        <v>0.8762334663027503</v>
      </c>
      <c r="P30" s="25">
        <f t="shared" si="15"/>
        <v>49040</v>
      </c>
      <c r="Q30" s="26">
        <f t="shared" si="7"/>
        <v>1.3573207860503735</v>
      </c>
      <c r="R30" s="25">
        <f t="shared" si="8"/>
        <v>71541</v>
      </c>
      <c r="S30" s="26">
        <f t="shared" si="9"/>
        <v>1.4319942352729238</v>
      </c>
    </row>
    <row r="31" spans="1:19" s="22" customFormat="1" ht="13.5">
      <c r="A31" s="24" t="s">
        <v>50</v>
      </c>
      <c r="B31" s="25">
        <v>322543</v>
      </c>
      <c r="C31" s="26">
        <f t="shared" si="0"/>
        <v>0.9510250535893829</v>
      </c>
      <c r="D31" s="25">
        <v>278736</v>
      </c>
      <c r="E31" s="26">
        <f t="shared" si="1"/>
        <v>0.7867075728111497</v>
      </c>
      <c r="F31" s="25">
        <v>154828</v>
      </c>
      <c r="G31" s="26">
        <f t="shared" si="2"/>
        <v>1.0145803162454212</v>
      </c>
      <c r="H31" s="25">
        <f t="shared" si="14"/>
        <v>756107</v>
      </c>
      <c r="I31" s="26">
        <f t="shared" si="3"/>
        <v>0.8936769484069154</v>
      </c>
      <c r="J31" s="25">
        <v>319339</v>
      </c>
      <c r="K31" s="26">
        <f t="shared" si="4"/>
        <v>1.6759683006192925</v>
      </c>
      <c r="L31" s="25">
        <v>342894</v>
      </c>
      <c r="M31" s="26">
        <f t="shared" si="5"/>
        <v>0.8250081203007519</v>
      </c>
      <c r="N31" s="25">
        <v>249420</v>
      </c>
      <c r="O31" s="26">
        <f t="shared" si="6"/>
        <v>0.9424273682540042</v>
      </c>
      <c r="P31" s="25">
        <f t="shared" si="15"/>
        <v>911653</v>
      </c>
      <c r="Q31" s="26">
        <f t="shared" si="7"/>
        <v>1.0468878829427828</v>
      </c>
      <c r="R31" s="25">
        <f t="shared" si="8"/>
        <v>1667760</v>
      </c>
      <c r="S31" s="26">
        <f t="shared" si="9"/>
        <v>0.9713871342576818</v>
      </c>
    </row>
    <row r="32" spans="1:19" s="22" customFormat="1" ht="13.5">
      <c r="A32" s="24" t="s">
        <v>51</v>
      </c>
      <c r="B32" s="25">
        <v>9076</v>
      </c>
      <c r="C32" s="26">
        <f t="shared" si="0"/>
        <v>0.9701763762693747</v>
      </c>
      <c r="D32" s="25">
        <v>8750</v>
      </c>
      <c r="E32" s="26">
        <f t="shared" si="1"/>
        <v>0.9194073762740359</v>
      </c>
      <c r="F32" s="25">
        <v>9515</v>
      </c>
      <c r="G32" s="26">
        <f t="shared" si="2"/>
        <v>1.2830366774541533</v>
      </c>
      <c r="H32" s="25">
        <f t="shared" si="14"/>
        <v>27341</v>
      </c>
      <c r="I32" s="26">
        <f t="shared" si="3"/>
        <v>1.0400562994522216</v>
      </c>
      <c r="J32" s="25">
        <v>14986</v>
      </c>
      <c r="K32" s="26">
        <f t="shared" si="4"/>
        <v>1.036734693877551</v>
      </c>
      <c r="L32" s="25">
        <v>16290</v>
      </c>
      <c r="M32" s="26">
        <f t="shared" si="5"/>
        <v>1.0416267024745827</v>
      </c>
      <c r="N32" s="25">
        <v>9607</v>
      </c>
      <c r="O32" s="26">
        <f t="shared" si="6"/>
        <v>1.609212730318258</v>
      </c>
      <c r="P32" s="25">
        <f t="shared" si="15"/>
        <v>40883</v>
      </c>
      <c r="Q32" s="26">
        <f t="shared" si="7"/>
        <v>1.1336235581188998</v>
      </c>
      <c r="R32" s="25">
        <f t="shared" si="8"/>
        <v>68224</v>
      </c>
      <c r="S32" s="26">
        <f t="shared" si="9"/>
        <v>1.0941750064151912</v>
      </c>
    </row>
    <row r="33" spans="1:19" s="22" customFormat="1" ht="13.5">
      <c r="A33" s="27" t="s">
        <v>52</v>
      </c>
      <c r="B33" s="28">
        <f>SUM(B26:B32)</f>
        <v>1734268</v>
      </c>
      <c r="C33" s="29">
        <f t="shared" si="0"/>
        <v>1.0121432585859846</v>
      </c>
      <c r="D33" s="28">
        <f>SUM(D26:D32)</f>
        <v>2370757</v>
      </c>
      <c r="E33" s="29">
        <f t="shared" si="1"/>
        <v>0.9559974321317419</v>
      </c>
      <c r="F33" s="28">
        <f>SUM(F26:F32)</f>
        <v>1443503</v>
      </c>
      <c r="G33" s="29">
        <f t="shared" si="2"/>
        <v>1.0177648421674574</v>
      </c>
      <c r="H33" s="28">
        <f>SUM(H26:H32)</f>
        <v>5548528</v>
      </c>
      <c r="I33" s="30">
        <f t="shared" si="3"/>
        <v>0.9887523197293628</v>
      </c>
      <c r="J33" s="31">
        <f>SUM(J26:J32)</f>
        <v>2072746</v>
      </c>
      <c r="K33" s="30">
        <f t="shared" si="4"/>
        <v>1.104017828371036</v>
      </c>
      <c r="L33" s="31">
        <f>SUM(L26:L32)</f>
        <v>3325099</v>
      </c>
      <c r="M33" s="30">
        <f t="shared" si="5"/>
        <v>1.0963521411202242</v>
      </c>
      <c r="N33" s="31">
        <f>SUM(N26:N32)</f>
        <v>1721213</v>
      </c>
      <c r="O33" s="30">
        <f t="shared" si="6"/>
        <v>1.0004952448933684</v>
      </c>
      <c r="P33" s="31">
        <f>SUM(P26:P32)</f>
        <v>7119058</v>
      </c>
      <c r="Q33" s="30">
        <f t="shared" si="7"/>
        <v>1.0736521808504782</v>
      </c>
      <c r="R33" s="31">
        <f t="shared" si="8"/>
        <v>12667586</v>
      </c>
      <c r="S33" s="30">
        <f t="shared" si="9"/>
        <v>1.0347357641378825</v>
      </c>
    </row>
    <row r="34" spans="1:19" s="22" customFormat="1" ht="13.5">
      <c r="A34" s="24" t="s">
        <v>53</v>
      </c>
      <c r="B34" s="25">
        <v>1440935</v>
      </c>
      <c r="C34" s="26">
        <f t="shared" si="0"/>
        <v>0.8993051134760803</v>
      </c>
      <c r="D34" s="25">
        <v>684449</v>
      </c>
      <c r="E34" s="26">
        <f t="shared" si="1"/>
        <v>1.1759120225132202</v>
      </c>
      <c r="F34" s="25">
        <v>389405</v>
      </c>
      <c r="G34" s="26">
        <f t="shared" si="2"/>
        <v>0.9973593623538813</v>
      </c>
      <c r="H34" s="25">
        <f>B34+D34+F34</f>
        <v>2514789</v>
      </c>
      <c r="I34" s="26">
        <f t="shared" si="3"/>
        <v>0.97670432698843</v>
      </c>
      <c r="J34" s="25">
        <v>807947</v>
      </c>
      <c r="K34" s="26">
        <f t="shared" si="4"/>
        <v>1.0601573807146296</v>
      </c>
      <c r="L34" s="25">
        <v>470943</v>
      </c>
      <c r="M34" s="26">
        <f t="shared" si="5"/>
        <v>0.9815197682415956</v>
      </c>
      <c r="N34" s="25">
        <v>415039</v>
      </c>
      <c r="O34" s="26">
        <f t="shared" si="6"/>
        <v>0.8902671837596204</v>
      </c>
      <c r="P34" s="25">
        <f>J34+L34+N34</f>
        <v>1693929</v>
      </c>
      <c r="Q34" s="26">
        <f t="shared" si="7"/>
        <v>0.9916995832228309</v>
      </c>
      <c r="R34" s="25">
        <f t="shared" si="8"/>
        <v>4208718</v>
      </c>
      <c r="S34" s="26">
        <f t="shared" si="9"/>
        <v>0.9826847700739479</v>
      </c>
    </row>
    <row r="35" spans="1:19" s="22" customFormat="1" ht="13.5">
      <c r="A35" s="24" t="s">
        <v>54</v>
      </c>
      <c r="B35" s="25">
        <v>575688</v>
      </c>
      <c r="C35" s="26">
        <f t="shared" si="0"/>
        <v>0.7223866737773316</v>
      </c>
      <c r="D35" s="25">
        <v>810645</v>
      </c>
      <c r="E35" s="26">
        <f t="shared" si="1"/>
        <v>0.9943319113025687</v>
      </c>
      <c r="F35" s="25">
        <v>613303</v>
      </c>
      <c r="G35" s="26">
        <f t="shared" si="2"/>
        <v>1.0057659477817664</v>
      </c>
      <c r="H35" s="25">
        <f>B35+D35+F35</f>
        <v>1999636</v>
      </c>
      <c r="I35" s="26">
        <f t="shared" si="3"/>
        <v>0.8999351028678052</v>
      </c>
      <c r="J35" s="25">
        <v>1418337</v>
      </c>
      <c r="K35" s="26">
        <f t="shared" si="4"/>
        <v>1.091770865727156</v>
      </c>
      <c r="L35" s="25">
        <v>1807299</v>
      </c>
      <c r="M35" s="26">
        <f t="shared" si="5"/>
        <v>1.0617586323380381</v>
      </c>
      <c r="N35" s="25">
        <v>699248</v>
      </c>
      <c r="O35" s="26">
        <f t="shared" si="6"/>
        <v>0.9980289140186889</v>
      </c>
      <c r="P35" s="25">
        <f>J35+L35+N35</f>
        <v>3924884</v>
      </c>
      <c r="Q35" s="26">
        <f t="shared" si="7"/>
        <v>1.0602292864243419</v>
      </c>
      <c r="R35" s="25">
        <f t="shared" si="8"/>
        <v>5924520</v>
      </c>
      <c r="S35" s="26">
        <f t="shared" si="9"/>
        <v>1.0001049984317758</v>
      </c>
    </row>
    <row r="36" spans="1:19" s="22" customFormat="1" ht="13.5">
      <c r="A36" s="24" t="s">
        <v>55</v>
      </c>
      <c r="B36" s="25">
        <v>181800</v>
      </c>
      <c r="C36" s="26">
        <f aca="true" t="shared" si="16" ref="C36:C67">B36/B122</f>
        <v>0.8577494692144374</v>
      </c>
      <c r="D36" s="25">
        <v>202500</v>
      </c>
      <c r="E36" s="26">
        <f aca="true" t="shared" si="17" ref="E36:E67">D36/C122</f>
        <v>0.916289592760181</v>
      </c>
      <c r="F36" s="25">
        <v>147300</v>
      </c>
      <c r="G36" s="26">
        <f aca="true" t="shared" si="18" ref="G36:G67">F36/D122</f>
        <v>0.9678055190538765</v>
      </c>
      <c r="H36" s="25">
        <f>B36+D36+F36</f>
        <v>531600</v>
      </c>
      <c r="I36" s="26">
        <f aca="true" t="shared" si="19" ref="I36:I67">H36/E122</f>
        <v>0.908485003845168</v>
      </c>
      <c r="J36" s="25">
        <v>183600</v>
      </c>
      <c r="K36" s="26">
        <f t="shared" si="4"/>
        <v>1.0850422551858636</v>
      </c>
      <c r="L36" s="25">
        <v>418000</v>
      </c>
      <c r="M36" s="26">
        <f t="shared" si="5"/>
        <v>1.3092366962132365</v>
      </c>
      <c r="N36" s="25">
        <v>176800</v>
      </c>
      <c r="O36" s="26">
        <f t="shared" si="6"/>
        <v>0.985617125655034</v>
      </c>
      <c r="P36" s="25">
        <f>J36+L36+N36</f>
        <v>778400</v>
      </c>
      <c r="Q36" s="26">
        <f t="shared" si="7"/>
        <v>1.1655137304225436</v>
      </c>
      <c r="R36" s="25">
        <f t="shared" si="8"/>
        <v>1310000</v>
      </c>
      <c r="S36" s="26">
        <f t="shared" si="9"/>
        <v>1.0454824781925125</v>
      </c>
    </row>
    <row r="37" spans="1:19" s="22" customFormat="1" ht="13.5">
      <c r="A37" s="24" t="s">
        <v>56</v>
      </c>
      <c r="B37" s="25">
        <v>34000</v>
      </c>
      <c r="C37" s="26">
        <f t="shared" si="16"/>
        <v>0.43037974683544306</v>
      </c>
      <c r="D37" s="25">
        <v>2500</v>
      </c>
      <c r="E37" s="26">
        <f t="shared" si="17"/>
        <v>1</v>
      </c>
      <c r="F37" s="25">
        <v>1500</v>
      </c>
      <c r="G37" s="26">
        <f t="shared" si="18"/>
        <v>0.75</v>
      </c>
      <c r="H37" s="25">
        <f>B37+D37+F37</f>
        <v>38000</v>
      </c>
      <c r="I37" s="26">
        <f t="shared" si="19"/>
        <v>0.4550898203592814</v>
      </c>
      <c r="J37" s="25">
        <v>1400</v>
      </c>
      <c r="K37" s="26">
        <f t="shared" si="4"/>
        <v>2</v>
      </c>
      <c r="L37" s="25">
        <v>6400</v>
      </c>
      <c r="M37" s="26">
        <f t="shared" si="5"/>
        <v>0.0960960960960961</v>
      </c>
      <c r="N37" s="25">
        <v>1600</v>
      </c>
      <c r="O37" s="26">
        <f t="shared" si="6"/>
        <v>1</v>
      </c>
      <c r="P37" s="25">
        <f>J37+L37+N37</f>
        <v>9400</v>
      </c>
      <c r="Q37" s="26">
        <f t="shared" si="7"/>
        <v>0.13642960812772134</v>
      </c>
      <c r="R37" s="25">
        <f t="shared" si="8"/>
        <v>47400</v>
      </c>
      <c r="S37" s="26">
        <f t="shared" si="9"/>
        <v>0.3110236220472441</v>
      </c>
    </row>
    <row r="38" spans="1:19" s="22" customFormat="1" ht="13.5">
      <c r="A38" s="24" t="s">
        <v>57</v>
      </c>
      <c r="B38" s="25">
        <v>7681</v>
      </c>
      <c r="C38" s="26">
        <f t="shared" si="16"/>
        <v>0.7580183558669693</v>
      </c>
      <c r="D38" s="25">
        <v>40661</v>
      </c>
      <c r="E38" s="26">
        <f t="shared" si="17"/>
        <v>1.2465052115266708</v>
      </c>
      <c r="F38" s="25">
        <v>7251</v>
      </c>
      <c r="G38" s="26">
        <f t="shared" si="18"/>
        <v>0.8316320678976947</v>
      </c>
      <c r="H38" s="25">
        <f>B38+D38+F38</f>
        <v>55593</v>
      </c>
      <c r="I38" s="26">
        <f t="shared" si="19"/>
        <v>1.0800629468448866</v>
      </c>
      <c r="J38" s="25">
        <v>5009</v>
      </c>
      <c r="K38" s="26">
        <f t="shared" si="4"/>
        <v>0.9836999214454045</v>
      </c>
      <c r="L38" s="25">
        <v>6362</v>
      </c>
      <c r="M38" s="26">
        <f t="shared" si="5"/>
        <v>0.9496939841767428</v>
      </c>
      <c r="N38" s="25">
        <v>5198</v>
      </c>
      <c r="O38" s="26">
        <f t="shared" si="6"/>
        <v>0.8287627551020408</v>
      </c>
      <c r="P38" s="25">
        <f>J38+L38+N38</f>
        <v>16569</v>
      </c>
      <c r="Q38" s="26">
        <f t="shared" si="7"/>
        <v>0.9172894867962132</v>
      </c>
      <c r="R38" s="25">
        <f t="shared" si="8"/>
        <v>72162</v>
      </c>
      <c r="S38" s="26">
        <f t="shared" si="9"/>
        <v>1.0377795354857267</v>
      </c>
    </row>
    <row r="39" spans="1:19" s="22" customFormat="1" ht="13.5">
      <c r="A39" s="32" t="s">
        <v>58</v>
      </c>
      <c r="B39" s="28">
        <f>SUM(B34:B38)</f>
        <v>2240104</v>
      </c>
      <c r="C39" s="30">
        <f t="shared" si="16"/>
        <v>0.8295808885287621</v>
      </c>
      <c r="D39" s="31">
        <f>SUM(D34:D38)</f>
        <v>1740755</v>
      </c>
      <c r="E39" s="30">
        <f t="shared" si="17"/>
        <v>1.052805538016407</v>
      </c>
      <c r="F39" s="31">
        <f>SUM(F34:F38)</f>
        <v>1158759</v>
      </c>
      <c r="G39" s="30">
        <f t="shared" si="18"/>
        <v>0.9962317584611338</v>
      </c>
      <c r="H39" s="31">
        <f>SUM(H34:H38)</f>
        <v>5139618</v>
      </c>
      <c r="I39" s="30">
        <f t="shared" si="19"/>
        <v>0.9316184720684011</v>
      </c>
      <c r="J39" s="31">
        <f>SUM(J34:J38)</f>
        <v>2416293</v>
      </c>
      <c r="K39" s="30">
        <f t="shared" si="4"/>
        <v>1.0805261023182435</v>
      </c>
      <c r="L39" s="31">
        <f>SUM(L34:L38)</f>
        <v>2709004</v>
      </c>
      <c r="M39" s="30">
        <f t="shared" si="5"/>
        <v>1.0522226373966133</v>
      </c>
      <c r="N39" s="31">
        <f>SUM(N34:N38)</f>
        <v>1297885</v>
      </c>
      <c r="O39" s="30">
        <f t="shared" si="6"/>
        <v>0.9585016213996693</v>
      </c>
      <c r="P39" s="31">
        <f>SUM(P34:P38)</f>
        <v>6423182</v>
      </c>
      <c r="Q39" s="30">
        <f t="shared" si="7"/>
        <v>1.0419040203735694</v>
      </c>
      <c r="R39" s="31">
        <f t="shared" si="8"/>
        <v>11562800</v>
      </c>
      <c r="S39" s="30">
        <f t="shared" si="9"/>
        <v>0.9898199922614136</v>
      </c>
    </row>
    <row r="40" spans="1:19" s="22" customFormat="1" ht="13.5">
      <c r="A40" s="24" t="s">
        <v>59</v>
      </c>
      <c r="B40" s="33">
        <v>51518</v>
      </c>
      <c r="C40" s="26">
        <f t="shared" si="16"/>
        <v>0.9249856363114047</v>
      </c>
      <c r="D40" s="33">
        <v>42855</v>
      </c>
      <c r="E40" s="26">
        <f t="shared" si="17"/>
        <v>1.0818145100217096</v>
      </c>
      <c r="F40" s="33">
        <v>35256</v>
      </c>
      <c r="G40" s="26">
        <f t="shared" si="18"/>
        <v>1.0793534166054373</v>
      </c>
      <c r="H40" s="25">
        <f>B40+D40+F40</f>
        <v>129629</v>
      </c>
      <c r="I40" s="26">
        <f t="shared" si="19"/>
        <v>1.0129323143763578</v>
      </c>
      <c r="J40" s="33">
        <v>34696</v>
      </c>
      <c r="K40" s="26">
        <f t="shared" si="4"/>
        <v>0.9490672356255813</v>
      </c>
      <c r="L40" s="33">
        <v>55417</v>
      </c>
      <c r="M40" s="26">
        <f t="shared" si="5"/>
        <v>1.0109823953297454</v>
      </c>
      <c r="N40" s="33">
        <v>37274</v>
      </c>
      <c r="O40" s="26">
        <f t="shared" si="6"/>
        <v>1.0722628157183132</v>
      </c>
      <c r="P40" s="25">
        <f>J40+L40+N40</f>
        <v>127387</v>
      </c>
      <c r="Q40" s="26">
        <f t="shared" si="7"/>
        <v>1.0099258730725016</v>
      </c>
      <c r="R40" s="25">
        <f t="shared" si="8"/>
        <v>257016</v>
      </c>
      <c r="S40" s="26">
        <f t="shared" si="9"/>
        <v>1.011439972610179</v>
      </c>
    </row>
    <row r="41" spans="1:19" s="22" customFormat="1" ht="13.5">
      <c r="A41" s="24" t="s">
        <v>60</v>
      </c>
      <c r="B41" s="25">
        <v>19327</v>
      </c>
      <c r="C41" s="26">
        <f t="shared" si="16"/>
        <v>0.9754706505829506</v>
      </c>
      <c r="D41" s="25">
        <v>18325</v>
      </c>
      <c r="E41" s="26">
        <f t="shared" si="17"/>
        <v>0.7723594369046616</v>
      </c>
      <c r="F41" s="25">
        <v>12108</v>
      </c>
      <c r="G41" s="26">
        <f t="shared" si="18"/>
        <v>1.0519548218940051</v>
      </c>
      <c r="H41" s="25">
        <f>B41+D41+F41</f>
        <v>49760</v>
      </c>
      <c r="I41" s="26">
        <f t="shared" si="19"/>
        <v>0.9039219604352486</v>
      </c>
      <c r="J41" s="34">
        <v>16980</v>
      </c>
      <c r="K41" s="26">
        <f t="shared" si="4"/>
        <v>0.7323384801173122</v>
      </c>
      <c r="L41" s="25">
        <v>39552</v>
      </c>
      <c r="M41" s="26">
        <f t="shared" si="5"/>
        <v>0.9646829268292683</v>
      </c>
      <c r="N41" s="25">
        <v>21744</v>
      </c>
      <c r="O41" s="26">
        <f t="shared" si="6"/>
        <v>0.9957867741344568</v>
      </c>
      <c r="P41" s="25">
        <f>J41+L41+N41</f>
        <v>78276</v>
      </c>
      <c r="Q41" s="26">
        <f t="shared" si="7"/>
        <v>0.9099532677687103</v>
      </c>
      <c r="R41" s="25">
        <f t="shared" si="8"/>
        <v>128036</v>
      </c>
      <c r="S41" s="26">
        <f t="shared" si="9"/>
        <v>0.9075997192902865</v>
      </c>
    </row>
    <row r="42" spans="1:19" s="22" customFormat="1" ht="13.5">
      <c r="A42" s="24" t="s">
        <v>61</v>
      </c>
      <c r="B42" s="25">
        <v>18312</v>
      </c>
      <c r="C42" s="26">
        <f t="shared" si="16"/>
        <v>0.9101391650099404</v>
      </c>
      <c r="D42" s="25">
        <v>24110</v>
      </c>
      <c r="E42" s="26">
        <f t="shared" si="17"/>
        <v>0.9167648960036503</v>
      </c>
      <c r="F42" s="25">
        <v>13109</v>
      </c>
      <c r="G42" s="26">
        <f t="shared" si="18"/>
        <v>0.9682398995494498</v>
      </c>
      <c r="H42" s="25">
        <f>B42+D42+F42</f>
        <v>55531</v>
      </c>
      <c r="I42" s="26">
        <f t="shared" si="19"/>
        <v>0.9261649821541746</v>
      </c>
      <c r="J42" s="25">
        <v>15208</v>
      </c>
      <c r="K42" s="26">
        <f t="shared" si="4"/>
        <v>0.7938612517617581</v>
      </c>
      <c r="L42" s="25">
        <v>37330</v>
      </c>
      <c r="M42" s="26">
        <f t="shared" si="5"/>
        <v>0.9475821804797563</v>
      </c>
      <c r="N42" s="25">
        <v>17662</v>
      </c>
      <c r="O42" s="26">
        <f t="shared" si="6"/>
        <v>1.0736125463497659</v>
      </c>
      <c r="P42" s="25">
        <f>J42+L42+N42</f>
        <v>70200</v>
      </c>
      <c r="Q42" s="26">
        <f t="shared" si="7"/>
        <v>0.9359625614975401</v>
      </c>
      <c r="R42" s="25">
        <f t="shared" si="8"/>
        <v>125731</v>
      </c>
      <c r="S42" s="26">
        <f t="shared" si="9"/>
        <v>0.9316098724816799</v>
      </c>
    </row>
    <row r="43" spans="1:19" s="22" customFormat="1" ht="13.5">
      <c r="A43" s="27" t="s">
        <v>62</v>
      </c>
      <c r="B43" s="28">
        <f>SUM(B40:B42)</f>
        <v>89157</v>
      </c>
      <c r="C43" s="30">
        <f t="shared" si="16"/>
        <v>0.9323217852325132</v>
      </c>
      <c r="D43" s="28">
        <f>SUM(D40:D42)</f>
        <v>85290</v>
      </c>
      <c r="E43" s="30">
        <f t="shared" si="17"/>
        <v>0.9514831713874541</v>
      </c>
      <c r="F43" s="28">
        <f>SUM(F40:F42)</f>
        <v>60473</v>
      </c>
      <c r="G43" s="30">
        <f t="shared" si="18"/>
        <v>1.0478228475386828</v>
      </c>
      <c r="H43" s="31">
        <f>SUM(H40:H42)</f>
        <v>234920</v>
      </c>
      <c r="I43" s="30">
        <f t="shared" si="19"/>
        <v>0.9668245665298932</v>
      </c>
      <c r="J43" s="31">
        <f>SUM(J40:J42)</f>
        <v>66884</v>
      </c>
      <c r="K43" s="30">
        <f t="shared" si="4"/>
        <v>0.8476952129884285</v>
      </c>
      <c r="L43" s="31">
        <f>SUM(L40:L42)</f>
        <v>132299</v>
      </c>
      <c r="M43" s="30">
        <f t="shared" si="5"/>
        <v>0.9784705273278603</v>
      </c>
      <c r="N43" s="31">
        <f>SUM(N40:N42)</f>
        <v>76680</v>
      </c>
      <c r="O43" s="30">
        <f t="shared" si="6"/>
        <v>1.049706361483388</v>
      </c>
      <c r="P43" s="31">
        <f>SUM(P40:P42)</f>
        <v>275863</v>
      </c>
      <c r="Q43" s="30">
        <f t="shared" si="7"/>
        <v>0.9606595626131773</v>
      </c>
      <c r="R43" s="31">
        <f t="shared" si="8"/>
        <v>510783</v>
      </c>
      <c r="S43" s="30">
        <f t="shared" si="9"/>
        <v>0.9634851860165503</v>
      </c>
    </row>
    <row r="44" spans="1:19" s="22" customFormat="1" ht="13.5">
      <c r="A44" s="24" t="s">
        <v>63</v>
      </c>
      <c r="B44" s="25">
        <v>63144</v>
      </c>
      <c r="C44" s="26">
        <f t="shared" si="16"/>
        <v>0.9352172753932285</v>
      </c>
      <c r="D44" s="25">
        <v>120602</v>
      </c>
      <c r="E44" s="26">
        <f t="shared" si="17"/>
        <v>0.9356027400448399</v>
      </c>
      <c r="F44" s="25">
        <v>63876</v>
      </c>
      <c r="G44" s="26">
        <f t="shared" si="18"/>
        <v>0.975206106870229</v>
      </c>
      <c r="H44" s="25">
        <f aca="true" t="shared" si="20" ref="H44:H53">B44+D44+F44</f>
        <v>247622</v>
      </c>
      <c r="I44" s="26">
        <f t="shared" si="19"/>
        <v>0.9454072029352362</v>
      </c>
      <c r="J44" s="25">
        <v>51810</v>
      </c>
      <c r="K44" s="26">
        <f t="shared" si="4"/>
        <v>0.8594890510948905</v>
      </c>
      <c r="L44" s="25">
        <v>395532</v>
      </c>
      <c r="M44" s="26">
        <f t="shared" si="5"/>
        <v>1.229368177636323</v>
      </c>
      <c r="N44" s="25">
        <v>76585</v>
      </c>
      <c r="O44" s="26">
        <f t="shared" si="6"/>
        <v>0.42976750972216765</v>
      </c>
      <c r="P44" s="25">
        <f aca="true" t="shared" si="21" ref="P44:P53">J44+L44+N44</f>
        <v>523927</v>
      </c>
      <c r="Q44" s="26">
        <f t="shared" si="7"/>
        <v>0.935221530228465</v>
      </c>
      <c r="R44" s="25">
        <f t="shared" si="8"/>
        <v>771549</v>
      </c>
      <c r="S44" s="26">
        <f t="shared" si="9"/>
        <v>0.9384665348153229</v>
      </c>
    </row>
    <row r="45" spans="1:19" s="22" customFormat="1" ht="13.5">
      <c r="A45" s="24" t="s">
        <v>64</v>
      </c>
      <c r="B45" s="25">
        <v>269904</v>
      </c>
      <c r="C45" s="26">
        <f t="shared" si="16"/>
        <v>0.8862619934196269</v>
      </c>
      <c r="D45" s="25">
        <v>239515</v>
      </c>
      <c r="E45" s="26">
        <f t="shared" si="17"/>
        <v>0.86514045461277</v>
      </c>
      <c r="F45" s="25">
        <v>208808</v>
      </c>
      <c r="G45" s="26">
        <f t="shared" si="18"/>
        <v>0.9707936212748152</v>
      </c>
      <c r="H45" s="25">
        <f t="shared" si="20"/>
        <v>718227</v>
      </c>
      <c r="I45" s="26">
        <f t="shared" si="19"/>
        <v>0.9017480599083721</v>
      </c>
      <c r="J45" s="25">
        <v>213140</v>
      </c>
      <c r="K45" s="26">
        <f t="shared" si="4"/>
        <v>1.1930523758613163</v>
      </c>
      <c r="L45" s="25">
        <v>483361</v>
      </c>
      <c r="M45" s="26">
        <f t="shared" si="5"/>
        <v>0.866682564898855</v>
      </c>
      <c r="N45" s="25">
        <v>250344</v>
      </c>
      <c r="O45" s="26">
        <f t="shared" si="6"/>
        <v>1.3286699183194723</v>
      </c>
      <c r="P45" s="25">
        <f t="shared" si="21"/>
        <v>946845</v>
      </c>
      <c r="Q45" s="26">
        <f t="shared" si="7"/>
        <v>1.0238575145277482</v>
      </c>
      <c r="R45" s="25">
        <f t="shared" si="8"/>
        <v>1665072</v>
      </c>
      <c r="S45" s="26">
        <f t="shared" si="9"/>
        <v>0.9673536614060008</v>
      </c>
    </row>
    <row r="46" spans="1:19" s="22" customFormat="1" ht="13.5">
      <c r="A46" s="24" t="s">
        <v>65</v>
      </c>
      <c r="B46" s="25">
        <v>45331</v>
      </c>
      <c r="C46" s="26">
        <f t="shared" si="16"/>
        <v>0.5303173878964424</v>
      </c>
      <c r="D46" s="25">
        <v>179579</v>
      </c>
      <c r="E46" s="26">
        <f t="shared" si="17"/>
        <v>0.9005109844097102</v>
      </c>
      <c r="F46" s="25">
        <v>30380</v>
      </c>
      <c r="G46" s="26">
        <f t="shared" si="18"/>
        <v>0.9179357021996616</v>
      </c>
      <c r="H46" s="25">
        <f t="shared" si="20"/>
        <v>255290</v>
      </c>
      <c r="I46" s="26">
        <f t="shared" si="19"/>
        <v>0.8028138895702435</v>
      </c>
      <c r="J46" s="25">
        <v>47622</v>
      </c>
      <c r="K46" s="26">
        <f t="shared" si="4"/>
        <v>0.8760807976746753</v>
      </c>
      <c r="L46" s="25">
        <v>214685</v>
      </c>
      <c r="M46" s="26">
        <f t="shared" si="5"/>
        <v>1.1627157565221158</v>
      </c>
      <c r="N46" s="25">
        <v>32489</v>
      </c>
      <c r="O46" s="26">
        <f t="shared" si="6"/>
        <v>1.0144570036845064</v>
      </c>
      <c r="P46" s="25">
        <f t="shared" si="21"/>
        <v>294796</v>
      </c>
      <c r="Q46" s="26">
        <f t="shared" si="7"/>
        <v>1.087707776035421</v>
      </c>
      <c r="R46" s="25">
        <f t="shared" si="8"/>
        <v>550086</v>
      </c>
      <c r="S46" s="26">
        <f t="shared" si="9"/>
        <v>0.9339019624154739</v>
      </c>
    </row>
    <row r="47" spans="1:19" s="22" customFormat="1" ht="13.5">
      <c r="A47" s="24" t="s">
        <v>66</v>
      </c>
      <c r="B47" s="25">
        <v>7707</v>
      </c>
      <c r="C47" s="26">
        <f t="shared" si="16"/>
        <v>2.1969783352337515</v>
      </c>
      <c r="D47" s="25">
        <v>10359</v>
      </c>
      <c r="E47" s="26">
        <f t="shared" si="17"/>
        <v>2.0001930874686233</v>
      </c>
      <c r="F47" s="25">
        <v>5078</v>
      </c>
      <c r="G47" s="26">
        <f t="shared" si="18"/>
        <v>1.915503583553376</v>
      </c>
      <c r="H47" s="25">
        <f t="shared" si="20"/>
        <v>23144</v>
      </c>
      <c r="I47" s="26">
        <f t="shared" si="19"/>
        <v>2.041277121185394</v>
      </c>
      <c r="J47" s="25">
        <v>3768</v>
      </c>
      <c r="K47" s="26">
        <f t="shared" si="4"/>
        <v>1.054575986565911</v>
      </c>
      <c r="L47" s="25">
        <v>5980</v>
      </c>
      <c r="M47" s="26">
        <f t="shared" si="5"/>
        <v>1.0289057123193392</v>
      </c>
      <c r="N47" s="25">
        <v>5987</v>
      </c>
      <c r="O47" s="26">
        <f t="shared" si="6"/>
        <v>2.2886085626911314</v>
      </c>
      <c r="P47" s="25">
        <f t="shared" si="21"/>
        <v>15735</v>
      </c>
      <c r="Q47" s="26">
        <f t="shared" si="7"/>
        <v>1.3111407382718108</v>
      </c>
      <c r="R47" s="25">
        <f t="shared" si="8"/>
        <v>38879</v>
      </c>
      <c r="S47" s="26">
        <f t="shared" si="9"/>
        <v>1.6658382964137282</v>
      </c>
    </row>
    <row r="48" spans="1:19" s="22" customFormat="1" ht="13.5">
      <c r="A48" s="24" t="s">
        <v>67</v>
      </c>
      <c r="B48" s="25">
        <v>12053</v>
      </c>
      <c r="C48" s="26">
        <f t="shared" si="16"/>
        <v>1.194312326595323</v>
      </c>
      <c r="D48" s="25">
        <v>10187</v>
      </c>
      <c r="E48" s="26">
        <f t="shared" si="17"/>
        <v>1.0561949196474858</v>
      </c>
      <c r="F48" s="25">
        <v>8867</v>
      </c>
      <c r="G48" s="26">
        <f t="shared" si="18"/>
        <v>2.6202718676122934</v>
      </c>
      <c r="H48" s="25">
        <f t="shared" si="20"/>
        <v>31107</v>
      </c>
      <c r="I48" s="26">
        <f t="shared" si="19"/>
        <v>1.3454002854547813</v>
      </c>
      <c r="J48" s="25">
        <v>26312</v>
      </c>
      <c r="K48" s="26">
        <f t="shared" si="4"/>
        <v>0.8400217092871053</v>
      </c>
      <c r="L48" s="25">
        <v>4666</v>
      </c>
      <c r="M48" s="26">
        <f t="shared" si="5"/>
        <v>0.6953800298062593</v>
      </c>
      <c r="N48" s="25">
        <v>4060</v>
      </c>
      <c r="O48" s="26">
        <f t="shared" si="6"/>
        <v>2.7713310580204777</v>
      </c>
      <c r="P48" s="25">
        <f t="shared" si="21"/>
        <v>35038</v>
      </c>
      <c r="Q48" s="26">
        <f t="shared" si="7"/>
        <v>0.8870828902729252</v>
      </c>
      <c r="R48" s="25">
        <f t="shared" si="8"/>
        <v>66145</v>
      </c>
      <c r="S48" s="26">
        <f t="shared" si="9"/>
        <v>1.0563087880675195</v>
      </c>
    </row>
    <row r="49" spans="1:19" s="22" customFormat="1" ht="13.5">
      <c r="A49" s="24" t="s">
        <v>68</v>
      </c>
      <c r="B49" s="25">
        <v>132095</v>
      </c>
      <c r="C49" s="26">
        <f t="shared" si="16"/>
        <v>0.6736859821091606</v>
      </c>
      <c r="D49" s="25">
        <v>305730</v>
      </c>
      <c r="E49" s="26">
        <f t="shared" si="17"/>
        <v>0.9398199239487622</v>
      </c>
      <c r="F49" s="25">
        <v>127665</v>
      </c>
      <c r="G49" s="26">
        <f t="shared" si="18"/>
        <v>0.6622453002448437</v>
      </c>
      <c r="H49" s="25">
        <f t="shared" si="20"/>
        <v>565490</v>
      </c>
      <c r="I49" s="26">
        <f t="shared" si="19"/>
        <v>0.7918242525144891</v>
      </c>
      <c r="J49" s="25">
        <v>169493</v>
      </c>
      <c r="K49" s="26">
        <f t="shared" si="4"/>
        <v>1.0256886618900078</v>
      </c>
      <c r="L49" s="25">
        <v>324363</v>
      </c>
      <c r="M49" s="26">
        <f t="shared" si="5"/>
        <v>0.8109906265392203</v>
      </c>
      <c r="N49" s="25">
        <v>235403</v>
      </c>
      <c r="O49" s="26">
        <f t="shared" si="6"/>
        <v>0.9490717035902191</v>
      </c>
      <c r="P49" s="25">
        <f t="shared" si="21"/>
        <v>729259</v>
      </c>
      <c r="Q49" s="26">
        <f t="shared" si="7"/>
        <v>0.8967306164708659</v>
      </c>
      <c r="R49" s="25">
        <f t="shared" si="8"/>
        <v>1294749</v>
      </c>
      <c r="S49" s="26">
        <f t="shared" si="9"/>
        <v>0.8476800163414633</v>
      </c>
    </row>
    <row r="50" spans="1:19" s="22" customFormat="1" ht="13.5">
      <c r="A50" s="24" t="s">
        <v>69</v>
      </c>
      <c r="B50" s="25">
        <v>67805</v>
      </c>
      <c r="C50" s="26">
        <f t="shared" si="16"/>
        <v>1.5196100403406545</v>
      </c>
      <c r="D50" s="25">
        <v>29091</v>
      </c>
      <c r="E50" s="26">
        <f t="shared" si="17"/>
        <v>1.0518114108033843</v>
      </c>
      <c r="F50" s="25">
        <v>34774</v>
      </c>
      <c r="G50" s="26">
        <f t="shared" si="18"/>
        <v>1.101628334283723</v>
      </c>
      <c r="H50" s="25">
        <f t="shared" si="20"/>
        <v>131670</v>
      </c>
      <c r="I50" s="26">
        <f t="shared" si="19"/>
        <v>1.2679596317553252</v>
      </c>
      <c r="J50" s="25">
        <v>155477</v>
      </c>
      <c r="K50" s="26">
        <f t="shared" si="4"/>
        <v>0.9685893881721167</v>
      </c>
      <c r="L50" s="25">
        <v>336480</v>
      </c>
      <c r="M50" s="26">
        <f t="shared" si="5"/>
        <v>1.0603539555286643</v>
      </c>
      <c r="N50" s="25">
        <v>20078</v>
      </c>
      <c r="O50" s="26">
        <f t="shared" si="6"/>
        <v>0.8731843089501609</v>
      </c>
      <c r="P50" s="25">
        <f t="shared" si="21"/>
        <v>512035</v>
      </c>
      <c r="Q50" s="26">
        <f t="shared" si="7"/>
        <v>1.0223504066160718</v>
      </c>
      <c r="R50" s="25">
        <f t="shared" si="8"/>
        <v>643705</v>
      </c>
      <c r="S50" s="26">
        <f t="shared" si="9"/>
        <v>1.0645294657548972</v>
      </c>
    </row>
    <row r="51" spans="1:19" s="22" customFormat="1" ht="13.5">
      <c r="A51" s="24" t="s">
        <v>70</v>
      </c>
      <c r="B51" s="25">
        <v>49503</v>
      </c>
      <c r="C51" s="26">
        <f t="shared" si="16"/>
        <v>2.5717180113252636</v>
      </c>
      <c r="D51" s="25">
        <v>53911</v>
      </c>
      <c r="E51" s="26">
        <f t="shared" si="17"/>
        <v>3.143865173781199</v>
      </c>
      <c r="F51" s="25">
        <v>15089</v>
      </c>
      <c r="G51" s="26">
        <f t="shared" si="18"/>
        <v>1.21099518459069</v>
      </c>
      <c r="H51" s="25">
        <f t="shared" si="20"/>
        <v>118503</v>
      </c>
      <c r="I51" s="26">
        <f t="shared" si="19"/>
        <v>2.4255070921260002</v>
      </c>
      <c r="J51" s="25">
        <v>319588</v>
      </c>
      <c r="K51" s="26">
        <f t="shared" si="4"/>
        <v>0.7517913347855338</v>
      </c>
      <c r="L51" s="25">
        <v>419968</v>
      </c>
      <c r="M51" s="26">
        <f t="shared" si="5"/>
        <v>0.9481417263815703</v>
      </c>
      <c r="N51" s="25">
        <v>2571</v>
      </c>
      <c r="O51" s="26">
        <f t="shared" si="6"/>
        <v>0.9362709395484341</v>
      </c>
      <c r="P51" s="25">
        <f t="shared" si="21"/>
        <v>742127</v>
      </c>
      <c r="Q51" s="26">
        <f t="shared" si="7"/>
        <v>0.8522495768191036</v>
      </c>
      <c r="R51" s="25">
        <f t="shared" si="8"/>
        <v>860630</v>
      </c>
      <c r="S51" s="26">
        <f t="shared" si="9"/>
        <v>0.935830534239917</v>
      </c>
    </row>
    <row r="52" spans="1:19" s="22" customFormat="1" ht="13.5">
      <c r="A52" s="24" t="s">
        <v>71</v>
      </c>
      <c r="B52" s="25">
        <v>15596</v>
      </c>
      <c r="C52" s="26">
        <f t="shared" si="16"/>
        <v>0.11867837521116471</v>
      </c>
      <c r="D52" s="25">
        <v>12192</v>
      </c>
      <c r="E52" s="26">
        <f t="shared" si="17"/>
        <v>0.025638060070277555</v>
      </c>
      <c r="F52" s="25">
        <v>7767</v>
      </c>
      <c r="G52" s="26">
        <f t="shared" si="18"/>
        <v>3.6379391100702576</v>
      </c>
      <c r="H52" s="25">
        <f t="shared" si="20"/>
        <v>35555</v>
      </c>
      <c r="I52" s="26">
        <f t="shared" si="19"/>
        <v>0.05837377604696827</v>
      </c>
      <c r="J52" s="25">
        <v>2586</v>
      </c>
      <c r="K52" s="26">
        <f t="shared" si="4"/>
        <v>1.8288543140028288</v>
      </c>
      <c r="L52" s="25">
        <v>33061</v>
      </c>
      <c r="M52" s="26">
        <f t="shared" si="5"/>
        <v>0.8719307962127806</v>
      </c>
      <c r="N52" s="25">
        <v>3554</v>
      </c>
      <c r="O52" s="26">
        <f t="shared" si="6"/>
        <v>2.046056419113414</v>
      </c>
      <c r="P52" s="25">
        <f t="shared" si="21"/>
        <v>39201</v>
      </c>
      <c r="Q52" s="26">
        <f t="shared" si="7"/>
        <v>0.9545388136748807</v>
      </c>
      <c r="R52" s="25">
        <f t="shared" si="8"/>
        <v>74756</v>
      </c>
      <c r="S52" s="26">
        <f t="shared" si="9"/>
        <v>0.11498092777162544</v>
      </c>
    </row>
    <row r="53" spans="1:19" s="22" customFormat="1" ht="13.5">
      <c r="A53" s="24" t="s">
        <v>72</v>
      </c>
      <c r="B53" s="25">
        <v>150944</v>
      </c>
      <c r="C53" s="26">
        <f t="shared" si="16"/>
        <v>1.3116212787403765</v>
      </c>
      <c r="D53" s="25">
        <v>92084</v>
      </c>
      <c r="E53" s="26">
        <f t="shared" si="17"/>
        <v>0.9550994160538516</v>
      </c>
      <c r="F53" s="25">
        <v>53286</v>
      </c>
      <c r="G53" s="26">
        <f t="shared" si="18"/>
        <v>0.775926842764365</v>
      </c>
      <c r="H53" s="25">
        <f t="shared" si="20"/>
        <v>296314</v>
      </c>
      <c r="I53" s="26">
        <f t="shared" si="19"/>
        <v>1.0576259329190596</v>
      </c>
      <c r="J53" s="25">
        <v>86106</v>
      </c>
      <c r="K53" s="26">
        <f t="shared" si="4"/>
        <v>1.4688843398157625</v>
      </c>
      <c r="L53" s="25">
        <v>191116</v>
      </c>
      <c r="M53" s="26">
        <f t="shared" si="5"/>
        <v>1.2336192818367835</v>
      </c>
      <c r="N53" s="25">
        <v>70982</v>
      </c>
      <c r="O53" s="26">
        <f t="shared" si="6"/>
        <v>0.9953305756152282</v>
      </c>
      <c r="P53" s="25">
        <f t="shared" si="21"/>
        <v>348204</v>
      </c>
      <c r="Q53" s="26">
        <f t="shared" si="7"/>
        <v>1.2223774652633943</v>
      </c>
      <c r="R53" s="25">
        <f t="shared" si="8"/>
        <v>644518</v>
      </c>
      <c r="S53" s="26">
        <f t="shared" si="9"/>
        <v>1.140685312383302</v>
      </c>
    </row>
    <row r="54" spans="1:19" s="22" customFormat="1" ht="13.5">
      <c r="A54" s="27" t="s">
        <v>73</v>
      </c>
      <c r="B54" s="28">
        <f>SUM(B44:B53)</f>
        <v>814082</v>
      </c>
      <c r="C54" s="30">
        <f t="shared" si="16"/>
        <v>0.832750603018468</v>
      </c>
      <c r="D54" s="28">
        <f>SUM(D44:D53)</f>
        <v>1053250</v>
      </c>
      <c r="E54" s="30">
        <f t="shared" si="17"/>
        <v>0.6742672844809374</v>
      </c>
      <c r="F54" s="28">
        <f>SUM(F44:F53)</f>
        <v>555590</v>
      </c>
      <c r="G54" s="30">
        <f t="shared" si="18"/>
        <v>0.885639501890546</v>
      </c>
      <c r="H54" s="28">
        <f>SUM(H44:H53)</f>
        <v>2422922</v>
      </c>
      <c r="I54" s="30">
        <f t="shared" si="19"/>
        <v>0.7650575627253724</v>
      </c>
      <c r="J54" s="28">
        <f>SUM(J44:J53)</f>
        <v>1075902</v>
      </c>
      <c r="K54" s="30">
        <f t="shared" si="4"/>
        <v>0.9445293076566517</v>
      </c>
      <c r="L54" s="31">
        <f>SUM(L44:L53)</f>
        <v>2409212</v>
      </c>
      <c r="M54" s="30">
        <f t="shared" si="5"/>
        <v>0.9915766615987798</v>
      </c>
      <c r="N54" s="31">
        <f>SUM(N44:N53)</f>
        <v>702053</v>
      </c>
      <c r="O54" s="30">
        <f t="shared" si="6"/>
        <v>0.9366301470745192</v>
      </c>
      <c r="P54" s="31">
        <f>SUM(P44:P53)</f>
        <v>4187167</v>
      </c>
      <c r="Q54" s="30">
        <f t="shared" si="7"/>
        <v>0.9696291472744712</v>
      </c>
      <c r="R54" s="31">
        <f t="shared" si="8"/>
        <v>6610089</v>
      </c>
      <c r="S54" s="30">
        <f t="shared" si="9"/>
        <v>0.8830762649663381</v>
      </c>
    </row>
    <row r="55" spans="1:19" s="22" customFormat="1" ht="13.5">
      <c r="A55" s="24" t="s">
        <v>74</v>
      </c>
      <c r="B55" s="25">
        <v>87320</v>
      </c>
      <c r="C55" s="26">
        <f t="shared" si="16"/>
        <v>0.6425076340090504</v>
      </c>
      <c r="D55" s="25">
        <v>85731</v>
      </c>
      <c r="E55" s="26">
        <f t="shared" si="17"/>
        <v>0.9385817978782803</v>
      </c>
      <c r="F55" s="25">
        <v>124086</v>
      </c>
      <c r="G55" s="26">
        <f t="shared" si="18"/>
        <v>2.3406711561315148</v>
      </c>
      <c r="H55" s="25">
        <f aca="true" t="shared" si="22" ref="H55:H68">B55+D55+F55</f>
        <v>297137</v>
      </c>
      <c r="I55" s="26">
        <f t="shared" si="19"/>
        <v>1.060222865278189</v>
      </c>
      <c r="J55" s="25">
        <v>148704</v>
      </c>
      <c r="K55" s="26">
        <f t="shared" si="4"/>
        <v>0.9989319038310392</v>
      </c>
      <c r="L55" s="25">
        <v>100220</v>
      </c>
      <c r="M55" s="26">
        <f t="shared" si="5"/>
        <v>1.0113221255726654</v>
      </c>
      <c r="N55" s="25">
        <v>111544</v>
      </c>
      <c r="O55" s="26">
        <f t="shared" si="6"/>
        <v>1.027875302942342</v>
      </c>
      <c r="P55" s="25">
        <f aca="true" t="shared" si="23" ref="P55:P68">J55+L55+N55</f>
        <v>360468</v>
      </c>
      <c r="Q55" s="26">
        <f t="shared" si="7"/>
        <v>1.0111871633752245</v>
      </c>
      <c r="R55" s="25">
        <f t="shared" si="8"/>
        <v>657605</v>
      </c>
      <c r="S55" s="26">
        <f t="shared" si="9"/>
        <v>1.0327700988945234</v>
      </c>
    </row>
    <row r="56" spans="1:19" s="22" customFormat="1" ht="13.5">
      <c r="A56" s="24" t="s">
        <v>75</v>
      </c>
      <c r="B56" s="25">
        <v>90784</v>
      </c>
      <c r="C56" s="26">
        <f t="shared" si="16"/>
        <v>0.8580718336483932</v>
      </c>
      <c r="D56" s="25">
        <v>147896</v>
      </c>
      <c r="E56" s="26">
        <f t="shared" si="17"/>
        <v>0.8321199095277212</v>
      </c>
      <c r="F56" s="25">
        <v>120166</v>
      </c>
      <c r="G56" s="26">
        <f t="shared" si="18"/>
        <v>0.8331496002939729</v>
      </c>
      <c r="H56" s="25">
        <f t="shared" si="22"/>
        <v>358846</v>
      </c>
      <c r="I56" s="26">
        <f t="shared" si="19"/>
        <v>0.8388858368496721</v>
      </c>
      <c r="J56" s="25">
        <v>85440</v>
      </c>
      <c r="K56" s="26">
        <f t="shared" si="4"/>
        <v>1.041989341073454</v>
      </c>
      <c r="L56" s="25">
        <v>210687</v>
      </c>
      <c r="M56" s="26">
        <f t="shared" si="5"/>
        <v>1.04185993610982</v>
      </c>
      <c r="N56" s="25">
        <v>75528</v>
      </c>
      <c r="O56" s="26">
        <f t="shared" si="6"/>
        <v>1.0368173956016802</v>
      </c>
      <c r="P56" s="25">
        <f t="shared" si="23"/>
        <v>371655</v>
      </c>
      <c r="Q56" s="26">
        <f t="shared" si="7"/>
        <v>1.0408609076778739</v>
      </c>
      <c r="R56" s="25">
        <f t="shared" si="8"/>
        <v>730501</v>
      </c>
      <c r="S56" s="26">
        <f t="shared" si="9"/>
        <v>0.9307760916376795</v>
      </c>
    </row>
    <row r="57" spans="1:19" s="22" customFormat="1" ht="13.5">
      <c r="A57" s="24" t="s">
        <v>76</v>
      </c>
      <c r="B57" s="25">
        <v>542908</v>
      </c>
      <c r="C57" s="26">
        <f t="shared" si="16"/>
        <v>1.5085009961127984</v>
      </c>
      <c r="D57" s="25">
        <v>330976</v>
      </c>
      <c r="E57" s="26">
        <f t="shared" si="17"/>
        <v>1.0081449397201356</v>
      </c>
      <c r="F57" s="25">
        <v>548437</v>
      </c>
      <c r="G57" s="26">
        <f t="shared" si="18"/>
        <v>1.4139420126947133</v>
      </c>
      <c r="H57" s="25">
        <f t="shared" si="22"/>
        <v>1422321</v>
      </c>
      <c r="I57" s="26">
        <f t="shared" si="19"/>
        <v>1.321762621517565</v>
      </c>
      <c r="J57" s="25">
        <v>136810</v>
      </c>
      <c r="K57" s="26">
        <f t="shared" si="4"/>
        <v>0.8341869710494866</v>
      </c>
      <c r="L57" s="25">
        <v>577567</v>
      </c>
      <c r="M57" s="26">
        <f t="shared" si="5"/>
        <v>1.0018925332537694</v>
      </c>
      <c r="N57" s="25">
        <v>136073</v>
      </c>
      <c r="O57" s="26">
        <f t="shared" si="6"/>
        <v>0.8924399729788225</v>
      </c>
      <c r="P57" s="25">
        <f t="shared" si="23"/>
        <v>850450</v>
      </c>
      <c r="Q57" s="26">
        <f t="shared" si="7"/>
        <v>0.9524017501481041</v>
      </c>
      <c r="R57" s="25">
        <f t="shared" si="8"/>
        <v>2272771</v>
      </c>
      <c r="S57" s="26">
        <f t="shared" si="9"/>
        <v>1.1542580313575401</v>
      </c>
    </row>
    <row r="58" spans="1:19" s="22" customFormat="1" ht="13.5">
      <c r="A58" s="24" t="s">
        <v>77</v>
      </c>
      <c r="B58" s="25">
        <v>49578</v>
      </c>
      <c r="C58" s="26">
        <f t="shared" si="16"/>
        <v>0.9791444483943595</v>
      </c>
      <c r="D58" s="25">
        <v>18534</v>
      </c>
      <c r="E58" s="26">
        <f t="shared" si="17"/>
        <v>1.0312134868970122</v>
      </c>
      <c r="F58" s="25">
        <v>15859</v>
      </c>
      <c r="G58" s="26">
        <f t="shared" si="18"/>
        <v>1.1443105563171947</v>
      </c>
      <c r="H58" s="25">
        <f t="shared" si="22"/>
        <v>83971</v>
      </c>
      <c r="I58" s="26">
        <f t="shared" si="19"/>
        <v>1.0182499454320568</v>
      </c>
      <c r="J58" s="25">
        <v>12692</v>
      </c>
      <c r="K58" s="26">
        <f t="shared" si="4"/>
        <v>0.8787647995568788</v>
      </c>
      <c r="L58" s="25">
        <v>17886</v>
      </c>
      <c r="M58" s="26">
        <f t="shared" si="5"/>
        <v>0.9703249606683665</v>
      </c>
      <c r="N58" s="25">
        <v>11903</v>
      </c>
      <c r="O58" s="26">
        <f t="shared" si="6"/>
        <v>0.9104329202998317</v>
      </c>
      <c r="P58" s="25">
        <f t="shared" si="23"/>
        <v>42481</v>
      </c>
      <c r="Q58" s="26">
        <f t="shared" si="7"/>
        <v>0.9245048966267683</v>
      </c>
      <c r="R58" s="25">
        <f t="shared" si="8"/>
        <v>126452</v>
      </c>
      <c r="S58" s="26">
        <f t="shared" si="9"/>
        <v>0.9847059556441565</v>
      </c>
    </row>
    <row r="59" spans="1:19" s="22" customFormat="1" ht="13.5">
      <c r="A59" s="24" t="s">
        <v>78</v>
      </c>
      <c r="B59" s="25">
        <v>27026</v>
      </c>
      <c r="C59" s="26">
        <f t="shared" si="16"/>
        <v>1.0161296386810543</v>
      </c>
      <c r="D59" s="25">
        <v>26745</v>
      </c>
      <c r="E59" s="26">
        <f t="shared" si="17"/>
        <v>1.0890101388493016</v>
      </c>
      <c r="F59" s="25">
        <v>21328</v>
      </c>
      <c r="G59" s="26">
        <f t="shared" si="18"/>
        <v>1.10062957993601</v>
      </c>
      <c r="H59" s="25">
        <f t="shared" si="22"/>
        <v>75099</v>
      </c>
      <c r="I59" s="26">
        <f t="shared" si="19"/>
        <v>1.0647205602971617</v>
      </c>
      <c r="J59" s="25">
        <v>24592</v>
      </c>
      <c r="K59" s="26">
        <f t="shared" si="4"/>
        <v>1.0169968156817335</v>
      </c>
      <c r="L59" s="25">
        <v>40978</v>
      </c>
      <c r="M59" s="26">
        <f t="shared" si="5"/>
        <v>1.0553995930666804</v>
      </c>
      <c r="N59" s="25">
        <v>22242</v>
      </c>
      <c r="O59" s="26">
        <f t="shared" si="6"/>
        <v>1.0503400075557234</v>
      </c>
      <c r="P59" s="25">
        <f t="shared" si="23"/>
        <v>87812</v>
      </c>
      <c r="Q59" s="26">
        <f t="shared" si="7"/>
        <v>1.0430960752637082</v>
      </c>
      <c r="R59" s="25">
        <f t="shared" si="8"/>
        <v>162911</v>
      </c>
      <c r="S59" s="26">
        <f t="shared" si="9"/>
        <v>1.052954407373415</v>
      </c>
    </row>
    <row r="60" spans="1:19" s="22" customFormat="1" ht="13.5">
      <c r="A60" s="24" t="s">
        <v>79</v>
      </c>
      <c r="B60" s="25">
        <v>39360</v>
      </c>
      <c r="C60" s="26">
        <f t="shared" si="16"/>
        <v>1.005389665125546</v>
      </c>
      <c r="D60" s="25">
        <v>47389</v>
      </c>
      <c r="E60" s="26">
        <f t="shared" si="17"/>
        <v>1.073996011241048</v>
      </c>
      <c r="F60" s="25">
        <v>35527</v>
      </c>
      <c r="G60" s="26">
        <f t="shared" si="18"/>
        <v>0.9408135162332504</v>
      </c>
      <c r="H60" s="25">
        <f t="shared" si="22"/>
        <v>122276</v>
      </c>
      <c r="I60" s="26">
        <f t="shared" si="19"/>
        <v>1.0102532325360434</v>
      </c>
      <c r="J60" s="25">
        <v>40381</v>
      </c>
      <c r="K60" s="26">
        <f t="shared" si="4"/>
        <v>0.8930885767997346</v>
      </c>
      <c r="L60" s="25">
        <v>61908</v>
      </c>
      <c r="M60" s="26">
        <f t="shared" si="5"/>
        <v>0.9276691391323894</v>
      </c>
      <c r="N60" s="25">
        <v>45999</v>
      </c>
      <c r="O60" s="26">
        <f t="shared" si="6"/>
        <v>0.7862673709040562</v>
      </c>
      <c r="P60" s="25">
        <f t="shared" si="23"/>
        <v>148288</v>
      </c>
      <c r="Q60" s="26">
        <f t="shared" si="7"/>
        <v>0.8699641543416661</v>
      </c>
      <c r="R60" s="25">
        <f t="shared" si="8"/>
        <v>270564</v>
      </c>
      <c r="S60" s="26">
        <f t="shared" si="9"/>
        <v>0.9282165989680535</v>
      </c>
    </row>
    <row r="61" spans="1:19" s="22" customFormat="1" ht="13.5">
      <c r="A61" s="24" t="s">
        <v>80</v>
      </c>
      <c r="B61" s="25">
        <v>4365</v>
      </c>
      <c r="C61" s="26">
        <f t="shared" si="16"/>
        <v>0.760320501654764</v>
      </c>
      <c r="D61" s="25">
        <v>7664</v>
      </c>
      <c r="E61" s="26">
        <f t="shared" si="17"/>
        <v>1.0396093326098752</v>
      </c>
      <c r="F61" s="25">
        <v>15334</v>
      </c>
      <c r="G61" s="26">
        <f t="shared" si="18"/>
        <v>1.0030088958660388</v>
      </c>
      <c r="H61" s="25">
        <f t="shared" si="22"/>
        <v>27363</v>
      </c>
      <c r="I61" s="26">
        <f t="shared" si="19"/>
        <v>0.963451991127073</v>
      </c>
      <c r="J61" s="25">
        <v>9922</v>
      </c>
      <c r="K61" s="26">
        <f t="shared" si="4"/>
        <v>0.6803812658575054</v>
      </c>
      <c r="L61" s="25">
        <v>23580</v>
      </c>
      <c r="M61" s="26">
        <f t="shared" si="5"/>
        <v>0.9569805194805194</v>
      </c>
      <c r="N61" s="25">
        <v>7447</v>
      </c>
      <c r="O61" s="26">
        <f t="shared" si="6"/>
        <v>0.6189328457446809</v>
      </c>
      <c r="P61" s="25">
        <f t="shared" si="23"/>
        <v>40949</v>
      </c>
      <c r="Q61" s="26">
        <f t="shared" si="7"/>
        <v>0.7989269339576627</v>
      </c>
      <c r="R61" s="25">
        <f t="shared" si="8"/>
        <v>68312</v>
      </c>
      <c r="S61" s="26">
        <f t="shared" si="9"/>
        <v>0.8575876267952195</v>
      </c>
    </row>
    <row r="62" spans="1:19" s="22" customFormat="1" ht="13.5">
      <c r="A62" s="24" t="s">
        <v>81</v>
      </c>
      <c r="B62" s="25">
        <v>11011</v>
      </c>
      <c r="C62" s="26">
        <f t="shared" si="16"/>
        <v>1.3488913389685164</v>
      </c>
      <c r="D62" s="25">
        <v>8517</v>
      </c>
      <c r="E62" s="26">
        <f t="shared" si="17"/>
        <v>1.010440147111164</v>
      </c>
      <c r="F62" s="25">
        <v>4889</v>
      </c>
      <c r="G62" s="26">
        <f t="shared" si="18"/>
        <v>0.5474191020042548</v>
      </c>
      <c r="H62" s="25">
        <f t="shared" si="22"/>
        <v>24417</v>
      </c>
      <c r="I62" s="26">
        <f t="shared" si="19"/>
        <v>0.9566665360655096</v>
      </c>
      <c r="J62" s="25">
        <v>7283</v>
      </c>
      <c r="K62" s="26">
        <f t="shared" si="4"/>
        <v>1.8683940482298615</v>
      </c>
      <c r="L62" s="25">
        <v>20988</v>
      </c>
      <c r="M62" s="26">
        <f t="shared" si="5"/>
        <v>0.9423914507655696</v>
      </c>
      <c r="N62" s="25">
        <v>3620</v>
      </c>
      <c r="O62" s="26">
        <f t="shared" si="6"/>
        <v>0.5394129041871554</v>
      </c>
      <c r="P62" s="25">
        <f t="shared" si="23"/>
        <v>31891</v>
      </c>
      <c r="Q62" s="26">
        <f t="shared" si="7"/>
        <v>0.9699209245742092</v>
      </c>
      <c r="R62" s="25">
        <f t="shared" si="8"/>
        <v>56308</v>
      </c>
      <c r="S62" s="26">
        <f t="shared" si="9"/>
        <v>0.9641285550399809</v>
      </c>
    </row>
    <row r="63" spans="1:19" s="22" customFormat="1" ht="13.5">
      <c r="A63" s="24" t="s">
        <v>82</v>
      </c>
      <c r="B63" s="25">
        <v>49352</v>
      </c>
      <c r="C63" s="26">
        <f t="shared" si="16"/>
        <v>1.0072453415515235</v>
      </c>
      <c r="D63" s="25">
        <v>94222</v>
      </c>
      <c r="E63" s="26">
        <f t="shared" si="17"/>
        <v>0.9849572971221292</v>
      </c>
      <c r="F63" s="25">
        <v>132813</v>
      </c>
      <c r="G63" s="26">
        <f t="shared" si="18"/>
        <v>0.9816839257600284</v>
      </c>
      <c r="H63" s="25">
        <f t="shared" si="22"/>
        <v>276387</v>
      </c>
      <c r="I63" s="26">
        <f t="shared" si="19"/>
        <v>0.9872762538891012</v>
      </c>
      <c r="J63" s="25">
        <v>37625</v>
      </c>
      <c r="K63" s="26">
        <f t="shared" si="4"/>
        <v>0.9739335266100642</v>
      </c>
      <c r="L63" s="25">
        <v>60145</v>
      </c>
      <c r="M63" s="26">
        <f t="shared" si="5"/>
        <v>1.0498158524026462</v>
      </c>
      <c r="N63" s="25">
        <v>32223</v>
      </c>
      <c r="O63" s="26">
        <f t="shared" si="6"/>
        <v>1.009239538962666</v>
      </c>
      <c r="P63" s="25">
        <f t="shared" si="23"/>
        <v>129993</v>
      </c>
      <c r="Q63" s="26">
        <f t="shared" si="7"/>
        <v>1.016753877560598</v>
      </c>
      <c r="R63" s="25">
        <f t="shared" si="8"/>
        <v>406380</v>
      </c>
      <c r="S63" s="26">
        <f t="shared" si="9"/>
        <v>0.9965179009318293</v>
      </c>
    </row>
    <row r="64" spans="1:19" s="22" customFormat="1" ht="13.5">
      <c r="A64" s="24" t="s">
        <v>83</v>
      </c>
      <c r="B64" s="25">
        <v>25925</v>
      </c>
      <c r="C64" s="26">
        <f t="shared" si="16"/>
        <v>1.0644631492506673</v>
      </c>
      <c r="D64" s="25">
        <v>29415</v>
      </c>
      <c r="E64" s="26">
        <f t="shared" si="17"/>
        <v>1.02484147446171</v>
      </c>
      <c r="F64" s="25">
        <v>26943</v>
      </c>
      <c r="G64" s="26">
        <f t="shared" si="18"/>
        <v>0.9748181916856615</v>
      </c>
      <c r="H64" s="25">
        <f t="shared" si="22"/>
        <v>82283</v>
      </c>
      <c r="I64" s="26">
        <f t="shared" si="19"/>
        <v>1.0196664022999902</v>
      </c>
      <c r="J64" s="25">
        <v>36157</v>
      </c>
      <c r="K64" s="26">
        <f t="shared" si="4"/>
        <v>0.9855534658053261</v>
      </c>
      <c r="L64" s="25">
        <v>36043</v>
      </c>
      <c r="M64" s="26">
        <f t="shared" si="5"/>
        <v>0.9830087819778541</v>
      </c>
      <c r="N64" s="25">
        <v>30924</v>
      </c>
      <c r="O64" s="26">
        <f t="shared" si="6"/>
        <v>1.1010467848750267</v>
      </c>
      <c r="P64" s="25">
        <f t="shared" si="23"/>
        <v>103124</v>
      </c>
      <c r="Q64" s="26">
        <f t="shared" si="7"/>
        <v>1.0166109681680615</v>
      </c>
      <c r="R64" s="25">
        <f t="shared" si="8"/>
        <v>185407</v>
      </c>
      <c r="S64" s="26">
        <f t="shared" si="9"/>
        <v>1.0179646965163203</v>
      </c>
    </row>
    <row r="65" spans="1:19" s="22" customFormat="1" ht="13.5">
      <c r="A65" s="24" t="s">
        <v>84</v>
      </c>
      <c r="B65" s="25">
        <v>10199</v>
      </c>
      <c r="C65" s="26">
        <f t="shared" si="16"/>
        <v>0.9501583752561953</v>
      </c>
      <c r="D65" s="25">
        <v>12140</v>
      </c>
      <c r="E65" s="26">
        <f t="shared" si="17"/>
        <v>0.9732243065576399</v>
      </c>
      <c r="F65" s="25">
        <v>14268</v>
      </c>
      <c r="G65" s="26">
        <f t="shared" si="18"/>
        <v>1.006489841986456</v>
      </c>
      <c r="H65" s="25">
        <f t="shared" si="22"/>
        <v>36607</v>
      </c>
      <c r="I65" s="26">
        <f t="shared" si="19"/>
        <v>0.9792157072544404</v>
      </c>
      <c r="J65" s="25">
        <v>15573</v>
      </c>
      <c r="K65" s="26">
        <f t="shared" si="4"/>
        <v>0.9068832983927324</v>
      </c>
      <c r="L65" s="25">
        <v>17129</v>
      </c>
      <c r="M65" s="26">
        <f t="shared" si="5"/>
        <v>0.411122311827957</v>
      </c>
      <c r="N65" s="25">
        <v>11924</v>
      </c>
      <c r="O65" s="26">
        <f t="shared" si="6"/>
        <v>0.9511805998723676</v>
      </c>
      <c r="P65" s="25">
        <f t="shared" si="23"/>
        <v>44626</v>
      </c>
      <c r="Q65" s="26">
        <f t="shared" si="7"/>
        <v>0.6252592052905901</v>
      </c>
      <c r="R65" s="25">
        <f t="shared" si="8"/>
        <v>81233</v>
      </c>
      <c r="S65" s="26">
        <f t="shared" si="9"/>
        <v>0.7469289050719041</v>
      </c>
    </row>
    <row r="66" spans="1:19" s="22" customFormat="1" ht="13.5">
      <c r="A66" s="24" t="s">
        <v>85</v>
      </c>
      <c r="B66" s="25">
        <v>23630</v>
      </c>
      <c r="C66" s="26">
        <f t="shared" si="16"/>
        <v>1.0981503857235804</v>
      </c>
      <c r="D66" s="25">
        <v>29516</v>
      </c>
      <c r="E66" s="26">
        <f t="shared" si="17"/>
        <v>1.1357549638294597</v>
      </c>
      <c r="F66" s="25">
        <v>24246</v>
      </c>
      <c r="G66" s="26">
        <f t="shared" si="18"/>
        <v>1.0801924619085805</v>
      </c>
      <c r="H66" s="25">
        <f t="shared" si="22"/>
        <v>77392</v>
      </c>
      <c r="I66" s="26">
        <f t="shared" si="19"/>
        <v>1.1063586459286368</v>
      </c>
      <c r="J66" s="25">
        <v>40275</v>
      </c>
      <c r="K66" s="26">
        <f t="shared" si="4"/>
        <v>0.9468450253902576</v>
      </c>
      <c r="L66" s="25">
        <v>67886</v>
      </c>
      <c r="M66" s="26">
        <f t="shared" si="5"/>
        <v>1.166426116838488</v>
      </c>
      <c r="N66" s="25">
        <v>24429</v>
      </c>
      <c r="O66" s="26">
        <f t="shared" si="6"/>
        <v>0.9974277315041646</v>
      </c>
      <c r="P66" s="25">
        <f t="shared" si="23"/>
        <v>132590</v>
      </c>
      <c r="Q66" s="26">
        <f t="shared" si="7"/>
        <v>1.0587887692848246</v>
      </c>
      <c r="R66" s="25">
        <f t="shared" si="8"/>
        <v>209982</v>
      </c>
      <c r="S66" s="26">
        <f t="shared" si="9"/>
        <v>1.0758376882877343</v>
      </c>
    </row>
    <row r="67" spans="1:19" s="22" customFormat="1" ht="13.5">
      <c r="A67" s="24" t="s">
        <v>86</v>
      </c>
      <c r="B67" s="25">
        <v>14441</v>
      </c>
      <c r="C67" s="26">
        <f t="shared" si="16"/>
        <v>0.9924403821043227</v>
      </c>
      <c r="D67" s="25">
        <v>91508</v>
      </c>
      <c r="E67" s="26">
        <f t="shared" si="17"/>
        <v>0.986843240445173</v>
      </c>
      <c r="F67" s="25">
        <v>15442</v>
      </c>
      <c r="G67" s="26">
        <f t="shared" si="18"/>
        <v>1.1419063817200326</v>
      </c>
      <c r="H67" s="25">
        <f t="shared" si="22"/>
        <v>121391</v>
      </c>
      <c r="I67" s="26">
        <f t="shared" si="19"/>
        <v>1.00487574709028</v>
      </c>
      <c r="J67" s="25">
        <v>14487</v>
      </c>
      <c r="K67" s="26">
        <f t="shared" si="4"/>
        <v>0.904363568262688</v>
      </c>
      <c r="L67" s="25">
        <v>17550</v>
      </c>
      <c r="M67" s="26">
        <f t="shared" si="5"/>
        <v>0.9950107721963941</v>
      </c>
      <c r="N67" s="25">
        <v>15596</v>
      </c>
      <c r="O67" s="26">
        <f t="shared" si="6"/>
        <v>1.1990466671792113</v>
      </c>
      <c r="P67" s="25">
        <f t="shared" si="23"/>
        <v>47633</v>
      </c>
      <c r="Q67" s="26">
        <f t="shared" si="7"/>
        <v>1.0207654723127035</v>
      </c>
      <c r="R67" s="25">
        <f t="shared" si="8"/>
        <v>169024</v>
      </c>
      <c r="S67" s="26">
        <f t="shared" si="9"/>
        <v>1.0093033809847969</v>
      </c>
    </row>
    <row r="68" spans="1:19" s="22" customFormat="1" ht="13.5">
      <c r="A68" s="24" t="s">
        <v>87</v>
      </c>
      <c r="B68" s="25">
        <v>5819</v>
      </c>
      <c r="C68" s="26">
        <f aca="true" t="shared" si="24" ref="C68:C86">B68/B154</f>
        <v>1.058</v>
      </c>
      <c r="D68" s="25">
        <v>5725</v>
      </c>
      <c r="E68" s="26">
        <f aca="true" t="shared" si="25" ref="E68:E86">D68/C154</f>
        <v>1.4380808841999497</v>
      </c>
      <c r="F68" s="25">
        <v>23872</v>
      </c>
      <c r="G68" s="26">
        <f aca="true" t="shared" si="26" ref="G68:G86">F68/D154</f>
        <v>1.1748609675673016</v>
      </c>
      <c r="H68" s="25">
        <f t="shared" si="22"/>
        <v>35416</v>
      </c>
      <c r="I68" s="26">
        <f aca="true" t="shared" si="27" ref="I68:I86">H68/E154</f>
        <v>1.1884563758389262</v>
      </c>
      <c r="J68" s="25">
        <v>12166</v>
      </c>
      <c r="K68" s="26">
        <f t="shared" si="4"/>
        <v>1.2148991412023167</v>
      </c>
      <c r="L68" s="25">
        <v>12231</v>
      </c>
      <c r="M68" s="26">
        <f t="shared" si="5"/>
        <v>1.074780316344464</v>
      </c>
      <c r="N68" s="25">
        <v>12421</v>
      </c>
      <c r="O68" s="26">
        <f t="shared" si="6"/>
        <v>1.9197836166924265</v>
      </c>
      <c r="P68" s="25">
        <f t="shared" si="23"/>
        <v>36818</v>
      </c>
      <c r="Q68" s="26">
        <f t="shared" si="7"/>
        <v>1.3213465403387885</v>
      </c>
      <c r="R68" s="25">
        <f t="shared" si="8"/>
        <v>72234</v>
      </c>
      <c r="S68" s="26">
        <f t="shared" si="9"/>
        <v>1.2526706437291897</v>
      </c>
    </row>
    <row r="69" spans="1:19" s="22" customFormat="1" ht="13.5">
      <c r="A69" s="27" t="s">
        <v>88</v>
      </c>
      <c r="B69" s="28">
        <f>SUM(B55:B68)</f>
        <v>981718</v>
      </c>
      <c r="C69" s="30">
        <f t="shared" si="24"/>
        <v>1.1448032343567611</v>
      </c>
      <c r="D69" s="28">
        <f>SUM(D55:D68)</f>
        <v>935978</v>
      </c>
      <c r="E69" s="30">
        <f t="shared" si="25"/>
        <v>0.9756193660826711</v>
      </c>
      <c r="F69" s="28">
        <f>SUM(F55:F68)</f>
        <v>1123210</v>
      </c>
      <c r="G69" s="30">
        <f t="shared" si="26"/>
        <v>1.2292527146850178</v>
      </c>
      <c r="H69" s="28">
        <f>SUM(H55:H68)</f>
        <v>3040906</v>
      </c>
      <c r="I69" s="30">
        <f t="shared" si="27"/>
        <v>1.1136218732204297</v>
      </c>
      <c r="J69" s="31">
        <f>SUM(J55:J68)</f>
        <v>622107</v>
      </c>
      <c r="K69" s="30">
        <f aca="true" t="shared" si="28" ref="K69:K86">J69/F155</f>
        <v>0.945100904831643</v>
      </c>
      <c r="L69" s="31">
        <f>SUM(L55:L68)</f>
        <v>1264798</v>
      </c>
      <c r="M69" s="30">
        <f aca="true" t="shared" si="29" ref="M69:M86">L69/G155</f>
        <v>0.9946969857833919</v>
      </c>
      <c r="N69" s="31">
        <f>SUM(N55:N68)</f>
        <v>541873</v>
      </c>
      <c r="O69" s="30">
        <f aca="true" t="shared" si="30" ref="O69:O86">N69/H155</f>
        <v>0.9644390970591952</v>
      </c>
      <c r="P69" s="31">
        <f>SUM(P55:P68)</f>
        <v>2428778</v>
      </c>
      <c r="Q69" s="30">
        <f aca="true" t="shared" si="31" ref="Q69:Q86">P69/I155</f>
        <v>0.9747716161015364</v>
      </c>
      <c r="R69" s="31">
        <f aca="true" t="shared" si="32" ref="R69:R86">H69+P69</f>
        <v>5469684</v>
      </c>
      <c r="S69" s="30">
        <f aca="true" t="shared" si="33" ref="S69:S86">R69/J155</f>
        <v>1.0473741082204853</v>
      </c>
    </row>
    <row r="70" spans="1:19" s="22" customFormat="1" ht="13.5">
      <c r="A70" s="24" t="s">
        <v>89</v>
      </c>
      <c r="B70" s="25">
        <v>552705</v>
      </c>
      <c r="C70" s="26">
        <f t="shared" si="24"/>
        <v>0.8617595514587569</v>
      </c>
      <c r="D70" s="25">
        <v>1969100</v>
      </c>
      <c r="E70" s="26">
        <f t="shared" si="25"/>
        <v>0.9241516094862231</v>
      </c>
      <c r="F70" s="25">
        <v>445739</v>
      </c>
      <c r="G70" s="26">
        <f t="shared" si="26"/>
        <v>0.9605574495412054</v>
      </c>
      <c r="H70" s="25">
        <f aca="true" t="shared" si="34" ref="H70:H78">B70+D70+F70</f>
        <v>2967544</v>
      </c>
      <c r="I70" s="26">
        <f t="shared" si="27"/>
        <v>0.9170065025380695</v>
      </c>
      <c r="J70" s="25">
        <v>741619</v>
      </c>
      <c r="K70" s="26">
        <f t="shared" si="28"/>
        <v>0.8791830066909139</v>
      </c>
      <c r="L70" s="25">
        <v>783412</v>
      </c>
      <c r="M70" s="26">
        <f t="shared" si="29"/>
        <v>0.8837862565106884</v>
      </c>
      <c r="N70" s="25">
        <v>431975</v>
      </c>
      <c r="O70" s="26">
        <f t="shared" si="30"/>
        <v>0.8666956919521043</v>
      </c>
      <c r="P70" s="25">
        <f aca="true" t="shared" si="35" ref="P70:P78">J70+L70+N70</f>
        <v>1957006</v>
      </c>
      <c r="Q70" s="26">
        <f t="shared" si="31"/>
        <v>0.878221125259438</v>
      </c>
      <c r="R70" s="25">
        <f>H70+P70</f>
        <v>4924550</v>
      </c>
      <c r="S70" s="26">
        <f t="shared" si="33"/>
        <v>0.9011901555056495</v>
      </c>
    </row>
    <row r="71" spans="1:19" s="22" customFormat="1" ht="13.5">
      <c r="A71" s="24" t="s">
        <v>90</v>
      </c>
      <c r="B71" s="25">
        <v>113126</v>
      </c>
      <c r="C71" s="26">
        <f t="shared" si="24"/>
        <v>0.9850405767824179</v>
      </c>
      <c r="D71" s="25">
        <v>215995</v>
      </c>
      <c r="E71" s="26">
        <f t="shared" si="25"/>
        <v>0.9458696071046961</v>
      </c>
      <c r="F71" s="25">
        <v>173448</v>
      </c>
      <c r="G71" s="26">
        <f t="shared" si="26"/>
        <v>0.9962721930877614</v>
      </c>
      <c r="H71" s="25">
        <f t="shared" si="34"/>
        <v>502569</v>
      </c>
      <c r="I71" s="26">
        <f t="shared" si="27"/>
        <v>0.9715289282559149</v>
      </c>
      <c r="J71" s="25">
        <v>104720</v>
      </c>
      <c r="K71" s="26">
        <f t="shared" si="28"/>
        <v>1.0542317256098175</v>
      </c>
      <c r="L71" s="25">
        <v>106820</v>
      </c>
      <c r="M71" s="26">
        <f t="shared" si="29"/>
        <v>0.9876657358951125</v>
      </c>
      <c r="N71" s="25">
        <v>111509</v>
      </c>
      <c r="O71" s="26">
        <f t="shared" si="30"/>
        <v>1.1476369848915235</v>
      </c>
      <c r="P71" s="25">
        <f t="shared" si="35"/>
        <v>323049</v>
      </c>
      <c r="Q71" s="26">
        <f t="shared" si="31"/>
        <v>1.060390413949076</v>
      </c>
      <c r="R71" s="25">
        <f aca="true" t="shared" si="36" ref="R71:R78">H71+P71</f>
        <v>825618</v>
      </c>
      <c r="S71" s="26">
        <f t="shared" si="33"/>
        <v>1.004465002652236</v>
      </c>
    </row>
    <row r="72" spans="1:19" s="22" customFormat="1" ht="13.5">
      <c r="A72" s="24" t="s">
        <v>91</v>
      </c>
      <c r="B72" s="25">
        <v>26435</v>
      </c>
      <c r="C72" s="26">
        <f t="shared" si="24"/>
        <v>0.4980969249321676</v>
      </c>
      <c r="D72" s="25">
        <v>26327</v>
      </c>
      <c r="E72" s="26">
        <f t="shared" si="25"/>
        <v>0.9377716036190069</v>
      </c>
      <c r="F72" s="25">
        <v>23580</v>
      </c>
      <c r="G72" s="26">
        <f t="shared" si="26"/>
        <v>0.9942235527258928</v>
      </c>
      <c r="H72" s="25">
        <f t="shared" si="34"/>
        <v>76342</v>
      </c>
      <c r="I72" s="26">
        <f t="shared" si="27"/>
        <v>0.72801655493358</v>
      </c>
      <c r="J72" s="25">
        <v>27556</v>
      </c>
      <c r="K72" s="26">
        <f t="shared" si="28"/>
        <v>1.0986364723706243</v>
      </c>
      <c r="L72" s="25">
        <v>39238</v>
      </c>
      <c r="M72" s="26">
        <f t="shared" si="29"/>
        <v>1.187015972894482</v>
      </c>
      <c r="N72" s="25">
        <v>23377</v>
      </c>
      <c r="O72" s="26">
        <f t="shared" si="30"/>
        <v>1.0093696027633852</v>
      </c>
      <c r="P72" s="25">
        <f t="shared" si="35"/>
        <v>90171</v>
      </c>
      <c r="Q72" s="26">
        <f t="shared" si="31"/>
        <v>1.1091416763020001</v>
      </c>
      <c r="R72" s="25">
        <f t="shared" si="36"/>
        <v>166513</v>
      </c>
      <c r="S72" s="26">
        <f t="shared" si="33"/>
        <v>0.8944569485552828</v>
      </c>
    </row>
    <row r="73" spans="1:19" s="22" customFormat="1" ht="13.5">
      <c r="A73" s="24" t="s">
        <v>92</v>
      </c>
      <c r="B73" s="25">
        <v>35254</v>
      </c>
      <c r="C73" s="26">
        <f t="shared" si="24"/>
        <v>0.9935742066399865</v>
      </c>
      <c r="D73" s="25">
        <v>87158</v>
      </c>
      <c r="E73" s="26">
        <f t="shared" si="25"/>
        <v>0.9337390056029912</v>
      </c>
      <c r="F73" s="25">
        <v>35663</v>
      </c>
      <c r="G73" s="26">
        <f t="shared" si="26"/>
        <v>0.9339042082384057</v>
      </c>
      <c r="H73" s="25">
        <f t="shared" si="34"/>
        <v>158075</v>
      </c>
      <c r="I73" s="26">
        <f t="shared" si="27"/>
        <v>0.9464888750508945</v>
      </c>
      <c r="J73" s="25">
        <v>156346</v>
      </c>
      <c r="K73" s="26">
        <f t="shared" si="28"/>
        <v>0.9774557367210163</v>
      </c>
      <c r="L73" s="25">
        <v>117658</v>
      </c>
      <c r="M73" s="26">
        <f t="shared" si="29"/>
        <v>1.0153609831029187</v>
      </c>
      <c r="N73" s="25">
        <v>18381</v>
      </c>
      <c r="O73" s="26">
        <f t="shared" si="30"/>
        <v>0.9804245786217196</v>
      </c>
      <c r="P73" s="25">
        <f t="shared" si="35"/>
        <v>292385</v>
      </c>
      <c r="Q73" s="26">
        <f t="shared" si="31"/>
        <v>0.9925554522062069</v>
      </c>
      <c r="R73" s="25">
        <f t="shared" si="36"/>
        <v>450460</v>
      </c>
      <c r="S73" s="26">
        <f t="shared" si="33"/>
        <v>0.9758876925409996</v>
      </c>
    </row>
    <row r="74" spans="1:19" s="22" customFormat="1" ht="13.5">
      <c r="A74" s="24" t="s">
        <v>93</v>
      </c>
      <c r="B74" s="25">
        <v>27937</v>
      </c>
      <c r="C74" s="26">
        <f t="shared" si="24"/>
        <v>1.264060449753405</v>
      </c>
      <c r="D74" s="25">
        <v>34322</v>
      </c>
      <c r="E74" s="26">
        <f t="shared" si="25"/>
        <v>1.0203038140253873</v>
      </c>
      <c r="F74" s="25">
        <v>20714</v>
      </c>
      <c r="G74" s="26">
        <f t="shared" si="26"/>
        <v>0.899865328641557</v>
      </c>
      <c r="H74" s="25">
        <f t="shared" si="34"/>
        <v>82973</v>
      </c>
      <c r="I74" s="26">
        <f t="shared" si="27"/>
        <v>1.0535049962543963</v>
      </c>
      <c r="J74" s="25">
        <v>67071</v>
      </c>
      <c r="K74" s="26">
        <f t="shared" si="28"/>
        <v>0.8233207306294805</v>
      </c>
      <c r="L74" s="25">
        <v>98987</v>
      </c>
      <c r="M74" s="26">
        <f t="shared" si="29"/>
        <v>0.9335665984476238</v>
      </c>
      <c r="N74" s="25">
        <v>24382</v>
      </c>
      <c r="O74" s="26">
        <f t="shared" si="30"/>
        <v>0.854579229609898</v>
      </c>
      <c r="P74" s="25">
        <f t="shared" si="35"/>
        <v>190440</v>
      </c>
      <c r="Q74" s="26">
        <f t="shared" si="31"/>
        <v>0.8815605528964107</v>
      </c>
      <c r="R74" s="25">
        <f t="shared" si="36"/>
        <v>273413</v>
      </c>
      <c r="S74" s="26">
        <f t="shared" si="33"/>
        <v>0.9274997031734993</v>
      </c>
    </row>
    <row r="75" spans="1:19" s="22" customFormat="1" ht="13.5">
      <c r="A75" s="24" t="s">
        <v>94</v>
      </c>
      <c r="B75" s="25">
        <v>15521</v>
      </c>
      <c r="C75" s="26">
        <f t="shared" si="24"/>
        <v>1.0386108137044967</v>
      </c>
      <c r="D75" s="25">
        <v>14159</v>
      </c>
      <c r="E75" s="26">
        <f t="shared" si="25"/>
        <v>1.0461799911334417</v>
      </c>
      <c r="F75" s="25">
        <v>13572</v>
      </c>
      <c r="G75" s="26">
        <f t="shared" si="26"/>
        <v>1.2303508294805547</v>
      </c>
      <c r="H75" s="25">
        <f t="shared" si="34"/>
        <v>43252</v>
      </c>
      <c r="I75" s="26">
        <f t="shared" si="27"/>
        <v>1.0947379078184718</v>
      </c>
      <c r="J75" s="25">
        <v>33315</v>
      </c>
      <c r="K75" s="26">
        <f t="shared" si="28"/>
        <v>1.0138466220328668</v>
      </c>
      <c r="L75" s="25">
        <v>57565</v>
      </c>
      <c r="M75" s="26">
        <f t="shared" si="29"/>
        <v>1.0868292867122304</v>
      </c>
      <c r="N75" s="25">
        <v>15523</v>
      </c>
      <c r="O75" s="26">
        <f t="shared" si="30"/>
        <v>1.2342370994672816</v>
      </c>
      <c r="P75" s="25">
        <f t="shared" si="35"/>
        <v>106403</v>
      </c>
      <c r="Q75" s="26">
        <f t="shared" si="31"/>
        <v>1.081298334400374</v>
      </c>
      <c r="R75" s="25">
        <f t="shared" si="36"/>
        <v>149655</v>
      </c>
      <c r="S75" s="26">
        <f t="shared" si="33"/>
        <v>1.085148500493068</v>
      </c>
    </row>
    <row r="76" spans="1:19" s="22" customFormat="1" ht="13.5">
      <c r="A76" s="24" t="s">
        <v>95</v>
      </c>
      <c r="B76" s="25">
        <v>48438</v>
      </c>
      <c r="C76" s="26">
        <f t="shared" si="24"/>
        <v>0.47208685821215546</v>
      </c>
      <c r="D76" s="25">
        <v>15450</v>
      </c>
      <c r="E76" s="26">
        <f t="shared" si="25"/>
        <v>1.02263701350278</v>
      </c>
      <c r="F76" s="25">
        <v>11894</v>
      </c>
      <c r="G76" s="26">
        <f t="shared" si="26"/>
        <v>0.9346954813359528</v>
      </c>
      <c r="H76" s="25">
        <f t="shared" si="34"/>
        <v>75782</v>
      </c>
      <c r="I76" s="26">
        <f t="shared" si="27"/>
        <v>0.5809854565805714</v>
      </c>
      <c r="J76" s="25">
        <v>63875</v>
      </c>
      <c r="K76" s="26">
        <f t="shared" si="28"/>
        <v>0.9760402182051556</v>
      </c>
      <c r="L76" s="25">
        <v>19646</v>
      </c>
      <c r="M76" s="26">
        <f t="shared" si="29"/>
        <v>0.8424889575024658</v>
      </c>
      <c r="N76" s="25">
        <v>12325</v>
      </c>
      <c r="O76" s="26">
        <f t="shared" si="30"/>
        <v>0.896037804434751</v>
      </c>
      <c r="P76" s="25">
        <f t="shared" si="35"/>
        <v>95846</v>
      </c>
      <c r="Q76" s="26">
        <f t="shared" si="31"/>
        <v>0.934927865622287</v>
      </c>
      <c r="R76" s="25">
        <f t="shared" si="36"/>
        <v>171628</v>
      </c>
      <c r="S76" s="26">
        <f t="shared" si="33"/>
        <v>0.7367463104303854</v>
      </c>
    </row>
    <row r="77" spans="1:19" s="22" customFormat="1" ht="13.5">
      <c r="A77" s="24" t="s">
        <v>96</v>
      </c>
      <c r="B77" s="25">
        <v>104227</v>
      </c>
      <c r="C77" s="26">
        <f t="shared" si="24"/>
        <v>0.8060118163820836</v>
      </c>
      <c r="D77" s="25">
        <v>127829</v>
      </c>
      <c r="E77" s="26">
        <f t="shared" si="25"/>
        <v>1.1090202406669964</v>
      </c>
      <c r="F77" s="25">
        <v>66262</v>
      </c>
      <c r="G77" s="26">
        <f t="shared" si="26"/>
        <v>1.256651937264124</v>
      </c>
      <c r="H77" s="25">
        <f t="shared" si="34"/>
        <v>298318</v>
      </c>
      <c r="I77" s="26">
        <f t="shared" si="27"/>
        <v>1.0034106503780642</v>
      </c>
      <c r="J77" s="25">
        <v>54041</v>
      </c>
      <c r="K77" s="26">
        <f t="shared" si="28"/>
        <v>0.9452519634080215</v>
      </c>
      <c r="L77" s="25">
        <v>111323</v>
      </c>
      <c r="M77" s="26">
        <f t="shared" si="29"/>
        <v>1.13772522407432</v>
      </c>
      <c r="N77" s="25">
        <v>52195</v>
      </c>
      <c r="O77" s="26">
        <f t="shared" si="30"/>
        <v>0.9731155732050637</v>
      </c>
      <c r="P77" s="25">
        <f t="shared" si="35"/>
        <v>217559</v>
      </c>
      <c r="Q77" s="26">
        <f t="shared" si="31"/>
        <v>1.0426733124056458</v>
      </c>
      <c r="R77" s="25">
        <f t="shared" si="36"/>
        <v>515877</v>
      </c>
      <c r="S77" s="26">
        <f t="shared" si="33"/>
        <v>1.019602378848879</v>
      </c>
    </row>
    <row r="78" spans="1:19" s="22" customFormat="1" ht="13.5">
      <c r="A78" s="24" t="s">
        <v>97</v>
      </c>
      <c r="B78" s="25">
        <v>48780</v>
      </c>
      <c r="C78" s="26">
        <f t="shared" si="24"/>
        <v>0.955777181260654</v>
      </c>
      <c r="D78" s="25">
        <v>51865</v>
      </c>
      <c r="E78" s="26">
        <f t="shared" si="25"/>
        <v>1.06119818308303</v>
      </c>
      <c r="F78" s="25">
        <v>44300</v>
      </c>
      <c r="G78" s="26">
        <f t="shared" si="26"/>
        <v>1.0757649344341913</v>
      </c>
      <c r="H78" s="25">
        <f t="shared" si="34"/>
        <v>144945</v>
      </c>
      <c r="I78" s="26">
        <f t="shared" si="27"/>
        <v>1.0273157040491598</v>
      </c>
      <c r="J78" s="25">
        <v>74175</v>
      </c>
      <c r="K78" s="26">
        <f t="shared" si="28"/>
        <v>1.0600365850172921</v>
      </c>
      <c r="L78" s="25">
        <v>116563</v>
      </c>
      <c r="M78" s="26">
        <f t="shared" si="29"/>
        <v>0.486372247118811</v>
      </c>
      <c r="N78" s="25">
        <v>146055</v>
      </c>
      <c r="O78" s="26">
        <f t="shared" si="30"/>
        <v>3.048337611921608</v>
      </c>
      <c r="P78" s="25">
        <f t="shared" si="35"/>
        <v>336793</v>
      </c>
      <c r="Q78" s="26">
        <f t="shared" si="31"/>
        <v>0.9419597533177642</v>
      </c>
      <c r="R78" s="25">
        <f t="shared" si="36"/>
        <v>481738</v>
      </c>
      <c r="S78" s="26">
        <f t="shared" si="33"/>
        <v>0.9661115523147146</v>
      </c>
    </row>
    <row r="79" spans="1:19" s="22" customFormat="1" ht="13.5">
      <c r="A79" s="27" t="s">
        <v>98</v>
      </c>
      <c r="B79" s="28">
        <f>SUM(B70:B78)</f>
        <v>972423</v>
      </c>
      <c r="C79" s="29">
        <f t="shared" si="24"/>
        <v>0.8348669773447669</v>
      </c>
      <c r="D79" s="28">
        <f>SUM(D70:D78)</f>
        <v>2542205</v>
      </c>
      <c r="E79" s="29">
        <f t="shared" si="25"/>
        <v>0.9391566447547787</v>
      </c>
      <c r="F79" s="28">
        <f>SUM(F70:F78)</f>
        <v>835172</v>
      </c>
      <c r="G79" s="29">
        <f t="shared" si="26"/>
        <v>0.9933926232891295</v>
      </c>
      <c r="H79" s="28">
        <f>SUM(H70:H78)</f>
        <v>4349800</v>
      </c>
      <c r="I79" s="30">
        <f t="shared" si="27"/>
        <v>0.9230554412588254</v>
      </c>
      <c r="J79" s="31">
        <f>SUM(J70:J78)</f>
        <v>1322718</v>
      </c>
      <c r="K79" s="30">
        <f t="shared" si="28"/>
        <v>0.9218761216634107</v>
      </c>
      <c r="L79" s="31">
        <f>SUM(L70:L78)</f>
        <v>1451212</v>
      </c>
      <c r="M79" s="30">
        <f t="shared" si="29"/>
        <v>0.872470745537883</v>
      </c>
      <c r="N79" s="31">
        <f>SUM(N70:N78)</f>
        <v>835722</v>
      </c>
      <c r="O79" s="30">
        <f t="shared" si="30"/>
        <v>1.0526778527801326</v>
      </c>
      <c r="P79" s="31">
        <f>SUM(P70:P78)</f>
        <v>3609652</v>
      </c>
      <c r="Q79" s="30">
        <f t="shared" si="31"/>
        <v>0.9274428270154942</v>
      </c>
      <c r="R79" s="31">
        <f t="shared" si="32"/>
        <v>7959452</v>
      </c>
      <c r="S79" s="30">
        <f t="shared" si="33"/>
        <v>0.9250399880712762</v>
      </c>
    </row>
    <row r="80" spans="1:19" s="22" customFormat="1" ht="13.5">
      <c r="A80" s="24" t="s">
        <v>99</v>
      </c>
      <c r="B80" s="25">
        <v>67467</v>
      </c>
      <c r="C80" s="26">
        <f t="shared" si="24"/>
        <v>1.1238131725355631</v>
      </c>
      <c r="D80" s="25">
        <v>42353</v>
      </c>
      <c r="E80" s="26">
        <f t="shared" si="25"/>
        <v>0.9417637641198968</v>
      </c>
      <c r="F80" s="25">
        <v>43538</v>
      </c>
      <c r="G80" s="26">
        <f t="shared" si="26"/>
        <v>0.9716351625789462</v>
      </c>
      <c r="H80" s="25">
        <f>B80+D80+F80</f>
        <v>153358</v>
      </c>
      <c r="I80" s="26">
        <f t="shared" si="27"/>
        <v>1.0236491673063446</v>
      </c>
      <c r="J80" s="25">
        <v>72170</v>
      </c>
      <c r="K80" s="26">
        <f t="shared" si="28"/>
        <v>0.8388446562445516</v>
      </c>
      <c r="L80" s="25">
        <v>404406</v>
      </c>
      <c r="M80" s="26">
        <f t="shared" si="29"/>
        <v>0.9925656853240394</v>
      </c>
      <c r="N80" s="25">
        <v>51717</v>
      </c>
      <c r="O80" s="26">
        <f t="shared" si="30"/>
        <v>1.4023808232550572</v>
      </c>
      <c r="P80" s="25">
        <f>J80+L80+N80</f>
        <v>528293</v>
      </c>
      <c r="Q80" s="26">
        <f t="shared" si="31"/>
        <v>0.9961251857271075</v>
      </c>
      <c r="R80" s="25">
        <f t="shared" si="32"/>
        <v>681651</v>
      </c>
      <c r="S80" s="26">
        <f t="shared" si="33"/>
        <v>1.0021877108869492</v>
      </c>
    </row>
    <row r="81" spans="1:19" s="22" customFormat="1" ht="13.5">
      <c r="A81" s="24" t="s">
        <v>100</v>
      </c>
      <c r="B81" s="25">
        <v>36787</v>
      </c>
      <c r="C81" s="26">
        <f t="shared" si="24"/>
        <v>0.7789400131280835</v>
      </c>
      <c r="D81" s="25">
        <v>41296</v>
      </c>
      <c r="E81" s="26">
        <f t="shared" si="25"/>
        <v>0.8687676189674759</v>
      </c>
      <c r="F81" s="25">
        <v>22913</v>
      </c>
      <c r="G81" s="26">
        <f t="shared" si="26"/>
        <v>0.692361153079108</v>
      </c>
      <c r="H81" s="25">
        <f>B81+D81+F81</f>
        <v>100996</v>
      </c>
      <c r="I81" s="26">
        <f t="shared" si="27"/>
        <v>0.7899260881467287</v>
      </c>
      <c r="J81" s="25">
        <v>25768</v>
      </c>
      <c r="K81" s="26">
        <f t="shared" si="28"/>
        <v>0.6749083289680461</v>
      </c>
      <c r="L81" s="25">
        <v>46224</v>
      </c>
      <c r="M81" s="26">
        <f t="shared" si="29"/>
        <v>1.1087816930125454</v>
      </c>
      <c r="N81" s="25">
        <v>22813</v>
      </c>
      <c r="O81" s="26">
        <f t="shared" si="30"/>
        <v>0.7718307000033833</v>
      </c>
      <c r="P81" s="25">
        <f>J81+L81+N81</f>
        <v>94805</v>
      </c>
      <c r="Q81" s="26">
        <f t="shared" si="31"/>
        <v>0.8663845886717965</v>
      </c>
      <c r="R81" s="25">
        <f t="shared" si="32"/>
        <v>195801</v>
      </c>
      <c r="S81" s="26">
        <f t="shared" si="33"/>
        <v>0.8251861716698766</v>
      </c>
    </row>
    <row r="82" spans="1:19" s="22" customFormat="1" ht="13.5" customHeight="1">
      <c r="A82" s="24" t="s">
        <v>101</v>
      </c>
      <c r="B82" s="25">
        <v>15172</v>
      </c>
      <c r="C82" s="26">
        <f t="shared" si="24"/>
        <v>0.8370758620689656</v>
      </c>
      <c r="D82" s="25">
        <v>7558</v>
      </c>
      <c r="E82" s="26">
        <f t="shared" si="25"/>
        <v>1.017364382824068</v>
      </c>
      <c r="F82" s="25">
        <v>7069</v>
      </c>
      <c r="G82" s="26">
        <f t="shared" si="26"/>
        <v>1.019616327708063</v>
      </c>
      <c r="H82" s="25">
        <f>B82+D82+F82</f>
        <v>29799</v>
      </c>
      <c r="I82" s="26">
        <f t="shared" si="27"/>
        <v>0.9172592113768584</v>
      </c>
      <c r="J82" s="25">
        <v>7375</v>
      </c>
      <c r="K82" s="26">
        <f t="shared" si="28"/>
        <v>0.9415294267841184</v>
      </c>
      <c r="L82" s="25">
        <v>18248</v>
      </c>
      <c r="M82" s="26">
        <f t="shared" si="29"/>
        <v>1.034408480244884</v>
      </c>
      <c r="N82" s="25">
        <v>8988</v>
      </c>
      <c r="O82" s="26">
        <f t="shared" si="30"/>
        <v>0.9806873977086743</v>
      </c>
      <c r="P82" s="25">
        <f>J82+L82+N82</f>
        <v>34611</v>
      </c>
      <c r="Q82" s="26">
        <f t="shared" si="31"/>
        <v>0.9991916625768642</v>
      </c>
      <c r="R82" s="25">
        <f t="shared" si="32"/>
        <v>64410</v>
      </c>
      <c r="S82" s="26">
        <f t="shared" si="33"/>
        <v>0.9595387778208145</v>
      </c>
    </row>
    <row r="83" spans="1:19" s="22" customFormat="1" ht="13.5">
      <c r="A83" s="24" t="s">
        <v>102</v>
      </c>
      <c r="B83" s="25">
        <v>12195</v>
      </c>
      <c r="C83" s="26">
        <f t="shared" si="24"/>
        <v>0.7607610729881472</v>
      </c>
      <c r="D83" s="25">
        <v>17383</v>
      </c>
      <c r="E83" s="26">
        <f t="shared" si="25"/>
        <v>0.8666799621079923</v>
      </c>
      <c r="F83" s="25">
        <v>6816</v>
      </c>
      <c r="G83" s="26">
        <f t="shared" si="26"/>
        <v>0.8891207931124445</v>
      </c>
      <c r="H83" s="25">
        <f>B83+D83+F83</f>
        <v>36394</v>
      </c>
      <c r="I83" s="26">
        <f t="shared" si="27"/>
        <v>0.8318058190295523</v>
      </c>
      <c r="J83" s="25">
        <v>10175</v>
      </c>
      <c r="K83" s="26">
        <f t="shared" si="28"/>
        <v>0.7595550910719617</v>
      </c>
      <c r="L83" s="25">
        <v>33961</v>
      </c>
      <c r="M83" s="26">
        <f t="shared" si="29"/>
        <v>0.8848157990724819</v>
      </c>
      <c r="N83" s="25">
        <v>12194</v>
      </c>
      <c r="O83" s="26">
        <f t="shared" si="30"/>
        <v>0.9265253400197553</v>
      </c>
      <c r="P83" s="25">
        <f>J83+L83+N83</f>
        <v>56330</v>
      </c>
      <c r="Q83" s="26">
        <f t="shared" si="31"/>
        <v>0.8674294337763132</v>
      </c>
      <c r="R83" s="25">
        <f t="shared" si="32"/>
        <v>92724</v>
      </c>
      <c r="S83" s="26">
        <f t="shared" si="33"/>
        <v>0.8530894638059838</v>
      </c>
    </row>
    <row r="84" spans="1:19" s="22" customFormat="1" ht="13.5">
      <c r="A84" s="24" t="s">
        <v>103</v>
      </c>
      <c r="B84" s="25">
        <v>5491</v>
      </c>
      <c r="C84" s="26">
        <f t="shared" si="24"/>
        <v>1.343528260337656</v>
      </c>
      <c r="D84" s="25">
        <v>4555</v>
      </c>
      <c r="E84" s="26">
        <f t="shared" si="25"/>
        <v>1.0233655358346438</v>
      </c>
      <c r="F84" s="25">
        <v>2776</v>
      </c>
      <c r="G84" s="26">
        <f t="shared" si="26"/>
        <v>0.8940418679549115</v>
      </c>
      <c r="H84" s="25">
        <f>B84+D84+F84</f>
        <v>12822</v>
      </c>
      <c r="I84" s="26">
        <f t="shared" si="27"/>
        <v>1.1012625611955682</v>
      </c>
      <c r="J84" s="25">
        <v>6195</v>
      </c>
      <c r="K84" s="26">
        <f t="shared" si="28"/>
        <v>0.8753709198813057</v>
      </c>
      <c r="L84" s="25">
        <v>9536</v>
      </c>
      <c r="M84" s="26">
        <f t="shared" si="29"/>
        <v>1.086352244246981</v>
      </c>
      <c r="N84" s="25">
        <v>40739</v>
      </c>
      <c r="O84" s="26">
        <f t="shared" si="30"/>
        <v>7.3311139103833005</v>
      </c>
      <c r="P84" s="25">
        <f>J84+L84+N84</f>
        <v>56470</v>
      </c>
      <c r="Q84" s="26">
        <f t="shared" si="31"/>
        <v>2.6373061834485334</v>
      </c>
      <c r="R84" s="25">
        <f t="shared" si="32"/>
        <v>69292</v>
      </c>
      <c r="S84" s="26">
        <f t="shared" si="33"/>
        <v>2.0962638027529876</v>
      </c>
    </row>
    <row r="85" spans="1:19" s="22" customFormat="1" ht="13.5">
      <c r="A85" s="27" t="s">
        <v>104</v>
      </c>
      <c r="B85" s="28">
        <f>SUM(B80:B84)</f>
        <v>137112</v>
      </c>
      <c r="C85" s="29">
        <f t="shared" si="24"/>
        <v>0.9423310859569906</v>
      </c>
      <c r="D85" s="28">
        <f>SUM(D80:D84)</f>
        <v>113145</v>
      </c>
      <c r="E85" s="29">
        <f t="shared" si="25"/>
        <v>0.9092114462042863</v>
      </c>
      <c r="F85" s="28">
        <f>SUM(F80:F84)</f>
        <v>83112</v>
      </c>
      <c r="G85" s="29">
        <f t="shared" si="26"/>
        <v>0.8693087326241803</v>
      </c>
      <c r="H85" s="28">
        <f>SUM(H80:H84)</f>
        <v>333369</v>
      </c>
      <c r="I85" s="30">
        <f t="shared" si="27"/>
        <v>0.9119580471231258</v>
      </c>
      <c r="J85" s="31">
        <f>SUM(J80:J84)</f>
        <v>121683</v>
      </c>
      <c r="K85" s="30">
        <f t="shared" si="28"/>
        <v>0.7978114489152314</v>
      </c>
      <c r="L85" s="31">
        <f>SUM(L80:L84)</f>
        <v>512375</v>
      </c>
      <c r="M85" s="30">
        <f t="shared" si="29"/>
        <v>0.9969839957192197</v>
      </c>
      <c r="N85" s="31">
        <f>SUM(N80:N84)</f>
        <v>136451</v>
      </c>
      <c r="O85" s="30">
        <f t="shared" si="30"/>
        <v>1.4467121864331305</v>
      </c>
      <c r="P85" s="31">
        <f>SUM(P80:P84)</f>
        <v>770509</v>
      </c>
      <c r="Q85" s="30">
        <f t="shared" si="31"/>
        <v>1.0128094915111652</v>
      </c>
      <c r="R85" s="31">
        <f t="shared" si="32"/>
        <v>1103878</v>
      </c>
      <c r="S85" s="30">
        <f t="shared" si="33"/>
        <v>0.9800775447764706</v>
      </c>
    </row>
    <row r="86" spans="1:19" s="22" customFormat="1" ht="13.5">
      <c r="A86" s="35" t="s">
        <v>105</v>
      </c>
      <c r="B86" s="36">
        <f>B25+B33+B39+B43+B54+B69+B79+B85</f>
        <v>9688770</v>
      </c>
      <c r="C86" s="37">
        <f t="shared" si="24"/>
        <v>0.8960323478223233</v>
      </c>
      <c r="D86" s="36">
        <f>D25+D33+D39+D43+D54+D69+D79+D85</f>
        <v>12868475</v>
      </c>
      <c r="E86" s="37">
        <f t="shared" si="25"/>
        <v>0.9460050844793702</v>
      </c>
      <c r="F86" s="36">
        <f>F25+F33+F39+F43+F54+F69+F79+F85</f>
        <v>7452064</v>
      </c>
      <c r="G86" s="37">
        <f t="shared" si="26"/>
        <v>1.0007799892993203</v>
      </c>
      <c r="H86" s="36">
        <f>H25+H33+H39+H43+H54+H69+H79+H85</f>
        <v>30009309</v>
      </c>
      <c r="I86" s="37">
        <f t="shared" si="27"/>
        <v>0.9418469997873028</v>
      </c>
      <c r="J86" s="36">
        <f>J25+J33+J39+J43+J54+J69+J79+J85</f>
        <v>11446953</v>
      </c>
      <c r="K86" s="37">
        <f t="shared" si="28"/>
        <v>0.9541198735225439</v>
      </c>
      <c r="L86" s="36">
        <f>L25+L33+L39+L43+L54+L69+L79+L85</f>
        <v>19020421</v>
      </c>
      <c r="M86" s="37">
        <f t="shared" si="29"/>
        <v>0.960214188652872</v>
      </c>
      <c r="N86" s="36">
        <f>N25+N33+N39+N43+N54+N69+N79+N85</f>
        <v>7674702</v>
      </c>
      <c r="O86" s="37">
        <f t="shared" si="30"/>
        <v>0.9812001150637645</v>
      </c>
      <c r="P86" s="36">
        <f>P25+P33+P39+P43+P54+P69+P79+P85</f>
        <v>38142076</v>
      </c>
      <c r="Q86" s="37">
        <f t="shared" si="31"/>
        <v>0.9625113405624919</v>
      </c>
      <c r="R86" s="36">
        <f t="shared" si="32"/>
        <v>68151385</v>
      </c>
      <c r="S86" s="37">
        <f t="shared" si="33"/>
        <v>0.9533014859241217</v>
      </c>
    </row>
    <row r="87" s="22" customFormat="1" ht="13.5"/>
    <row r="89" spans="1:10" ht="27">
      <c r="A89" s="3"/>
      <c r="B89" s="7" t="s">
        <v>118</v>
      </c>
      <c r="C89" s="7" t="s">
        <v>119</v>
      </c>
      <c r="D89" s="7" t="s">
        <v>120</v>
      </c>
      <c r="E89" s="2" t="s">
        <v>108</v>
      </c>
      <c r="F89" s="7" t="s">
        <v>121</v>
      </c>
      <c r="G89" s="7" t="s">
        <v>122</v>
      </c>
      <c r="H89" s="7" t="s">
        <v>123</v>
      </c>
      <c r="I89" s="2" t="s">
        <v>109</v>
      </c>
      <c r="J89" s="19" t="s">
        <v>110</v>
      </c>
    </row>
    <row r="90" spans="1:10" ht="13.5">
      <c r="A90" s="3" t="s">
        <v>23</v>
      </c>
      <c r="B90" s="4">
        <v>257587</v>
      </c>
      <c r="C90" s="4">
        <v>336168</v>
      </c>
      <c r="D90" s="4">
        <v>166298</v>
      </c>
      <c r="E90" s="8">
        <f>SUM(B90:D90)</f>
        <v>760053</v>
      </c>
      <c r="F90" s="4">
        <v>700346</v>
      </c>
      <c r="G90" s="4">
        <v>525654</v>
      </c>
      <c r="H90" s="4">
        <v>188905</v>
      </c>
      <c r="I90" s="3">
        <f>SUM(F90:H90)</f>
        <v>1414905</v>
      </c>
      <c r="J90" s="3">
        <f>E90+I90</f>
        <v>2174958</v>
      </c>
    </row>
    <row r="91" spans="1:10" ht="13.5">
      <c r="A91" s="3" t="s">
        <v>24</v>
      </c>
      <c r="B91" s="4">
        <v>494914</v>
      </c>
      <c r="C91" s="4">
        <v>973209</v>
      </c>
      <c r="D91" s="4">
        <v>325969</v>
      </c>
      <c r="E91" s="8">
        <f aca="true" t="shared" si="37" ref="E91:E155">SUM(B91:D91)</f>
        <v>1794092</v>
      </c>
      <c r="F91" s="4">
        <v>995724</v>
      </c>
      <c r="G91" s="4">
        <v>1564093</v>
      </c>
      <c r="H91" s="4">
        <v>442354</v>
      </c>
      <c r="I91" s="3">
        <f aca="true" t="shared" si="38" ref="I91:I154">SUM(F91:H91)</f>
        <v>3002171</v>
      </c>
      <c r="J91" s="3">
        <f aca="true" t="shared" si="39" ref="J91:J154">E91+I91</f>
        <v>4796263</v>
      </c>
    </row>
    <row r="92" spans="1:10" ht="13.5">
      <c r="A92" s="3" t="s">
        <v>25</v>
      </c>
      <c r="B92" s="4">
        <v>68673</v>
      </c>
      <c r="C92" s="4">
        <v>134328</v>
      </c>
      <c r="D92" s="4">
        <v>64328</v>
      </c>
      <c r="E92" s="8">
        <f t="shared" si="37"/>
        <v>267329</v>
      </c>
      <c r="F92" s="4">
        <v>38363</v>
      </c>
      <c r="G92" s="4">
        <v>557581</v>
      </c>
      <c r="H92" s="4">
        <v>51067</v>
      </c>
      <c r="I92" s="3">
        <f t="shared" si="38"/>
        <v>647011</v>
      </c>
      <c r="J92" s="3">
        <f t="shared" si="39"/>
        <v>914340</v>
      </c>
    </row>
    <row r="93" spans="1:10" ht="13.5">
      <c r="A93" s="3" t="s">
        <v>26</v>
      </c>
      <c r="B93" s="4">
        <v>1074266</v>
      </c>
      <c r="C93" s="4">
        <v>853927</v>
      </c>
      <c r="D93" s="4">
        <v>468109</v>
      </c>
      <c r="E93" s="8">
        <f t="shared" si="37"/>
        <v>2396302</v>
      </c>
      <c r="F93" s="4">
        <v>963072</v>
      </c>
      <c r="G93" s="4">
        <v>1943942</v>
      </c>
      <c r="H93" s="4">
        <v>687472</v>
      </c>
      <c r="I93" s="3">
        <f t="shared" si="38"/>
        <v>3594486</v>
      </c>
      <c r="J93" s="3">
        <f t="shared" si="39"/>
        <v>5990788</v>
      </c>
    </row>
    <row r="94" spans="1:10" ht="13.5">
      <c r="A94" s="3" t="s">
        <v>27</v>
      </c>
      <c r="B94" s="4">
        <v>122589</v>
      </c>
      <c r="C94" s="4">
        <v>407768</v>
      </c>
      <c r="D94" s="4">
        <v>327238</v>
      </c>
      <c r="E94" s="8">
        <f t="shared" si="37"/>
        <v>857595</v>
      </c>
      <c r="F94" s="4">
        <v>414829</v>
      </c>
      <c r="G94" s="4">
        <v>1047050</v>
      </c>
      <c r="H94" s="4">
        <v>139624</v>
      </c>
      <c r="I94" s="3">
        <f t="shared" si="38"/>
        <v>1601503</v>
      </c>
      <c r="J94" s="3">
        <f t="shared" si="39"/>
        <v>2459098</v>
      </c>
    </row>
    <row r="95" spans="1:10" ht="13.5">
      <c r="A95" s="3" t="s">
        <v>28</v>
      </c>
      <c r="B95" s="4">
        <v>151791</v>
      </c>
      <c r="C95" s="4">
        <v>164603</v>
      </c>
      <c r="D95" s="4">
        <v>127864</v>
      </c>
      <c r="E95" s="8">
        <f t="shared" si="37"/>
        <v>444258</v>
      </c>
      <c r="F95" s="4">
        <v>233283</v>
      </c>
      <c r="G95" s="4">
        <v>389873</v>
      </c>
      <c r="H95" s="4">
        <v>137175</v>
      </c>
      <c r="I95" s="3">
        <f t="shared" si="38"/>
        <v>760331</v>
      </c>
      <c r="J95" s="3">
        <f t="shared" si="39"/>
        <v>1204589</v>
      </c>
    </row>
    <row r="96" spans="1:10" ht="13.5">
      <c r="A96" s="3" t="s">
        <v>29</v>
      </c>
      <c r="B96" s="4">
        <v>41784</v>
      </c>
      <c r="C96" s="4">
        <v>143062</v>
      </c>
      <c r="D96" s="4">
        <v>107847</v>
      </c>
      <c r="E96" s="8">
        <f t="shared" si="37"/>
        <v>292693</v>
      </c>
      <c r="F96" s="4">
        <v>97439</v>
      </c>
      <c r="G96" s="4">
        <v>199855</v>
      </c>
      <c r="H96" s="4">
        <v>49298</v>
      </c>
      <c r="I96" s="3">
        <f t="shared" si="38"/>
        <v>346592</v>
      </c>
      <c r="J96" s="3">
        <f t="shared" si="39"/>
        <v>639285</v>
      </c>
    </row>
    <row r="97" spans="1:10" ht="13.5">
      <c r="A97" s="3" t="s">
        <v>30</v>
      </c>
      <c r="B97" s="4">
        <v>57586</v>
      </c>
      <c r="C97" s="4">
        <v>62712</v>
      </c>
      <c r="D97" s="4">
        <v>34436</v>
      </c>
      <c r="E97" s="8">
        <f t="shared" si="37"/>
        <v>154734</v>
      </c>
      <c r="F97" s="4">
        <v>95901</v>
      </c>
      <c r="G97" s="4">
        <v>204729</v>
      </c>
      <c r="H97" s="4">
        <v>53454</v>
      </c>
      <c r="I97" s="3">
        <f t="shared" si="38"/>
        <v>354084</v>
      </c>
      <c r="J97" s="3">
        <f t="shared" si="39"/>
        <v>508818</v>
      </c>
    </row>
    <row r="98" spans="1:10" ht="13.5">
      <c r="A98" s="3" t="s">
        <v>31</v>
      </c>
      <c r="B98" s="4">
        <v>49518</v>
      </c>
      <c r="C98" s="4">
        <v>51789</v>
      </c>
      <c r="D98" s="4">
        <v>33332</v>
      </c>
      <c r="E98" s="8">
        <f t="shared" si="37"/>
        <v>134639</v>
      </c>
      <c r="F98" s="4">
        <v>56601</v>
      </c>
      <c r="G98" s="4">
        <v>138994</v>
      </c>
      <c r="H98" s="4">
        <v>52549</v>
      </c>
      <c r="I98" s="3">
        <f t="shared" si="38"/>
        <v>248144</v>
      </c>
      <c r="J98" s="3">
        <f t="shared" si="39"/>
        <v>382783</v>
      </c>
    </row>
    <row r="99" spans="1:10" ht="13.5">
      <c r="A99" s="3" t="s">
        <v>32</v>
      </c>
      <c r="B99" s="4">
        <v>99965</v>
      </c>
      <c r="C99" s="4">
        <v>121223</v>
      </c>
      <c r="D99" s="4">
        <v>87492</v>
      </c>
      <c r="E99" s="8">
        <f t="shared" si="37"/>
        <v>308680</v>
      </c>
      <c r="F99" s="4">
        <v>115978</v>
      </c>
      <c r="G99" s="4">
        <v>204387</v>
      </c>
      <c r="H99" s="4">
        <v>95235</v>
      </c>
      <c r="I99" s="3">
        <f t="shared" si="38"/>
        <v>415600</v>
      </c>
      <c r="J99" s="3">
        <f t="shared" si="39"/>
        <v>724280</v>
      </c>
    </row>
    <row r="100" spans="1:10" ht="13.5">
      <c r="A100" s="3" t="s">
        <v>33</v>
      </c>
      <c r="B100" s="4">
        <v>29191</v>
      </c>
      <c r="C100" s="4">
        <v>35160</v>
      </c>
      <c r="D100" s="4">
        <v>22581</v>
      </c>
      <c r="E100" s="8">
        <f t="shared" si="37"/>
        <v>86932</v>
      </c>
      <c r="F100" s="4">
        <v>46990</v>
      </c>
      <c r="G100" s="4">
        <v>98322</v>
      </c>
      <c r="H100" s="4">
        <v>27447</v>
      </c>
      <c r="I100" s="3">
        <f t="shared" si="38"/>
        <v>172759</v>
      </c>
      <c r="J100" s="3">
        <f t="shared" si="39"/>
        <v>259691</v>
      </c>
    </row>
    <row r="101" spans="1:10" ht="13.5">
      <c r="A101" s="3" t="s">
        <v>34</v>
      </c>
      <c r="B101" s="4">
        <v>132804</v>
      </c>
      <c r="C101" s="4">
        <v>111979</v>
      </c>
      <c r="D101" s="4">
        <v>94687</v>
      </c>
      <c r="E101" s="8">
        <f t="shared" si="37"/>
        <v>339470</v>
      </c>
      <c r="F101" s="4">
        <v>94057</v>
      </c>
      <c r="G101" s="4">
        <v>124472</v>
      </c>
      <c r="H101" s="4">
        <v>86812</v>
      </c>
      <c r="I101" s="3">
        <f t="shared" si="38"/>
        <v>305341</v>
      </c>
      <c r="J101" s="3">
        <f t="shared" si="39"/>
        <v>644811</v>
      </c>
    </row>
    <row r="102" spans="1:10" ht="13.5">
      <c r="A102" s="3" t="s">
        <v>35</v>
      </c>
      <c r="B102" s="4">
        <v>151472</v>
      </c>
      <c r="C102" s="4">
        <v>179134</v>
      </c>
      <c r="D102" s="4">
        <v>117852</v>
      </c>
      <c r="E102" s="8">
        <f t="shared" si="37"/>
        <v>448458</v>
      </c>
      <c r="F102" s="4">
        <v>111545</v>
      </c>
      <c r="G102" s="4">
        <v>261662</v>
      </c>
      <c r="H102" s="4">
        <v>98803</v>
      </c>
      <c r="I102" s="3">
        <f t="shared" si="38"/>
        <v>472010</v>
      </c>
      <c r="J102" s="3">
        <f t="shared" si="39"/>
        <v>920468</v>
      </c>
    </row>
    <row r="103" spans="1:10" ht="13.5">
      <c r="A103" s="3" t="s">
        <v>36</v>
      </c>
      <c r="B103" s="4">
        <v>21804</v>
      </c>
      <c r="C103" s="4">
        <v>24981</v>
      </c>
      <c r="D103" s="4">
        <v>18882</v>
      </c>
      <c r="E103" s="8">
        <f t="shared" si="37"/>
        <v>65667</v>
      </c>
      <c r="F103" s="4">
        <v>59532</v>
      </c>
      <c r="G103" s="4">
        <v>118600</v>
      </c>
      <c r="H103" s="4">
        <v>23442</v>
      </c>
      <c r="I103" s="3">
        <f t="shared" si="38"/>
        <v>201574</v>
      </c>
      <c r="J103" s="3">
        <f t="shared" si="39"/>
        <v>267241</v>
      </c>
    </row>
    <row r="104" spans="1:10" ht="13.5">
      <c r="A104" s="3" t="s">
        <v>37</v>
      </c>
      <c r="B104" s="4">
        <v>96147</v>
      </c>
      <c r="C104" s="4">
        <v>106583</v>
      </c>
      <c r="D104" s="4">
        <v>72327</v>
      </c>
      <c r="E104" s="8">
        <f t="shared" si="37"/>
        <v>275057</v>
      </c>
      <c r="F104" s="4">
        <v>152235</v>
      </c>
      <c r="G104" s="4">
        <v>361839</v>
      </c>
      <c r="H104" s="4">
        <v>76299</v>
      </c>
      <c r="I104" s="3">
        <f t="shared" si="38"/>
        <v>590373</v>
      </c>
      <c r="J104" s="3">
        <f t="shared" si="39"/>
        <v>865430</v>
      </c>
    </row>
    <row r="105" spans="1:10" ht="13.5">
      <c r="A105" s="3" t="s">
        <v>38</v>
      </c>
      <c r="B105" s="4">
        <v>60243</v>
      </c>
      <c r="C105" s="4">
        <v>67485</v>
      </c>
      <c r="D105" s="4">
        <v>37064</v>
      </c>
      <c r="E105" s="8">
        <f t="shared" si="37"/>
        <v>164792</v>
      </c>
      <c r="F105" s="4">
        <v>52897</v>
      </c>
      <c r="G105" s="4">
        <v>87503</v>
      </c>
      <c r="H105" s="4">
        <v>58157</v>
      </c>
      <c r="I105" s="3">
        <f t="shared" si="38"/>
        <v>198557</v>
      </c>
      <c r="J105" s="3">
        <f t="shared" si="39"/>
        <v>363349</v>
      </c>
    </row>
    <row r="106" spans="1:10" ht="13.5">
      <c r="A106" s="3" t="s">
        <v>39</v>
      </c>
      <c r="B106" s="4">
        <v>58844</v>
      </c>
      <c r="C106" s="4">
        <v>42639</v>
      </c>
      <c r="D106" s="4">
        <v>35204</v>
      </c>
      <c r="E106" s="8">
        <f t="shared" si="37"/>
        <v>136687</v>
      </c>
      <c r="F106" s="4">
        <v>26702</v>
      </c>
      <c r="G106" s="4">
        <v>64927</v>
      </c>
      <c r="H106" s="4">
        <v>29932</v>
      </c>
      <c r="I106" s="3">
        <f t="shared" si="38"/>
        <v>121561</v>
      </c>
      <c r="J106" s="3">
        <f t="shared" si="39"/>
        <v>258248</v>
      </c>
    </row>
    <row r="107" spans="1:10" ht="13.5">
      <c r="A107" s="3" t="s">
        <v>40</v>
      </c>
      <c r="B107" s="4">
        <v>42840</v>
      </c>
      <c r="C107" s="4">
        <v>44965</v>
      </c>
      <c r="D107" s="4">
        <v>41820</v>
      </c>
      <c r="E107" s="8">
        <f t="shared" si="37"/>
        <v>129625</v>
      </c>
      <c r="F107" s="4">
        <v>34058</v>
      </c>
      <c r="G107" s="4">
        <v>52667</v>
      </c>
      <c r="H107" s="4">
        <v>41672</v>
      </c>
      <c r="I107" s="3">
        <f t="shared" si="38"/>
        <v>128397</v>
      </c>
      <c r="J107" s="3">
        <f t="shared" si="39"/>
        <v>258022</v>
      </c>
    </row>
    <row r="108" spans="1:10" ht="13.5">
      <c r="A108" s="3" t="s">
        <v>41</v>
      </c>
      <c r="B108" s="4">
        <v>78717</v>
      </c>
      <c r="C108" s="4">
        <v>98831</v>
      </c>
      <c r="D108" s="4">
        <v>92492</v>
      </c>
      <c r="E108" s="8">
        <f t="shared" si="37"/>
        <v>270040</v>
      </c>
      <c r="F108" s="4">
        <v>70004</v>
      </c>
      <c r="G108" s="4">
        <v>106504</v>
      </c>
      <c r="H108" s="4">
        <v>77251</v>
      </c>
      <c r="I108" s="3">
        <f t="shared" si="38"/>
        <v>253759</v>
      </c>
      <c r="J108" s="3">
        <f t="shared" si="39"/>
        <v>523799</v>
      </c>
    </row>
    <row r="109" spans="1:10" ht="13.5">
      <c r="A109" s="3" t="s">
        <v>42</v>
      </c>
      <c r="B109" s="4">
        <v>28866</v>
      </c>
      <c r="C109" s="4">
        <v>30049</v>
      </c>
      <c r="D109" s="4">
        <v>19361</v>
      </c>
      <c r="E109" s="8">
        <f t="shared" si="37"/>
        <v>78276</v>
      </c>
      <c r="F109" s="4">
        <v>24933</v>
      </c>
      <c r="G109" s="4">
        <v>40929</v>
      </c>
      <c r="H109" s="4">
        <v>21133</v>
      </c>
      <c r="I109" s="3">
        <f t="shared" si="38"/>
        <v>86995</v>
      </c>
      <c r="J109" s="3">
        <f t="shared" si="39"/>
        <v>165271</v>
      </c>
    </row>
    <row r="110" spans="1:10" ht="13.5">
      <c r="A110" s="3" t="s">
        <v>43</v>
      </c>
      <c r="B110" s="4">
        <v>38602</v>
      </c>
      <c r="C110" s="4">
        <v>36631</v>
      </c>
      <c r="D110" s="4">
        <v>34511</v>
      </c>
      <c r="E110" s="8">
        <f t="shared" si="37"/>
        <v>109744</v>
      </c>
      <c r="F110" s="4">
        <v>35665</v>
      </c>
      <c r="G110" s="4">
        <v>93817</v>
      </c>
      <c r="H110" s="4">
        <v>36558</v>
      </c>
      <c r="I110" s="3">
        <f t="shared" si="38"/>
        <v>166040</v>
      </c>
      <c r="J110" s="3">
        <f t="shared" si="39"/>
        <v>275784</v>
      </c>
    </row>
    <row r="111" spans="1:10" ht="13.5">
      <c r="A111" s="5" t="s">
        <v>44</v>
      </c>
      <c r="B111" s="12">
        <f>SUM(B90:B110)</f>
        <v>3158203</v>
      </c>
      <c r="C111" s="12">
        <f>SUM(C90:C110)</f>
        <v>4027226</v>
      </c>
      <c r="D111" s="12">
        <f>SUM(D90:D110)</f>
        <v>2329694</v>
      </c>
      <c r="E111" s="13">
        <f t="shared" si="37"/>
        <v>9515123</v>
      </c>
      <c r="F111" s="12">
        <f>SUM(F90:F110)</f>
        <v>4420154</v>
      </c>
      <c r="G111" s="12">
        <f>SUM(G90:G110)</f>
        <v>8187400</v>
      </c>
      <c r="H111" s="12">
        <f>SUM(H90:H110)</f>
        <v>2474639</v>
      </c>
      <c r="I111" s="9">
        <f t="shared" si="38"/>
        <v>15082193</v>
      </c>
      <c r="J111" s="9">
        <f t="shared" si="39"/>
        <v>24597316</v>
      </c>
    </row>
    <row r="112" spans="1:10" ht="13.5">
      <c r="A112" s="3" t="s">
        <v>45</v>
      </c>
      <c r="B112" s="4">
        <v>361926</v>
      </c>
      <c r="C112" s="4">
        <v>969530</v>
      </c>
      <c r="D112" s="4">
        <v>323090</v>
      </c>
      <c r="E112" s="8">
        <f t="shared" si="37"/>
        <v>1654546</v>
      </c>
      <c r="F112" s="4">
        <v>500953</v>
      </c>
      <c r="G112" s="4">
        <v>871346</v>
      </c>
      <c r="H112" s="4">
        <v>449450</v>
      </c>
      <c r="I112" s="3">
        <f t="shared" si="38"/>
        <v>1821749</v>
      </c>
      <c r="J112" s="3">
        <f t="shared" si="39"/>
        <v>3476295</v>
      </c>
    </row>
    <row r="113" spans="1:10" ht="13.5">
      <c r="A113" s="3" t="s">
        <v>46</v>
      </c>
      <c r="B113" s="4">
        <v>127732</v>
      </c>
      <c r="C113" s="4">
        <v>120287</v>
      </c>
      <c r="D113" s="4">
        <v>188592</v>
      </c>
      <c r="E113" s="8">
        <f t="shared" si="37"/>
        <v>436611</v>
      </c>
      <c r="F113" s="4">
        <v>242905</v>
      </c>
      <c r="G113" s="4">
        <v>282106</v>
      </c>
      <c r="H113" s="4">
        <v>105609</v>
      </c>
      <c r="I113" s="3">
        <f t="shared" si="38"/>
        <v>630620</v>
      </c>
      <c r="J113" s="3">
        <f t="shared" si="39"/>
        <v>1067231</v>
      </c>
    </row>
    <row r="114" spans="1:10" ht="13.5">
      <c r="A114" s="3" t="s">
        <v>47</v>
      </c>
      <c r="B114" s="4">
        <v>762112</v>
      </c>
      <c r="C114" s="4">
        <v>818817</v>
      </c>
      <c r="D114" s="4">
        <v>658382</v>
      </c>
      <c r="E114" s="8">
        <f t="shared" si="37"/>
        <v>2239311</v>
      </c>
      <c r="F114" s="4">
        <v>801757</v>
      </c>
      <c r="G114" s="4">
        <v>1078427</v>
      </c>
      <c r="H114" s="4">
        <v>755157</v>
      </c>
      <c r="I114" s="3">
        <f t="shared" si="38"/>
        <v>2635341</v>
      </c>
      <c r="J114" s="3">
        <f t="shared" si="39"/>
        <v>4874652</v>
      </c>
    </row>
    <row r="115" spans="1:10" ht="13.5">
      <c r="A115" s="3" t="s">
        <v>48</v>
      </c>
      <c r="B115" s="4">
        <v>108953</v>
      </c>
      <c r="C115" s="4">
        <v>201966</v>
      </c>
      <c r="D115" s="4">
        <v>84079</v>
      </c>
      <c r="E115" s="8">
        <f t="shared" si="37"/>
        <v>394998</v>
      </c>
      <c r="F115" s="4">
        <v>120229</v>
      </c>
      <c r="G115" s="4">
        <v>349746</v>
      </c>
      <c r="H115" s="4">
        <v>129992</v>
      </c>
      <c r="I115" s="3">
        <f t="shared" si="38"/>
        <v>599967</v>
      </c>
      <c r="J115" s="3">
        <f t="shared" si="39"/>
        <v>994965</v>
      </c>
    </row>
    <row r="116" spans="1:10" ht="13.5">
      <c r="A116" s="3" t="s">
        <v>49</v>
      </c>
      <c r="B116" s="4">
        <v>4230</v>
      </c>
      <c r="C116" s="4">
        <v>5454</v>
      </c>
      <c r="D116" s="4">
        <v>4145</v>
      </c>
      <c r="E116" s="8">
        <f t="shared" si="37"/>
        <v>13829</v>
      </c>
      <c r="F116" s="4">
        <v>6618</v>
      </c>
      <c r="G116" s="4">
        <v>19986</v>
      </c>
      <c r="H116" s="4">
        <v>9526</v>
      </c>
      <c r="I116" s="3">
        <f t="shared" si="38"/>
        <v>36130</v>
      </c>
      <c r="J116" s="3">
        <f t="shared" si="39"/>
        <v>49959</v>
      </c>
    </row>
    <row r="117" spans="1:10" ht="13.5">
      <c r="A117" s="3" t="s">
        <v>50</v>
      </c>
      <c r="B117" s="4">
        <v>339153</v>
      </c>
      <c r="C117" s="4">
        <v>354307</v>
      </c>
      <c r="D117" s="4">
        <v>152603</v>
      </c>
      <c r="E117" s="8">
        <f t="shared" si="37"/>
        <v>846063</v>
      </c>
      <c r="F117" s="4">
        <v>190540</v>
      </c>
      <c r="G117" s="4">
        <v>415625</v>
      </c>
      <c r="H117" s="4">
        <v>264657</v>
      </c>
      <c r="I117" s="3">
        <f t="shared" si="38"/>
        <v>870822</v>
      </c>
      <c r="J117" s="3">
        <f t="shared" si="39"/>
        <v>1716885</v>
      </c>
    </row>
    <row r="118" spans="1:10" ht="13.5">
      <c r="A118" s="3" t="s">
        <v>51</v>
      </c>
      <c r="B118" s="4">
        <v>9355</v>
      </c>
      <c r="C118" s="4">
        <v>9517</v>
      </c>
      <c r="D118" s="4">
        <v>7416</v>
      </c>
      <c r="E118" s="8">
        <f t="shared" si="37"/>
        <v>26288</v>
      </c>
      <c r="F118" s="4">
        <v>14455</v>
      </c>
      <c r="G118" s="4">
        <v>15639</v>
      </c>
      <c r="H118" s="4">
        <v>5970</v>
      </c>
      <c r="I118" s="3">
        <f t="shared" si="38"/>
        <v>36064</v>
      </c>
      <c r="J118" s="3">
        <f t="shared" si="39"/>
        <v>62352</v>
      </c>
    </row>
    <row r="119" spans="1:10" ht="13.5">
      <c r="A119" s="5" t="s">
        <v>52</v>
      </c>
      <c r="B119" s="12">
        <f>SUM(B112:B118)</f>
        <v>1713461</v>
      </c>
      <c r="C119" s="12">
        <f>SUM(C112:C118)</f>
        <v>2479878</v>
      </c>
      <c r="D119" s="12">
        <f>SUM(D112:D118)</f>
        <v>1418307</v>
      </c>
      <c r="E119" s="14">
        <f t="shared" si="37"/>
        <v>5611646</v>
      </c>
      <c r="F119" s="12">
        <f>SUM(F112:F118)</f>
        <v>1877457</v>
      </c>
      <c r="G119" s="12">
        <f>SUM(G112:G118)</f>
        <v>3032875</v>
      </c>
      <c r="H119" s="12">
        <f>SUM(H112:H118)</f>
        <v>1720361</v>
      </c>
      <c r="I119" s="9">
        <f t="shared" si="38"/>
        <v>6630693</v>
      </c>
      <c r="J119" s="9">
        <f t="shared" si="39"/>
        <v>12242339</v>
      </c>
    </row>
    <row r="120" spans="1:10" ht="13.5">
      <c r="A120" s="3" t="s">
        <v>53</v>
      </c>
      <c r="B120" s="4">
        <v>1602276</v>
      </c>
      <c r="C120" s="4">
        <v>582058</v>
      </c>
      <c r="D120" s="4">
        <v>390436</v>
      </c>
      <c r="E120" s="8">
        <f t="shared" si="37"/>
        <v>2574770</v>
      </c>
      <c r="F120" s="4">
        <v>762101</v>
      </c>
      <c r="G120" s="4">
        <v>479810</v>
      </c>
      <c r="H120" s="4">
        <v>466196</v>
      </c>
      <c r="I120" s="3">
        <f t="shared" si="38"/>
        <v>1708107</v>
      </c>
      <c r="J120" s="3">
        <f t="shared" si="39"/>
        <v>4282877</v>
      </c>
    </row>
    <row r="121" spans="1:10" ht="13.5">
      <c r="A121" s="3" t="s">
        <v>54</v>
      </c>
      <c r="B121" s="4">
        <v>796925</v>
      </c>
      <c r="C121" s="4">
        <v>815266</v>
      </c>
      <c r="D121" s="4">
        <v>609787</v>
      </c>
      <c r="E121" s="8">
        <f t="shared" si="37"/>
        <v>2221978</v>
      </c>
      <c r="F121" s="4">
        <v>1299116</v>
      </c>
      <c r="G121" s="4">
        <v>1702175</v>
      </c>
      <c r="H121" s="4">
        <v>700629</v>
      </c>
      <c r="I121" s="3">
        <f t="shared" si="38"/>
        <v>3701920</v>
      </c>
      <c r="J121" s="3">
        <f t="shared" si="39"/>
        <v>5923898</v>
      </c>
    </row>
    <row r="122" spans="1:10" ht="13.5">
      <c r="A122" s="3" t="s">
        <v>55</v>
      </c>
      <c r="B122" s="4">
        <v>211950</v>
      </c>
      <c r="C122" s="4">
        <v>221000</v>
      </c>
      <c r="D122" s="4">
        <v>152200</v>
      </c>
      <c r="E122" s="8">
        <f t="shared" si="37"/>
        <v>585150</v>
      </c>
      <c r="F122" s="4">
        <v>169210</v>
      </c>
      <c r="G122" s="4">
        <v>319270</v>
      </c>
      <c r="H122" s="4">
        <v>179380</v>
      </c>
      <c r="I122" s="3">
        <f t="shared" si="38"/>
        <v>667860</v>
      </c>
      <c r="J122" s="3">
        <f t="shared" si="39"/>
        <v>1253010</v>
      </c>
    </row>
    <row r="123" spans="1:10" ht="13.5">
      <c r="A123" s="3" t="s">
        <v>56</v>
      </c>
      <c r="B123" s="4">
        <v>79000</v>
      </c>
      <c r="C123" s="4">
        <v>2500</v>
      </c>
      <c r="D123" s="4">
        <v>2000</v>
      </c>
      <c r="E123" s="8">
        <f t="shared" si="37"/>
        <v>83500</v>
      </c>
      <c r="F123" s="4">
        <v>700</v>
      </c>
      <c r="G123" s="4">
        <v>66600</v>
      </c>
      <c r="H123" s="4">
        <v>1600</v>
      </c>
      <c r="I123" s="3">
        <f t="shared" si="38"/>
        <v>68900</v>
      </c>
      <c r="J123" s="3">
        <f t="shared" si="39"/>
        <v>152400</v>
      </c>
    </row>
    <row r="124" spans="1:10" ht="13.5">
      <c r="A124" s="3" t="s">
        <v>57</v>
      </c>
      <c r="B124" s="4">
        <v>10133</v>
      </c>
      <c r="C124" s="4">
        <v>32620</v>
      </c>
      <c r="D124" s="4">
        <v>8719</v>
      </c>
      <c r="E124" s="8">
        <f t="shared" si="37"/>
        <v>51472</v>
      </c>
      <c r="F124" s="4">
        <v>5092</v>
      </c>
      <c r="G124" s="4">
        <v>6699</v>
      </c>
      <c r="H124" s="4">
        <v>6272</v>
      </c>
      <c r="I124" s="3">
        <f t="shared" si="38"/>
        <v>18063</v>
      </c>
      <c r="J124" s="3">
        <f t="shared" si="39"/>
        <v>69535</v>
      </c>
    </row>
    <row r="125" spans="1:10" ht="13.5">
      <c r="A125" s="9" t="s">
        <v>58</v>
      </c>
      <c r="B125" s="18">
        <f>SUM(B120:B124)</f>
        <v>2700284</v>
      </c>
      <c r="C125" s="18">
        <f>SUM(C120:C124)</f>
        <v>1653444</v>
      </c>
      <c r="D125" s="18">
        <f>SUM(D120:D124)</f>
        <v>1163142</v>
      </c>
      <c r="E125" s="14">
        <f t="shared" si="37"/>
        <v>5516870</v>
      </c>
      <c r="F125" s="18">
        <f>SUM(F120:F124)</f>
        <v>2236219</v>
      </c>
      <c r="G125" s="18">
        <f>SUM(G120:G124)</f>
        <v>2574554</v>
      </c>
      <c r="H125" s="18">
        <f>SUM(H120:H124)</f>
        <v>1354077</v>
      </c>
      <c r="I125" s="14">
        <f t="shared" si="38"/>
        <v>6164850</v>
      </c>
      <c r="J125" s="9">
        <f t="shared" si="39"/>
        <v>11681720</v>
      </c>
    </row>
    <row r="126" spans="1:10" ht="13.5">
      <c r="A126" s="3" t="s">
        <v>59</v>
      </c>
      <c r="B126" s="61">
        <v>55696</v>
      </c>
      <c r="C126" s="61">
        <v>39614</v>
      </c>
      <c r="D126" s="61">
        <v>32664</v>
      </c>
      <c r="E126" s="8">
        <f t="shared" si="37"/>
        <v>127974</v>
      </c>
      <c r="F126" s="61">
        <v>36558</v>
      </c>
      <c r="G126" s="61">
        <v>54815</v>
      </c>
      <c r="H126" s="61">
        <v>34762</v>
      </c>
      <c r="I126" s="3">
        <f t="shared" si="38"/>
        <v>126135</v>
      </c>
      <c r="J126" s="3">
        <f t="shared" si="39"/>
        <v>254109</v>
      </c>
    </row>
    <row r="127" spans="1:10" ht="13.5">
      <c r="A127" s="3" t="s">
        <v>60</v>
      </c>
      <c r="B127" s="4">
        <v>19813</v>
      </c>
      <c r="C127" s="4">
        <v>23726</v>
      </c>
      <c r="D127" s="4">
        <v>11510</v>
      </c>
      <c r="E127" s="8">
        <f t="shared" si="37"/>
        <v>55049</v>
      </c>
      <c r="F127" s="62">
        <v>23186</v>
      </c>
      <c r="G127" s="4">
        <v>41000</v>
      </c>
      <c r="H127" s="4">
        <v>21836</v>
      </c>
      <c r="I127" s="3">
        <f t="shared" si="38"/>
        <v>86022</v>
      </c>
      <c r="J127" s="3">
        <f t="shared" si="39"/>
        <v>141071</v>
      </c>
    </row>
    <row r="128" spans="1:10" ht="13.5">
      <c r="A128" s="3" t="s">
        <v>61</v>
      </c>
      <c r="B128" s="4">
        <v>20120</v>
      </c>
      <c r="C128" s="4">
        <v>26299</v>
      </c>
      <c r="D128" s="4">
        <v>13539</v>
      </c>
      <c r="E128" s="8">
        <f t="shared" si="37"/>
        <v>59958</v>
      </c>
      <c r="F128" s="4">
        <v>19157</v>
      </c>
      <c r="G128" s="4">
        <v>39395</v>
      </c>
      <c r="H128" s="4">
        <v>16451</v>
      </c>
      <c r="I128" s="3">
        <f t="shared" si="38"/>
        <v>75003</v>
      </c>
      <c r="J128" s="3">
        <f t="shared" si="39"/>
        <v>134961</v>
      </c>
    </row>
    <row r="129" spans="1:10" ht="13.5">
      <c r="A129" s="5" t="s">
        <v>62</v>
      </c>
      <c r="B129" s="6">
        <f>SUM(B126:B128)</f>
        <v>95629</v>
      </c>
      <c r="C129" s="6">
        <f>SUM(C126:C128)</f>
        <v>89639</v>
      </c>
      <c r="D129" s="6">
        <f>SUM(D126:D128)</f>
        <v>57713</v>
      </c>
      <c r="E129" s="10">
        <f t="shared" si="37"/>
        <v>242981</v>
      </c>
      <c r="F129" s="6">
        <f>SUM(F126:F128)</f>
        <v>78901</v>
      </c>
      <c r="G129" s="6">
        <f>SUM(G126:G128)</f>
        <v>135210</v>
      </c>
      <c r="H129" s="6">
        <f>SUM(H126:H128)</f>
        <v>73049</v>
      </c>
      <c r="I129" s="9">
        <f t="shared" si="38"/>
        <v>287160</v>
      </c>
      <c r="J129" s="9">
        <f t="shared" si="39"/>
        <v>530141</v>
      </c>
    </row>
    <row r="130" spans="1:10" ht="13.5">
      <c r="A130" s="3" t="s">
        <v>63</v>
      </c>
      <c r="B130" s="4">
        <v>67518</v>
      </c>
      <c r="C130" s="4">
        <v>128903</v>
      </c>
      <c r="D130" s="4">
        <v>65500</v>
      </c>
      <c r="E130" s="8">
        <f t="shared" si="37"/>
        <v>261921</v>
      </c>
      <c r="F130" s="4">
        <v>60280</v>
      </c>
      <c r="G130" s="4">
        <v>321736</v>
      </c>
      <c r="H130" s="4">
        <v>178201</v>
      </c>
      <c r="I130" s="3">
        <f t="shared" si="38"/>
        <v>560217</v>
      </c>
      <c r="J130" s="3">
        <f t="shared" si="39"/>
        <v>822138</v>
      </c>
    </row>
    <row r="131" spans="1:10" ht="13.5">
      <c r="A131" s="3" t="s">
        <v>64</v>
      </c>
      <c r="B131" s="4">
        <v>304542</v>
      </c>
      <c r="C131" s="4">
        <v>276851</v>
      </c>
      <c r="D131" s="4">
        <v>215090</v>
      </c>
      <c r="E131" s="8">
        <f t="shared" si="37"/>
        <v>796483</v>
      </c>
      <c r="F131" s="4">
        <v>178651</v>
      </c>
      <c r="G131" s="4">
        <v>557714</v>
      </c>
      <c r="H131" s="4">
        <v>188417</v>
      </c>
      <c r="I131" s="3">
        <f t="shared" si="38"/>
        <v>924782</v>
      </c>
      <c r="J131" s="3">
        <f t="shared" si="39"/>
        <v>1721265</v>
      </c>
    </row>
    <row r="132" spans="1:10" ht="13.5">
      <c r="A132" s="3" t="s">
        <v>65</v>
      </c>
      <c r="B132" s="4">
        <v>85479</v>
      </c>
      <c r="C132" s="4">
        <v>199419</v>
      </c>
      <c r="D132" s="4">
        <v>33096</v>
      </c>
      <c r="E132" s="8">
        <f t="shared" si="37"/>
        <v>317994</v>
      </c>
      <c r="F132" s="4">
        <v>54358</v>
      </c>
      <c r="G132" s="4">
        <v>184641</v>
      </c>
      <c r="H132" s="4">
        <v>32026</v>
      </c>
      <c r="I132" s="3">
        <f t="shared" si="38"/>
        <v>271025</v>
      </c>
      <c r="J132" s="3">
        <f t="shared" si="39"/>
        <v>589019</v>
      </c>
    </row>
    <row r="133" spans="1:10" ht="13.5">
      <c r="A133" s="3" t="s">
        <v>66</v>
      </c>
      <c r="B133" s="4">
        <v>3508</v>
      </c>
      <c r="C133" s="4">
        <v>5179</v>
      </c>
      <c r="D133" s="4">
        <v>2651</v>
      </c>
      <c r="E133" s="8">
        <f t="shared" si="37"/>
        <v>11338</v>
      </c>
      <c r="F133" s="4">
        <v>3573</v>
      </c>
      <c r="G133" s="4">
        <v>5812</v>
      </c>
      <c r="H133" s="4">
        <v>2616</v>
      </c>
      <c r="I133" s="3">
        <f t="shared" si="38"/>
        <v>12001</v>
      </c>
      <c r="J133" s="3">
        <f t="shared" si="39"/>
        <v>23339</v>
      </c>
    </row>
    <row r="134" spans="1:10" ht="13.5">
      <c r="A134" s="3" t="s">
        <v>67</v>
      </c>
      <c r="B134" s="4">
        <v>10092</v>
      </c>
      <c r="C134" s="4">
        <v>9645</v>
      </c>
      <c r="D134" s="4">
        <v>3384</v>
      </c>
      <c r="E134" s="8">
        <f t="shared" si="37"/>
        <v>23121</v>
      </c>
      <c r="F134" s="4">
        <v>31323</v>
      </c>
      <c r="G134" s="4">
        <v>6710</v>
      </c>
      <c r="H134" s="4">
        <v>1465</v>
      </c>
      <c r="I134" s="3">
        <f t="shared" si="38"/>
        <v>39498</v>
      </c>
      <c r="J134" s="3">
        <f t="shared" si="39"/>
        <v>62619</v>
      </c>
    </row>
    <row r="135" spans="1:10" ht="13.5">
      <c r="A135" s="3" t="s">
        <v>68</v>
      </c>
      <c r="B135" s="4">
        <v>196078</v>
      </c>
      <c r="C135" s="4">
        <v>325307</v>
      </c>
      <c r="D135" s="4">
        <v>192776</v>
      </c>
      <c r="E135" s="8">
        <f t="shared" si="37"/>
        <v>714161</v>
      </c>
      <c r="F135" s="4">
        <v>165248</v>
      </c>
      <c r="G135" s="4">
        <v>399959</v>
      </c>
      <c r="H135" s="4">
        <v>248035</v>
      </c>
      <c r="I135" s="3">
        <f t="shared" si="38"/>
        <v>813242</v>
      </c>
      <c r="J135" s="3">
        <f t="shared" si="39"/>
        <v>1527403</v>
      </c>
    </row>
    <row r="136" spans="1:10" ht="13.5">
      <c r="A136" s="3" t="s">
        <v>69</v>
      </c>
      <c r="B136" s="4">
        <v>44620</v>
      </c>
      <c r="C136" s="4">
        <v>27658</v>
      </c>
      <c r="D136" s="4">
        <v>31566</v>
      </c>
      <c r="E136" s="8">
        <f t="shared" si="37"/>
        <v>103844</v>
      </c>
      <c r="F136" s="4">
        <v>160519</v>
      </c>
      <c r="G136" s="4">
        <v>317328</v>
      </c>
      <c r="H136" s="4">
        <v>22994</v>
      </c>
      <c r="I136" s="3">
        <f t="shared" si="38"/>
        <v>500841</v>
      </c>
      <c r="J136" s="3">
        <f t="shared" si="39"/>
        <v>604685</v>
      </c>
    </row>
    <row r="137" spans="1:10" ht="13.5">
      <c r="A137" s="3" t="s">
        <v>70</v>
      </c>
      <c r="B137" s="4">
        <v>19249</v>
      </c>
      <c r="C137" s="4">
        <v>17148</v>
      </c>
      <c r="D137" s="4">
        <v>12460</v>
      </c>
      <c r="E137" s="8">
        <f t="shared" si="37"/>
        <v>48857</v>
      </c>
      <c r="F137" s="4">
        <v>425102</v>
      </c>
      <c r="G137" s="4">
        <v>442938</v>
      </c>
      <c r="H137" s="4">
        <v>2746</v>
      </c>
      <c r="I137" s="3">
        <f t="shared" si="38"/>
        <v>870786</v>
      </c>
      <c r="J137" s="3">
        <f t="shared" si="39"/>
        <v>919643</v>
      </c>
    </row>
    <row r="138" spans="1:10" ht="13.5">
      <c r="A138" s="3" t="s">
        <v>71</v>
      </c>
      <c r="B138" s="4">
        <v>131414</v>
      </c>
      <c r="C138" s="4">
        <v>475543</v>
      </c>
      <c r="D138" s="4">
        <v>2135</v>
      </c>
      <c r="E138" s="8">
        <f t="shared" si="37"/>
        <v>609092</v>
      </c>
      <c r="F138" s="4">
        <v>1414</v>
      </c>
      <c r="G138" s="4">
        <v>37917</v>
      </c>
      <c r="H138" s="4">
        <v>1737</v>
      </c>
      <c r="I138" s="3">
        <f t="shared" si="38"/>
        <v>41068</v>
      </c>
      <c r="J138" s="3">
        <f t="shared" si="39"/>
        <v>650160</v>
      </c>
    </row>
    <row r="139" spans="1:10" ht="13.5">
      <c r="A139" s="3" t="s">
        <v>72</v>
      </c>
      <c r="B139" s="4">
        <v>115082</v>
      </c>
      <c r="C139" s="4">
        <v>96413</v>
      </c>
      <c r="D139" s="4">
        <v>68674</v>
      </c>
      <c r="E139" s="8">
        <f t="shared" si="37"/>
        <v>280169</v>
      </c>
      <c r="F139" s="4">
        <v>58620</v>
      </c>
      <c r="G139" s="4">
        <v>154923</v>
      </c>
      <c r="H139" s="4">
        <v>71315</v>
      </c>
      <c r="I139" s="3">
        <f t="shared" si="38"/>
        <v>284858</v>
      </c>
      <c r="J139" s="3">
        <f t="shared" si="39"/>
        <v>565027</v>
      </c>
    </row>
    <row r="140" spans="1:10" ht="13.5">
      <c r="A140" s="5" t="s">
        <v>73</v>
      </c>
      <c r="B140" s="18">
        <f>SUM(B130:B139)</f>
        <v>977582</v>
      </c>
      <c r="C140" s="18">
        <f>SUM(C130:C139)</f>
        <v>1562066</v>
      </c>
      <c r="D140" s="18">
        <f>SUM(D130:D139)</f>
        <v>627332</v>
      </c>
      <c r="E140" s="14">
        <f t="shared" si="37"/>
        <v>3166980</v>
      </c>
      <c r="F140" s="18">
        <f>SUM(F130:F139)</f>
        <v>1139088</v>
      </c>
      <c r="G140" s="18">
        <f>SUM(G130:G139)</f>
        <v>2429678</v>
      </c>
      <c r="H140" s="18">
        <f>SUM(H130:H139)</f>
        <v>749552</v>
      </c>
      <c r="I140" s="14">
        <f t="shared" si="38"/>
        <v>4318318</v>
      </c>
      <c r="J140" s="9">
        <f t="shared" si="39"/>
        <v>7485298</v>
      </c>
    </row>
    <row r="141" spans="1:10" ht="13.5">
      <c r="A141" s="3" t="s">
        <v>74</v>
      </c>
      <c r="B141" s="4">
        <v>135905</v>
      </c>
      <c r="C141" s="4">
        <v>91341</v>
      </c>
      <c r="D141" s="4">
        <v>53013</v>
      </c>
      <c r="E141" s="8">
        <f t="shared" si="37"/>
        <v>280259</v>
      </c>
      <c r="F141" s="4">
        <v>148863</v>
      </c>
      <c r="G141" s="4">
        <v>99098</v>
      </c>
      <c r="H141" s="4">
        <v>108519</v>
      </c>
      <c r="I141" s="3">
        <f t="shared" si="38"/>
        <v>356480</v>
      </c>
      <c r="J141" s="3">
        <f t="shared" si="39"/>
        <v>636739</v>
      </c>
    </row>
    <row r="142" spans="1:10" ht="13.5">
      <c r="A142" s="3" t="s">
        <v>75</v>
      </c>
      <c r="B142" s="4">
        <v>105800</v>
      </c>
      <c r="C142" s="4">
        <v>177734</v>
      </c>
      <c r="D142" s="4">
        <v>144231</v>
      </c>
      <c r="E142" s="8">
        <f t="shared" si="37"/>
        <v>427765</v>
      </c>
      <c r="F142" s="4">
        <v>81997</v>
      </c>
      <c r="G142" s="4">
        <v>202222</v>
      </c>
      <c r="H142" s="4">
        <v>72846</v>
      </c>
      <c r="I142" s="3">
        <f t="shared" si="38"/>
        <v>357065</v>
      </c>
      <c r="J142" s="3">
        <f t="shared" si="39"/>
        <v>784830</v>
      </c>
    </row>
    <row r="143" spans="1:10" ht="13.5">
      <c r="A143" s="3" t="s">
        <v>76</v>
      </c>
      <c r="B143" s="4">
        <v>359899</v>
      </c>
      <c r="C143" s="4">
        <v>328302</v>
      </c>
      <c r="D143" s="4">
        <v>387878</v>
      </c>
      <c r="E143" s="8">
        <f t="shared" si="37"/>
        <v>1076079</v>
      </c>
      <c r="F143" s="4">
        <v>164004</v>
      </c>
      <c r="G143" s="4">
        <v>576476</v>
      </c>
      <c r="H143" s="4">
        <v>152473</v>
      </c>
      <c r="I143" s="3">
        <f t="shared" si="38"/>
        <v>892953</v>
      </c>
      <c r="J143" s="3">
        <f t="shared" si="39"/>
        <v>1969032</v>
      </c>
    </row>
    <row r="144" spans="1:10" ht="13.5">
      <c r="A144" s="3" t="s">
        <v>77</v>
      </c>
      <c r="B144" s="4">
        <v>50634</v>
      </c>
      <c r="C144" s="4">
        <v>17973</v>
      </c>
      <c r="D144" s="4">
        <v>13859</v>
      </c>
      <c r="E144" s="8">
        <f t="shared" si="37"/>
        <v>82466</v>
      </c>
      <c r="F144" s="4">
        <v>14443</v>
      </c>
      <c r="G144" s="4">
        <v>18433</v>
      </c>
      <c r="H144" s="4">
        <v>13074</v>
      </c>
      <c r="I144" s="3">
        <f t="shared" si="38"/>
        <v>45950</v>
      </c>
      <c r="J144" s="3">
        <f t="shared" si="39"/>
        <v>128416</v>
      </c>
    </row>
    <row r="145" spans="1:10" ht="13.5">
      <c r="A145" s="3" t="s">
        <v>78</v>
      </c>
      <c r="B145" s="4">
        <v>26597</v>
      </c>
      <c r="C145" s="4">
        <v>24559</v>
      </c>
      <c r="D145" s="4">
        <v>19378</v>
      </c>
      <c r="E145" s="8">
        <f t="shared" si="37"/>
        <v>70534</v>
      </c>
      <c r="F145" s="4">
        <v>24181</v>
      </c>
      <c r="G145" s="4">
        <v>38827</v>
      </c>
      <c r="H145" s="4">
        <v>21176</v>
      </c>
      <c r="I145" s="3">
        <f t="shared" si="38"/>
        <v>84184</v>
      </c>
      <c r="J145" s="3">
        <f t="shared" si="39"/>
        <v>154718</v>
      </c>
    </row>
    <row r="146" spans="1:10" ht="13.5">
      <c r="A146" s="3" t="s">
        <v>79</v>
      </c>
      <c r="B146" s="4">
        <v>39149</v>
      </c>
      <c r="C146" s="4">
        <v>44124</v>
      </c>
      <c r="D146" s="4">
        <v>37762</v>
      </c>
      <c r="E146" s="8">
        <f t="shared" si="37"/>
        <v>121035</v>
      </c>
      <c r="F146" s="4">
        <v>45215</v>
      </c>
      <c r="G146" s="4">
        <v>66735</v>
      </c>
      <c r="H146" s="4">
        <v>58503</v>
      </c>
      <c r="I146" s="3">
        <f t="shared" si="38"/>
        <v>170453</v>
      </c>
      <c r="J146" s="3">
        <f t="shared" si="39"/>
        <v>291488</v>
      </c>
    </row>
    <row r="147" spans="1:10" ht="13.5">
      <c r="A147" s="3" t="s">
        <v>80</v>
      </c>
      <c r="B147" s="4">
        <v>5741</v>
      </c>
      <c r="C147" s="4">
        <v>7372</v>
      </c>
      <c r="D147" s="4">
        <v>15288</v>
      </c>
      <c r="E147" s="8">
        <f t="shared" si="37"/>
        <v>28401</v>
      </c>
      <c r="F147" s="4">
        <v>14583</v>
      </c>
      <c r="G147" s="4">
        <v>24640</v>
      </c>
      <c r="H147" s="4">
        <v>12032</v>
      </c>
      <c r="I147" s="3">
        <f t="shared" si="38"/>
        <v>51255</v>
      </c>
      <c r="J147" s="3">
        <f t="shared" si="39"/>
        <v>79656</v>
      </c>
    </row>
    <row r="148" spans="1:10" ht="13.5">
      <c r="A148" s="3" t="s">
        <v>81</v>
      </c>
      <c r="B148" s="4">
        <v>8163</v>
      </c>
      <c r="C148" s="4">
        <v>8429</v>
      </c>
      <c r="D148" s="4">
        <v>8931</v>
      </c>
      <c r="E148" s="8">
        <f t="shared" si="37"/>
        <v>25523</v>
      </c>
      <c r="F148" s="4">
        <v>3898</v>
      </c>
      <c r="G148" s="4">
        <v>22271</v>
      </c>
      <c r="H148" s="4">
        <v>6711</v>
      </c>
      <c r="I148" s="3">
        <f t="shared" si="38"/>
        <v>32880</v>
      </c>
      <c r="J148" s="3">
        <f t="shared" si="39"/>
        <v>58403</v>
      </c>
    </row>
    <row r="149" spans="1:10" ht="13.5">
      <c r="A149" s="3" t="s">
        <v>82</v>
      </c>
      <c r="B149" s="4">
        <v>48997</v>
      </c>
      <c r="C149" s="4">
        <v>95661</v>
      </c>
      <c r="D149" s="4">
        <v>135291</v>
      </c>
      <c r="E149" s="8">
        <f t="shared" si="37"/>
        <v>279949</v>
      </c>
      <c r="F149" s="4">
        <v>38632</v>
      </c>
      <c r="G149" s="4">
        <v>57291</v>
      </c>
      <c r="H149" s="4">
        <v>31928</v>
      </c>
      <c r="I149" s="3">
        <f t="shared" si="38"/>
        <v>127851</v>
      </c>
      <c r="J149" s="3">
        <f t="shared" si="39"/>
        <v>407800</v>
      </c>
    </row>
    <row r="150" spans="1:10" ht="13.5">
      <c r="A150" s="3" t="s">
        <v>83</v>
      </c>
      <c r="B150" s="4">
        <v>24355</v>
      </c>
      <c r="C150" s="4">
        <v>28702</v>
      </c>
      <c r="D150" s="4">
        <v>27639</v>
      </c>
      <c r="E150" s="8">
        <f t="shared" si="37"/>
        <v>80696</v>
      </c>
      <c r="F150" s="4">
        <v>36687</v>
      </c>
      <c r="G150" s="4">
        <v>36666</v>
      </c>
      <c r="H150" s="4">
        <v>28086</v>
      </c>
      <c r="I150" s="3">
        <f t="shared" si="38"/>
        <v>101439</v>
      </c>
      <c r="J150" s="3">
        <f t="shared" si="39"/>
        <v>182135</v>
      </c>
    </row>
    <row r="151" spans="1:10" ht="13.5">
      <c r="A151" s="3" t="s">
        <v>84</v>
      </c>
      <c r="B151" s="4">
        <v>10734</v>
      </c>
      <c r="C151" s="4">
        <v>12474</v>
      </c>
      <c r="D151" s="4">
        <v>14176</v>
      </c>
      <c r="E151" s="8">
        <f t="shared" si="37"/>
        <v>37384</v>
      </c>
      <c r="F151" s="4">
        <v>17172</v>
      </c>
      <c r="G151" s="4">
        <v>41664</v>
      </c>
      <c r="H151" s="4">
        <v>12536</v>
      </c>
      <c r="I151" s="3">
        <f t="shared" si="38"/>
        <v>71372</v>
      </c>
      <c r="J151" s="3">
        <f t="shared" si="39"/>
        <v>108756</v>
      </c>
    </row>
    <row r="152" spans="1:10" ht="13.5">
      <c r="A152" s="3" t="s">
        <v>85</v>
      </c>
      <c r="B152" s="4">
        <v>21518</v>
      </c>
      <c r="C152" s="4">
        <v>25988</v>
      </c>
      <c r="D152" s="4">
        <v>22446</v>
      </c>
      <c r="E152" s="8">
        <f t="shared" si="37"/>
        <v>69952</v>
      </c>
      <c r="F152" s="4">
        <v>42536</v>
      </c>
      <c r="G152" s="4">
        <v>58200</v>
      </c>
      <c r="H152" s="4">
        <v>24492</v>
      </c>
      <c r="I152" s="3">
        <f t="shared" si="38"/>
        <v>125228</v>
      </c>
      <c r="J152" s="3">
        <f t="shared" si="39"/>
        <v>195180</v>
      </c>
    </row>
    <row r="153" spans="1:10" ht="13.5">
      <c r="A153" s="3" t="s">
        <v>86</v>
      </c>
      <c r="B153" s="4">
        <v>14551</v>
      </c>
      <c r="C153" s="4">
        <v>92728</v>
      </c>
      <c r="D153" s="4">
        <v>13523</v>
      </c>
      <c r="E153" s="8">
        <f t="shared" si="37"/>
        <v>120802</v>
      </c>
      <c r="F153" s="4">
        <v>16019</v>
      </c>
      <c r="G153" s="4">
        <v>17638</v>
      </c>
      <c r="H153" s="4">
        <v>13007</v>
      </c>
      <c r="I153" s="3">
        <f t="shared" si="38"/>
        <v>46664</v>
      </c>
      <c r="J153" s="3">
        <f t="shared" si="39"/>
        <v>167466</v>
      </c>
    </row>
    <row r="154" spans="1:10" ht="13.5">
      <c r="A154" s="3" t="s">
        <v>87</v>
      </c>
      <c r="B154" s="4">
        <v>5500</v>
      </c>
      <c r="C154" s="4">
        <v>3981</v>
      </c>
      <c r="D154" s="4">
        <v>20319</v>
      </c>
      <c r="E154" s="8">
        <f t="shared" si="37"/>
        <v>29800</v>
      </c>
      <c r="F154" s="4">
        <v>10014</v>
      </c>
      <c r="G154" s="4">
        <v>11380</v>
      </c>
      <c r="H154" s="4">
        <v>6470</v>
      </c>
      <c r="I154" s="3">
        <f t="shared" si="38"/>
        <v>27864</v>
      </c>
      <c r="J154" s="3">
        <f t="shared" si="39"/>
        <v>57664</v>
      </c>
    </row>
    <row r="155" spans="1:10" ht="13.5">
      <c r="A155" s="5" t="s">
        <v>88</v>
      </c>
      <c r="B155" s="12">
        <f>SUM(B141:B154)</f>
        <v>857543</v>
      </c>
      <c r="C155" s="12">
        <f>SUM(C141:C154)</f>
        <v>959368</v>
      </c>
      <c r="D155" s="12">
        <f>SUM(D141:D154)</f>
        <v>913734</v>
      </c>
      <c r="E155" s="14">
        <f t="shared" si="37"/>
        <v>2730645</v>
      </c>
      <c r="F155" s="12">
        <f>SUM(F141:F154)</f>
        <v>658244</v>
      </c>
      <c r="G155" s="12">
        <f>SUM(G141:G154)</f>
        <v>1271541</v>
      </c>
      <c r="H155" s="12">
        <f>SUM(H141:H154)</f>
        <v>561853</v>
      </c>
      <c r="I155" s="14">
        <f aca="true" t="shared" si="40" ref="I155:I172">SUM(F155:H155)</f>
        <v>2491638</v>
      </c>
      <c r="J155" s="9">
        <f aca="true" t="shared" si="41" ref="J155:J172">E155+I155</f>
        <v>5222283</v>
      </c>
    </row>
    <row r="156" spans="1:10" ht="13.5">
      <c r="A156" s="3" t="s">
        <v>89</v>
      </c>
      <c r="B156" s="4">
        <v>641368</v>
      </c>
      <c r="C156" s="4">
        <v>2130711</v>
      </c>
      <c r="D156" s="4">
        <v>464042</v>
      </c>
      <c r="E156" s="8">
        <f aca="true" t="shared" si="42" ref="E156:E172">SUM(B156:D156)</f>
        <v>3236121</v>
      </c>
      <c r="F156" s="4">
        <v>843532</v>
      </c>
      <c r="G156" s="4">
        <v>886427</v>
      </c>
      <c r="H156" s="4">
        <v>498416</v>
      </c>
      <c r="I156" s="3">
        <f t="shared" si="40"/>
        <v>2228375</v>
      </c>
      <c r="J156" s="3">
        <f t="shared" si="41"/>
        <v>5464496</v>
      </c>
    </row>
    <row r="157" spans="1:10" ht="13.5">
      <c r="A157" s="3" t="s">
        <v>90</v>
      </c>
      <c r="B157" s="4">
        <v>114844</v>
      </c>
      <c r="C157" s="4">
        <v>228356</v>
      </c>
      <c r="D157" s="4">
        <v>174097</v>
      </c>
      <c r="E157" s="8">
        <f t="shared" si="42"/>
        <v>517297</v>
      </c>
      <c r="F157" s="4">
        <v>99333</v>
      </c>
      <c r="G157" s="4">
        <v>108154</v>
      </c>
      <c r="H157" s="4">
        <v>97164</v>
      </c>
      <c r="I157" s="3">
        <f t="shared" si="40"/>
        <v>304651</v>
      </c>
      <c r="J157" s="3">
        <f t="shared" si="41"/>
        <v>821948</v>
      </c>
    </row>
    <row r="158" spans="1:10" ht="13.5">
      <c r="A158" s="3" t="s">
        <v>91</v>
      </c>
      <c r="B158" s="4">
        <v>53072</v>
      </c>
      <c r="C158" s="4">
        <v>28074</v>
      </c>
      <c r="D158" s="4">
        <v>23717</v>
      </c>
      <c r="E158" s="8">
        <f t="shared" si="42"/>
        <v>104863</v>
      </c>
      <c r="F158" s="4">
        <v>25082</v>
      </c>
      <c r="G158" s="4">
        <v>33056</v>
      </c>
      <c r="H158" s="4">
        <v>23160</v>
      </c>
      <c r="I158" s="3">
        <f t="shared" si="40"/>
        <v>81298</v>
      </c>
      <c r="J158" s="3">
        <f t="shared" si="41"/>
        <v>186161</v>
      </c>
    </row>
    <row r="159" spans="1:10" ht="13.5">
      <c r="A159" s="3" t="s">
        <v>92</v>
      </c>
      <c r="B159" s="4">
        <v>35482</v>
      </c>
      <c r="C159" s="4">
        <v>93343</v>
      </c>
      <c r="D159" s="4">
        <v>38187</v>
      </c>
      <c r="E159" s="8">
        <f t="shared" si="42"/>
        <v>167012</v>
      </c>
      <c r="F159" s="4">
        <v>159952</v>
      </c>
      <c r="G159" s="4">
        <v>115878</v>
      </c>
      <c r="H159" s="4">
        <v>18748</v>
      </c>
      <c r="I159" s="3">
        <f t="shared" si="40"/>
        <v>294578</v>
      </c>
      <c r="J159" s="3">
        <f t="shared" si="41"/>
        <v>461590</v>
      </c>
    </row>
    <row r="160" spans="1:10" ht="13.5">
      <c r="A160" s="3" t="s">
        <v>93</v>
      </c>
      <c r="B160" s="4">
        <v>22101</v>
      </c>
      <c r="C160" s="4">
        <v>33639</v>
      </c>
      <c r="D160" s="4">
        <v>23019</v>
      </c>
      <c r="E160" s="8">
        <f t="shared" si="42"/>
        <v>78759</v>
      </c>
      <c r="F160" s="4">
        <v>81464</v>
      </c>
      <c r="G160" s="4">
        <v>106031</v>
      </c>
      <c r="H160" s="4">
        <v>28531</v>
      </c>
      <c r="I160" s="3">
        <f t="shared" si="40"/>
        <v>216026</v>
      </c>
      <c r="J160" s="3">
        <f t="shared" si="41"/>
        <v>294785</v>
      </c>
    </row>
    <row r="161" spans="1:10" ht="13.5">
      <c r="A161" s="3" t="s">
        <v>94</v>
      </c>
      <c r="B161" s="4">
        <v>14944</v>
      </c>
      <c r="C161" s="4">
        <v>13534</v>
      </c>
      <c r="D161" s="4">
        <v>11031</v>
      </c>
      <c r="E161" s="8">
        <f t="shared" si="42"/>
        <v>39509</v>
      </c>
      <c r="F161" s="4">
        <v>32860</v>
      </c>
      <c r="G161" s="4">
        <v>52966</v>
      </c>
      <c r="H161" s="4">
        <v>12577</v>
      </c>
      <c r="I161" s="3">
        <f t="shared" si="40"/>
        <v>98403</v>
      </c>
      <c r="J161" s="3">
        <f t="shared" si="41"/>
        <v>137912</v>
      </c>
    </row>
    <row r="162" spans="1:10" ht="13.5">
      <c r="A162" s="3" t="s">
        <v>95</v>
      </c>
      <c r="B162" s="4">
        <v>102604</v>
      </c>
      <c r="C162" s="4">
        <v>15108</v>
      </c>
      <c r="D162" s="4">
        <v>12725</v>
      </c>
      <c r="E162" s="8">
        <f t="shared" si="42"/>
        <v>130437</v>
      </c>
      <c r="F162" s="4">
        <v>65443</v>
      </c>
      <c r="G162" s="4">
        <v>23319</v>
      </c>
      <c r="H162" s="4">
        <v>13755</v>
      </c>
      <c r="I162" s="3">
        <f t="shared" si="40"/>
        <v>102517</v>
      </c>
      <c r="J162" s="3">
        <f t="shared" si="41"/>
        <v>232954</v>
      </c>
    </row>
    <row r="163" spans="1:10" ht="13.5">
      <c r="A163" s="3" t="s">
        <v>96</v>
      </c>
      <c r="B163" s="4">
        <v>129312</v>
      </c>
      <c r="C163" s="4">
        <v>115263</v>
      </c>
      <c r="D163" s="4">
        <v>52729</v>
      </c>
      <c r="E163" s="8">
        <f t="shared" si="42"/>
        <v>297304</v>
      </c>
      <c r="F163" s="4">
        <v>57171</v>
      </c>
      <c r="G163" s="4">
        <v>97847</v>
      </c>
      <c r="H163" s="4">
        <v>53637</v>
      </c>
      <c r="I163" s="3">
        <f t="shared" si="40"/>
        <v>208655</v>
      </c>
      <c r="J163" s="3">
        <f t="shared" si="41"/>
        <v>505959</v>
      </c>
    </row>
    <row r="164" spans="1:10" ht="13.5">
      <c r="A164" s="3" t="s">
        <v>97</v>
      </c>
      <c r="B164" s="4">
        <v>51037</v>
      </c>
      <c r="C164" s="4">
        <v>48874</v>
      </c>
      <c r="D164" s="4">
        <v>41180</v>
      </c>
      <c r="E164" s="8">
        <f t="shared" si="42"/>
        <v>141091</v>
      </c>
      <c r="F164" s="4">
        <v>69974</v>
      </c>
      <c r="G164" s="4">
        <v>239658</v>
      </c>
      <c r="H164" s="4">
        <v>47913</v>
      </c>
      <c r="I164" s="3">
        <f t="shared" si="40"/>
        <v>357545</v>
      </c>
      <c r="J164" s="3">
        <f t="shared" si="41"/>
        <v>498636</v>
      </c>
    </row>
    <row r="165" spans="1:10" ht="13.5">
      <c r="A165" s="5" t="s">
        <v>98</v>
      </c>
      <c r="B165" s="12">
        <f>SUM(B156:B164)</f>
        <v>1164764</v>
      </c>
      <c r="C165" s="12">
        <f>SUM(C156:C164)</f>
        <v>2706902</v>
      </c>
      <c r="D165" s="12">
        <f>SUM(D156:D164)</f>
        <v>840727</v>
      </c>
      <c r="E165" s="14">
        <f t="shared" si="42"/>
        <v>4712393</v>
      </c>
      <c r="F165" s="12">
        <f>SUM(F156:F164)</f>
        <v>1434811</v>
      </c>
      <c r="G165" s="12">
        <f>SUM(G156:G164)</f>
        <v>1663336</v>
      </c>
      <c r="H165" s="12">
        <f>SUM(H156:H164)</f>
        <v>793901</v>
      </c>
      <c r="I165" s="14">
        <f t="shared" si="40"/>
        <v>3892048</v>
      </c>
      <c r="J165" s="9">
        <f t="shared" si="41"/>
        <v>8604441</v>
      </c>
    </row>
    <row r="166" spans="1:10" ht="13.5">
      <c r="A166" s="3" t="s">
        <v>99</v>
      </c>
      <c r="B166" s="4">
        <v>60034</v>
      </c>
      <c r="C166" s="4">
        <v>44972</v>
      </c>
      <c r="D166" s="4">
        <v>44809</v>
      </c>
      <c r="E166" s="8">
        <f t="shared" si="42"/>
        <v>149815</v>
      </c>
      <c r="F166" s="4">
        <v>86035</v>
      </c>
      <c r="G166" s="4">
        <v>407435</v>
      </c>
      <c r="H166" s="4">
        <v>36878</v>
      </c>
      <c r="I166" s="3">
        <f t="shared" si="40"/>
        <v>530348</v>
      </c>
      <c r="J166" s="3">
        <f t="shared" si="41"/>
        <v>680163</v>
      </c>
    </row>
    <row r="167" spans="1:10" ht="13.5">
      <c r="A167" s="3" t="s">
        <v>100</v>
      </c>
      <c r="B167" s="4">
        <v>47227</v>
      </c>
      <c r="C167" s="4">
        <v>47534</v>
      </c>
      <c r="D167" s="4">
        <v>33094</v>
      </c>
      <c r="E167" s="8">
        <f t="shared" si="42"/>
        <v>127855</v>
      </c>
      <c r="F167" s="4">
        <v>38180</v>
      </c>
      <c r="G167" s="4">
        <v>41689</v>
      </c>
      <c r="H167" s="4">
        <v>29557</v>
      </c>
      <c r="I167" s="3">
        <f t="shared" si="40"/>
        <v>109426</v>
      </c>
      <c r="J167" s="3">
        <f t="shared" si="41"/>
        <v>237281</v>
      </c>
    </row>
    <row r="168" spans="1:10" ht="13.5">
      <c r="A168" s="3" t="s">
        <v>101</v>
      </c>
      <c r="B168" s="4">
        <v>18125</v>
      </c>
      <c r="C168" s="4">
        <v>7429</v>
      </c>
      <c r="D168" s="4">
        <v>6933</v>
      </c>
      <c r="E168" s="8">
        <f t="shared" si="42"/>
        <v>32487</v>
      </c>
      <c r="F168" s="4">
        <v>7833</v>
      </c>
      <c r="G168" s="4">
        <v>17641</v>
      </c>
      <c r="H168" s="4">
        <v>9165</v>
      </c>
      <c r="I168" s="3">
        <f t="shared" si="40"/>
        <v>34639</v>
      </c>
      <c r="J168" s="3">
        <f t="shared" si="41"/>
        <v>67126</v>
      </c>
    </row>
    <row r="169" spans="1:10" ht="13.5">
      <c r="A169" s="3" t="s">
        <v>102</v>
      </c>
      <c r="B169" s="4">
        <v>16030</v>
      </c>
      <c r="C169" s="4">
        <v>20057</v>
      </c>
      <c r="D169" s="4">
        <v>7666</v>
      </c>
      <c r="E169" s="8">
        <f t="shared" si="42"/>
        <v>43753</v>
      </c>
      <c r="F169" s="4">
        <v>13396</v>
      </c>
      <c r="G169" s="4">
        <v>38382</v>
      </c>
      <c r="H169" s="4">
        <v>13161</v>
      </c>
      <c r="I169" s="3">
        <f t="shared" si="40"/>
        <v>64939</v>
      </c>
      <c r="J169" s="3">
        <f t="shared" si="41"/>
        <v>108692</v>
      </c>
    </row>
    <row r="170" spans="1:10" ht="13.5">
      <c r="A170" s="3" t="s">
        <v>103</v>
      </c>
      <c r="B170" s="4">
        <v>4087</v>
      </c>
      <c r="C170" s="4">
        <v>4451</v>
      </c>
      <c r="D170" s="4">
        <v>3105</v>
      </c>
      <c r="E170" s="8">
        <f t="shared" si="42"/>
        <v>11643</v>
      </c>
      <c r="F170" s="4">
        <v>7077</v>
      </c>
      <c r="G170" s="4">
        <v>8778</v>
      </c>
      <c r="H170" s="4">
        <v>5557</v>
      </c>
      <c r="I170" s="3">
        <f t="shared" si="40"/>
        <v>21412</v>
      </c>
      <c r="J170" s="3">
        <f t="shared" si="41"/>
        <v>33055</v>
      </c>
    </row>
    <row r="171" spans="1:10" ht="13.5">
      <c r="A171" s="5" t="s">
        <v>104</v>
      </c>
      <c r="B171" s="6">
        <f>SUM(B166:B170)</f>
        <v>145503</v>
      </c>
      <c r="C171" s="6">
        <f>SUM(C166:C170)</f>
        <v>124443</v>
      </c>
      <c r="D171" s="6">
        <f>SUM(D166:D170)</f>
        <v>95607</v>
      </c>
      <c r="E171" s="10">
        <f t="shared" si="42"/>
        <v>365553</v>
      </c>
      <c r="F171" s="6">
        <f>SUM(F166:F170)</f>
        <v>152521</v>
      </c>
      <c r="G171" s="6">
        <f>SUM(G166:G170)</f>
        <v>513925</v>
      </c>
      <c r="H171" s="6">
        <f>SUM(H166:H170)</f>
        <v>94318</v>
      </c>
      <c r="I171" s="9">
        <f t="shared" si="40"/>
        <v>760764</v>
      </c>
      <c r="J171" s="9">
        <f t="shared" si="41"/>
        <v>1126317</v>
      </c>
    </row>
    <row r="172" spans="1:10" ht="13.5">
      <c r="A172" s="11" t="s">
        <v>105</v>
      </c>
      <c r="B172" s="15">
        <f>B111+B119+B125+B129+B140+B155+B165+B171</f>
        <v>10812969</v>
      </c>
      <c r="C172" s="15">
        <f>C111+C119+C125+C129+C140+C155+C165+C171</f>
        <v>13602966</v>
      </c>
      <c r="D172" s="15">
        <f>D111+D119+D125+D129+D140+D155+D165+D171</f>
        <v>7446256</v>
      </c>
      <c r="E172" s="16">
        <f t="shared" si="42"/>
        <v>31862191</v>
      </c>
      <c r="F172" s="15">
        <f>F111+F119+F125+F129+F140+F155+F165+F171</f>
        <v>11997395</v>
      </c>
      <c r="G172" s="15">
        <f>G111+G119+G125+G129+G140+G155+G165+G171</f>
        <v>19808519</v>
      </c>
      <c r="H172" s="15">
        <f>H111+H119+H125+H129+H140+H155+H165+H171</f>
        <v>7821750</v>
      </c>
      <c r="I172" s="17">
        <f t="shared" si="40"/>
        <v>39627664</v>
      </c>
      <c r="J172" s="20">
        <f t="shared" si="41"/>
        <v>71489855</v>
      </c>
    </row>
  </sheetData>
  <mergeCells count="10">
    <mergeCell ref="H2:I2"/>
    <mergeCell ref="A2:A3"/>
    <mergeCell ref="B2:C2"/>
    <mergeCell ref="D2:E2"/>
    <mergeCell ref="F2:G2"/>
    <mergeCell ref="R2:S2"/>
    <mergeCell ref="J2:K2"/>
    <mergeCell ref="L2:M2"/>
    <mergeCell ref="N2:O2"/>
    <mergeCell ref="P2:Q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&amp;C観光交流客数(平成１４年度上半期）
</oddHeader>
  </headerFooter>
  <rowBreaks count="2" manualBreakCount="2">
    <brk id="43" max="255" man="1"/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2"/>
  <sheetViews>
    <sheetView tabSelected="1" view="pageBreakPreview" zoomScaleSheetLayoutView="100" workbookViewId="0" topLeftCell="N23">
      <selection activeCell="T35" sqref="T35"/>
    </sheetView>
  </sheetViews>
  <sheetFormatPr defaultColWidth="9.00390625" defaultRowHeight="13.5"/>
  <cols>
    <col min="1" max="1" width="12.375" style="22" bestFit="1" customWidth="1"/>
    <col min="2" max="2" width="10.625" style="22" customWidth="1"/>
    <col min="3" max="3" width="8.125" style="22" customWidth="1"/>
    <col min="4" max="4" width="10.625" style="22" customWidth="1"/>
    <col min="5" max="5" width="6.875" style="22" customWidth="1"/>
    <col min="6" max="6" width="10.625" style="22" customWidth="1"/>
    <col min="7" max="7" width="8.125" style="22" customWidth="1"/>
    <col min="8" max="8" width="10.625" style="22" customWidth="1"/>
    <col min="9" max="9" width="6.875" style="22" customWidth="1"/>
    <col min="10" max="10" width="10.00390625" style="22" customWidth="1"/>
    <col min="11" max="11" width="6.875" style="22" customWidth="1"/>
    <col min="12" max="12" width="11.875" style="22" customWidth="1"/>
    <col min="13" max="13" width="8.50390625" style="22" customWidth="1"/>
    <col min="14" max="14" width="10.50390625" style="22" customWidth="1"/>
    <col min="15" max="15" width="8.625" style="22" customWidth="1"/>
    <col min="16" max="16" width="11.375" style="22" customWidth="1"/>
    <col min="17" max="17" width="6.875" style="22" customWidth="1"/>
    <col min="18" max="18" width="12.00390625" style="22" customWidth="1"/>
    <col min="19" max="19" width="6.875" style="22" customWidth="1"/>
    <col min="20" max="20" width="22.25390625" style="22" customWidth="1"/>
    <col min="21" max="16384" width="9.00390625" style="22" customWidth="1"/>
  </cols>
  <sheetData>
    <row r="1" s="21" customFormat="1" ht="13.5">
      <c r="A1" s="21" t="s">
        <v>126</v>
      </c>
    </row>
    <row r="2" spans="1:19" ht="13.5">
      <c r="A2" s="124" t="s">
        <v>16</v>
      </c>
      <c r="B2" s="126" t="s">
        <v>17</v>
      </c>
      <c r="C2" s="127"/>
      <c r="D2" s="126" t="s">
        <v>18</v>
      </c>
      <c r="E2" s="127"/>
      <c r="F2" s="126" t="s">
        <v>19</v>
      </c>
      <c r="G2" s="127"/>
      <c r="H2" s="118" t="s">
        <v>20</v>
      </c>
      <c r="I2" s="119"/>
      <c r="J2" s="120" t="s">
        <v>113</v>
      </c>
      <c r="K2" s="121"/>
      <c r="L2" s="120" t="s">
        <v>114</v>
      </c>
      <c r="M2" s="121"/>
      <c r="N2" s="120" t="s">
        <v>127</v>
      </c>
      <c r="O2" s="121"/>
      <c r="P2" s="118" t="s">
        <v>116</v>
      </c>
      <c r="Q2" s="119"/>
      <c r="R2" s="118" t="s">
        <v>124</v>
      </c>
      <c r="S2" s="119"/>
    </row>
    <row r="3" spans="1:19" ht="13.5">
      <c r="A3" s="125"/>
      <c r="B3" s="64" t="s">
        <v>106</v>
      </c>
      <c r="C3" s="65" t="s">
        <v>22</v>
      </c>
      <c r="D3" s="64" t="s">
        <v>106</v>
      </c>
      <c r="E3" s="65" t="s">
        <v>22</v>
      </c>
      <c r="F3" s="64" t="s">
        <v>106</v>
      </c>
      <c r="G3" s="65" t="s">
        <v>22</v>
      </c>
      <c r="H3" s="64" t="s">
        <v>106</v>
      </c>
      <c r="I3" s="65" t="s">
        <v>22</v>
      </c>
      <c r="J3" s="23" t="s">
        <v>21</v>
      </c>
      <c r="K3" s="23" t="s">
        <v>22</v>
      </c>
      <c r="L3" s="23" t="s">
        <v>21</v>
      </c>
      <c r="M3" s="23" t="s">
        <v>22</v>
      </c>
      <c r="N3" s="23" t="s">
        <v>21</v>
      </c>
      <c r="O3" s="23" t="s">
        <v>22</v>
      </c>
      <c r="P3" s="23" t="s">
        <v>21</v>
      </c>
      <c r="Q3" s="23" t="s">
        <v>22</v>
      </c>
      <c r="R3" s="23" t="s">
        <v>21</v>
      </c>
      <c r="S3" s="23" t="s">
        <v>22</v>
      </c>
    </row>
    <row r="4" spans="1:19" ht="13.5">
      <c r="A4" s="24" t="s">
        <v>23</v>
      </c>
      <c r="B4" s="25">
        <f>'第2四総計'!B4-'第2四宿泊客'!B4</f>
        <v>237835</v>
      </c>
      <c r="C4" s="26">
        <f aca="true" t="shared" si="0" ref="C4:C35">B4/B90</f>
        <v>1.1306631804135965</v>
      </c>
      <c r="D4" s="25">
        <f>'第2四総計'!D4-'第2四宿泊客'!D4</f>
        <v>298181</v>
      </c>
      <c r="E4" s="26">
        <f aca="true" t="shared" si="1" ref="E4:E35">D4/C90</f>
        <v>1.024754448789943</v>
      </c>
      <c r="F4" s="25">
        <f>'第2四総計'!F4-'第2四宿泊客'!F4</f>
        <v>142846</v>
      </c>
      <c r="G4" s="26">
        <f aca="true" t="shared" si="2" ref="G4:G35">F4/D90</f>
        <v>1.1594736970267616</v>
      </c>
      <c r="H4" s="25">
        <f>B4+D4+F4</f>
        <v>678862</v>
      </c>
      <c r="I4" s="26">
        <f aca="true" t="shared" si="3" ref="I4:I35">H4/E90</f>
        <v>1.0870018429947785</v>
      </c>
      <c r="J4" s="25">
        <f>'第2四総計'!J4-'第2四宿泊客'!J4</f>
        <v>572624</v>
      </c>
      <c r="K4" s="26">
        <f>J4/F90</f>
        <v>0.8794270909322673</v>
      </c>
      <c r="L4" s="25">
        <f>'第2四総計'!L4-'第2四宿泊客'!L4</f>
        <v>428387</v>
      </c>
      <c r="M4" s="26">
        <f>L4/G90</f>
        <v>0.9330285579871759</v>
      </c>
      <c r="N4" s="25">
        <f>'第2四総計'!N4-'第2四宿泊客'!N4</f>
        <v>137036</v>
      </c>
      <c r="O4" s="26">
        <f>N4/H90</f>
        <v>0.9563475724225527</v>
      </c>
      <c r="P4" s="25">
        <f>J4+L4+N4</f>
        <v>1138047</v>
      </c>
      <c r="Q4" s="26">
        <f>P4/I90</f>
        <v>0.907852037397492</v>
      </c>
      <c r="R4" s="25">
        <f>H4+P4</f>
        <v>1816909</v>
      </c>
      <c r="S4" s="26">
        <f>R4/J90</f>
        <v>0.967425364213692</v>
      </c>
    </row>
    <row r="5" spans="1:19" ht="13.5">
      <c r="A5" s="24" t="s">
        <v>24</v>
      </c>
      <c r="B5" s="25">
        <f>'第2四総計'!B5-'第2四宿泊客'!B5</f>
        <v>258289</v>
      </c>
      <c r="C5" s="26">
        <f t="shared" si="0"/>
        <v>0.9676862210299947</v>
      </c>
      <c r="D5" s="25">
        <f>'第2四総計'!D5-'第2四宿泊客'!D5</f>
        <v>737555</v>
      </c>
      <c r="E5" s="26">
        <f t="shared" si="1"/>
        <v>0.9977624731300619</v>
      </c>
      <c r="F5" s="25">
        <f>'第2四総計'!F5-'第2四宿泊客'!F5</f>
        <v>99896</v>
      </c>
      <c r="G5" s="26">
        <f t="shared" si="2"/>
        <v>0.8842779877665554</v>
      </c>
      <c r="H5" s="25">
        <f aca="true" t="shared" si="4" ref="H5:H24">B5+D5+F5</f>
        <v>1095740</v>
      </c>
      <c r="I5" s="26">
        <f t="shared" si="3"/>
        <v>0.9791330828922019</v>
      </c>
      <c r="J5" s="25">
        <f>'第2四総計'!J5-'第2四宿泊客'!J5</f>
        <v>576337</v>
      </c>
      <c r="K5" s="26">
        <f aca="true" t="shared" si="5" ref="K5:K68">J5/F91</f>
        <v>0.772855640960999</v>
      </c>
      <c r="L5" s="25">
        <f>'第2四総計'!L5-'第2四宿泊客'!L5</f>
        <v>743126</v>
      </c>
      <c r="M5" s="26">
        <f aca="true" t="shared" si="6" ref="M5:M68">L5/G91</f>
        <v>0.6286527371365874</v>
      </c>
      <c r="N5" s="25">
        <f>'第2四総計'!N5-'第2四宿泊客'!N5</f>
        <v>167840</v>
      </c>
      <c r="O5" s="26">
        <f aca="true" t="shared" si="7" ref="O5:O68">N5/H91</f>
        <v>0.722346075384973</v>
      </c>
      <c r="P5" s="25">
        <f>J5+L5+N5</f>
        <v>1487303</v>
      </c>
      <c r="Q5" s="26">
        <f aca="true" t="shared" si="8" ref="Q5:Q68">P5/I91</f>
        <v>0.6885116965277286</v>
      </c>
      <c r="R5" s="25">
        <f aca="true" t="shared" si="9" ref="R5:R68">H5+P5</f>
        <v>2583043</v>
      </c>
      <c r="S5" s="26">
        <f aca="true" t="shared" si="10" ref="S5:S68">R5/J91</f>
        <v>0.7876900998791497</v>
      </c>
    </row>
    <row r="6" spans="1:19" ht="13.5">
      <c r="A6" s="24" t="s">
        <v>25</v>
      </c>
      <c r="B6" s="25">
        <f>'第2四総計'!B6-'第2四宿泊客'!B6</f>
        <v>52447</v>
      </c>
      <c r="C6" s="26">
        <f t="shared" si="0"/>
        <v>0.9584612573099415</v>
      </c>
      <c r="D6" s="25">
        <f>'第2四総計'!D6-'第2四宿泊客'!D6</f>
        <v>120807</v>
      </c>
      <c r="E6" s="26">
        <f t="shared" si="1"/>
        <v>1.0100328576086683</v>
      </c>
      <c r="F6" s="25">
        <f>'第2四総計'!F6-'第2四宿泊客'!F6</f>
        <v>43189</v>
      </c>
      <c r="G6" s="26">
        <f t="shared" si="2"/>
        <v>0.8582869634340222</v>
      </c>
      <c r="H6" s="25">
        <f t="shared" si="4"/>
        <v>216443</v>
      </c>
      <c r="I6" s="26">
        <f t="shared" si="3"/>
        <v>0.9634804827128784</v>
      </c>
      <c r="J6" s="25">
        <f>'第2四総計'!J6-'第2四宿泊客'!J6</f>
        <v>21722</v>
      </c>
      <c r="K6" s="26">
        <f t="shared" si="5"/>
        <v>0.9023762047191758</v>
      </c>
      <c r="L6" s="25">
        <f>'第2四総計'!L6-'第2四宿泊客'!L6</f>
        <v>558750</v>
      </c>
      <c r="M6" s="26">
        <f t="shared" si="6"/>
        <v>1.036778499579722</v>
      </c>
      <c r="N6" s="25">
        <f>'第2四総計'!N6-'第2四宿泊客'!N6</f>
        <v>40771</v>
      </c>
      <c r="O6" s="26">
        <f t="shared" si="7"/>
        <v>1.0967906814085493</v>
      </c>
      <c r="P6" s="25">
        <f>J6+L6+N6</f>
        <v>621243</v>
      </c>
      <c r="Q6" s="26">
        <f t="shared" si="8"/>
        <v>1.0351048196023154</v>
      </c>
      <c r="R6" s="25">
        <f t="shared" si="9"/>
        <v>837686</v>
      </c>
      <c r="S6" s="26">
        <f t="shared" si="10"/>
        <v>1.0155973235405016</v>
      </c>
    </row>
    <row r="7" spans="1:19" ht="13.5">
      <c r="A7" s="24" t="s">
        <v>26</v>
      </c>
      <c r="B7" s="25">
        <f>'第2四総計'!B7-'第2四宿泊客'!B7</f>
        <v>463154</v>
      </c>
      <c r="C7" s="26">
        <f t="shared" si="0"/>
        <v>0.5390112025845315</v>
      </c>
      <c r="D7" s="25">
        <f>'第2四総計'!D7-'第2四宿泊客'!D7</f>
        <v>723208</v>
      </c>
      <c r="E7" s="26">
        <f t="shared" si="1"/>
        <v>1.1283781148243093</v>
      </c>
      <c r="F7" s="25">
        <f>'第2四総計'!F7-'第2四宿泊客'!F7</f>
        <v>275003</v>
      </c>
      <c r="G7" s="26">
        <f t="shared" si="2"/>
        <v>0.8986761827266518</v>
      </c>
      <c r="H7" s="25">
        <f t="shared" si="4"/>
        <v>1461365</v>
      </c>
      <c r="I7" s="26">
        <f t="shared" si="3"/>
        <v>0.8090817084689309</v>
      </c>
      <c r="J7" s="25">
        <f>'第2四総計'!J7-'第2四宿泊客'!J7</f>
        <v>512768</v>
      </c>
      <c r="K7" s="26">
        <f t="shared" si="5"/>
        <v>0.7046691366439825</v>
      </c>
      <c r="L7" s="25">
        <f>'第2四総計'!L7-'第2四宿泊客'!L7</f>
        <v>1242173</v>
      </c>
      <c r="M7" s="26">
        <f t="shared" si="6"/>
        <v>0.8230988203893338</v>
      </c>
      <c r="N7" s="25">
        <f>'第2四総計'!N7-'第2四宿泊客'!N7</f>
        <v>393697</v>
      </c>
      <c r="O7" s="26">
        <f t="shared" si="7"/>
        <v>0.8207629380076386</v>
      </c>
      <c r="P7" s="25">
        <f aca="true" t="shared" si="11" ref="P7:P14">J7+L7+N7</f>
        <v>2148638</v>
      </c>
      <c r="Q7" s="26">
        <f t="shared" si="8"/>
        <v>0.790962294670394</v>
      </c>
      <c r="R7" s="25">
        <f t="shared" si="9"/>
        <v>3610003</v>
      </c>
      <c r="S7" s="26">
        <f t="shared" si="10"/>
        <v>0.7981985491813718</v>
      </c>
    </row>
    <row r="8" spans="1:19" ht="13.5">
      <c r="A8" s="24" t="s">
        <v>27</v>
      </c>
      <c r="B8" s="25">
        <f>'第2四総計'!B8-'第2四宿泊客'!B8</f>
        <v>69834</v>
      </c>
      <c r="C8" s="26">
        <f t="shared" si="0"/>
        <v>0.9851870661926528</v>
      </c>
      <c r="D8" s="25">
        <f>'第2四総計'!D8-'第2四宿泊客'!D8</f>
        <v>292719</v>
      </c>
      <c r="E8" s="26">
        <f t="shared" si="1"/>
        <v>0.8440181537183983</v>
      </c>
      <c r="F8" s="25">
        <f>'第2四総計'!F8-'第2四宿泊客'!F8</f>
        <v>239820</v>
      </c>
      <c r="G8" s="26">
        <f t="shared" si="2"/>
        <v>0.8639515823981844</v>
      </c>
      <c r="H8" s="25">
        <f t="shared" si="4"/>
        <v>602373</v>
      </c>
      <c r="I8" s="26">
        <f t="shared" si="3"/>
        <v>0.8663684676068087</v>
      </c>
      <c r="J8" s="25">
        <f>'第2四総計'!J8-'第2四宿泊客'!J8</f>
        <v>237103</v>
      </c>
      <c r="K8" s="26">
        <f t="shared" si="5"/>
        <v>0.7550209371566864</v>
      </c>
      <c r="L8" s="25">
        <f>'第2四総計'!L8-'第2四宿泊客'!L8</f>
        <v>698530</v>
      </c>
      <c r="M8" s="26">
        <f t="shared" si="6"/>
        <v>0.8698364628252718</v>
      </c>
      <c r="N8" s="25">
        <f>'第2四総計'!N8-'第2四宿泊客'!N8</f>
        <v>93447</v>
      </c>
      <c r="O8" s="26">
        <f t="shared" si="7"/>
        <v>1.1144278013643085</v>
      </c>
      <c r="P8" s="25">
        <f t="shared" si="11"/>
        <v>1029080</v>
      </c>
      <c r="Q8" s="26">
        <f t="shared" si="8"/>
        <v>0.8568911508094452</v>
      </c>
      <c r="R8" s="25">
        <f t="shared" si="9"/>
        <v>1631453</v>
      </c>
      <c r="S8" s="26">
        <f t="shared" si="10"/>
        <v>0.8603661684678713</v>
      </c>
    </row>
    <row r="9" spans="1:19" ht="13.5">
      <c r="A9" s="24" t="s">
        <v>28</v>
      </c>
      <c r="B9" s="25">
        <f>'第2四総計'!B9-'第2四宿泊客'!B9</f>
        <v>65976</v>
      </c>
      <c r="C9" s="26">
        <f t="shared" si="0"/>
        <v>1.1415915422282976</v>
      </c>
      <c r="D9" s="25">
        <f>'第2四総計'!D9-'第2四宿泊客'!D9</f>
        <v>61980</v>
      </c>
      <c r="E9" s="26">
        <f t="shared" si="1"/>
        <v>0.9185488173572826</v>
      </c>
      <c r="F9" s="25">
        <f>'第2四総計'!F9-'第2四宿泊客'!F9</f>
        <v>42974</v>
      </c>
      <c r="G9" s="26">
        <f t="shared" si="2"/>
        <v>0.939733216706757</v>
      </c>
      <c r="H9" s="25">
        <f t="shared" si="4"/>
        <v>170930</v>
      </c>
      <c r="I9" s="26">
        <f t="shared" si="3"/>
        <v>0.999596488868356</v>
      </c>
      <c r="J9" s="25">
        <f>'第2四総計'!J9-'第2四宿泊客'!J9</f>
        <v>90027</v>
      </c>
      <c r="K9" s="26">
        <f t="shared" si="5"/>
        <v>0.6810939627780299</v>
      </c>
      <c r="L9" s="25">
        <f>'第2四総計'!L9-'第2四宿泊客'!L9</f>
        <v>149026</v>
      </c>
      <c r="M9" s="26">
        <f t="shared" si="6"/>
        <v>0.7188870290061312</v>
      </c>
      <c r="N9" s="25">
        <f>'第2四総計'!N9-'第2四宿泊客'!N9</f>
        <v>46855</v>
      </c>
      <c r="O9" s="26">
        <f t="shared" si="7"/>
        <v>0.9765120253428369</v>
      </c>
      <c r="P9" s="25">
        <f t="shared" si="11"/>
        <v>285908</v>
      </c>
      <c r="Q9" s="26">
        <f t="shared" si="8"/>
        <v>0.7378975540890356</v>
      </c>
      <c r="R9" s="25">
        <f t="shared" si="9"/>
        <v>456838</v>
      </c>
      <c r="S9" s="26">
        <f t="shared" si="10"/>
        <v>0.8180288005271621</v>
      </c>
    </row>
    <row r="10" spans="1:19" ht="13.5">
      <c r="A10" s="24" t="s">
        <v>29</v>
      </c>
      <c r="B10" s="25">
        <f>'第2四総計'!B10-'第2四宿泊客'!B10</f>
        <v>23629</v>
      </c>
      <c r="C10" s="26">
        <f t="shared" si="0"/>
        <v>1.3327129159616469</v>
      </c>
      <c r="D10" s="25">
        <f>'第2四総計'!D10-'第2四宿泊客'!D10</f>
        <v>121117</v>
      </c>
      <c r="E10" s="26">
        <f t="shared" si="1"/>
        <v>1.0429252919092067</v>
      </c>
      <c r="F10" s="25">
        <f>'第2四総計'!F10-'第2四宿泊客'!F10</f>
        <v>57018</v>
      </c>
      <c r="G10" s="26">
        <f t="shared" si="2"/>
        <v>0.638621014078828</v>
      </c>
      <c r="H10" s="25">
        <f t="shared" si="4"/>
        <v>201764</v>
      </c>
      <c r="I10" s="26">
        <f t="shared" si="3"/>
        <v>0.9041833785206929</v>
      </c>
      <c r="J10" s="25">
        <f>'第2四総計'!J10-'第2四宿泊客'!J10</f>
        <v>53362</v>
      </c>
      <c r="K10" s="26">
        <f t="shared" si="5"/>
        <v>0.8288212726962086</v>
      </c>
      <c r="L10" s="25">
        <f>'第2四総計'!L10-'第2四宿泊客'!L10</f>
        <v>138607</v>
      </c>
      <c r="M10" s="26">
        <f t="shared" si="6"/>
        <v>1.0444824571979745</v>
      </c>
      <c r="N10" s="25">
        <f>'第2四総計'!N10-'第2四宿泊客'!N10</f>
        <v>21325</v>
      </c>
      <c r="O10" s="26">
        <f t="shared" si="7"/>
        <v>0.798330338424678</v>
      </c>
      <c r="P10" s="25">
        <f t="shared" si="11"/>
        <v>213294</v>
      </c>
      <c r="Q10" s="26">
        <f t="shared" si="8"/>
        <v>0.9530605588049992</v>
      </c>
      <c r="R10" s="25">
        <f t="shared" si="9"/>
        <v>415058</v>
      </c>
      <c r="S10" s="26">
        <f t="shared" si="10"/>
        <v>0.9286577289324837</v>
      </c>
    </row>
    <row r="11" spans="1:19" ht="13.5">
      <c r="A11" s="24" t="s">
        <v>30</v>
      </c>
      <c r="B11" s="25">
        <f>'第2四総計'!B11-'第2四宿泊客'!B11</f>
        <v>37957</v>
      </c>
      <c r="C11" s="26">
        <f t="shared" si="0"/>
        <v>0.9298855924936916</v>
      </c>
      <c r="D11" s="25">
        <f>'第2四総計'!D11-'第2四宿泊客'!D11</f>
        <v>42498</v>
      </c>
      <c r="E11" s="26">
        <f t="shared" si="1"/>
        <v>0.9334270464978366</v>
      </c>
      <c r="F11" s="25">
        <f>'第2四総計'!F11-'第2四宿泊客'!F11</f>
        <v>22826</v>
      </c>
      <c r="G11" s="26">
        <f t="shared" si="2"/>
        <v>1.0548546605665696</v>
      </c>
      <c r="H11" s="25">
        <f t="shared" si="4"/>
        <v>103281</v>
      </c>
      <c r="I11" s="26">
        <f t="shared" si="3"/>
        <v>0.9564206802670692</v>
      </c>
      <c r="J11" s="25">
        <f>'第2四総計'!J11-'第2四宿泊客'!J11</f>
        <v>54296</v>
      </c>
      <c r="K11" s="26">
        <f t="shared" si="5"/>
        <v>0.7142800763007301</v>
      </c>
      <c r="L11" s="25">
        <f>'第2四総計'!L11-'第2四宿泊客'!L11</f>
        <v>143391</v>
      </c>
      <c r="M11" s="26">
        <f t="shared" si="6"/>
        <v>0.9923939372966988</v>
      </c>
      <c r="N11" s="25">
        <f>'第2四総計'!N11-'第2四宿泊客'!N11</f>
        <v>43426</v>
      </c>
      <c r="O11" s="26">
        <f t="shared" si="7"/>
        <v>1.2775358907978347</v>
      </c>
      <c r="P11" s="25">
        <f t="shared" si="11"/>
        <v>241113</v>
      </c>
      <c r="Q11" s="26">
        <f t="shared" si="8"/>
        <v>0.9474099891157852</v>
      </c>
      <c r="R11" s="25">
        <f t="shared" si="9"/>
        <v>344394</v>
      </c>
      <c r="S11" s="26">
        <f t="shared" si="10"/>
        <v>0.9500943489919556</v>
      </c>
    </row>
    <row r="12" spans="1:19" ht="13.5">
      <c r="A12" s="24" t="s">
        <v>31</v>
      </c>
      <c r="B12" s="25">
        <f>'第2四総計'!B12-'第2四宿泊客'!B12</f>
        <v>27428</v>
      </c>
      <c r="C12" s="26">
        <f t="shared" si="0"/>
        <v>0.745447627330543</v>
      </c>
      <c r="D12" s="25">
        <f>'第2四総計'!D12-'第2四宿泊客'!D12</f>
        <v>30410</v>
      </c>
      <c r="E12" s="26">
        <f t="shared" si="1"/>
        <v>0.9557182815299036</v>
      </c>
      <c r="F12" s="25">
        <f>'第2四総計'!F12-'第2四宿泊客'!F12</f>
        <v>22897</v>
      </c>
      <c r="G12" s="26">
        <f t="shared" si="2"/>
        <v>1.0671109661182832</v>
      </c>
      <c r="H12" s="25">
        <f t="shared" si="4"/>
        <v>80735</v>
      </c>
      <c r="I12" s="26">
        <f t="shared" si="3"/>
        <v>0.8963583879205063</v>
      </c>
      <c r="J12" s="25">
        <f>'第2四総計'!J12-'第2四宿泊客'!J12</f>
        <v>40570</v>
      </c>
      <c r="K12" s="26">
        <f t="shared" si="5"/>
        <v>1.1622643671575088</v>
      </c>
      <c r="L12" s="25">
        <f>'第2四総計'!L12-'第2四宿泊客'!L12</f>
        <v>89081</v>
      </c>
      <c r="M12" s="26">
        <f t="shared" si="6"/>
        <v>1.1265380967435978</v>
      </c>
      <c r="N12" s="25">
        <f>'第2四総計'!N12-'第2四宿泊客'!N12</f>
        <v>44192</v>
      </c>
      <c r="O12" s="26">
        <f t="shared" si="7"/>
        <v>1.1704629727725395</v>
      </c>
      <c r="P12" s="25">
        <f t="shared" si="11"/>
        <v>173843</v>
      </c>
      <c r="Q12" s="26">
        <f t="shared" si="8"/>
        <v>1.145686286139834</v>
      </c>
      <c r="R12" s="25">
        <f t="shared" si="9"/>
        <v>254578</v>
      </c>
      <c r="S12" s="26">
        <f t="shared" si="10"/>
        <v>1.052814848205387</v>
      </c>
    </row>
    <row r="13" spans="1:19" ht="13.5">
      <c r="A13" s="24" t="s">
        <v>32</v>
      </c>
      <c r="B13" s="25">
        <f>'第2四総計'!B13-'第2四宿泊客'!B13</f>
        <v>74997</v>
      </c>
      <c r="C13" s="26">
        <f t="shared" si="0"/>
        <v>1.04198680097256</v>
      </c>
      <c r="D13" s="25">
        <f>'第2四総計'!D13-'第2四宿泊客'!D13</f>
        <v>93963</v>
      </c>
      <c r="E13" s="26">
        <f t="shared" si="1"/>
        <v>1.0088036674790377</v>
      </c>
      <c r="F13" s="25">
        <f>'第2四総計'!F13-'第2四宿泊客'!F13</f>
        <v>63061</v>
      </c>
      <c r="G13" s="26">
        <f t="shared" si="2"/>
        <v>1.0301223516343498</v>
      </c>
      <c r="H13" s="25">
        <f t="shared" si="4"/>
        <v>232021</v>
      </c>
      <c r="I13" s="26">
        <f t="shared" si="3"/>
        <v>1.0251220535931251</v>
      </c>
      <c r="J13" s="25">
        <f>'第2四総計'!J13-'第2四宿泊客'!J13</f>
        <v>72070</v>
      </c>
      <c r="K13" s="26">
        <f t="shared" si="5"/>
        <v>0.8322363103073974</v>
      </c>
      <c r="L13" s="25">
        <f>'第2四総計'!L13-'第2四宿泊客'!L13</f>
        <v>139938</v>
      </c>
      <c r="M13" s="26">
        <f t="shared" si="6"/>
        <v>0.8691315392307263</v>
      </c>
      <c r="N13" s="25">
        <f>'第2四総計'!N13-'第2四宿泊客'!N13</f>
        <v>69717</v>
      </c>
      <c r="O13" s="26">
        <f t="shared" si="7"/>
        <v>1.0419830214623065</v>
      </c>
      <c r="P13" s="25">
        <f t="shared" si="11"/>
        <v>281725</v>
      </c>
      <c r="Q13" s="26">
        <f t="shared" si="8"/>
        <v>0.8957442411331733</v>
      </c>
      <c r="R13" s="25">
        <f t="shared" si="9"/>
        <v>513746</v>
      </c>
      <c r="S13" s="26">
        <f t="shared" si="10"/>
        <v>0.9498862900989183</v>
      </c>
    </row>
    <row r="14" spans="1:19" ht="13.5">
      <c r="A14" s="24" t="s">
        <v>33</v>
      </c>
      <c r="B14" s="25">
        <f>'第2四総計'!B14-'第2四宿泊客'!B14</f>
        <v>22712</v>
      </c>
      <c r="C14" s="26">
        <f t="shared" si="0"/>
        <v>0.9506906655504395</v>
      </c>
      <c r="D14" s="25">
        <f>'第2四総計'!D14-'第2四宿泊客'!D14</f>
        <v>30873</v>
      </c>
      <c r="E14" s="26">
        <f t="shared" si="1"/>
        <v>1.0583818992115186</v>
      </c>
      <c r="F14" s="25">
        <f>'第2四総計'!F14-'第2四宿泊客'!F14</f>
        <v>18214</v>
      </c>
      <c r="G14" s="26">
        <f t="shared" si="2"/>
        <v>1.1831113998051315</v>
      </c>
      <c r="H14" s="25">
        <f t="shared" si="4"/>
        <v>71799</v>
      </c>
      <c r="I14" s="26">
        <f t="shared" si="3"/>
        <v>1.0488496092323425</v>
      </c>
      <c r="J14" s="25">
        <f>'第2四総計'!J14-'第2四宿泊客'!J14</f>
        <v>33409</v>
      </c>
      <c r="K14" s="26">
        <f t="shared" si="5"/>
        <v>0.9238192677801128</v>
      </c>
      <c r="L14" s="25">
        <f>'第2四総計'!L14-'第2四宿泊客'!L14</f>
        <v>89078</v>
      </c>
      <c r="M14" s="26">
        <f t="shared" si="6"/>
        <v>1.092418630889603</v>
      </c>
      <c r="N14" s="25">
        <f>'第2四総計'!N14-'第2四宿泊客'!N14</f>
        <v>27930</v>
      </c>
      <c r="O14" s="26">
        <f t="shared" si="7"/>
        <v>1.2859708089691053</v>
      </c>
      <c r="P14" s="25">
        <f t="shared" si="11"/>
        <v>150417</v>
      </c>
      <c r="Q14" s="26">
        <f t="shared" si="8"/>
        <v>1.0788380849919312</v>
      </c>
      <c r="R14" s="25">
        <f t="shared" si="9"/>
        <v>222216</v>
      </c>
      <c r="S14" s="26">
        <f t="shared" si="10"/>
        <v>1.068962863190302</v>
      </c>
    </row>
    <row r="15" spans="1:19" ht="13.5">
      <c r="A15" s="24" t="s">
        <v>34</v>
      </c>
      <c r="B15" s="25">
        <f>'第2四総計'!B15-'第2四宿泊客'!B15</f>
        <v>60855</v>
      </c>
      <c r="C15" s="26">
        <f t="shared" si="0"/>
        <v>0.8698915047815087</v>
      </c>
      <c r="D15" s="25">
        <f>'第2四総計'!D15-'第2四宿泊客'!D15</f>
        <v>45071</v>
      </c>
      <c r="E15" s="26">
        <f t="shared" si="1"/>
        <v>0.8441210622916433</v>
      </c>
      <c r="F15" s="25">
        <f>'第2四総計'!F15-'第2四宿泊客'!F15</f>
        <v>22325</v>
      </c>
      <c r="G15" s="26">
        <f t="shared" si="2"/>
        <v>0.5739369633400175</v>
      </c>
      <c r="H15" s="25">
        <f t="shared" si="4"/>
        <v>128251</v>
      </c>
      <c r="I15" s="26">
        <f t="shared" si="3"/>
        <v>0.7904578764738149</v>
      </c>
      <c r="J15" s="25">
        <f>'第2四総計'!J15-'第2四宿泊客'!J15</f>
        <v>50717</v>
      </c>
      <c r="K15" s="26">
        <f t="shared" si="5"/>
        <v>1.3393809750171657</v>
      </c>
      <c r="L15" s="25">
        <f>'第2四総計'!L15-'第2四宿泊客'!L15</f>
        <v>43396</v>
      </c>
      <c r="M15" s="26">
        <f t="shared" si="6"/>
        <v>0.9588792893916963</v>
      </c>
      <c r="N15" s="25">
        <f>'第2四総計'!N15-'第2四宿泊客'!N15</f>
        <v>25841</v>
      </c>
      <c r="O15" s="26">
        <f t="shared" si="7"/>
        <v>0.806472754509706</v>
      </c>
      <c r="P15" s="25">
        <f>J15+L15+N15</f>
        <v>119954</v>
      </c>
      <c r="Q15" s="26">
        <f t="shared" si="8"/>
        <v>1.0415838145269831</v>
      </c>
      <c r="R15" s="25">
        <f t="shared" si="9"/>
        <v>248205</v>
      </c>
      <c r="S15" s="26">
        <f t="shared" si="10"/>
        <v>0.8947097118386239</v>
      </c>
    </row>
    <row r="16" spans="1:19" ht="13.5">
      <c r="A16" s="24" t="s">
        <v>35</v>
      </c>
      <c r="B16" s="25">
        <f>'第2四総計'!B16-'第2四宿泊客'!B16</f>
        <v>93464</v>
      </c>
      <c r="C16" s="26">
        <f t="shared" si="0"/>
        <v>1.0182594674685144</v>
      </c>
      <c r="D16" s="25">
        <f>'第2四総計'!D16-'第2四宿泊客'!D16</f>
        <v>123378</v>
      </c>
      <c r="E16" s="26">
        <f t="shared" si="1"/>
        <v>1.016812540177026</v>
      </c>
      <c r="F16" s="25">
        <f>'第2四総計'!F16-'第2四宿泊客'!F16</f>
        <v>71594</v>
      </c>
      <c r="G16" s="26">
        <f t="shared" si="2"/>
        <v>0.9585486678270183</v>
      </c>
      <c r="H16" s="25">
        <f t="shared" si="4"/>
        <v>288436</v>
      </c>
      <c r="I16" s="26">
        <f t="shared" si="3"/>
        <v>1.0021541540428607</v>
      </c>
      <c r="J16" s="25">
        <f>'第2四総計'!J16-'第2四宿泊客'!J16</f>
        <v>59963</v>
      </c>
      <c r="K16" s="26">
        <f t="shared" si="5"/>
        <v>1.030858891486728</v>
      </c>
      <c r="L16" s="25">
        <f>'第2四総計'!L16-'第2四宿泊客'!L16</f>
        <v>138463</v>
      </c>
      <c r="M16" s="26">
        <f t="shared" si="6"/>
        <v>0.884985107824464</v>
      </c>
      <c r="N16" s="25">
        <f>'第2四総計'!N16-'第2四宿泊客'!N16</f>
        <v>50827</v>
      </c>
      <c r="O16" s="26">
        <f t="shared" si="7"/>
        <v>1.0671663727219283</v>
      </c>
      <c r="P16" s="25">
        <f>J16+L16+N16</f>
        <v>249253</v>
      </c>
      <c r="Q16" s="26">
        <f t="shared" si="8"/>
        <v>0.9504259229601837</v>
      </c>
      <c r="R16" s="25">
        <f t="shared" si="9"/>
        <v>537689</v>
      </c>
      <c r="S16" s="26">
        <f t="shared" si="10"/>
        <v>0.9774919555692911</v>
      </c>
    </row>
    <row r="17" spans="1:19" ht="13.5">
      <c r="A17" s="24" t="s">
        <v>36</v>
      </c>
      <c r="B17" s="25">
        <f>'第2四総計'!B17-'第2四宿泊客'!B17</f>
        <v>8003</v>
      </c>
      <c r="C17" s="26">
        <f t="shared" si="0"/>
        <v>1.2142315278409952</v>
      </c>
      <c r="D17" s="25">
        <f>'第2四総計'!D17-'第2四宿泊客'!D17</f>
        <v>9094</v>
      </c>
      <c r="E17" s="26">
        <f t="shared" si="1"/>
        <v>0.862072234335008</v>
      </c>
      <c r="F17" s="25">
        <f>'第2四総計'!F17-'第2四宿泊客'!F17</f>
        <v>4762</v>
      </c>
      <c r="G17" s="26">
        <f t="shared" si="2"/>
        <v>0.7399005593536357</v>
      </c>
      <c r="H17" s="25">
        <f t="shared" si="4"/>
        <v>21859</v>
      </c>
      <c r="I17" s="26">
        <f t="shared" si="3"/>
        <v>0.9271717000339328</v>
      </c>
      <c r="J17" s="25">
        <f>'第2四総計'!J17-'第2四宿泊客'!J17</f>
        <v>41997</v>
      </c>
      <c r="K17" s="26">
        <f t="shared" si="5"/>
        <v>1.0584988406089324</v>
      </c>
      <c r="L17" s="25">
        <f>'第2四総計'!L17-'第2四宿泊客'!L17</f>
        <v>94500</v>
      </c>
      <c r="M17" s="26">
        <f t="shared" si="6"/>
        <v>1.0576740125577804</v>
      </c>
      <c r="N17" s="25">
        <f>'第2四総計'!N17-'第2四宿泊客'!N17</f>
        <v>6750</v>
      </c>
      <c r="O17" s="26">
        <f t="shared" si="7"/>
        <v>1.0368663594470047</v>
      </c>
      <c r="P17" s="25">
        <f aca="true" t="shared" si="12" ref="P17:P24">J17+L17+N17</f>
        <v>143247</v>
      </c>
      <c r="Q17" s="26">
        <f t="shared" si="8"/>
        <v>1.0569160278308605</v>
      </c>
      <c r="R17" s="25">
        <f t="shared" si="9"/>
        <v>165106</v>
      </c>
      <c r="S17" s="26">
        <f t="shared" si="10"/>
        <v>1.0376911425500757</v>
      </c>
    </row>
    <row r="18" spans="1:19" ht="13.5">
      <c r="A18" s="24" t="s">
        <v>37</v>
      </c>
      <c r="B18" s="25">
        <f>'第2四総計'!B18-'第2四宿泊客'!B18</f>
        <v>50396</v>
      </c>
      <c r="C18" s="26">
        <f t="shared" si="0"/>
        <v>1.0722096932045444</v>
      </c>
      <c r="D18" s="25">
        <f>'第2四総計'!D18-'第2四宿泊客'!D18</f>
        <v>57600</v>
      </c>
      <c r="E18" s="26">
        <f t="shared" si="1"/>
        <v>1.0453151371068725</v>
      </c>
      <c r="F18" s="25">
        <f>'第2四総計'!F18-'第2四宿泊客'!F18</f>
        <v>43159</v>
      </c>
      <c r="G18" s="26">
        <f t="shared" si="2"/>
        <v>1.140655971667944</v>
      </c>
      <c r="H18" s="25">
        <f t="shared" si="4"/>
        <v>151155</v>
      </c>
      <c r="I18" s="26">
        <f t="shared" si="3"/>
        <v>1.0801260522216347</v>
      </c>
      <c r="J18" s="25">
        <f>'第2四総計'!J18-'第2四宿泊客'!J18</f>
        <v>87644</v>
      </c>
      <c r="K18" s="26">
        <f t="shared" si="5"/>
        <v>0.8782403928052508</v>
      </c>
      <c r="L18" s="25">
        <f>'第2四総計'!L18-'第2四宿泊客'!L18</f>
        <v>221251</v>
      </c>
      <c r="M18" s="26">
        <f t="shared" si="6"/>
        <v>0.8223354593164147</v>
      </c>
      <c r="N18" s="25">
        <f>'第2四総計'!N18-'第2四宿泊客'!N18</f>
        <v>50109</v>
      </c>
      <c r="O18" s="26">
        <f t="shared" si="7"/>
        <v>1.1493944398568676</v>
      </c>
      <c r="P18" s="25">
        <f t="shared" si="12"/>
        <v>359004</v>
      </c>
      <c r="Q18" s="26">
        <f t="shared" si="8"/>
        <v>0.8704330052880034</v>
      </c>
      <c r="R18" s="25">
        <f t="shared" si="9"/>
        <v>510159</v>
      </c>
      <c r="S18" s="26">
        <f t="shared" si="10"/>
        <v>0.923556939453461</v>
      </c>
    </row>
    <row r="19" spans="1:19" ht="13.5">
      <c r="A19" s="24" t="s">
        <v>38</v>
      </c>
      <c r="B19" s="25">
        <f>'第2四総計'!B19-'第2四宿泊客'!B19</f>
        <v>42986</v>
      </c>
      <c r="C19" s="26">
        <f t="shared" si="0"/>
        <v>0.8910862354892206</v>
      </c>
      <c r="D19" s="25">
        <f>'第2四総計'!D19-'第2四宿泊客'!D19</f>
        <v>51173</v>
      </c>
      <c r="E19" s="26">
        <f t="shared" si="1"/>
        <v>0.9245848916833794</v>
      </c>
      <c r="F19" s="25">
        <f>'第2四総計'!F19-'第2四宿泊客'!F19</f>
        <v>35441</v>
      </c>
      <c r="G19" s="26">
        <f t="shared" si="2"/>
        <v>1.1053550821819542</v>
      </c>
      <c r="H19" s="25">
        <f t="shared" si="4"/>
        <v>129600</v>
      </c>
      <c r="I19" s="26">
        <f t="shared" si="3"/>
        <v>0.9553999262808699</v>
      </c>
      <c r="J19" s="25">
        <f>'第2四総計'!J19-'第2四宿泊客'!J19</f>
        <v>29781</v>
      </c>
      <c r="K19" s="26">
        <f t="shared" si="5"/>
        <v>0.6622709482298523</v>
      </c>
      <c r="L19" s="25">
        <f>'第2四総計'!L19-'第2四宿泊客'!L19</f>
        <v>75625</v>
      </c>
      <c r="M19" s="26">
        <f t="shared" si="6"/>
        <v>1.088254763138203</v>
      </c>
      <c r="N19" s="25">
        <f>'第2四総計'!N19-'第2四宿泊客'!N19</f>
        <v>42588</v>
      </c>
      <c r="O19" s="26">
        <f t="shared" si="7"/>
        <v>0.8318943626206196</v>
      </c>
      <c r="P19" s="25">
        <f t="shared" si="12"/>
        <v>147994</v>
      </c>
      <c r="Q19" s="26">
        <f t="shared" si="8"/>
        <v>0.8933922513190143</v>
      </c>
      <c r="R19" s="25">
        <f t="shared" si="9"/>
        <v>277594</v>
      </c>
      <c r="S19" s="26">
        <f t="shared" si="10"/>
        <v>0.9213087114674879</v>
      </c>
    </row>
    <row r="20" spans="1:19" ht="13.5">
      <c r="A20" s="24" t="s">
        <v>39</v>
      </c>
      <c r="B20" s="25">
        <f>'第2四総計'!B20-'第2四宿泊客'!B20</f>
        <v>46161</v>
      </c>
      <c r="C20" s="26">
        <f t="shared" si="0"/>
        <v>0.8718670318254793</v>
      </c>
      <c r="D20" s="25">
        <f>'第2四総計'!D20-'第2四宿泊客'!D20</f>
        <v>37899</v>
      </c>
      <c r="E20" s="26">
        <f t="shared" si="1"/>
        <v>1.029164969450102</v>
      </c>
      <c r="F20" s="25">
        <f>'第2四総計'!F20-'第2四宿泊客'!F20</f>
        <v>26636</v>
      </c>
      <c r="G20" s="26">
        <f t="shared" si="2"/>
        <v>0.8883108220777055</v>
      </c>
      <c r="H20" s="25">
        <f t="shared" si="4"/>
        <v>110696</v>
      </c>
      <c r="I20" s="26">
        <f t="shared" si="3"/>
        <v>0.9243538891904305</v>
      </c>
      <c r="J20" s="25">
        <f>'第2四総計'!J20-'第2四宿泊客'!J20</f>
        <v>21050</v>
      </c>
      <c r="K20" s="26">
        <f t="shared" si="5"/>
        <v>0.9839667180853551</v>
      </c>
      <c r="L20" s="25">
        <f>'第2四総計'!L20-'第2四宿泊客'!L20</f>
        <v>38045</v>
      </c>
      <c r="M20" s="26">
        <f t="shared" si="6"/>
        <v>0.6641238697063855</v>
      </c>
      <c r="N20" s="25">
        <f>'第2四総計'!N20-'第2四宿泊客'!N20</f>
        <v>23148</v>
      </c>
      <c r="O20" s="26">
        <f t="shared" si="7"/>
        <v>0.9511443481119284</v>
      </c>
      <c r="P20" s="25">
        <f t="shared" si="12"/>
        <v>82243</v>
      </c>
      <c r="Q20" s="26">
        <f t="shared" si="8"/>
        <v>0.7983517123553623</v>
      </c>
      <c r="R20" s="25">
        <f t="shared" si="9"/>
        <v>192939</v>
      </c>
      <c r="S20" s="26">
        <f t="shared" si="10"/>
        <v>0.8660866988970737</v>
      </c>
    </row>
    <row r="21" spans="1:19" ht="13.5">
      <c r="A21" s="24" t="s">
        <v>40</v>
      </c>
      <c r="B21" s="25">
        <f>'第2四総計'!B21-'第2四宿泊客'!B21</f>
        <v>32886</v>
      </c>
      <c r="C21" s="26">
        <f t="shared" si="0"/>
        <v>0.8927679444022152</v>
      </c>
      <c r="D21" s="25">
        <f>'第2四総計'!D21-'第2四宿泊客'!D21</f>
        <v>39546</v>
      </c>
      <c r="E21" s="26">
        <f t="shared" si="1"/>
        <v>1.0144161707367125</v>
      </c>
      <c r="F21" s="25">
        <f>'第2四総計'!F21-'第2四宿泊客'!F21</f>
        <v>35515</v>
      </c>
      <c r="G21" s="26">
        <f t="shared" si="2"/>
        <v>0.9629619587321385</v>
      </c>
      <c r="H21" s="25">
        <f t="shared" si="4"/>
        <v>107947</v>
      </c>
      <c r="I21" s="26">
        <f t="shared" si="3"/>
        <v>0.9578175881314274</v>
      </c>
      <c r="J21" s="25">
        <f>'第2四総計'!J21-'第2四宿泊客'!J21</f>
        <v>26540</v>
      </c>
      <c r="K21" s="26">
        <f t="shared" si="5"/>
        <v>0.9344083371474844</v>
      </c>
      <c r="L21" s="25">
        <f>'第2四総計'!L21-'第2四宿泊客'!L21</f>
        <v>33084</v>
      </c>
      <c r="M21" s="26">
        <f t="shared" si="6"/>
        <v>0.7626028628725537</v>
      </c>
      <c r="N21" s="25">
        <f>'第2四総計'!N21-'第2四宿泊客'!N21</f>
        <v>32196</v>
      </c>
      <c r="O21" s="26">
        <f t="shared" si="7"/>
        <v>0.8603265371562943</v>
      </c>
      <c r="P21" s="25">
        <f t="shared" si="12"/>
        <v>91820</v>
      </c>
      <c r="Q21" s="26">
        <f t="shared" si="8"/>
        <v>0.8407731963482863</v>
      </c>
      <c r="R21" s="25">
        <f t="shared" si="9"/>
        <v>199767</v>
      </c>
      <c r="S21" s="26">
        <f t="shared" si="10"/>
        <v>0.9002163039069894</v>
      </c>
    </row>
    <row r="22" spans="1:19" ht="13.5">
      <c r="A22" s="24" t="s">
        <v>41</v>
      </c>
      <c r="B22" s="25">
        <f>'第2四総計'!B22-'第2四宿泊客'!B22</f>
        <v>59059</v>
      </c>
      <c r="C22" s="26">
        <f t="shared" si="0"/>
        <v>0.957196110210697</v>
      </c>
      <c r="D22" s="25">
        <f>'第2四総計'!D22-'第2四宿泊客'!D22</f>
        <v>71351</v>
      </c>
      <c r="E22" s="26">
        <f t="shared" si="1"/>
        <v>0.8801050930665713</v>
      </c>
      <c r="F22" s="25">
        <f>'第2四総計'!F22-'第2四宿泊客'!F22</f>
        <v>78673</v>
      </c>
      <c r="G22" s="26">
        <f t="shared" si="2"/>
        <v>0.9976666624396059</v>
      </c>
      <c r="H22" s="25">
        <f t="shared" si="4"/>
        <v>209083</v>
      </c>
      <c r="I22" s="26">
        <f t="shared" si="3"/>
        <v>0.9433961412817875</v>
      </c>
      <c r="J22" s="25">
        <f>'第2四総計'!J22-'第2四宿泊客'!J22</f>
        <v>54068</v>
      </c>
      <c r="K22" s="26">
        <f t="shared" si="5"/>
        <v>0.9705782038163965</v>
      </c>
      <c r="L22" s="25">
        <f>'第2四総計'!L22-'第2四宿泊客'!L22</f>
        <v>71548</v>
      </c>
      <c r="M22" s="26">
        <f t="shared" si="6"/>
        <v>0.8517517648599422</v>
      </c>
      <c r="N22" s="25">
        <f>'第2四総計'!N22-'第2四宿泊客'!N22</f>
        <v>58346</v>
      </c>
      <c r="O22" s="26">
        <f t="shared" si="7"/>
        <v>0.9375713069049187</v>
      </c>
      <c r="P22" s="25">
        <f t="shared" si="12"/>
        <v>183962</v>
      </c>
      <c r="Q22" s="26">
        <f t="shared" si="8"/>
        <v>0.9109780676342856</v>
      </c>
      <c r="R22" s="25">
        <f t="shared" si="9"/>
        <v>393045</v>
      </c>
      <c r="S22" s="26">
        <f t="shared" si="10"/>
        <v>0.9279405619417943</v>
      </c>
    </row>
    <row r="23" spans="1:19" ht="13.5" customHeight="1">
      <c r="A23" s="24" t="s">
        <v>42</v>
      </c>
      <c r="B23" s="25">
        <f>'第2四総計'!B23-'第2四宿泊客'!B23</f>
        <v>22329</v>
      </c>
      <c r="C23" s="26">
        <f t="shared" si="0"/>
        <v>0.9685100845803514</v>
      </c>
      <c r="D23" s="25">
        <f>'第2四総計'!D23-'第2四宿泊客'!D23</f>
        <v>30505</v>
      </c>
      <c r="E23" s="26">
        <f t="shared" si="1"/>
        <v>1.329135985360115</v>
      </c>
      <c r="F23" s="25">
        <f>'第2四総計'!F23-'第2四宿泊客'!F23</f>
        <v>16851</v>
      </c>
      <c r="G23" s="26">
        <f t="shared" si="2"/>
        <v>1.0579482672024108</v>
      </c>
      <c r="H23" s="25">
        <f t="shared" si="4"/>
        <v>69685</v>
      </c>
      <c r="I23" s="26">
        <f t="shared" si="3"/>
        <v>1.1251493525365712</v>
      </c>
      <c r="J23" s="25">
        <f>'第2四総計'!J23-'第2四宿泊客'!J23</f>
        <v>13653</v>
      </c>
      <c r="K23" s="26">
        <f t="shared" si="5"/>
        <v>0.872061829330608</v>
      </c>
      <c r="L23" s="25">
        <f>'第2四総計'!L23-'第2四宿泊客'!L23</f>
        <v>24895</v>
      </c>
      <c r="M23" s="26">
        <f t="shared" si="6"/>
        <v>0.8912716597450953</v>
      </c>
      <c r="N23" s="25">
        <f>'第2四総計'!N23-'第2四宿泊客'!N23</f>
        <v>18163</v>
      </c>
      <c r="O23" s="26">
        <f t="shared" si="7"/>
        <v>1.0811953092445978</v>
      </c>
      <c r="P23" s="25">
        <f t="shared" si="12"/>
        <v>56711</v>
      </c>
      <c r="Q23" s="26">
        <f t="shared" si="8"/>
        <v>0.9391259708215345</v>
      </c>
      <c r="R23" s="25">
        <f t="shared" si="9"/>
        <v>126396</v>
      </c>
      <c r="S23" s="26">
        <f t="shared" si="10"/>
        <v>1.0333139853336712</v>
      </c>
    </row>
    <row r="24" spans="1:19" ht="13.5">
      <c r="A24" s="24" t="s">
        <v>43</v>
      </c>
      <c r="B24" s="25">
        <f>'第2四総計'!B24-'第2四宿泊客'!B24</f>
        <v>35000</v>
      </c>
      <c r="C24" s="26">
        <f t="shared" si="0"/>
        <v>0.9459459459459459</v>
      </c>
      <c r="D24" s="25">
        <f>'第2四総計'!D24-'第2四宿泊客'!D24</f>
        <v>35000</v>
      </c>
      <c r="E24" s="26">
        <f t="shared" si="1"/>
        <v>1</v>
      </c>
      <c r="F24" s="25">
        <f>'第2四総計'!F24-'第2四宿泊客'!F24</f>
        <v>32000</v>
      </c>
      <c r="G24" s="26">
        <f t="shared" si="2"/>
        <v>0.9696969696969697</v>
      </c>
      <c r="H24" s="25">
        <f t="shared" si="4"/>
        <v>102000</v>
      </c>
      <c r="I24" s="26">
        <f t="shared" si="3"/>
        <v>0.9714285714285714</v>
      </c>
      <c r="J24" s="25">
        <f>'第2四総計'!J24-'第2四宿泊客'!J24</f>
        <v>36000</v>
      </c>
      <c r="K24" s="26">
        <f t="shared" si="5"/>
        <v>1.0588235294117647</v>
      </c>
      <c r="L24" s="25">
        <f>'第2四総計'!L24-'第2四宿泊客'!L24</f>
        <v>101000</v>
      </c>
      <c r="M24" s="26">
        <f t="shared" si="6"/>
        <v>1.0978260869565217</v>
      </c>
      <c r="N24" s="25">
        <f>'第2四総計'!N24-'第2四宿泊客'!N24</f>
        <v>32000</v>
      </c>
      <c r="O24" s="26">
        <f t="shared" si="7"/>
        <v>0.9142857142857143</v>
      </c>
      <c r="P24" s="25">
        <f t="shared" si="12"/>
        <v>169000</v>
      </c>
      <c r="Q24" s="26">
        <f t="shared" si="8"/>
        <v>1.049689440993789</v>
      </c>
      <c r="R24" s="25">
        <f t="shared" si="9"/>
        <v>271000</v>
      </c>
      <c r="S24" s="26">
        <f t="shared" si="10"/>
        <v>1.018796992481203</v>
      </c>
    </row>
    <row r="25" spans="1:19" ht="13.5">
      <c r="A25" s="32" t="s">
        <v>44</v>
      </c>
      <c r="B25" s="31">
        <f>SUM(B4:B24)</f>
        <v>1785397</v>
      </c>
      <c r="C25" s="30">
        <f t="shared" si="0"/>
        <v>0.8166485153337978</v>
      </c>
      <c r="D25" s="31">
        <f>SUM(D4:D24)</f>
        <v>3053928</v>
      </c>
      <c r="E25" s="30">
        <f t="shared" si="1"/>
        <v>1.0074421845186727</v>
      </c>
      <c r="F25" s="31">
        <f>SUM(F4:F24)</f>
        <v>1394700</v>
      </c>
      <c r="G25" s="30">
        <f t="shared" si="2"/>
        <v>0.9240230081530273</v>
      </c>
      <c r="H25" s="31">
        <f>SUM(H4:H24)</f>
        <v>6234025</v>
      </c>
      <c r="I25" s="30">
        <f t="shared" si="3"/>
        <v>0.9267176503029956</v>
      </c>
      <c r="J25" s="31">
        <f>SUM(J4:J24)</f>
        <v>2685701</v>
      </c>
      <c r="K25" s="30">
        <f t="shared" si="5"/>
        <v>0.8068768825968585</v>
      </c>
      <c r="L25" s="31">
        <f>SUM(L4:L24)</f>
        <v>5261894</v>
      </c>
      <c r="M25" s="30">
        <f t="shared" si="6"/>
        <v>0.8442415214751645</v>
      </c>
      <c r="N25" s="31">
        <f>SUM(N4:N24)</f>
        <v>1426204</v>
      </c>
      <c r="O25" s="30">
        <f t="shared" si="7"/>
        <v>0.9094696943126738</v>
      </c>
      <c r="P25" s="31">
        <f>SUM(P4:P24)</f>
        <v>9373799</v>
      </c>
      <c r="Q25" s="30">
        <f t="shared" si="8"/>
        <v>0.8422576006752581</v>
      </c>
      <c r="R25" s="31">
        <f t="shared" si="9"/>
        <v>15607824</v>
      </c>
      <c r="S25" s="30">
        <f t="shared" si="10"/>
        <v>0.8740760719089122</v>
      </c>
    </row>
    <row r="26" spans="1:19" ht="13.5">
      <c r="A26" s="24" t="s">
        <v>45</v>
      </c>
      <c r="B26" s="25">
        <f>'第2四総計'!B26-'第2四宿泊客'!B26</f>
        <v>358595</v>
      </c>
      <c r="C26" s="26">
        <f t="shared" si="0"/>
        <v>1.037544232232603</v>
      </c>
      <c r="D26" s="25">
        <f>'第2四総計'!D26-'第2四宿泊客'!D26</f>
        <v>959472</v>
      </c>
      <c r="E26" s="26">
        <f t="shared" si="1"/>
        <v>1.0084175632683563</v>
      </c>
      <c r="F26" s="25">
        <f>'第2四総計'!F26-'第2四宿泊客'!F26</f>
        <v>346578</v>
      </c>
      <c r="G26" s="26">
        <f t="shared" si="2"/>
        <v>1.1196151845737858</v>
      </c>
      <c r="H26" s="25">
        <f aca="true" t="shared" si="13" ref="H26:H32">B26+D26+F26</f>
        <v>1664645</v>
      </c>
      <c r="I26" s="26">
        <f t="shared" si="3"/>
        <v>1.036107810557856</v>
      </c>
      <c r="J26" s="25">
        <f>'第2四総計'!J26-'第2四宿泊客'!J26</f>
        <v>507351</v>
      </c>
      <c r="K26" s="26">
        <f t="shared" si="5"/>
        <v>1.0533975039085777</v>
      </c>
      <c r="L26" s="25">
        <f>'第2四総計'!L26-'第2四宿泊客'!L26</f>
        <v>1010575</v>
      </c>
      <c r="M26" s="26">
        <f t="shared" si="6"/>
        <v>1.2002719860325077</v>
      </c>
      <c r="N26" s="25">
        <f>'第2四総計'!N26-'第2四宿泊客'!N26</f>
        <v>418215</v>
      </c>
      <c r="O26" s="26">
        <f t="shared" si="7"/>
        <v>0.9740926729057293</v>
      </c>
      <c r="P26" s="25">
        <f aca="true" t="shared" si="14" ref="P26:P32">J26+L26+N26</f>
        <v>1936141</v>
      </c>
      <c r="Q26" s="26">
        <f t="shared" si="8"/>
        <v>1.1045195290616945</v>
      </c>
      <c r="R26" s="25">
        <f t="shared" si="9"/>
        <v>3600786</v>
      </c>
      <c r="S26" s="26">
        <f t="shared" si="10"/>
        <v>1.0718031741666094</v>
      </c>
    </row>
    <row r="27" spans="1:19" ht="13.5">
      <c r="A27" s="24" t="s">
        <v>46</v>
      </c>
      <c r="B27" s="25">
        <f>'第2四総計'!B27-'第2四宿泊客'!B27</f>
        <v>83643</v>
      </c>
      <c r="C27" s="26">
        <f t="shared" si="0"/>
        <v>0.9843943085125163</v>
      </c>
      <c r="D27" s="25">
        <f>'第2四総計'!D27-'第2四宿泊客'!D27</f>
        <v>80485</v>
      </c>
      <c r="E27" s="26">
        <f t="shared" si="1"/>
        <v>0.999602568401704</v>
      </c>
      <c r="F27" s="25">
        <f>'第2四総計'!F27-'第2四宿泊客'!F27</f>
        <v>154498</v>
      </c>
      <c r="G27" s="26">
        <f t="shared" si="2"/>
        <v>1.0155322575344266</v>
      </c>
      <c r="H27" s="25">
        <f t="shared" si="13"/>
        <v>318626</v>
      </c>
      <c r="I27" s="26">
        <f t="shared" si="3"/>
        <v>1.003164148466254</v>
      </c>
      <c r="J27" s="25">
        <f>'第2四総計'!J27-'第2四宿泊客'!J27</f>
        <v>227358</v>
      </c>
      <c r="K27" s="26">
        <f t="shared" si="5"/>
        <v>1.1208956989883452</v>
      </c>
      <c r="L27" s="25">
        <f>'第2四総計'!L27-'第2四宿泊客'!L27</f>
        <v>306177</v>
      </c>
      <c r="M27" s="26">
        <f t="shared" si="6"/>
        <v>1.3004128335159655</v>
      </c>
      <c r="N27" s="25">
        <f>'第2四総計'!N27-'第2四宿泊客'!N27</f>
        <v>98949</v>
      </c>
      <c r="O27" s="26">
        <f t="shared" si="7"/>
        <v>1.4044084251163846</v>
      </c>
      <c r="P27" s="25">
        <f t="shared" si="14"/>
        <v>632484</v>
      </c>
      <c r="Q27" s="26">
        <f t="shared" si="8"/>
        <v>1.2432411182180219</v>
      </c>
      <c r="R27" s="25">
        <f t="shared" si="9"/>
        <v>951110</v>
      </c>
      <c r="S27" s="26">
        <f t="shared" si="10"/>
        <v>1.1509646533770432</v>
      </c>
    </row>
    <row r="28" spans="1:19" ht="13.5">
      <c r="A28" s="24" t="s">
        <v>47</v>
      </c>
      <c r="B28" s="25">
        <f>'第2四総計'!B28-'第2四宿泊客'!B28</f>
        <v>751050</v>
      </c>
      <c r="C28" s="26">
        <f t="shared" si="0"/>
        <v>1.031477895430761</v>
      </c>
      <c r="D28" s="25">
        <f>'第2四総計'!D28-'第2四宿泊客'!D28</f>
        <v>753991</v>
      </c>
      <c r="E28" s="26">
        <f t="shared" si="1"/>
        <v>0.9595092446128767</v>
      </c>
      <c r="F28" s="25">
        <f>'第2四総計'!F28-'第2四宿泊客'!F28</f>
        <v>617091</v>
      </c>
      <c r="G28" s="26">
        <f t="shared" si="2"/>
        <v>0.9757937631147424</v>
      </c>
      <c r="H28" s="25">
        <f t="shared" si="13"/>
        <v>2122132</v>
      </c>
      <c r="I28" s="26">
        <f t="shared" si="3"/>
        <v>0.9887221863471644</v>
      </c>
      <c r="J28" s="25">
        <f>'第2四総計'!J28-'第2四宿泊客'!J28</f>
        <v>769737</v>
      </c>
      <c r="K28" s="26">
        <f t="shared" si="5"/>
        <v>0.9982311007248078</v>
      </c>
      <c r="L28" s="25">
        <f>'第2四総計'!L28-'第2四宿泊客'!L28</f>
        <v>1104319</v>
      </c>
      <c r="M28" s="26">
        <f t="shared" si="6"/>
        <v>1.0762073868481397</v>
      </c>
      <c r="N28" s="25">
        <f>'第2四総計'!N28-'第2四宿泊客'!N28</f>
        <v>721981</v>
      </c>
      <c r="O28" s="26">
        <f t="shared" si="7"/>
        <v>0.993503526892729</v>
      </c>
      <c r="P28" s="25">
        <f t="shared" si="14"/>
        <v>2596037</v>
      </c>
      <c r="Q28" s="26">
        <f t="shared" si="8"/>
        <v>1.0285717794989073</v>
      </c>
      <c r="R28" s="25">
        <f t="shared" si="9"/>
        <v>4718169</v>
      </c>
      <c r="S28" s="26">
        <f t="shared" si="10"/>
        <v>1.010257882748334</v>
      </c>
    </row>
    <row r="29" spans="1:19" ht="13.5">
      <c r="A29" s="24" t="s">
        <v>48</v>
      </c>
      <c r="B29" s="25">
        <f>'第2四総計'!B29-'第2四宿泊客'!B29</f>
        <v>115757</v>
      </c>
      <c r="C29" s="26">
        <f t="shared" si="0"/>
        <v>1.137347953388748</v>
      </c>
      <c r="D29" s="25">
        <f>'第2四総計'!D29-'第2四宿泊客'!D29</f>
        <v>191974</v>
      </c>
      <c r="E29" s="26">
        <f t="shared" si="1"/>
        <v>0.9876526695957278</v>
      </c>
      <c r="F29" s="25">
        <f>'第2四総計'!F29-'第2四宿泊客'!F29</f>
        <v>80496</v>
      </c>
      <c r="G29" s="26">
        <f t="shared" si="2"/>
        <v>1.0285845717425472</v>
      </c>
      <c r="H29" s="25">
        <f t="shared" si="13"/>
        <v>388227</v>
      </c>
      <c r="I29" s="26">
        <f t="shared" si="3"/>
        <v>1.036900625248724</v>
      </c>
      <c r="J29" s="25">
        <f>'第2四総計'!J29-'第2四宿泊客'!J29</f>
        <v>127579</v>
      </c>
      <c r="K29" s="26">
        <f t="shared" si="5"/>
        <v>1.1333001696676823</v>
      </c>
      <c r="L29" s="25">
        <f>'第2四総計'!L29-'第2四宿泊客'!L29</f>
        <v>367772</v>
      </c>
      <c r="M29" s="26">
        <f t="shared" si="6"/>
        <v>1.0963182009235053</v>
      </c>
      <c r="N29" s="25">
        <f>'第2四総計'!N29-'第2四宿泊客'!N29</f>
        <v>130848</v>
      </c>
      <c r="O29" s="26">
        <f t="shared" si="7"/>
        <v>1.0851910828025477</v>
      </c>
      <c r="P29" s="25">
        <f t="shared" si="14"/>
        <v>626199</v>
      </c>
      <c r="Q29" s="26">
        <f t="shared" si="8"/>
        <v>1.1012803151544996</v>
      </c>
      <c r="R29" s="25">
        <f t="shared" si="9"/>
        <v>1014426</v>
      </c>
      <c r="S29" s="26">
        <f t="shared" si="10"/>
        <v>1.0757194166407746</v>
      </c>
    </row>
    <row r="30" spans="1:19" ht="13.5">
      <c r="A30" s="24" t="s">
        <v>49</v>
      </c>
      <c r="B30" s="25">
        <f>'第2四総計'!B30-'第2四宿泊客'!B30</f>
        <v>4790</v>
      </c>
      <c r="C30" s="26">
        <f t="shared" si="0"/>
        <v>1.132387706855792</v>
      </c>
      <c r="D30" s="25">
        <f>'第2四総計'!D30-'第2四宿泊客'!D30</f>
        <v>10898</v>
      </c>
      <c r="E30" s="26">
        <f t="shared" si="1"/>
        <v>1.9981664833149981</v>
      </c>
      <c r="F30" s="25">
        <f>'第2四総計'!F30-'第2四宿泊客'!F30</f>
        <v>6813</v>
      </c>
      <c r="G30" s="26">
        <f t="shared" si="2"/>
        <v>1.6436670687575392</v>
      </c>
      <c r="H30" s="25">
        <f t="shared" si="13"/>
        <v>22501</v>
      </c>
      <c r="I30" s="26">
        <f t="shared" si="3"/>
        <v>1.6270880034709667</v>
      </c>
      <c r="J30" s="25">
        <f>'第2四総計'!J30-'第2四宿泊客'!J30</f>
        <v>8078</v>
      </c>
      <c r="K30" s="26">
        <f t="shared" si="5"/>
        <v>1.220610456331218</v>
      </c>
      <c r="L30" s="25">
        <f>'第2四総計'!L30-'第2四宿泊客'!L30</f>
        <v>32615</v>
      </c>
      <c r="M30" s="26">
        <f t="shared" si="6"/>
        <v>1.631892324627239</v>
      </c>
      <c r="N30" s="25">
        <f>'第2四総計'!N30-'第2四宿泊客'!N30</f>
        <v>8347</v>
      </c>
      <c r="O30" s="26">
        <f t="shared" si="7"/>
        <v>0.8762334663027503</v>
      </c>
      <c r="P30" s="25">
        <f t="shared" si="14"/>
        <v>49040</v>
      </c>
      <c r="Q30" s="26">
        <f t="shared" si="8"/>
        <v>1.3573207860503735</v>
      </c>
      <c r="R30" s="25">
        <f t="shared" si="9"/>
        <v>71541</v>
      </c>
      <c r="S30" s="26">
        <f t="shared" si="10"/>
        <v>1.4319942352729238</v>
      </c>
    </row>
    <row r="31" spans="1:19" ht="13.5">
      <c r="A31" s="24" t="s">
        <v>50</v>
      </c>
      <c r="B31" s="25">
        <f>'第2四総計'!B31-'第2四宿泊客'!B31</f>
        <v>316511</v>
      </c>
      <c r="C31" s="26">
        <f t="shared" si="0"/>
        <v>0.9520301751494169</v>
      </c>
      <c r="D31" s="25">
        <f>'第2四総計'!D31-'第2四宿泊客'!D31</f>
        <v>272401</v>
      </c>
      <c r="E31" s="26">
        <f t="shared" si="1"/>
        <v>0.7713682958599989</v>
      </c>
      <c r="F31" s="25">
        <f>'第2四総計'!F31-'第2四宿泊客'!F31</f>
        <v>149703</v>
      </c>
      <c r="G31" s="26">
        <f t="shared" si="2"/>
        <v>1.0238342748498817</v>
      </c>
      <c r="H31" s="25">
        <f t="shared" si="13"/>
        <v>738615</v>
      </c>
      <c r="I31" s="26">
        <f t="shared" si="3"/>
        <v>0.8879537205899856</v>
      </c>
      <c r="J31" s="25">
        <f>'第2四総計'!J31-'第2四宿泊客'!J31</f>
        <v>312845</v>
      </c>
      <c r="K31" s="26">
        <f t="shared" si="5"/>
        <v>1.702937798365894</v>
      </c>
      <c r="L31" s="25">
        <f>'第2四総計'!L31-'第2四宿泊客'!L31</f>
        <v>333359</v>
      </c>
      <c r="M31" s="26">
        <f t="shared" si="6"/>
        <v>0.8257530907622683</v>
      </c>
      <c r="N31" s="25">
        <f>'第2四総計'!N31-'第2四宿泊客'!N31</f>
        <v>243169</v>
      </c>
      <c r="O31" s="26">
        <f t="shared" si="7"/>
        <v>0.9378227551284078</v>
      </c>
      <c r="P31" s="25">
        <f t="shared" si="14"/>
        <v>889373</v>
      </c>
      <c r="Q31" s="26">
        <f t="shared" si="8"/>
        <v>1.0503954751548064</v>
      </c>
      <c r="R31" s="25">
        <f t="shared" si="9"/>
        <v>1627988</v>
      </c>
      <c r="S31" s="26">
        <f t="shared" si="10"/>
        <v>0.9698949074184401</v>
      </c>
    </row>
    <row r="32" spans="1:19" ht="13.5">
      <c r="A32" s="24" t="s">
        <v>51</v>
      </c>
      <c r="B32" s="25">
        <f>'第2四総計'!B32-'第2四宿泊客'!B32</f>
        <v>8543</v>
      </c>
      <c r="C32" s="26">
        <f t="shared" si="0"/>
        <v>0.9791404011461318</v>
      </c>
      <c r="D32" s="25">
        <f>'第2四総計'!D32-'第2四宿泊客'!D32</f>
        <v>8067</v>
      </c>
      <c r="E32" s="26">
        <f t="shared" si="1"/>
        <v>0.9220482340838954</v>
      </c>
      <c r="F32" s="25">
        <f>'第2四総計'!F32-'第2四宿泊客'!F32</f>
        <v>8942</v>
      </c>
      <c r="G32" s="26">
        <f t="shared" si="2"/>
        <v>1.2792560801144492</v>
      </c>
      <c r="H32" s="25">
        <f t="shared" si="13"/>
        <v>25552</v>
      </c>
      <c r="I32" s="26">
        <f t="shared" si="3"/>
        <v>1.0444735120994113</v>
      </c>
      <c r="J32" s="25">
        <f>'第2四総計'!J32-'第2四宿泊客'!J32</f>
        <v>14234</v>
      </c>
      <c r="K32" s="26">
        <f t="shared" si="5"/>
        <v>1.0268359544077335</v>
      </c>
      <c r="L32" s="25">
        <f>'第2四総計'!L32-'第2四宿泊客'!L32</f>
        <v>15209</v>
      </c>
      <c r="M32" s="26">
        <f t="shared" si="6"/>
        <v>1.0091566584831797</v>
      </c>
      <c r="N32" s="25">
        <f>'第2四総計'!N32-'第2四宿泊客'!N32</f>
        <v>9065</v>
      </c>
      <c r="O32" s="26">
        <f t="shared" si="7"/>
        <v>1.6722007009776794</v>
      </c>
      <c r="P32" s="25">
        <f t="shared" si="14"/>
        <v>38508</v>
      </c>
      <c r="Q32" s="26">
        <f t="shared" si="8"/>
        <v>1.1209175059672818</v>
      </c>
      <c r="R32" s="25">
        <f t="shared" si="9"/>
        <v>64060</v>
      </c>
      <c r="S32" s="26">
        <f t="shared" si="10"/>
        <v>1.0891223775034853</v>
      </c>
    </row>
    <row r="33" spans="1:19" ht="13.5">
      <c r="A33" s="27" t="s">
        <v>52</v>
      </c>
      <c r="B33" s="28">
        <f>SUM(B26:B32)</f>
        <v>1638889</v>
      </c>
      <c r="C33" s="30">
        <f t="shared" si="0"/>
        <v>1.0205360200758449</v>
      </c>
      <c r="D33" s="28">
        <f>SUM(D26:D32)</f>
        <v>2277288</v>
      </c>
      <c r="E33" s="30">
        <f t="shared" si="1"/>
        <v>0.9570423440831837</v>
      </c>
      <c r="F33" s="28"/>
      <c r="G33" s="30">
        <f t="shared" si="2"/>
        <v>0</v>
      </c>
      <c r="H33" s="28">
        <f>SUM(H26:H32)</f>
        <v>5280298</v>
      </c>
      <c r="I33" s="30">
        <f t="shared" si="3"/>
        <v>0.9934498100040394</v>
      </c>
      <c r="J33" s="31">
        <f>SUM(J26:J32)</f>
        <v>1967182</v>
      </c>
      <c r="K33" s="30">
        <f t="shared" si="5"/>
        <v>1.1099398983937547</v>
      </c>
      <c r="L33" s="31">
        <f>SUM(L26:L32)</f>
        <v>3170026</v>
      </c>
      <c r="M33" s="30">
        <f t="shared" si="6"/>
        <v>1.1015667486637966</v>
      </c>
      <c r="N33" s="31">
        <f>SUM(N26:N32)</f>
        <v>1630574</v>
      </c>
      <c r="O33" s="30">
        <f t="shared" si="7"/>
        <v>1.0057138980207363</v>
      </c>
      <c r="P33" s="31">
        <f>SUM(P26:P32)</f>
        <v>6767782</v>
      </c>
      <c r="Q33" s="30">
        <f t="shared" si="8"/>
        <v>1.0791526911519544</v>
      </c>
      <c r="R33" s="31">
        <f t="shared" si="9"/>
        <v>12048080</v>
      </c>
      <c r="S33" s="30">
        <f t="shared" si="10"/>
        <v>1.0398379216912652</v>
      </c>
    </row>
    <row r="34" spans="1:19" ht="13.5">
      <c r="A34" s="24" t="s">
        <v>53</v>
      </c>
      <c r="B34" s="25">
        <f>'第2四総計'!B34-'第2四宿泊客'!B34</f>
        <v>1365193</v>
      </c>
      <c r="C34" s="26">
        <f t="shared" si="0"/>
        <v>0.895402283772882</v>
      </c>
      <c r="D34" s="25">
        <f>'第2四総計'!D34-'第2四宿泊客'!D34</f>
        <v>607096</v>
      </c>
      <c r="E34" s="26">
        <f t="shared" si="1"/>
        <v>1.2184712711041177</v>
      </c>
      <c r="F34" s="25">
        <f>'第2四総計'!F34-'第2四宿泊客'!F34</f>
        <v>315080</v>
      </c>
      <c r="G34" s="26">
        <f t="shared" si="2"/>
        <v>1.0081624425253337</v>
      </c>
      <c r="H34" s="25">
        <f>B34+D34+F34</f>
        <v>2287369</v>
      </c>
      <c r="I34" s="26">
        <f t="shared" si="3"/>
        <v>0.9794154684999805</v>
      </c>
      <c r="J34" s="25">
        <f>'第2四総計'!J34-'第2四宿泊客'!J34</f>
        <v>723264</v>
      </c>
      <c r="K34" s="26">
        <f t="shared" si="5"/>
        <v>1.058598301006399</v>
      </c>
      <c r="L34" s="25">
        <f>'第2四総計'!L34-'第2四宿泊客'!L34</f>
        <v>376701</v>
      </c>
      <c r="M34" s="26">
        <f t="shared" si="6"/>
        <v>0.9679550430143998</v>
      </c>
      <c r="N34" s="25">
        <f>'第2四総計'!N34-'第2四宿泊客'!N34</f>
        <v>340504</v>
      </c>
      <c r="O34" s="26">
        <f t="shared" si="7"/>
        <v>0.8694200104686642</v>
      </c>
      <c r="P34" s="25">
        <f>J34+L34+N34</f>
        <v>1440469</v>
      </c>
      <c r="Q34" s="26">
        <f t="shared" si="8"/>
        <v>0.9838966698427986</v>
      </c>
      <c r="R34" s="25">
        <f t="shared" si="9"/>
        <v>3727838</v>
      </c>
      <c r="S34" s="26">
        <f t="shared" si="10"/>
        <v>0.9811421960011454</v>
      </c>
    </row>
    <row r="35" spans="1:19" ht="13.5">
      <c r="A35" s="24" t="s">
        <v>54</v>
      </c>
      <c r="B35" s="25">
        <f>'第2四総計'!B35-'第2四宿泊客'!B35</f>
        <v>550844</v>
      </c>
      <c r="C35" s="26">
        <f t="shared" si="0"/>
        <v>0.7150521512809029</v>
      </c>
      <c r="D35" s="25">
        <f>'第2四総計'!D35-'第2四宿泊客'!D35</f>
        <v>780411</v>
      </c>
      <c r="E35" s="26">
        <f t="shared" si="1"/>
        <v>0.9903956831336875</v>
      </c>
      <c r="F35" s="25">
        <f>'第2四総計'!F35-'第2四宿泊客'!F35</f>
        <v>588183</v>
      </c>
      <c r="G35" s="26">
        <f t="shared" si="2"/>
        <v>1.0025106100117605</v>
      </c>
      <c r="H35" s="25">
        <f>B35+D35+F35</f>
        <v>1919438</v>
      </c>
      <c r="I35" s="26">
        <f t="shared" si="3"/>
        <v>0.8948245350678121</v>
      </c>
      <c r="J35" s="25">
        <f>'第2四総計'!J35-'第2四宿泊客'!J35</f>
        <v>1392364</v>
      </c>
      <c r="K35" s="26">
        <f t="shared" si="5"/>
        <v>1.0934043022692417</v>
      </c>
      <c r="L35" s="25">
        <f>'第2四総計'!L35-'第2四宿泊客'!L35</f>
        <v>1746255</v>
      </c>
      <c r="M35" s="26">
        <f t="shared" si="6"/>
        <v>1.0505223871169176</v>
      </c>
      <c r="N35" s="25">
        <f>'第2四総計'!N35-'第2四宿泊客'!N35</f>
        <v>670706</v>
      </c>
      <c r="O35" s="26">
        <f t="shared" si="7"/>
        <v>0.990297913556787</v>
      </c>
      <c r="P35" s="25">
        <f>J35+L35+N35</f>
        <v>3809325</v>
      </c>
      <c r="Q35" s="26">
        <f t="shared" si="8"/>
        <v>1.0543469626520667</v>
      </c>
      <c r="R35" s="25">
        <f t="shared" si="9"/>
        <v>5728763</v>
      </c>
      <c r="S35" s="26">
        <f t="shared" si="10"/>
        <v>0.9949197770412199</v>
      </c>
    </row>
    <row r="36" spans="1:19" ht="13.5">
      <c r="A36" s="24" t="s">
        <v>55</v>
      </c>
      <c r="B36" s="25">
        <f>'第2四総計'!B36-'第2四宿泊客'!B36</f>
        <v>181800</v>
      </c>
      <c r="C36" s="26">
        <f aca="true" t="shared" si="15" ref="C36:C67">B36/B122</f>
        <v>0.8577494692144374</v>
      </c>
      <c r="D36" s="25">
        <f>'第2四総計'!D36-'第2四宿泊客'!D36</f>
        <v>202500</v>
      </c>
      <c r="E36" s="26">
        <f aca="true" t="shared" si="16" ref="E36:E67">D36/C122</f>
        <v>0.916289592760181</v>
      </c>
      <c r="F36" s="25">
        <f>'第2四総計'!F36-'第2四宿泊客'!F36</f>
        <v>147300</v>
      </c>
      <c r="G36" s="26">
        <f aca="true" t="shared" si="17" ref="G36:G67">F36/D122</f>
        <v>0.9678055190538765</v>
      </c>
      <c r="H36" s="25">
        <f>B36+D36+F36</f>
        <v>531600</v>
      </c>
      <c r="I36" s="26">
        <f aca="true" t="shared" si="18" ref="I36:I67">H36/E122</f>
        <v>0.908485003845168</v>
      </c>
      <c r="J36" s="25">
        <f>'第2四総計'!J36-'第2四宿泊客'!J36</f>
        <v>183600</v>
      </c>
      <c r="K36" s="26">
        <f t="shared" si="5"/>
        <v>1.0850422551858636</v>
      </c>
      <c r="L36" s="25">
        <f>'第2四総計'!L36-'第2四宿泊客'!L36</f>
        <v>418000</v>
      </c>
      <c r="M36" s="26">
        <f t="shared" si="6"/>
        <v>1.3092366962132365</v>
      </c>
      <c r="N36" s="25">
        <f>'第2四総計'!N36-'第2四宿泊客'!N36</f>
        <v>176800</v>
      </c>
      <c r="O36" s="26">
        <f t="shared" si="7"/>
        <v>0.985617125655034</v>
      </c>
      <c r="P36" s="25">
        <f>J36+L36+N36</f>
        <v>778400</v>
      </c>
      <c r="Q36" s="26">
        <f t="shared" si="8"/>
        <v>1.1655137304225436</v>
      </c>
      <c r="R36" s="25">
        <f t="shared" si="9"/>
        <v>1310000</v>
      </c>
      <c r="S36" s="26">
        <f t="shared" si="10"/>
        <v>1.0454824781925125</v>
      </c>
    </row>
    <row r="37" spans="1:20" ht="13.5">
      <c r="A37" s="24" t="s">
        <v>56</v>
      </c>
      <c r="B37" s="25">
        <f>'第2四総計'!B37-'第2四宿泊客'!B37</f>
        <v>34000</v>
      </c>
      <c r="C37" s="26">
        <f t="shared" si="15"/>
        <v>0.43037974683544306</v>
      </c>
      <c r="D37" s="25">
        <f>'第2四総計'!D37-'第2四宿泊客'!D37</f>
        <v>2500</v>
      </c>
      <c r="E37" s="26">
        <f t="shared" si="16"/>
        <v>1</v>
      </c>
      <c r="F37" s="25">
        <f>'第2四総計'!F37-'第2四宿泊客'!F37</f>
        <v>1500</v>
      </c>
      <c r="G37" s="26">
        <f t="shared" si="17"/>
        <v>0.75</v>
      </c>
      <c r="H37" s="25">
        <f>B37+D37+F37</f>
        <v>38000</v>
      </c>
      <c r="I37" s="26">
        <f t="shared" si="18"/>
        <v>0.4550898203592814</v>
      </c>
      <c r="J37" s="25">
        <f>'第2四総計'!J37-'第2四宿泊客'!J37</f>
        <v>1400</v>
      </c>
      <c r="K37" s="26">
        <f t="shared" si="5"/>
        <v>2</v>
      </c>
      <c r="L37" s="25">
        <f>'第2四総計'!L37-'第2四宿泊客'!L37</f>
        <v>6400</v>
      </c>
      <c r="M37" s="26">
        <f t="shared" si="6"/>
        <v>0.0960960960960961</v>
      </c>
      <c r="N37" s="25">
        <f>'第2四総計'!N37-'第2四宿泊客'!N37</f>
        <v>1600</v>
      </c>
      <c r="O37" s="26">
        <f t="shared" si="7"/>
        <v>1</v>
      </c>
      <c r="P37" s="25">
        <f>J37+L37+N37</f>
        <v>9400</v>
      </c>
      <c r="Q37" s="26">
        <f t="shared" si="8"/>
        <v>0.13642960812772134</v>
      </c>
      <c r="R37" s="25">
        <f t="shared" si="9"/>
        <v>47400</v>
      </c>
      <c r="S37" s="26">
        <f t="shared" si="10"/>
        <v>0.3110236220472441</v>
      </c>
      <c r="T37" s="82"/>
    </row>
    <row r="38" spans="1:20" ht="13.5">
      <c r="A38" s="24" t="s">
        <v>57</v>
      </c>
      <c r="B38" s="25">
        <f>'第2四総計'!B38-'第2四宿泊客'!B38</f>
        <v>7179</v>
      </c>
      <c r="C38" s="26">
        <f t="shared" si="15"/>
        <v>0.7433215986746738</v>
      </c>
      <c r="D38" s="25">
        <f>'第2四総計'!D38-'第2四宿泊客'!D38</f>
        <v>40319</v>
      </c>
      <c r="E38" s="26">
        <f t="shared" si="16"/>
        <v>1.2549098944878458</v>
      </c>
      <c r="F38" s="25">
        <f>'第2四総計'!F38-'第2四宿泊客'!F38</f>
        <v>7078</v>
      </c>
      <c r="G38" s="26">
        <f t="shared" si="17"/>
        <v>0.8562787321558191</v>
      </c>
      <c r="H38" s="25">
        <f>B38+D38+F38</f>
        <v>54576</v>
      </c>
      <c r="I38" s="26">
        <f t="shared" si="18"/>
        <v>1.0903642139332308</v>
      </c>
      <c r="J38" s="25">
        <f>'第2四総計'!J38-'第2四宿泊客'!J38</f>
        <v>4730</v>
      </c>
      <c r="K38" s="26">
        <f t="shared" si="5"/>
        <v>1.0038200339558574</v>
      </c>
      <c r="L38" s="25">
        <f>'第2四総計'!L38-'第2四宿泊客'!L38</f>
        <v>5591</v>
      </c>
      <c r="M38" s="26">
        <f t="shared" si="6"/>
        <v>0.9224550404223726</v>
      </c>
      <c r="N38" s="25">
        <f>'第2四総計'!N38-'第2四宿泊客'!N38</f>
        <v>4899</v>
      </c>
      <c r="O38" s="26">
        <f t="shared" si="7"/>
        <v>0.8254422914911542</v>
      </c>
      <c r="P38" s="25">
        <f>J38+L38+N38</f>
        <v>15220</v>
      </c>
      <c r="Q38" s="26">
        <f t="shared" si="8"/>
        <v>0.9109408666507063</v>
      </c>
      <c r="R38" s="25">
        <f t="shared" si="9"/>
        <v>69796</v>
      </c>
      <c r="S38" s="26">
        <f t="shared" si="10"/>
        <v>1.0454606731474962</v>
      </c>
      <c r="T38" s="82"/>
    </row>
    <row r="39" spans="1:20" ht="13.5">
      <c r="A39" s="27" t="s">
        <v>58</v>
      </c>
      <c r="B39" s="28">
        <f>SUM(B34:B38)</f>
        <v>2139016</v>
      </c>
      <c r="C39" s="30">
        <f t="shared" si="15"/>
        <v>0.8240826033572543</v>
      </c>
      <c r="D39" s="31">
        <f>SUM(D34:D38)</f>
        <v>1632826</v>
      </c>
      <c r="E39" s="30">
        <f t="shared" si="16"/>
        <v>1.0590030690364574</v>
      </c>
      <c r="F39" s="31">
        <f>SUM(F34:F38)</f>
        <v>1059141</v>
      </c>
      <c r="G39" s="30">
        <f t="shared" si="17"/>
        <v>0.9975850165535625</v>
      </c>
      <c r="H39" s="31">
        <f>SUM(H34:H38)</f>
        <v>4830983</v>
      </c>
      <c r="I39" s="30">
        <f t="shared" si="18"/>
        <v>0.9291799299506269</v>
      </c>
      <c r="J39" s="31">
        <f>SUM(J34:J38)</f>
        <v>2305358</v>
      </c>
      <c r="K39" s="30">
        <f t="shared" si="5"/>
        <v>1.0816822450077912</v>
      </c>
      <c r="L39" s="31">
        <f>SUM(L34:L38)</f>
        <v>2552947</v>
      </c>
      <c r="M39" s="30">
        <f t="shared" si="6"/>
        <v>1.0448441009488512</v>
      </c>
      <c r="N39" s="31">
        <f>SUM(N34:N38)</f>
        <v>1194509</v>
      </c>
      <c r="O39" s="30">
        <f t="shared" si="7"/>
        <v>0.9511656369417368</v>
      </c>
      <c r="P39" s="31">
        <f>SUM(P34:P38)</f>
        <v>6052814</v>
      </c>
      <c r="Q39" s="30">
        <f t="shared" si="8"/>
        <v>1.0381323402997076</v>
      </c>
      <c r="R39" s="31">
        <f t="shared" si="9"/>
        <v>10883797</v>
      </c>
      <c r="S39" s="30">
        <f t="shared" si="10"/>
        <v>0.9867741331248775</v>
      </c>
      <c r="T39" s="82"/>
    </row>
    <row r="40" spans="1:20" ht="13.5">
      <c r="A40" s="24" t="s">
        <v>59</v>
      </c>
      <c r="B40" s="25">
        <f>'第2四総計'!B40-'第2四宿泊客'!B40</f>
        <v>50550</v>
      </c>
      <c r="C40" s="26">
        <f t="shared" si="15"/>
        <v>0.9245710941215203</v>
      </c>
      <c r="D40" s="25">
        <f>'第2四総計'!D40-'第2四宿泊客'!D40</f>
        <v>41906</v>
      </c>
      <c r="E40" s="26">
        <f t="shared" si="16"/>
        <v>1.0887220389181886</v>
      </c>
      <c r="F40" s="25">
        <f>'第2四総計'!F40-'第2四宿泊客'!F40</f>
        <v>34387</v>
      </c>
      <c r="G40" s="26">
        <f t="shared" si="17"/>
        <v>1.0865800865800865</v>
      </c>
      <c r="H40" s="25">
        <f>B40+D40+F40</f>
        <v>126843</v>
      </c>
      <c r="I40" s="26">
        <f t="shared" si="18"/>
        <v>1.0162724738005962</v>
      </c>
      <c r="J40" s="25">
        <f>'第2四総計'!J40-'第2四宿泊客'!J40</f>
        <v>33497</v>
      </c>
      <c r="K40" s="26">
        <f t="shared" si="5"/>
        <v>0.947715376998161</v>
      </c>
      <c r="L40" s="25">
        <f>'第2四総計'!L40-'第2四宿泊客'!L40</f>
        <v>53658</v>
      </c>
      <c r="M40" s="26">
        <f t="shared" si="6"/>
        <v>1.0135050903802203</v>
      </c>
      <c r="N40" s="25">
        <f>'第2四総計'!N40-'第2四宿泊客'!N40</f>
        <v>36395</v>
      </c>
      <c r="O40" s="26">
        <f t="shared" si="7"/>
        <v>1.081478620033875</v>
      </c>
      <c r="P40" s="25">
        <f>J40+L40+N40</f>
        <v>123550</v>
      </c>
      <c r="Q40" s="26">
        <f t="shared" si="8"/>
        <v>1.0131949057331004</v>
      </c>
      <c r="R40" s="25">
        <f t="shared" si="9"/>
        <v>250393</v>
      </c>
      <c r="S40" s="26">
        <f t="shared" si="10"/>
        <v>1.0147515936989622</v>
      </c>
      <c r="T40" s="82"/>
    </row>
    <row r="41" spans="1:20" ht="13.5">
      <c r="A41" s="24" t="s">
        <v>60</v>
      </c>
      <c r="B41" s="25">
        <f>'第2四総計'!B41-'第2四宿泊客'!B41</f>
        <v>19209</v>
      </c>
      <c r="C41" s="26">
        <f t="shared" si="15"/>
        <v>0.9763151207115629</v>
      </c>
      <c r="D41" s="25">
        <f>'第2四総計'!D41-'第2四宿泊客'!D41</f>
        <v>18196</v>
      </c>
      <c r="E41" s="26">
        <f t="shared" si="16"/>
        <v>0.7727195515542721</v>
      </c>
      <c r="F41" s="25">
        <f>'第2四総計'!F41-'第2四宿泊客'!F41</f>
        <v>12038</v>
      </c>
      <c r="G41" s="26">
        <f t="shared" si="17"/>
        <v>1.0568920105355575</v>
      </c>
      <c r="H41" s="25">
        <f>B41+D41+F41</f>
        <v>49443</v>
      </c>
      <c r="I41" s="26">
        <f t="shared" si="18"/>
        <v>0.9053338948601981</v>
      </c>
      <c r="J41" s="25">
        <f>'第2四総計'!J41-'第2四宿泊客'!J41</f>
        <v>16846</v>
      </c>
      <c r="K41" s="26">
        <f t="shared" si="5"/>
        <v>0.7338386478480572</v>
      </c>
      <c r="L41" s="25">
        <f>'第2四総計'!L41-'第2四宿泊客'!L41</f>
        <v>38953</v>
      </c>
      <c r="M41" s="26">
        <f t="shared" si="6"/>
        <v>0.963777618328921</v>
      </c>
      <c r="N41" s="25">
        <f>'第2四総計'!N41-'第2四宿泊客'!N41</f>
        <v>21555</v>
      </c>
      <c r="O41" s="26">
        <f t="shared" si="7"/>
        <v>0.991992268397073</v>
      </c>
      <c r="P41" s="25">
        <f>J41+L41+N41</f>
        <v>77354</v>
      </c>
      <c r="Q41" s="26">
        <f t="shared" si="8"/>
        <v>0.9089563112500294</v>
      </c>
      <c r="R41" s="25">
        <f t="shared" si="9"/>
        <v>126797</v>
      </c>
      <c r="S41" s="26">
        <f t="shared" si="10"/>
        <v>0.9075403499982106</v>
      </c>
      <c r="T41" s="82"/>
    </row>
    <row r="42" spans="1:19" ht="13.5">
      <c r="A42" s="24" t="s">
        <v>61</v>
      </c>
      <c r="B42" s="25">
        <f>'第2四総計'!B42-'第2四宿泊客'!B42</f>
        <v>11582</v>
      </c>
      <c r="C42" s="26">
        <f t="shared" si="15"/>
        <v>0.9137672583826429</v>
      </c>
      <c r="D42" s="25">
        <f>'第2四総計'!D42-'第2四宿泊客'!D42</f>
        <v>17273</v>
      </c>
      <c r="E42" s="26">
        <f t="shared" si="16"/>
        <v>0.916679934193069</v>
      </c>
      <c r="F42" s="25">
        <f>'第2四総計'!F42-'第2四宿泊客'!F42</f>
        <v>8613</v>
      </c>
      <c r="G42" s="26">
        <f t="shared" si="17"/>
        <v>0.9465875370919882</v>
      </c>
      <c r="H42" s="25">
        <f>B42+D42+F42</f>
        <v>37468</v>
      </c>
      <c r="I42" s="26">
        <f t="shared" si="18"/>
        <v>0.922470886574587</v>
      </c>
      <c r="J42" s="25">
        <f>'第2四総計'!J42-'第2四宿泊客'!J42</f>
        <v>10991</v>
      </c>
      <c r="K42" s="26">
        <f t="shared" si="5"/>
        <v>0.7921441441441441</v>
      </c>
      <c r="L42" s="25">
        <f>'第2四総計'!L42-'第2四宿泊客'!L42</f>
        <v>28604</v>
      </c>
      <c r="M42" s="26">
        <f t="shared" si="6"/>
        <v>0.9258755745452192</v>
      </c>
      <c r="N42" s="25">
        <f>'第2四総計'!N42-'第2四宿泊客'!N42</f>
        <v>12838</v>
      </c>
      <c r="O42" s="26">
        <f t="shared" si="7"/>
        <v>1.1149904464130624</v>
      </c>
      <c r="P42" s="25">
        <f>J42+L42+N42</f>
        <v>52433</v>
      </c>
      <c r="Q42" s="26">
        <f t="shared" si="8"/>
        <v>0.9315956860863849</v>
      </c>
      <c r="R42" s="25">
        <f t="shared" si="9"/>
        <v>89901</v>
      </c>
      <c r="S42" s="26">
        <f t="shared" si="10"/>
        <v>0.9277708978328173</v>
      </c>
    </row>
    <row r="43" spans="1:19" ht="13.5">
      <c r="A43" s="27" t="s">
        <v>62</v>
      </c>
      <c r="B43" s="28">
        <f>SUM(B40:B42)</f>
        <v>81341</v>
      </c>
      <c r="C43" s="30">
        <f t="shared" si="15"/>
        <v>0.9346961757676043</v>
      </c>
      <c r="D43" s="28">
        <f>SUM(D40:D42)</f>
        <v>77375</v>
      </c>
      <c r="E43" s="30">
        <f t="shared" si="16"/>
        <v>0.9566405380678025</v>
      </c>
      <c r="F43" s="28">
        <f>SUM(F40:F42)</f>
        <v>55038</v>
      </c>
      <c r="G43" s="30">
        <f t="shared" si="17"/>
        <v>1.0556621144698481</v>
      </c>
      <c r="H43" s="28">
        <f>SUM(H40:H42)</f>
        <v>213754</v>
      </c>
      <c r="I43" s="30">
        <f t="shared" si="18"/>
        <v>0.9714236373056053</v>
      </c>
      <c r="J43" s="31">
        <f>SUM(J40:J42)</f>
        <v>61334</v>
      </c>
      <c r="K43" s="30">
        <f t="shared" si="5"/>
        <v>0.8497838616714697</v>
      </c>
      <c r="L43" s="31">
        <f>SUM(L40:L42)</f>
        <v>121215</v>
      </c>
      <c r="M43" s="30">
        <f t="shared" si="6"/>
        <v>0.9755420348640688</v>
      </c>
      <c r="N43" s="31">
        <f>SUM(N40:N42)</f>
        <v>70788</v>
      </c>
      <c r="O43" s="30">
        <f t="shared" si="7"/>
        <v>1.0581798612772064</v>
      </c>
      <c r="P43" s="31">
        <f>SUM(P40:P42)</f>
        <v>253337</v>
      </c>
      <c r="Q43" s="30">
        <f t="shared" si="8"/>
        <v>0.9620660322186187</v>
      </c>
      <c r="R43" s="31">
        <f t="shared" si="9"/>
        <v>467091</v>
      </c>
      <c r="S43" s="30">
        <f t="shared" si="10"/>
        <v>0.9663258635242714</v>
      </c>
    </row>
    <row r="44" spans="1:19" ht="13.5">
      <c r="A44" s="24" t="s">
        <v>63</v>
      </c>
      <c r="B44" s="25">
        <f>'第2四総計'!B44-'第2四宿泊客'!B44</f>
        <v>52877</v>
      </c>
      <c r="C44" s="26">
        <f t="shared" si="15"/>
        <v>0.9103226250731674</v>
      </c>
      <c r="D44" s="25">
        <f>'第2四総計'!D44-'第2四宿泊客'!D44</f>
        <v>112287</v>
      </c>
      <c r="E44" s="26">
        <f t="shared" si="16"/>
        <v>0.9366929160132137</v>
      </c>
      <c r="F44" s="25">
        <f>'第2四総計'!F44-'第2四宿泊客'!F44</f>
        <v>53609</v>
      </c>
      <c r="G44" s="26">
        <f t="shared" si="17"/>
        <v>0.9402118629204812</v>
      </c>
      <c r="H44" s="25">
        <f aca="true" t="shared" si="19" ref="H44:H53">B44+D44+F44</f>
        <v>218773</v>
      </c>
      <c r="I44" s="26">
        <f t="shared" si="18"/>
        <v>0.9310281726104349</v>
      </c>
      <c r="J44" s="25">
        <f>'第2四総計'!J44-'第2四宿泊客'!J44</f>
        <v>43617</v>
      </c>
      <c r="K44" s="26">
        <f t="shared" si="5"/>
        <v>0.8701819487670577</v>
      </c>
      <c r="L44" s="25">
        <f>'第2四総計'!L44-'第2四宿泊客'!L44</f>
        <v>384789</v>
      </c>
      <c r="M44" s="26">
        <f t="shared" si="6"/>
        <v>1.2437905665744355</v>
      </c>
      <c r="N44" s="25">
        <f>'第2四総計'!N44-'第2四宿泊客'!N44</f>
        <v>69198</v>
      </c>
      <c r="O44" s="26">
        <f t="shared" si="7"/>
        <v>0.4076993778280543</v>
      </c>
      <c r="P44" s="25">
        <f aca="true" t="shared" si="20" ref="P44:P53">J44+L44+N44</f>
        <v>497604</v>
      </c>
      <c r="Q44" s="26">
        <f t="shared" si="8"/>
        <v>0.9402592494614715</v>
      </c>
      <c r="R44" s="25">
        <f t="shared" si="9"/>
        <v>716377</v>
      </c>
      <c r="S44" s="26">
        <f t="shared" si="10"/>
        <v>0.9374208322428683</v>
      </c>
    </row>
    <row r="45" spans="1:19" ht="13.5">
      <c r="A45" s="24" t="s">
        <v>64</v>
      </c>
      <c r="B45" s="25">
        <f>'第2四総計'!B45-'第2四宿泊客'!B45</f>
        <v>236913</v>
      </c>
      <c r="C45" s="26">
        <f t="shared" si="15"/>
        <v>0.8753676416251607</v>
      </c>
      <c r="D45" s="25">
        <f>'第2四総計'!D45-'第2四宿泊客'!D45</f>
        <v>206162</v>
      </c>
      <c r="E45" s="26">
        <f t="shared" si="16"/>
        <v>0.8502262051559104</v>
      </c>
      <c r="F45" s="25">
        <f>'第2四総計'!F45-'第2四宿泊客'!F45</f>
        <v>175848</v>
      </c>
      <c r="G45" s="26">
        <f t="shared" si="17"/>
        <v>0.9816671504812093</v>
      </c>
      <c r="H45" s="25">
        <f t="shared" si="19"/>
        <v>618923</v>
      </c>
      <c r="I45" s="26">
        <f t="shared" si="18"/>
        <v>0.8940679373930127</v>
      </c>
      <c r="J45" s="25">
        <f>'第2四総計'!J45-'第2四宿泊客'!J45</f>
        <v>187973</v>
      </c>
      <c r="K45" s="26">
        <f t="shared" si="5"/>
        <v>1.3003652614247962</v>
      </c>
      <c r="L45" s="25">
        <f>'第2四総計'!L45-'第2四宿泊客'!L45</f>
        <v>443290</v>
      </c>
      <c r="M45" s="26">
        <f t="shared" si="6"/>
        <v>0.8607255266310563</v>
      </c>
      <c r="N45" s="25">
        <f>'第2四総計'!N45-'第2四宿泊客'!N45</f>
        <v>219940</v>
      </c>
      <c r="O45" s="26">
        <f t="shared" si="7"/>
        <v>1.4307739345957937</v>
      </c>
      <c r="P45" s="25">
        <f t="shared" si="20"/>
        <v>851203</v>
      </c>
      <c r="Q45" s="26">
        <f t="shared" si="8"/>
        <v>1.0466116804009373</v>
      </c>
      <c r="R45" s="25">
        <f t="shared" si="9"/>
        <v>1470126</v>
      </c>
      <c r="S45" s="26">
        <f t="shared" si="10"/>
        <v>0.9764717056701575</v>
      </c>
    </row>
    <row r="46" spans="1:20" ht="13.5">
      <c r="A46" s="24" t="s">
        <v>65</v>
      </c>
      <c r="B46" s="25">
        <f>'第2四総計'!B46-'第2四宿泊客'!B46</f>
        <v>35877</v>
      </c>
      <c r="C46" s="26">
        <f t="shared" si="15"/>
        <v>0.4770750777904843</v>
      </c>
      <c r="D46" s="25">
        <f>'第2四総計'!D46-'第2四宿泊客'!D46</f>
        <v>170916</v>
      </c>
      <c r="E46" s="26">
        <f t="shared" si="16"/>
        <v>0.8982389018231124</v>
      </c>
      <c r="F46" s="25">
        <f>'第2四総計'!F46-'第2四宿泊客'!F46</f>
        <v>23173</v>
      </c>
      <c r="G46" s="26">
        <f t="shared" si="17"/>
        <v>0.9564948198291163</v>
      </c>
      <c r="H46" s="25">
        <f t="shared" si="19"/>
        <v>229966</v>
      </c>
      <c r="I46" s="26">
        <f t="shared" si="18"/>
        <v>0.7937854667458268</v>
      </c>
      <c r="J46" s="25">
        <f>'第2四総計'!J46-'第2四宿泊客'!J46</f>
        <v>38531</v>
      </c>
      <c r="K46" s="26">
        <f t="shared" si="5"/>
        <v>0.8394553376906319</v>
      </c>
      <c r="L46" s="25">
        <f>'第2四総計'!L46-'第2四宿泊客'!L46</f>
        <v>201407</v>
      </c>
      <c r="M46" s="26">
        <f t="shared" si="6"/>
        <v>1.1596909133831972</v>
      </c>
      <c r="N46" s="25">
        <f>'第2四総計'!N46-'第2四宿泊客'!N46</f>
        <v>22319</v>
      </c>
      <c r="O46" s="26">
        <f t="shared" si="7"/>
        <v>0.8971380336039875</v>
      </c>
      <c r="P46" s="25">
        <f t="shared" si="20"/>
        <v>262257</v>
      </c>
      <c r="Q46" s="26">
        <f t="shared" si="8"/>
        <v>1.0728407738156114</v>
      </c>
      <c r="R46" s="25">
        <f t="shared" si="9"/>
        <v>492223</v>
      </c>
      <c r="S46" s="26">
        <f t="shared" si="10"/>
        <v>0.9214915409082315</v>
      </c>
      <c r="T46" s="82"/>
    </row>
    <row r="47" spans="1:20" ht="13.5">
      <c r="A47" s="24" t="s">
        <v>66</v>
      </c>
      <c r="B47" s="25">
        <f>'第2四総計'!B47-'第2四宿泊客'!B47</f>
        <v>7434</v>
      </c>
      <c r="C47" s="26">
        <f t="shared" si="15"/>
        <v>2.522565320665083</v>
      </c>
      <c r="D47" s="25">
        <f>'第2四総計'!D47-'第2四宿泊客'!D47</f>
        <v>10125</v>
      </c>
      <c r="E47" s="26">
        <f t="shared" si="16"/>
        <v>2.2783528352835285</v>
      </c>
      <c r="F47" s="25">
        <f>'第2四総計'!F47-'第2四宿泊客'!F47</f>
        <v>4894</v>
      </c>
      <c r="G47" s="26">
        <f t="shared" si="17"/>
        <v>2.2837144190387306</v>
      </c>
      <c r="H47" s="25">
        <f t="shared" si="19"/>
        <v>22453</v>
      </c>
      <c r="I47" s="26">
        <f t="shared" si="18"/>
        <v>2.355045101741137</v>
      </c>
      <c r="J47" s="25">
        <f>'第2四総計'!J47-'第2四宿泊客'!J47</f>
        <v>3189</v>
      </c>
      <c r="K47" s="26">
        <f t="shared" si="5"/>
        <v>1.1377095968605067</v>
      </c>
      <c r="L47" s="25">
        <f>'第2四総計'!L47-'第2四宿泊客'!L47</f>
        <v>5010</v>
      </c>
      <c r="M47" s="26">
        <f t="shared" si="6"/>
        <v>1.0121212121212122</v>
      </c>
      <c r="N47" s="25">
        <f>'第2四総計'!N47-'第2四宿泊客'!N47</f>
        <v>5460</v>
      </c>
      <c r="O47" s="26">
        <f t="shared" si="7"/>
        <v>2.4320712694877504</v>
      </c>
      <c r="P47" s="25">
        <f t="shared" si="20"/>
        <v>13659</v>
      </c>
      <c r="Q47" s="26">
        <f t="shared" si="8"/>
        <v>1.3661732346469293</v>
      </c>
      <c r="R47" s="25">
        <f t="shared" si="9"/>
        <v>36112</v>
      </c>
      <c r="S47" s="26">
        <f t="shared" si="10"/>
        <v>1.8488634036453</v>
      </c>
      <c r="T47" s="82"/>
    </row>
    <row r="48" spans="1:19" ht="13.5">
      <c r="A48" s="24" t="s">
        <v>67</v>
      </c>
      <c r="B48" s="25">
        <f>'第2四総計'!B48-'第2四宿泊客'!B48</f>
        <v>11766</v>
      </c>
      <c r="C48" s="26">
        <f t="shared" si="15"/>
        <v>1.2372239747634068</v>
      </c>
      <c r="D48" s="25">
        <f>'第2四総計'!D48-'第2四宿泊客'!D48</f>
        <v>9714</v>
      </c>
      <c r="E48" s="26">
        <f t="shared" si="16"/>
        <v>1.0942886110172356</v>
      </c>
      <c r="F48" s="25">
        <f>'第2四総計'!F48-'第2四宿泊客'!F48</f>
        <v>8297</v>
      </c>
      <c r="G48" s="26">
        <f t="shared" si="17"/>
        <v>3.0616236162361625</v>
      </c>
      <c r="H48" s="25">
        <f t="shared" si="19"/>
        <v>29777</v>
      </c>
      <c r="I48" s="26">
        <f t="shared" si="18"/>
        <v>1.4114329051523913</v>
      </c>
      <c r="J48" s="25">
        <f>'第2四総計'!J48-'第2四宿泊客'!J48</f>
        <v>25764</v>
      </c>
      <c r="K48" s="26">
        <f t="shared" si="5"/>
        <v>0.836086321596625</v>
      </c>
      <c r="L48" s="25">
        <f>'第2四総計'!L48-'第2四宿泊客'!L48</f>
        <v>4022</v>
      </c>
      <c r="M48" s="26">
        <f t="shared" si="6"/>
        <v>0.6783606004385225</v>
      </c>
      <c r="N48" s="25">
        <f>'第2四総計'!N48-'第2四宿泊客'!N48</f>
        <v>3664</v>
      </c>
      <c r="O48" s="26">
        <f t="shared" si="7"/>
        <v>3.613412228796844</v>
      </c>
      <c r="P48" s="25">
        <f t="shared" si="20"/>
        <v>33450</v>
      </c>
      <c r="Q48" s="26">
        <f t="shared" si="8"/>
        <v>0.8859049737803909</v>
      </c>
      <c r="R48" s="25">
        <f t="shared" si="9"/>
        <v>63227</v>
      </c>
      <c r="S48" s="26">
        <f t="shared" si="10"/>
        <v>1.0742842579220118</v>
      </c>
    </row>
    <row r="49" spans="1:19" ht="13.5">
      <c r="A49" s="24" t="s">
        <v>68</v>
      </c>
      <c r="B49" s="25">
        <f>'第2四総計'!B49-'第2四宿泊客'!B49</f>
        <v>120214</v>
      </c>
      <c r="C49" s="26">
        <f t="shared" si="15"/>
        <v>0.6579605598034011</v>
      </c>
      <c r="D49" s="25">
        <f>'第2四総計'!D49-'第2四宿泊客'!D49</f>
        <v>292470</v>
      </c>
      <c r="E49" s="26">
        <f t="shared" si="16"/>
        <v>0.9405843477142259</v>
      </c>
      <c r="F49" s="25">
        <f>'第2四総計'!F49-'第2四宿泊客'!F49</f>
        <v>115211</v>
      </c>
      <c r="G49" s="26">
        <f t="shared" si="17"/>
        <v>0.648042838741612</v>
      </c>
      <c r="H49" s="25">
        <f t="shared" si="19"/>
        <v>527895</v>
      </c>
      <c r="I49" s="26">
        <f t="shared" si="18"/>
        <v>0.7862190681153053</v>
      </c>
      <c r="J49" s="25">
        <f>'第2四総計'!J49-'第2四宿泊客'!J49</f>
        <v>154852</v>
      </c>
      <c r="K49" s="26">
        <f t="shared" si="5"/>
        <v>1.0444131195748212</v>
      </c>
      <c r="L49" s="25">
        <f>'第2四総計'!L49-'第2四宿泊客'!L49</f>
        <v>297799</v>
      </c>
      <c r="M49" s="26">
        <f t="shared" si="6"/>
        <v>0.8000467456686376</v>
      </c>
      <c r="N49" s="25">
        <f>'第2四総計'!N49-'第2四宿泊客'!N49</f>
        <v>218658</v>
      </c>
      <c r="O49" s="26">
        <f t="shared" si="7"/>
        <v>0.9334585583470298</v>
      </c>
      <c r="P49" s="25">
        <f t="shared" si="20"/>
        <v>671309</v>
      </c>
      <c r="Q49" s="26">
        <f t="shared" si="8"/>
        <v>0.8894584750489904</v>
      </c>
      <c r="R49" s="25">
        <f t="shared" si="9"/>
        <v>1199204</v>
      </c>
      <c r="S49" s="26">
        <f t="shared" si="10"/>
        <v>0.8408539210503067</v>
      </c>
    </row>
    <row r="50" spans="1:19" ht="13.5">
      <c r="A50" s="24" t="s">
        <v>69</v>
      </c>
      <c r="B50" s="25">
        <f>'第2四総計'!B50-'第2四宿泊客'!B50</f>
        <v>65851</v>
      </c>
      <c r="C50" s="26">
        <f t="shared" si="15"/>
        <v>1.5622271778326058</v>
      </c>
      <c r="D50" s="25">
        <f>'第2四総計'!D50-'第2四宿泊客'!D50</f>
        <v>26705</v>
      </c>
      <c r="E50" s="26">
        <f t="shared" si="16"/>
        <v>1.0759901688222733</v>
      </c>
      <c r="F50" s="25">
        <f>'第2四総計'!F50-'第2四宿泊客'!F50</f>
        <v>32988</v>
      </c>
      <c r="G50" s="26">
        <f t="shared" si="17"/>
        <v>1.12887550475669</v>
      </c>
      <c r="H50" s="25">
        <f t="shared" si="19"/>
        <v>125544</v>
      </c>
      <c r="I50" s="26">
        <f t="shared" si="18"/>
        <v>1.3051261526306488</v>
      </c>
      <c r="J50" s="25">
        <f>'第2四総計'!J50-'第2四宿泊客'!J50</f>
        <v>151101</v>
      </c>
      <c r="K50" s="26">
        <f t="shared" si="5"/>
        <v>0.9672011521843495</v>
      </c>
      <c r="L50" s="25">
        <f>'第2四総計'!L50-'第2四宿泊客'!L50</f>
        <v>327693</v>
      </c>
      <c r="M50" s="26">
        <f t="shared" si="6"/>
        <v>1.06243434618527</v>
      </c>
      <c r="N50" s="25">
        <f>'第2四総計'!N50-'第2四宿泊客'!N50</f>
        <v>17624</v>
      </c>
      <c r="O50" s="26">
        <f t="shared" si="7"/>
        <v>0.8407193626866384</v>
      </c>
      <c r="P50" s="25">
        <f t="shared" si="20"/>
        <v>496418</v>
      </c>
      <c r="Q50" s="26">
        <f t="shared" si="8"/>
        <v>1.022227072797061</v>
      </c>
      <c r="R50" s="25">
        <f t="shared" si="9"/>
        <v>621962</v>
      </c>
      <c r="S50" s="26">
        <f t="shared" si="10"/>
        <v>1.0689993589049478</v>
      </c>
    </row>
    <row r="51" spans="1:19" ht="13.5">
      <c r="A51" s="24" t="s">
        <v>70</v>
      </c>
      <c r="B51" s="25">
        <f>'第2四総計'!B51-'第2四宿泊客'!B51</f>
        <v>48000</v>
      </c>
      <c r="C51" s="26">
        <f t="shared" si="15"/>
        <v>2.823529411764706</v>
      </c>
      <c r="D51" s="25">
        <f>'第2四総計'!D51-'第2四宿泊客'!D51</f>
        <v>52000</v>
      </c>
      <c r="E51" s="26">
        <f t="shared" si="16"/>
        <v>3.466666666666667</v>
      </c>
      <c r="F51" s="25">
        <f>'第2四総計'!F51-'第2四宿泊客'!F51</f>
        <v>13940</v>
      </c>
      <c r="G51" s="26">
        <f t="shared" si="17"/>
        <v>1.255855855855856</v>
      </c>
      <c r="H51" s="25">
        <f t="shared" si="19"/>
        <v>113940</v>
      </c>
      <c r="I51" s="26">
        <f t="shared" si="18"/>
        <v>2.643619489559165</v>
      </c>
      <c r="J51" s="25">
        <f>'第2四総計'!J51-'第2四宿泊客'!J51</f>
        <v>313380</v>
      </c>
      <c r="K51" s="26">
        <f t="shared" si="5"/>
        <v>0.7446712449207519</v>
      </c>
      <c r="L51" s="25">
        <f>'第2四総計'!L51-'第2四宿泊客'!L51</f>
        <v>408680</v>
      </c>
      <c r="M51" s="26">
        <f t="shared" si="6"/>
        <v>0.9393430942147241</v>
      </c>
      <c r="N51" s="25">
        <f>'第2四総計'!N51-'第2四宿泊客'!N51</f>
        <v>0</v>
      </c>
      <c r="O51" s="26" t="e">
        <f t="shared" si="7"/>
        <v>#DIV/0!</v>
      </c>
      <c r="P51" s="25">
        <f t="shared" si="20"/>
        <v>722060</v>
      </c>
      <c r="Q51" s="26">
        <f t="shared" si="8"/>
        <v>0.8436265918915761</v>
      </c>
      <c r="R51" s="25">
        <f t="shared" si="9"/>
        <v>836000</v>
      </c>
      <c r="S51" s="26">
        <f t="shared" si="10"/>
        <v>0.9299221357063404</v>
      </c>
    </row>
    <row r="52" spans="1:20" ht="13.5">
      <c r="A52" s="24" t="s">
        <v>71</v>
      </c>
      <c r="B52" s="25">
        <f>'第2四総計'!B52-'第2四宿泊客'!B52</f>
        <v>15137</v>
      </c>
      <c r="C52" s="26">
        <f t="shared" si="15"/>
        <v>0.1156564460303028</v>
      </c>
      <c r="D52" s="25">
        <f>'第2四総計'!D52-'第2四宿泊客'!D52</f>
        <v>11879</v>
      </c>
      <c r="E52" s="26">
        <f t="shared" si="16"/>
        <v>0.02501769076542045</v>
      </c>
      <c r="F52" s="25">
        <f>'第2四総計'!F52-'第2四宿泊客'!F52</f>
        <v>7389</v>
      </c>
      <c r="G52" s="26">
        <f t="shared" si="17"/>
        <v>4.854796320630749</v>
      </c>
      <c r="H52" s="25">
        <f t="shared" si="19"/>
        <v>34405</v>
      </c>
      <c r="I52" s="26">
        <f t="shared" si="18"/>
        <v>0.056659393140927994</v>
      </c>
      <c r="J52" s="25">
        <f>'第2四総計'!J52-'第2四宿泊客'!J52</f>
        <v>1936</v>
      </c>
      <c r="K52" s="26">
        <f t="shared" si="5"/>
        <v>2.293838862559242</v>
      </c>
      <c r="L52" s="25">
        <f>'第2四総計'!L52-'第2四宿泊客'!L52</f>
        <v>32158</v>
      </c>
      <c r="M52" s="26">
        <f t="shared" si="6"/>
        <v>0.8590356618138106</v>
      </c>
      <c r="N52" s="25">
        <f>'第2四総計'!N52-'第2四宿泊客'!N52</f>
        <v>2721</v>
      </c>
      <c r="O52" s="26">
        <f t="shared" si="7"/>
        <v>2.0096011816838995</v>
      </c>
      <c r="P52" s="25">
        <f t="shared" si="20"/>
        <v>36815</v>
      </c>
      <c r="Q52" s="26">
        <f t="shared" si="8"/>
        <v>0.9288976358085433</v>
      </c>
      <c r="R52" s="25">
        <f t="shared" si="9"/>
        <v>71220</v>
      </c>
      <c r="S52" s="26">
        <f t="shared" si="10"/>
        <v>0.11010144421186721</v>
      </c>
      <c r="T52" s="82"/>
    </row>
    <row r="53" spans="1:19" ht="13.5">
      <c r="A53" s="24" t="s">
        <v>72</v>
      </c>
      <c r="B53" s="25">
        <f>'第2四総計'!B53-'第2四宿泊客'!B53</f>
        <v>150362</v>
      </c>
      <c r="C53" s="26">
        <f t="shared" si="15"/>
        <v>1.3115786535475655</v>
      </c>
      <c r="D53" s="25">
        <f>'第2四総計'!D53-'第2四宿泊客'!D53</f>
        <v>91552</v>
      </c>
      <c r="E53" s="26">
        <f t="shared" si="16"/>
        <v>0.9538355750497484</v>
      </c>
      <c r="F53" s="25">
        <f>'第2四総計'!F53-'第2四宿泊客'!F53</f>
        <v>52726</v>
      </c>
      <c r="G53" s="26">
        <f t="shared" si="17"/>
        <v>0.7713554238899861</v>
      </c>
      <c r="H53" s="25">
        <f t="shared" si="19"/>
        <v>294640</v>
      </c>
      <c r="I53" s="26">
        <f t="shared" si="18"/>
        <v>1.0561330561330562</v>
      </c>
      <c r="J53" s="25">
        <f>'第2四総計'!J53-'第2四宿泊客'!J53</f>
        <v>85699</v>
      </c>
      <c r="K53" s="26">
        <f t="shared" si="5"/>
        <v>1.471328503244858</v>
      </c>
      <c r="L53" s="25">
        <f>'第2四総計'!L53-'第2四宿泊客'!L53</f>
        <v>190446</v>
      </c>
      <c r="M53" s="26">
        <f t="shared" si="6"/>
        <v>1.2372809781514134</v>
      </c>
      <c r="N53" s="25">
        <f>'第2四総計'!N53-'第2四宿泊客'!N53</f>
        <v>70584</v>
      </c>
      <c r="O53" s="26">
        <f t="shared" si="7"/>
        <v>1.0006237595690388</v>
      </c>
      <c r="P53" s="25">
        <f t="shared" si="20"/>
        <v>346729</v>
      </c>
      <c r="Q53" s="26">
        <f t="shared" si="8"/>
        <v>1.2264519346748777</v>
      </c>
      <c r="R53" s="25">
        <f t="shared" si="9"/>
        <v>641369</v>
      </c>
      <c r="S53" s="26">
        <f t="shared" si="10"/>
        <v>1.1418578608447023</v>
      </c>
    </row>
    <row r="54" spans="1:19" ht="13.5">
      <c r="A54" s="27" t="s">
        <v>73</v>
      </c>
      <c r="B54" s="28">
        <f>SUM(B44:B53)</f>
        <v>744431</v>
      </c>
      <c r="C54" s="30">
        <f t="shared" si="15"/>
        <v>0.8236960993351177</v>
      </c>
      <c r="D54" s="28">
        <f>SUM(D44:D53)</f>
        <v>983810</v>
      </c>
      <c r="E54" s="30">
        <f t="shared" si="16"/>
        <v>0.6613733138109855</v>
      </c>
      <c r="F54" s="28">
        <f>SUM(F44:F53)</f>
        <v>488075</v>
      </c>
      <c r="G54" s="30">
        <f t="shared" si="17"/>
        <v>0.8822567117126888</v>
      </c>
      <c r="H54" s="28">
        <f>SUM(H44:H53)</f>
        <v>2216316</v>
      </c>
      <c r="I54" s="30">
        <f t="shared" si="18"/>
        <v>0.7526951031191299</v>
      </c>
      <c r="J54" s="28">
        <f>SUM(J44:J53)</f>
        <v>1006042</v>
      </c>
      <c r="K54" s="30">
        <f t="shared" si="5"/>
        <v>0.9503442256245938</v>
      </c>
      <c r="L54" s="31">
        <f>SUM(L44:L53)</f>
        <v>2295294</v>
      </c>
      <c r="M54" s="30">
        <f t="shared" si="6"/>
        <v>0.9910467480991179</v>
      </c>
      <c r="N54" s="31">
        <f>SUM(N44:N53)</f>
        <v>630168</v>
      </c>
      <c r="O54" s="30">
        <f t="shared" si="7"/>
        <v>0.9285091234853129</v>
      </c>
      <c r="P54" s="31">
        <f>SUM(P44:P53)</f>
        <v>3931504</v>
      </c>
      <c r="Q54" s="30">
        <f t="shared" si="8"/>
        <v>0.9699451758876537</v>
      </c>
      <c r="R54" s="31">
        <f t="shared" si="9"/>
        <v>6147820</v>
      </c>
      <c r="S54" s="30">
        <f t="shared" si="10"/>
        <v>0.8785319683965022</v>
      </c>
    </row>
    <row r="55" spans="1:19" ht="13.5">
      <c r="A55" s="24" t="s">
        <v>74</v>
      </c>
      <c r="B55" s="25">
        <f>'第2四総計'!B55-'第2四宿泊客'!B55</f>
        <v>79478</v>
      </c>
      <c r="C55" s="26">
        <f t="shared" si="15"/>
        <v>0.6151976530872894</v>
      </c>
      <c r="D55" s="25">
        <f>'第2四総計'!D55-'第2四宿泊客'!D55</f>
        <v>78008</v>
      </c>
      <c r="E55" s="26">
        <f t="shared" si="16"/>
        <v>0.9287440620051671</v>
      </c>
      <c r="F55" s="25">
        <f>'第2四総計'!F55-'第2四宿泊客'!F55</f>
        <v>118234</v>
      </c>
      <c r="G55" s="26">
        <f t="shared" si="17"/>
        <v>2.4737734072601736</v>
      </c>
      <c r="H55" s="25">
        <f aca="true" t="shared" si="21" ref="H55:H68">B55+D55+F55</f>
        <v>275720</v>
      </c>
      <c r="I55" s="26">
        <f t="shared" si="18"/>
        <v>1.0564834718502254</v>
      </c>
      <c r="J55" s="25">
        <f>'第2四総計'!J55-'第2四宿泊客'!J55</f>
        <v>142628</v>
      </c>
      <c r="K55" s="26">
        <f t="shared" si="5"/>
        <v>1.0020937258483806</v>
      </c>
      <c r="L55" s="25">
        <f>'第2四総計'!L55-'第2四宿泊客'!L55</f>
        <v>89257</v>
      </c>
      <c r="M55" s="26">
        <f t="shared" si="6"/>
        <v>1.012718979758555</v>
      </c>
      <c r="N55" s="25">
        <f>'第2四総計'!N55-'第2四宿泊客'!N55</f>
        <v>105412</v>
      </c>
      <c r="O55" s="26">
        <f t="shared" si="7"/>
        <v>1.0306117460720956</v>
      </c>
      <c r="P55" s="25">
        <f aca="true" t="shared" si="22" ref="P55:P68">J55+L55+N55</f>
        <v>337297</v>
      </c>
      <c r="Q55" s="26">
        <f t="shared" si="8"/>
        <v>1.0136740526586265</v>
      </c>
      <c r="R55" s="25">
        <f t="shared" si="9"/>
        <v>613017</v>
      </c>
      <c r="S55" s="26">
        <f t="shared" si="10"/>
        <v>1.0324914186004992</v>
      </c>
    </row>
    <row r="56" spans="1:19" ht="13.5">
      <c r="A56" s="24" t="s">
        <v>75</v>
      </c>
      <c r="B56" s="25">
        <f>'第2四総計'!B56-'第2四宿泊客'!B56</f>
        <v>63170</v>
      </c>
      <c r="C56" s="26">
        <f t="shared" si="15"/>
        <v>0.8058117433954562</v>
      </c>
      <c r="D56" s="25">
        <f>'第2四総計'!D56-'第2四宿泊客'!D56</f>
        <v>122783</v>
      </c>
      <c r="E56" s="26">
        <f t="shared" si="16"/>
        <v>0.8092736620089639</v>
      </c>
      <c r="F56" s="25">
        <f>'第2四総計'!F56-'第2四宿泊客'!F56</f>
        <v>99300</v>
      </c>
      <c r="G56" s="26">
        <f t="shared" si="17"/>
        <v>0.8041527647306533</v>
      </c>
      <c r="H56" s="25">
        <f t="shared" si="21"/>
        <v>285253</v>
      </c>
      <c r="I56" s="26">
        <f t="shared" si="18"/>
        <v>0.8067178171760507</v>
      </c>
      <c r="J56" s="25">
        <f>'第2四総計'!J56-'第2四宿泊客'!J56</f>
        <v>59198</v>
      </c>
      <c r="K56" s="26">
        <f t="shared" si="5"/>
        <v>1.0358536457330836</v>
      </c>
      <c r="L56" s="25">
        <f>'第2四総計'!L56-'第2四宿泊客'!L56</f>
        <v>171612</v>
      </c>
      <c r="M56" s="26">
        <f t="shared" si="6"/>
        <v>1.0255962803817629</v>
      </c>
      <c r="N56" s="25">
        <f>'第2四総計'!N56-'第2四宿泊客'!N56</f>
        <v>51761</v>
      </c>
      <c r="O56" s="26">
        <f t="shared" si="7"/>
        <v>1.0056733179195243</v>
      </c>
      <c r="P56" s="25">
        <f t="shared" si="22"/>
        <v>282571</v>
      </c>
      <c r="Q56" s="26">
        <f t="shared" si="8"/>
        <v>1.0240046095808253</v>
      </c>
      <c r="R56" s="25">
        <f t="shared" si="9"/>
        <v>567824</v>
      </c>
      <c r="S56" s="26">
        <f t="shared" si="10"/>
        <v>0.9019607843137255</v>
      </c>
    </row>
    <row r="57" spans="1:20" ht="13.5">
      <c r="A57" s="24" t="s">
        <v>76</v>
      </c>
      <c r="B57" s="25">
        <f>'第2四総計'!B57-'第2四宿泊客'!B57</f>
        <v>533977</v>
      </c>
      <c r="C57" s="26">
        <f t="shared" si="15"/>
        <v>1.5209856639502326</v>
      </c>
      <c r="D57" s="25">
        <f>'第2四総計'!D57-'第2四宿泊客'!D57</f>
        <v>322463</v>
      </c>
      <c r="E57" s="26">
        <f t="shared" si="16"/>
        <v>1.0082671761214936</v>
      </c>
      <c r="F57" s="25">
        <f>'第2四総計'!F57-'第2四宿泊客'!F57</f>
        <v>541257</v>
      </c>
      <c r="G57" s="26">
        <f t="shared" si="17"/>
        <v>1.4213233826665126</v>
      </c>
      <c r="H57" s="25">
        <f t="shared" si="21"/>
        <v>1397697</v>
      </c>
      <c r="I57" s="26">
        <f t="shared" si="18"/>
        <v>1.3289832500399352</v>
      </c>
      <c r="J57" s="25">
        <f>'第2四総計'!J57-'第2四宿泊客'!J57</f>
        <v>129110</v>
      </c>
      <c r="K57" s="26">
        <f t="shared" si="5"/>
        <v>0.8223252614549762</v>
      </c>
      <c r="L57" s="25">
        <f>'第2四総計'!L57-'第2四宿泊客'!L57</f>
        <v>567616</v>
      </c>
      <c r="M57" s="26">
        <f t="shared" si="6"/>
        <v>1.000957548675391</v>
      </c>
      <c r="N57" s="25">
        <f>'第2四総計'!N57-'第2四宿泊客'!N57</f>
        <v>128410</v>
      </c>
      <c r="O57" s="26">
        <f t="shared" si="7"/>
        <v>0.885073474676739</v>
      </c>
      <c r="P57" s="25">
        <f t="shared" si="22"/>
        <v>825136</v>
      </c>
      <c r="Q57" s="26">
        <f t="shared" si="8"/>
        <v>0.9493455197701697</v>
      </c>
      <c r="R57" s="25">
        <f t="shared" si="9"/>
        <v>2222833</v>
      </c>
      <c r="S57" s="26">
        <f t="shared" si="10"/>
        <v>1.1572029713665757</v>
      </c>
      <c r="T57" s="82"/>
    </row>
    <row r="58" spans="1:19" ht="13.5">
      <c r="A58" s="24" t="s">
        <v>77</v>
      </c>
      <c r="B58" s="25">
        <f>'第2四総計'!B58-'第2四宿泊客'!B58</f>
        <v>48963</v>
      </c>
      <c r="C58" s="26">
        <f t="shared" si="15"/>
        <v>0.9779104835327248</v>
      </c>
      <c r="D58" s="25">
        <f>'第2四総計'!D58-'第2四宿泊客'!D58</f>
        <v>17795</v>
      </c>
      <c r="E58" s="26">
        <f t="shared" si="16"/>
        <v>1.024998559990784</v>
      </c>
      <c r="F58" s="25">
        <f>'第2四総計'!F58-'第2四宿泊客'!F58</f>
        <v>15516</v>
      </c>
      <c r="G58" s="26">
        <f t="shared" si="17"/>
        <v>1.1774169069661558</v>
      </c>
      <c r="H58" s="25">
        <f t="shared" si="21"/>
        <v>82274</v>
      </c>
      <c r="I58" s="26">
        <f t="shared" si="18"/>
        <v>1.0206679237792775</v>
      </c>
      <c r="J58" s="25">
        <f>'第2四総計'!J58-'第2四宿泊客'!J58</f>
        <v>12247</v>
      </c>
      <c r="K58" s="26">
        <f t="shared" si="5"/>
        <v>0.8825394537724291</v>
      </c>
      <c r="L58" s="25">
        <f>'第2四総計'!L58-'第2四宿泊客'!L58</f>
        <v>16832</v>
      </c>
      <c r="M58" s="26">
        <f t="shared" si="6"/>
        <v>0.9899429512438981</v>
      </c>
      <c r="N58" s="25">
        <f>'第2四総計'!N58-'第2四宿泊客'!N58</f>
        <v>11522</v>
      </c>
      <c r="O58" s="26">
        <f t="shared" si="7"/>
        <v>0.9381972152104877</v>
      </c>
      <c r="P58" s="25">
        <f t="shared" si="22"/>
        <v>40601</v>
      </c>
      <c r="Q58" s="26">
        <f t="shared" si="8"/>
        <v>0.9406871944579598</v>
      </c>
      <c r="R58" s="25">
        <f t="shared" si="9"/>
        <v>122875</v>
      </c>
      <c r="S58" s="26">
        <f t="shared" si="10"/>
        <v>0.9927768665821005</v>
      </c>
    </row>
    <row r="59" spans="1:19" ht="13.5">
      <c r="A59" s="24" t="s">
        <v>78</v>
      </c>
      <c r="B59" s="25">
        <f>'第2四総計'!B59-'第2四宿泊客'!B59</f>
        <v>26169</v>
      </c>
      <c r="C59" s="26">
        <f t="shared" si="15"/>
        <v>1.0165876777251184</v>
      </c>
      <c r="D59" s="25">
        <f>'第2四総計'!D59-'第2四宿泊客'!D59</f>
        <v>25600</v>
      </c>
      <c r="E59" s="26">
        <f t="shared" si="16"/>
        <v>1.0931295102267389</v>
      </c>
      <c r="F59" s="25">
        <f>'第2四総計'!F59-'第2四宿泊客'!F59</f>
        <v>20341</v>
      </c>
      <c r="G59" s="26">
        <f t="shared" si="17"/>
        <v>1.1056093053592781</v>
      </c>
      <c r="H59" s="25">
        <f t="shared" si="21"/>
        <v>72110</v>
      </c>
      <c r="I59" s="26">
        <f t="shared" si="18"/>
        <v>1.0673633416717239</v>
      </c>
      <c r="J59" s="25">
        <f>'第2四総計'!J59-'第2四宿泊客'!J59</f>
        <v>22961</v>
      </c>
      <c r="K59" s="26">
        <f t="shared" si="5"/>
        <v>1.0139097412346552</v>
      </c>
      <c r="L59" s="25">
        <f>'第2四総計'!L59-'第2四宿泊客'!L59</f>
        <v>38230</v>
      </c>
      <c r="M59" s="26">
        <f t="shared" si="6"/>
        <v>1.0563691627521414</v>
      </c>
      <c r="N59" s="25">
        <f>'第2四総計'!N59-'第2四宿泊客'!N59</f>
        <v>20878</v>
      </c>
      <c r="O59" s="26">
        <f t="shared" si="7"/>
        <v>1.0480923694779116</v>
      </c>
      <c r="P59" s="25">
        <f t="shared" si="22"/>
        <v>82069</v>
      </c>
      <c r="Q59" s="26">
        <f t="shared" si="8"/>
        <v>1.042066636192798</v>
      </c>
      <c r="R59" s="25">
        <f t="shared" si="9"/>
        <v>154179</v>
      </c>
      <c r="S59" s="26">
        <f t="shared" si="10"/>
        <v>1.0537470525920103</v>
      </c>
    </row>
    <row r="60" spans="1:19" ht="13.5">
      <c r="A60" s="24" t="s">
        <v>79</v>
      </c>
      <c r="B60" s="25">
        <f>'第2四総計'!B60-'第2四宿泊客'!B60</f>
        <v>28306</v>
      </c>
      <c r="C60" s="26">
        <f t="shared" si="15"/>
        <v>0.8797513597513598</v>
      </c>
      <c r="D60" s="25">
        <f>'第2四総計'!D60-'第2四宿泊客'!D60</f>
        <v>35130</v>
      </c>
      <c r="E60" s="26">
        <f t="shared" si="16"/>
        <v>0.9198261416003352</v>
      </c>
      <c r="F60" s="25">
        <f>'第2四総計'!F60-'第2四宿泊客'!F60</f>
        <v>23860</v>
      </c>
      <c r="G60" s="26">
        <f t="shared" si="17"/>
        <v>0.8444523093257831</v>
      </c>
      <c r="H60" s="25">
        <f t="shared" si="21"/>
        <v>87296</v>
      </c>
      <c r="I60" s="26">
        <f t="shared" si="18"/>
        <v>0.8851574699357141</v>
      </c>
      <c r="J60" s="25">
        <f>'第2四総計'!J60-'第2四宿泊客'!J60</f>
        <v>26560</v>
      </c>
      <c r="K60" s="26">
        <f t="shared" si="5"/>
        <v>0.8300259383105723</v>
      </c>
      <c r="L60" s="25">
        <f>'第2四総計'!L60-'第2四宿泊客'!L60</f>
        <v>48075</v>
      </c>
      <c r="M60" s="26">
        <f t="shared" si="6"/>
        <v>0.873789054690198</v>
      </c>
      <c r="N60" s="25">
        <f>'第2四総計'!N60-'第2四宿泊客'!N60</f>
        <v>31272</v>
      </c>
      <c r="O60" s="26">
        <f t="shared" si="7"/>
        <v>0.7208685830202162</v>
      </c>
      <c r="P60" s="25">
        <f t="shared" si="22"/>
        <v>105907</v>
      </c>
      <c r="Q60" s="26">
        <f t="shared" si="8"/>
        <v>0.8121764737459644</v>
      </c>
      <c r="R60" s="25">
        <f t="shared" si="9"/>
        <v>193203</v>
      </c>
      <c r="S60" s="26">
        <f t="shared" si="10"/>
        <v>0.8436038616546081</v>
      </c>
    </row>
    <row r="61" spans="1:19" ht="13.5">
      <c r="A61" s="24" t="s">
        <v>80</v>
      </c>
      <c r="B61" s="25">
        <f>'第2四総計'!B61-'第2四宿泊客'!B61</f>
        <v>3843</v>
      </c>
      <c r="C61" s="26">
        <f t="shared" si="15"/>
        <v>1.2242752468939153</v>
      </c>
      <c r="D61" s="25">
        <f>'第2四総計'!D61-'第2四宿泊客'!D61</f>
        <v>7053</v>
      </c>
      <c r="E61" s="26">
        <f t="shared" si="16"/>
        <v>1.55489417989418</v>
      </c>
      <c r="F61" s="25">
        <f>'第2四総計'!F61-'第2四宿泊客'!F61</f>
        <v>14000</v>
      </c>
      <c r="G61" s="26">
        <f t="shared" si="17"/>
        <v>1.1579818031430935</v>
      </c>
      <c r="H61" s="25">
        <f t="shared" si="21"/>
        <v>24896</v>
      </c>
      <c r="I61" s="26">
        <f t="shared" si="18"/>
        <v>1.2596003035669112</v>
      </c>
      <c r="J61" s="25">
        <f>'第2四総計'!J61-'第2四宿泊客'!J61</f>
        <v>9136</v>
      </c>
      <c r="K61" s="26">
        <f t="shared" si="5"/>
        <v>0.7627316747370179</v>
      </c>
      <c r="L61" s="25">
        <f>'第2四総計'!L61-'第2四宿泊客'!L61</f>
        <v>22145</v>
      </c>
      <c r="M61" s="26">
        <f t="shared" si="6"/>
        <v>1.0475402081362346</v>
      </c>
      <c r="N61" s="25">
        <f>'第2四総計'!N61-'第2四宿泊客'!N61</f>
        <v>6871</v>
      </c>
      <c r="O61" s="26">
        <f t="shared" si="7"/>
        <v>0.7524091108190977</v>
      </c>
      <c r="P61" s="25">
        <f t="shared" si="22"/>
        <v>38152</v>
      </c>
      <c r="Q61" s="26">
        <f t="shared" si="8"/>
        <v>0.9030059171597633</v>
      </c>
      <c r="R61" s="25">
        <f t="shared" si="9"/>
        <v>63048</v>
      </c>
      <c r="S61" s="26">
        <f t="shared" si="10"/>
        <v>1.0166572603402402</v>
      </c>
    </row>
    <row r="62" spans="1:19" ht="13.5">
      <c r="A62" s="24" t="s">
        <v>81</v>
      </c>
      <c r="B62" s="25">
        <f>'第2四総計'!B62-'第2四宿泊客'!B62</f>
        <v>9570</v>
      </c>
      <c r="C62" s="26">
        <f t="shared" si="15"/>
        <v>1.3987138263665595</v>
      </c>
      <c r="D62" s="25">
        <f>'第2四総計'!D62-'第2四宿泊客'!D62</f>
        <v>7021</v>
      </c>
      <c r="E62" s="26">
        <f t="shared" si="16"/>
        <v>0.9913866139508614</v>
      </c>
      <c r="F62" s="25">
        <f>'第2四総計'!F62-'第2四宿泊客'!F62</f>
        <v>3313</v>
      </c>
      <c r="G62" s="26">
        <f t="shared" si="17"/>
        <v>0.41915485829959515</v>
      </c>
      <c r="H62" s="25">
        <f t="shared" si="21"/>
        <v>19904</v>
      </c>
      <c r="I62" s="26">
        <f t="shared" si="18"/>
        <v>0.9118563313175737</v>
      </c>
      <c r="J62" s="25">
        <f>'第2四総計'!J62-'第2四宿泊客'!J62</f>
        <v>6028</v>
      </c>
      <c r="K62" s="26">
        <f t="shared" si="5"/>
        <v>2.40446749102513</v>
      </c>
      <c r="L62" s="25">
        <f>'第2四総計'!L62-'第2四宿泊客'!L62</f>
        <v>19485</v>
      </c>
      <c r="M62" s="26">
        <f t="shared" si="6"/>
        <v>0.9401235163562675</v>
      </c>
      <c r="N62" s="25">
        <f>'第2四総計'!N62-'第2四宿泊客'!N62</f>
        <v>2187</v>
      </c>
      <c r="O62" s="26">
        <f t="shared" si="7"/>
        <v>0.4213061067231747</v>
      </c>
      <c r="P62" s="25">
        <f t="shared" si="22"/>
        <v>27700</v>
      </c>
      <c r="Q62" s="26">
        <f t="shared" si="8"/>
        <v>0.9745285674078243</v>
      </c>
      <c r="R62" s="25">
        <f t="shared" si="9"/>
        <v>47604</v>
      </c>
      <c r="S62" s="26">
        <f t="shared" si="10"/>
        <v>0.9473055798774178</v>
      </c>
    </row>
    <row r="63" spans="1:19" ht="13.5">
      <c r="A63" s="24" t="s">
        <v>82</v>
      </c>
      <c r="B63" s="25">
        <f>'第2四総計'!B63-'第2四宿泊客'!B63</f>
        <v>48608</v>
      </c>
      <c r="C63" s="26">
        <f t="shared" si="15"/>
        <v>1.006251811369188</v>
      </c>
      <c r="D63" s="25">
        <f>'第2四総計'!D63-'第2四宿泊客'!D63</f>
        <v>93480</v>
      </c>
      <c r="E63" s="26">
        <f t="shared" si="16"/>
        <v>0.9847567077859829</v>
      </c>
      <c r="F63" s="25">
        <f>'第2四総計'!F63-'第2四宿泊客'!F63</f>
        <v>132204</v>
      </c>
      <c r="G63" s="26">
        <f t="shared" si="17"/>
        <v>0.9831852154835831</v>
      </c>
      <c r="H63" s="25">
        <f t="shared" si="21"/>
        <v>274292</v>
      </c>
      <c r="I63" s="26">
        <f t="shared" si="18"/>
        <v>0.9877348774568055</v>
      </c>
      <c r="J63" s="25">
        <f>'第2四総計'!J63-'第2四宿泊客'!J63</f>
        <v>36678</v>
      </c>
      <c r="K63" s="26">
        <f t="shared" si="5"/>
        <v>0.9717571004662993</v>
      </c>
      <c r="L63" s="25">
        <f>'第2四総計'!L63-'第2四宿泊客'!L63</f>
        <v>58338</v>
      </c>
      <c r="M63" s="26">
        <f t="shared" si="6"/>
        <v>1.0491125218048087</v>
      </c>
      <c r="N63" s="25">
        <f>'第2四総計'!N63-'第2四宿泊客'!N63</f>
        <v>31356</v>
      </c>
      <c r="O63" s="26">
        <f t="shared" si="7"/>
        <v>1.006193241985688</v>
      </c>
      <c r="P63" s="25">
        <f t="shared" si="22"/>
        <v>126372</v>
      </c>
      <c r="Q63" s="26">
        <f t="shared" si="8"/>
        <v>1.0149220168013235</v>
      </c>
      <c r="R63" s="25">
        <f t="shared" si="9"/>
        <v>400664</v>
      </c>
      <c r="S63" s="26">
        <f t="shared" si="10"/>
        <v>0.9961512834027826</v>
      </c>
    </row>
    <row r="64" spans="1:19" ht="13.5">
      <c r="A64" s="24" t="s">
        <v>83</v>
      </c>
      <c r="B64" s="25">
        <f>'第2四総計'!B64-'第2四宿泊客'!B64</f>
        <v>25925</v>
      </c>
      <c r="C64" s="26">
        <f t="shared" si="15"/>
        <v>1.0644631492506673</v>
      </c>
      <c r="D64" s="25">
        <f>'第2四総計'!D64-'第2四宿泊客'!D64</f>
        <v>29415</v>
      </c>
      <c r="E64" s="26">
        <f t="shared" si="16"/>
        <v>1.02484147446171</v>
      </c>
      <c r="F64" s="25">
        <f>'第2四総計'!F64-'第2四宿泊客'!F64</f>
        <v>26943</v>
      </c>
      <c r="G64" s="26">
        <f t="shared" si="17"/>
        <v>0.9748181916856615</v>
      </c>
      <c r="H64" s="25">
        <f t="shared" si="21"/>
        <v>82283</v>
      </c>
      <c r="I64" s="26">
        <f t="shared" si="18"/>
        <v>1.0196664022999902</v>
      </c>
      <c r="J64" s="25">
        <f>'第2四総計'!J64-'第2四宿泊客'!J64</f>
        <v>36157</v>
      </c>
      <c r="K64" s="26">
        <f t="shared" si="5"/>
        <v>0.9855534658053261</v>
      </c>
      <c r="L64" s="25">
        <f>'第2四総計'!L64-'第2四宿泊客'!L64</f>
        <v>36043</v>
      </c>
      <c r="M64" s="26">
        <f t="shared" si="6"/>
        <v>0.9830087819778541</v>
      </c>
      <c r="N64" s="25">
        <f>'第2四総計'!N64-'第2四宿泊客'!N64</f>
        <v>30924</v>
      </c>
      <c r="O64" s="26">
        <f t="shared" si="7"/>
        <v>1.1010467848750267</v>
      </c>
      <c r="P64" s="25">
        <f t="shared" si="22"/>
        <v>103124</v>
      </c>
      <c r="Q64" s="26">
        <f t="shared" si="8"/>
        <v>1.0166109681680615</v>
      </c>
      <c r="R64" s="25">
        <f t="shared" si="9"/>
        <v>185407</v>
      </c>
      <c r="S64" s="26">
        <f t="shared" si="10"/>
        <v>1.0179646965163203</v>
      </c>
    </row>
    <row r="65" spans="1:19" ht="13.5">
      <c r="A65" s="24" t="s">
        <v>84</v>
      </c>
      <c r="B65" s="25">
        <f>'第2四総計'!B65-'第2四宿泊客'!B65</f>
        <v>8746</v>
      </c>
      <c r="C65" s="26">
        <f t="shared" si="15"/>
        <v>0.9513760469922767</v>
      </c>
      <c r="D65" s="25">
        <f>'第2四総計'!D65-'第2四宿泊客'!D65</f>
        <v>10608</v>
      </c>
      <c r="E65" s="26">
        <f t="shared" si="16"/>
        <v>0.9705397987191217</v>
      </c>
      <c r="F65" s="25">
        <f>'第2四総計'!F65-'第2四宿泊客'!F65</f>
        <v>11298</v>
      </c>
      <c r="G65" s="26">
        <f t="shared" si="17"/>
        <v>0.8956714761376249</v>
      </c>
      <c r="H65" s="25">
        <f t="shared" si="21"/>
        <v>30652</v>
      </c>
      <c r="I65" s="26">
        <f t="shared" si="18"/>
        <v>0.9363105965726853</v>
      </c>
      <c r="J65" s="25">
        <f>'第2四総計'!J65-'第2四宿泊客'!J65</f>
        <v>14082</v>
      </c>
      <c r="K65" s="26">
        <f t="shared" si="5"/>
        <v>0.9292596014253662</v>
      </c>
      <c r="L65" s="25">
        <f>'第2四総計'!L65-'第2四宿泊客'!L65</f>
        <v>14465</v>
      </c>
      <c r="M65" s="26">
        <f t="shared" si="6"/>
        <v>0.3667317394721497</v>
      </c>
      <c r="N65" s="25">
        <f>'第2四総計'!N65-'第2四宿泊客'!N65</f>
        <v>10249</v>
      </c>
      <c r="O65" s="26">
        <f t="shared" si="7"/>
        <v>0.9406204111600588</v>
      </c>
      <c r="P65" s="25">
        <f t="shared" si="22"/>
        <v>38796</v>
      </c>
      <c r="Q65" s="26">
        <f t="shared" si="8"/>
        <v>0.5923686500847419</v>
      </c>
      <c r="R65" s="25">
        <f t="shared" si="9"/>
        <v>69448</v>
      </c>
      <c r="S65" s="26">
        <f t="shared" si="10"/>
        <v>0.7069937900844956</v>
      </c>
    </row>
    <row r="66" spans="1:19" ht="13.5">
      <c r="A66" s="24" t="s">
        <v>85</v>
      </c>
      <c r="B66" s="25">
        <f>'第2四総計'!B66-'第2四宿泊客'!B66</f>
        <v>23605</v>
      </c>
      <c r="C66" s="26">
        <f t="shared" si="15"/>
        <v>1.0978559136784336</v>
      </c>
      <c r="D66" s="25">
        <f>'第2四総計'!D66-'第2四宿泊客'!D66</f>
        <v>29484</v>
      </c>
      <c r="E66" s="26">
        <f t="shared" si="16"/>
        <v>1.1360098636048392</v>
      </c>
      <c r="F66" s="25">
        <f>'第2四総計'!F66-'第2四宿泊客'!F66</f>
        <v>24219</v>
      </c>
      <c r="G66" s="26">
        <f t="shared" si="17"/>
        <v>1.0794223826714802</v>
      </c>
      <c r="H66" s="25">
        <f t="shared" si="21"/>
        <v>77308</v>
      </c>
      <c r="I66" s="26">
        <f t="shared" si="18"/>
        <v>1.1061065644136667</v>
      </c>
      <c r="J66" s="25">
        <f>'第2四総計'!J66-'第2四宿泊客'!J66</f>
        <v>40254</v>
      </c>
      <c r="K66" s="26">
        <f t="shared" si="5"/>
        <v>0.9477773592013562</v>
      </c>
      <c r="L66" s="25">
        <f>'第2四総計'!L66-'第2四宿泊客'!L66</f>
        <v>67783</v>
      </c>
      <c r="M66" s="26">
        <f t="shared" si="6"/>
        <v>1.1670626721763084</v>
      </c>
      <c r="N66" s="25">
        <f>'第2四総計'!N66-'第2四宿泊客'!N66</f>
        <v>24348</v>
      </c>
      <c r="O66" s="26">
        <f t="shared" si="7"/>
        <v>0.9963987559338681</v>
      </c>
      <c r="P66" s="25">
        <f t="shared" si="22"/>
        <v>132385</v>
      </c>
      <c r="Q66" s="26">
        <f t="shared" si="8"/>
        <v>1.0591816814414183</v>
      </c>
      <c r="R66" s="25">
        <f t="shared" si="9"/>
        <v>209693</v>
      </c>
      <c r="S66" s="26">
        <f t="shared" si="10"/>
        <v>1.0760108784893267</v>
      </c>
    </row>
    <row r="67" spans="1:19" ht="13.5">
      <c r="A67" s="24" t="s">
        <v>86</v>
      </c>
      <c r="B67" s="25">
        <f>'第2四総計'!B67-'第2四宿泊客'!B67</f>
        <v>11967</v>
      </c>
      <c r="C67" s="26">
        <f t="shared" si="15"/>
        <v>0.9611276202714641</v>
      </c>
      <c r="D67" s="25">
        <f>'第2四総計'!D67-'第2四宿泊客'!D67</f>
        <v>89231</v>
      </c>
      <c r="E67" s="26">
        <f t="shared" si="16"/>
        <v>0.9856729409685401</v>
      </c>
      <c r="F67" s="25">
        <f>'第2四総計'!F67-'第2四宿泊客'!F67</f>
        <v>13939</v>
      </c>
      <c r="G67" s="26">
        <f t="shared" si="17"/>
        <v>1.1593612243200533</v>
      </c>
      <c r="H67" s="25">
        <f t="shared" si="21"/>
        <v>115137</v>
      </c>
      <c r="I67" s="26">
        <f t="shared" si="18"/>
        <v>1.0011738926279543</v>
      </c>
      <c r="J67" s="25">
        <f>'第2四総計'!J67-'第2四宿泊客'!J67</f>
        <v>12737</v>
      </c>
      <c r="K67" s="26">
        <f t="shared" si="5"/>
        <v>0.9021177137191019</v>
      </c>
      <c r="L67" s="25">
        <f>'第2四総計'!L67-'第2四宿泊客'!L67</f>
        <v>15163</v>
      </c>
      <c r="M67" s="26">
        <f t="shared" si="6"/>
        <v>0.995078094238089</v>
      </c>
      <c r="N67" s="25">
        <f>'第2四総計'!N67-'第2四宿泊客'!N67</f>
        <v>14074</v>
      </c>
      <c r="O67" s="26">
        <f t="shared" si="7"/>
        <v>1.2479162972158184</v>
      </c>
      <c r="P67" s="25">
        <f t="shared" si="22"/>
        <v>41974</v>
      </c>
      <c r="Q67" s="26">
        <f t="shared" si="8"/>
        <v>1.0329518887658422</v>
      </c>
      <c r="R67" s="25">
        <f t="shared" si="9"/>
        <v>157111</v>
      </c>
      <c r="S67" s="26">
        <f t="shared" si="10"/>
        <v>1.0094707556686393</v>
      </c>
    </row>
    <row r="68" spans="1:19" ht="13.5">
      <c r="A68" s="24" t="s">
        <v>87</v>
      </c>
      <c r="B68" s="25">
        <f>'第2四総計'!B68-'第2四宿泊客'!B68</f>
        <v>5276</v>
      </c>
      <c r="C68" s="26">
        <f aca="true" t="shared" si="23" ref="C68:C86">B68/B154</f>
        <v>1.0552</v>
      </c>
      <c r="D68" s="25">
        <f>'第2四総計'!D68-'第2四宿泊客'!D68</f>
        <v>5332</v>
      </c>
      <c r="E68" s="26">
        <f aca="true" t="shared" si="24" ref="E68:E86">D68/C154</f>
        <v>1.5234285714285714</v>
      </c>
      <c r="F68" s="25">
        <f>'第2四総計'!F68-'第2四宿泊客'!F68</f>
        <v>23709</v>
      </c>
      <c r="G68" s="26">
        <f aca="true" t="shared" si="25" ref="G68:G86">F68/D154</f>
        <v>1.18545</v>
      </c>
      <c r="H68" s="25">
        <f t="shared" si="21"/>
        <v>34317</v>
      </c>
      <c r="I68" s="26">
        <f aca="true" t="shared" si="26" ref="I68:I86">H68/E154</f>
        <v>1.2041052631578948</v>
      </c>
      <c r="J68" s="25">
        <f>'第2四総計'!J68-'第2四宿泊客'!J68</f>
        <v>11675</v>
      </c>
      <c r="K68" s="26">
        <f t="shared" si="5"/>
        <v>1.2289473684210526</v>
      </c>
      <c r="L68" s="25">
        <f>'第2四総計'!L68-'第2四宿泊客'!L68</f>
        <v>11782</v>
      </c>
      <c r="M68" s="26">
        <f t="shared" si="6"/>
        <v>1.122095238095238</v>
      </c>
      <c r="N68" s="25">
        <f>'第2四総計'!N68-'第2四宿泊客'!N68</f>
        <v>11877</v>
      </c>
      <c r="O68" s="26">
        <f t="shared" si="7"/>
        <v>1.9795</v>
      </c>
      <c r="P68" s="25">
        <f t="shared" si="22"/>
        <v>35334</v>
      </c>
      <c r="Q68" s="26">
        <f t="shared" si="8"/>
        <v>1.359</v>
      </c>
      <c r="R68" s="25">
        <f t="shared" si="9"/>
        <v>69651</v>
      </c>
      <c r="S68" s="26">
        <f t="shared" si="10"/>
        <v>1.278</v>
      </c>
    </row>
    <row r="69" spans="1:19" ht="13.5">
      <c r="A69" s="27" t="s">
        <v>88</v>
      </c>
      <c r="B69" s="28">
        <f>SUM(B55:B68)</f>
        <v>917603</v>
      </c>
      <c r="C69" s="30">
        <f t="shared" si="23"/>
        <v>1.1507003749545415</v>
      </c>
      <c r="D69" s="28">
        <f>SUM(D55:D68)</f>
        <v>873403</v>
      </c>
      <c r="E69" s="30">
        <f t="shared" si="24"/>
        <v>0.9697334075009187</v>
      </c>
      <c r="F69" s="28">
        <f>SUM(F55:F68)</f>
        <v>1068133</v>
      </c>
      <c r="G69" s="30">
        <f t="shared" si="25"/>
        <v>1.2404371648159203</v>
      </c>
      <c r="H69" s="28">
        <f>SUM(H55:H68)</f>
        <v>2859139</v>
      </c>
      <c r="I69" s="30">
        <f t="shared" si="26"/>
        <v>1.1172059720528433</v>
      </c>
      <c r="J69" s="31">
        <f>SUM(J55:J68)</f>
        <v>559451</v>
      </c>
      <c r="K69" s="30">
        <f aca="true" t="shared" si="27" ref="K69:K86">J69/F155</f>
        <v>0.9399883730308081</v>
      </c>
      <c r="L69" s="31">
        <f>SUM(L55:L68)</f>
        <v>1176826</v>
      </c>
      <c r="M69" s="30">
        <f aca="true" t="shared" si="28" ref="M69:M86">L69/G155</f>
        <v>0.9904692168497243</v>
      </c>
      <c r="N69" s="31">
        <f>SUM(N55:N68)</f>
        <v>481141</v>
      </c>
      <c r="O69" s="30">
        <f aca="true" t="shared" si="29" ref="O69:O86">N69/H155</f>
        <v>0.9611324855472855</v>
      </c>
      <c r="P69" s="31">
        <f>SUM(P55:P68)</f>
        <v>2217418</v>
      </c>
      <c r="Q69" s="30">
        <f aca="true" t="shared" si="30" ref="Q69:Q86">P69/I155</f>
        <v>0.9708842181586363</v>
      </c>
      <c r="R69" s="31">
        <f aca="true" t="shared" si="31" ref="R69:R86">H69+P69</f>
        <v>5076557</v>
      </c>
      <c r="S69" s="30">
        <f aca="true" t="shared" si="32" ref="S69:S86">R69/J155</f>
        <v>1.0482033935681319</v>
      </c>
    </row>
    <row r="70" spans="1:19" ht="13.5">
      <c r="A70" s="24" t="s">
        <v>89</v>
      </c>
      <c r="B70" s="25">
        <f>'第2四総計'!B70-'第2四宿泊客'!B70</f>
        <v>427820</v>
      </c>
      <c r="C70" s="26">
        <f t="shared" si="23"/>
        <v>0.8233102529857553</v>
      </c>
      <c r="D70" s="25">
        <f>'第2四総計'!D70-'第2四宿泊客'!D70</f>
        <v>1840890</v>
      </c>
      <c r="E70" s="26">
        <f t="shared" si="24"/>
        <v>0.9188498766141977</v>
      </c>
      <c r="F70" s="25">
        <f>'第2四総計'!F70-'第2四宿泊客'!F70</f>
        <v>324905</v>
      </c>
      <c r="G70" s="26">
        <f t="shared" si="25"/>
        <v>0.9358671544200248</v>
      </c>
      <c r="H70" s="25">
        <f aca="true" t="shared" si="33" ref="H70:H78">B70+D70+F70</f>
        <v>2593615</v>
      </c>
      <c r="I70" s="26">
        <f t="shared" si="26"/>
        <v>0.9036117084210717</v>
      </c>
      <c r="J70" s="25">
        <f>'第2四総計'!J70-'第2四宿泊客'!J70</f>
        <v>614575</v>
      </c>
      <c r="K70" s="26">
        <f>J70/F156</f>
        <v>0.8615154934710842</v>
      </c>
      <c r="L70" s="25">
        <f>'第2四総計'!L70-'第2四宿泊客'!L70</f>
        <v>606367</v>
      </c>
      <c r="M70" s="26">
        <f t="shared" si="28"/>
        <v>0.8433840680196225</v>
      </c>
      <c r="N70" s="25">
        <f>'第2四総計'!N70-'第2四宿泊客'!N70</f>
        <v>314462</v>
      </c>
      <c r="O70" s="26">
        <f t="shared" si="29"/>
        <v>0.8299055456001774</v>
      </c>
      <c r="P70" s="25">
        <f>J70+L70+N70</f>
        <v>1535404</v>
      </c>
      <c r="Q70" s="26">
        <f t="shared" si="30"/>
        <v>0.8477054758406777</v>
      </c>
      <c r="R70" s="25">
        <f t="shared" si="31"/>
        <v>4129019</v>
      </c>
      <c r="S70" s="26">
        <f t="shared" si="32"/>
        <v>0.8819819960299244</v>
      </c>
    </row>
    <row r="71" spans="1:19" ht="13.5">
      <c r="A71" s="24" t="s">
        <v>90</v>
      </c>
      <c r="B71" s="25">
        <f>'第2四総計'!B71-'第2四宿泊客'!B71</f>
        <v>109716</v>
      </c>
      <c r="C71" s="26">
        <f t="shared" si="23"/>
        <v>0.9848921444537204</v>
      </c>
      <c r="D71" s="25">
        <f>'第2四総計'!D71-'第2四宿泊客'!D71</f>
        <v>211206</v>
      </c>
      <c r="E71" s="26">
        <f t="shared" si="24"/>
        <v>0.9438404097009022</v>
      </c>
      <c r="F71" s="25">
        <f>'第2四総計'!F71-'第2四宿泊客'!F71</f>
        <v>165732</v>
      </c>
      <c r="G71" s="26">
        <f t="shared" si="25"/>
        <v>0.9731710324660454</v>
      </c>
      <c r="H71" s="25">
        <f t="shared" si="33"/>
        <v>486654</v>
      </c>
      <c r="I71" s="26">
        <f t="shared" si="26"/>
        <v>0.962769524781739</v>
      </c>
      <c r="J71" s="25">
        <f>'第2四総計'!J71-'第2四宿泊客'!J71</f>
        <v>100385</v>
      </c>
      <c r="K71" s="26">
        <f t="shared" si="27"/>
        <v>1.0491304711341498</v>
      </c>
      <c r="L71" s="25">
        <f>'第2四総計'!L71-'第2四宿泊客'!L71</f>
        <v>100197</v>
      </c>
      <c r="M71" s="26">
        <f t="shared" si="28"/>
        <v>0.9897661829640533</v>
      </c>
      <c r="N71" s="25">
        <f>'第2四総計'!N71-'第2四宿泊客'!N71</f>
        <v>108860</v>
      </c>
      <c r="O71" s="26">
        <f t="shared" si="29"/>
        <v>1.1575309692168643</v>
      </c>
      <c r="P71" s="25">
        <f aca="true" t="shared" si="34" ref="P71:P78">J71+L71+N71</f>
        <v>309442</v>
      </c>
      <c r="Q71" s="26">
        <f t="shared" si="30"/>
        <v>1.0635134484915556</v>
      </c>
      <c r="R71" s="25">
        <f t="shared" si="31"/>
        <v>796096</v>
      </c>
      <c r="S71" s="26">
        <f t="shared" si="32"/>
        <v>0.9995743532114988</v>
      </c>
    </row>
    <row r="72" spans="1:19" ht="13.5">
      <c r="A72" s="24" t="s">
        <v>91</v>
      </c>
      <c r="B72" s="25">
        <f>'第2四総計'!B72-'第2四宿泊客'!B72</f>
        <v>23455</v>
      </c>
      <c r="C72" s="26">
        <f t="shared" si="23"/>
        <v>0.4720835681507125</v>
      </c>
      <c r="D72" s="25">
        <f>'第2四総計'!D72-'第2四宿泊客'!D72</f>
        <v>23292</v>
      </c>
      <c r="E72" s="26">
        <f t="shared" si="24"/>
        <v>0.9279681274900399</v>
      </c>
      <c r="F72" s="25">
        <f>'第2四総計'!F72-'第2四宿泊客'!F72</f>
        <v>21304</v>
      </c>
      <c r="G72" s="26">
        <f t="shared" si="25"/>
        <v>0.9859767667885407</v>
      </c>
      <c r="H72" s="25">
        <f t="shared" si="33"/>
        <v>68051</v>
      </c>
      <c r="I72" s="26">
        <f t="shared" si="26"/>
        <v>0.7059891483644739</v>
      </c>
      <c r="J72" s="25">
        <f>'第2四総計'!J72-'第2四宿泊客'!J72</f>
        <v>24535</v>
      </c>
      <c r="K72" s="26">
        <f>J72/F158</f>
        <v>1.1420658194851743</v>
      </c>
      <c r="L72" s="25">
        <f>'第2四総計'!L72-'第2四宿泊客'!L72</f>
        <v>33882</v>
      </c>
      <c r="M72" s="26">
        <f t="shared" si="28"/>
        <v>1.2474503884245793</v>
      </c>
      <c r="N72" s="25">
        <f>'第2四総計'!N72-'第2四宿泊客'!N72</f>
        <v>20450</v>
      </c>
      <c r="O72" s="26">
        <f t="shared" si="29"/>
        <v>1.0474288055726286</v>
      </c>
      <c r="P72" s="25">
        <f>J72+L72+N72</f>
        <v>78867</v>
      </c>
      <c r="Q72" s="26">
        <f t="shared" si="30"/>
        <v>1.1569504752963267</v>
      </c>
      <c r="R72" s="25">
        <f t="shared" si="31"/>
        <v>146918</v>
      </c>
      <c r="S72" s="26">
        <f t="shared" si="32"/>
        <v>0.8927983276514806</v>
      </c>
    </row>
    <row r="73" spans="1:19" ht="13.5">
      <c r="A73" s="24" t="s">
        <v>92</v>
      </c>
      <c r="B73" s="25">
        <f>'第2四総計'!B73-'第2四宿泊客'!B73</f>
        <v>26174</v>
      </c>
      <c r="C73" s="26">
        <f t="shared" si="23"/>
        <v>1.0160319863359342</v>
      </c>
      <c r="D73" s="25">
        <f>'第2四総計'!D73-'第2四宿泊客'!D73</f>
        <v>77165</v>
      </c>
      <c r="E73" s="26">
        <f t="shared" si="24"/>
        <v>0.9407383024894546</v>
      </c>
      <c r="F73" s="25">
        <f>'第2四総計'!F73-'第2四宿泊客'!F73</f>
        <v>27524</v>
      </c>
      <c r="G73" s="26">
        <f t="shared" si="25"/>
        <v>0.9427641719472513</v>
      </c>
      <c r="H73" s="25">
        <f t="shared" si="33"/>
        <v>130863</v>
      </c>
      <c r="I73" s="26">
        <f t="shared" si="26"/>
        <v>0.955329897358777</v>
      </c>
      <c r="J73" s="25">
        <f>'第2四総計'!J73-'第2四宿泊客'!J73</f>
        <v>145527</v>
      </c>
      <c r="K73" s="26">
        <f t="shared" si="27"/>
        <v>0.9804287485178398</v>
      </c>
      <c r="L73" s="25">
        <f>'第2四総計'!L73-'第2四宿泊客'!L73</f>
        <v>98607</v>
      </c>
      <c r="M73" s="26">
        <f t="shared" si="28"/>
        <v>1.0171857108963185</v>
      </c>
      <c r="N73" s="25">
        <f>'第2四総計'!N73-'第2四宿泊客'!N73</f>
        <v>9962</v>
      </c>
      <c r="O73" s="26">
        <f t="shared" si="29"/>
        <v>1.0917260273972602</v>
      </c>
      <c r="P73" s="25">
        <f t="shared" si="34"/>
        <v>254096</v>
      </c>
      <c r="Q73" s="26">
        <f t="shared" si="30"/>
        <v>0.9984204198068354</v>
      </c>
      <c r="R73" s="25">
        <f t="shared" si="31"/>
        <v>384959</v>
      </c>
      <c r="S73" s="26">
        <f t="shared" si="32"/>
        <v>0.9833426994993358</v>
      </c>
    </row>
    <row r="74" spans="1:19" ht="13.5">
      <c r="A74" s="24" t="s">
        <v>93</v>
      </c>
      <c r="B74" s="25">
        <f>'第2四総計'!B74-'第2四宿泊客'!B74</f>
        <v>23617</v>
      </c>
      <c r="C74" s="26">
        <f t="shared" si="23"/>
        <v>1.1809090454522726</v>
      </c>
      <c r="D74" s="25">
        <f>'第2四総計'!D74-'第2四宿泊客'!D74</f>
        <v>27723</v>
      </c>
      <c r="E74" s="26">
        <f t="shared" si="24"/>
        <v>0.8819150628280579</v>
      </c>
      <c r="F74" s="25">
        <f>'第2四総計'!F74-'第2四宿泊客'!F74</f>
        <v>17710</v>
      </c>
      <c r="G74" s="26">
        <f t="shared" si="25"/>
        <v>0.8396150381643199</v>
      </c>
      <c r="H74" s="25">
        <f t="shared" si="33"/>
        <v>69050</v>
      </c>
      <c r="I74" s="26">
        <f t="shared" si="26"/>
        <v>0.9520592331131854</v>
      </c>
      <c r="J74" s="25">
        <f>'第2四総計'!J74-'第2四宿泊客'!J74</f>
        <v>62383</v>
      </c>
      <c r="K74" s="26">
        <f t="shared" si="27"/>
        <v>0.8100846665281529</v>
      </c>
      <c r="L74" s="25">
        <f>'第2四総計'!L74-'第2四宿泊客'!L74</f>
        <v>93090</v>
      </c>
      <c r="M74" s="26">
        <f t="shared" si="28"/>
        <v>0.9312818255484748</v>
      </c>
      <c r="N74" s="25">
        <f>'第2四総計'!N74-'第2四宿泊客'!N74</f>
        <v>22152</v>
      </c>
      <c r="O74" s="26">
        <f t="shared" si="29"/>
        <v>0.8635247339492457</v>
      </c>
      <c r="P74" s="25">
        <f t="shared" si="34"/>
        <v>177625</v>
      </c>
      <c r="Q74" s="26">
        <f t="shared" si="30"/>
        <v>0.8766410028625012</v>
      </c>
      <c r="R74" s="25">
        <f t="shared" si="31"/>
        <v>246675</v>
      </c>
      <c r="S74" s="26">
        <f t="shared" si="32"/>
        <v>0.89652076889808</v>
      </c>
    </row>
    <row r="75" spans="1:19" ht="13.5">
      <c r="A75" s="24" t="s">
        <v>94</v>
      </c>
      <c r="B75" s="25">
        <f>'第2四総計'!B75-'第2四宿泊客'!B75</f>
        <v>5948</v>
      </c>
      <c r="C75" s="26">
        <f t="shared" si="23"/>
        <v>1.1841528966752937</v>
      </c>
      <c r="D75" s="25">
        <f>'第2四総計'!D75-'第2四宿泊客'!D75</f>
        <v>6427</v>
      </c>
      <c r="E75" s="26">
        <f t="shared" si="24"/>
        <v>0.9168330955777461</v>
      </c>
      <c r="F75" s="25">
        <f>'第2四総計'!F75-'第2四宿泊客'!F75</f>
        <v>5946</v>
      </c>
      <c r="G75" s="26">
        <f t="shared" si="25"/>
        <v>1.0367916303400175</v>
      </c>
      <c r="H75" s="25">
        <f t="shared" si="33"/>
        <v>18321</v>
      </c>
      <c r="I75" s="26">
        <f t="shared" si="26"/>
        <v>1.0311233678523188</v>
      </c>
      <c r="J75" s="25">
        <f>'第2四総計'!J75-'第2四宿泊客'!J75</f>
        <v>20737</v>
      </c>
      <c r="K75" s="26">
        <f t="shared" si="27"/>
        <v>0.8109577255484729</v>
      </c>
      <c r="L75" s="25">
        <f>'第2四総計'!L75-'第2四宿泊客'!L75</f>
        <v>38657</v>
      </c>
      <c r="M75" s="26">
        <f t="shared" si="28"/>
        <v>1.0562021857923498</v>
      </c>
      <c r="N75" s="25">
        <f>'第2四総計'!N75-'第2四宿泊客'!N75</f>
        <v>6803</v>
      </c>
      <c r="O75" s="26">
        <f t="shared" si="29"/>
        <v>1.0737058080808082</v>
      </c>
      <c r="P75" s="25">
        <f t="shared" si="34"/>
        <v>66197</v>
      </c>
      <c r="Q75" s="26">
        <f t="shared" si="30"/>
        <v>0.9662808180185967</v>
      </c>
      <c r="R75" s="25">
        <f t="shared" si="31"/>
        <v>84518</v>
      </c>
      <c r="S75" s="26">
        <f t="shared" si="32"/>
        <v>0.9796348884381338</v>
      </c>
    </row>
    <row r="76" spans="1:19" ht="13.5">
      <c r="A76" s="24" t="s">
        <v>95</v>
      </c>
      <c r="B76" s="25">
        <f>'第2四総計'!B76-'第2四宿泊客'!B76</f>
        <v>46749</v>
      </c>
      <c r="C76" s="26">
        <f t="shared" si="23"/>
        <v>0.4658687766572328</v>
      </c>
      <c r="D76" s="25">
        <f>'第2四総計'!D76-'第2四宿泊客'!D76</f>
        <v>13466</v>
      </c>
      <c r="E76" s="26">
        <f t="shared" si="24"/>
        <v>1.0530184548013763</v>
      </c>
      <c r="F76" s="25">
        <f>'第2四総計'!F76-'第2四宿泊客'!F76</f>
        <v>9335</v>
      </c>
      <c r="G76" s="26">
        <f t="shared" si="25"/>
        <v>0.8382722701149425</v>
      </c>
      <c r="H76" s="25">
        <f t="shared" si="33"/>
        <v>69550</v>
      </c>
      <c r="I76" s="26">
        <f t="shared" si="26"/>
        <v>0.5596594566756792</v>
      </c>
      <c r="J76" s="25">
        <f>'第2四総計'!J76-'第2四宿泊客'!J76</f>
        <v>61441</v>
      </c>
      <c r="K76" s="26">
        <f t="shared" si="27"/>
        <v>0.979217467527293</v>
      </c>
      <c r="L76" s="25">
        <f>'第2四総計'!L76-'第2四宿泊客'!L76</f>
        <v>14687</v>
      </c>
      <c r="M76" s="26">
        <f t="shared" si="28"/>
        <v>0.8098257609175121</v>
      </c>
      <c r="N76" s="25">
        <f>'第2四総計'!N76-'第2四宿泊客'!N76</f>
        <v>10769</v>
      </c>
      <c r="O76" s="26">
        <f t="shared" si="29"/>
        <v>0.9155755823839483</v>
      </c>
      <c r="P76" s="25">
        <f t="shared" si="34"/>
        <v>86897</v>
      </c>
      <c r="Q76" s="26">
        <f t="shared" si="30"/>
        <v>0.9379769653400689</v>
      </c>
      <c r="R76" s="25">
        <f t="shared" si="31"/>
        <v>156447</v>
      </c>
      <c r="S76" s="26">
        <f t="shared" si="32"/>
        <v>0.721236429015974</v>
      </c>
    </row>
    <row r="77" spans="1:19" ht="13.5">
      <c r="A77" s="24" t="s">
        <v>96</v>
      </c>
      <c r="B77" s="25">
        <f>'第2四総計'!B77-'第2四宿泊客'!B77</f>
        <v>103802</v>
      </c>
      <c r="C77" s="26">
        <f t="shared" si="23"/>
        <v>0.8074080988161354</v>
      </c>
      <c r="D77" s="25">
        <f>'第2四総計'!D77-'第2四宿泊客'!D77</f>
        <v>126795</v>
      </c>
      <c r="E77" s="26">
        <f t="shared" si="24"/>
        <v>1.1060179168011444</v>
      </c>
      <c r="F77" s="25">
        <f>'第2四総計'!F77-'第2四宿泊客'!F77</f>
        <v>65828</v>
      </c>
      <c r="G77" s="26">
        <f t="shared" si="25"/>
        <v>1.2659717681449287</v>
      </c>
      <c r="H77" s="25">
        <f t="shared" si="33"/>
        <v>296425</v>
      </c>
      <c r="I77" s="26">
        <f t="shared" si="26"/>
        <v>1.0041463274175901</v>
      </c>
      <c r="J77" s="25">
        <f>'第2四総計'!J77-'第2四宿泊客'!J77</f>
        <v>53101</v>
      </c>
      <c r="K77" s="26">
        <f t="shared" si="27"/>
        <v>0.9438667590963223</v>
      </c>
      <c r="L77" s="25">
        <f>'第2四総計'!L77-'第2四宿泊客'!L77</f>
        <v>110167</v>
      </c>
      <c r="M77" s="26">
        <f t="shared" si="28"/>
        <v>1.1375130357566934</v>
      </c>
      <c r="N77" s="25">
        <f>'第2四総計'!N77-'第2四宿泊客'!N77</f>
        <v>51305</v>
      </c>
      <c r="O77" s="26">
        <f t="shared" si="29"/>
        <v>0.9652506020469597</v>
      </c>
      <c r="P77" s="25">
        <f t="shared" si="34"/>
        <v>214573</v>
      </c>
      <c r="Q77" s="26">
        <f t="shared" si="30"/>
        <v>1.0403035004363426</v>
      </c>
      <c r="R77" s="25">
        <f t="shared" si="31"/>
        <v>510998</v>
      </c>
      <c r="S77" s="26">
        <f t="shared" si="32"/>
        <v>1.019018428152937</v>
      </c>
    </row>
    <row r="78" spans="1:19" ht="13.5">
      <c r="A78" s="24" t="s">
        <v>97</v>
      </c>
      <c r="B78" s="25">
        <f>'第2四総計'!B78-'第2四宿泊客'!B78</f>
        <v>19946</v>
      </c>
      <c r="C78" s="26">
        <f t="shared" si="23"/>
        <v>0.9087015945330296</v>
      </c>
      <c r="D78" s="25">
        <f>'第2四総計'!D78-'第2四宿泊客'!D78</f>
        <v>21109</v>
      </c>
      <c r="E78" s="26">
        <f t="shared" si="24"/>
        <v>1.0807946341713175</v>
      </c>
      <c r="F78" s="25">
        <f>'第2四総計'!F78-'第2四宿泊客'!F78</f>
        <v>19062</v>
      </c>
      <c r="G78" s="26">
        <f t="shared" si="25"/>
        <v>1.086711133914828</v>
      </c>
      <c r="H78" s="25">
        <f t="shared" si="33"/>
        <v>60117</v>
      </c>
      <c r="I78" s="26">
        <f t="shared" si="26"/>
        <v>1.0185524041882688</v>
      </c>
      <c r="J78" s="25">
        <f>'第2四総計'!J78-'第2四宿泊客'!J78</f>
        <v>41257</v>
      </c>
      <c r="K78" s="26">
        <f t="shared" si="27"/>
        <v>1.1200488665671238</v>
      </c>
      <c r="L78" s="25">
        <f>'第2四総計'!L78-'第2四宿泊客'!L78</f>
        <v>58685</v>
      </c>
      <c r="M78" s="26">
        <f t="shared" si="28"/>
        <v>0.3216550559888625</v>
      </c>
      <c r="N78" s="25">
        <f>'第2四総計'!N78-'第2四宿泊客'!N78</f>
        <v>125338</v>
      </c>
      <c r="O78" s="26">
        <f t="shared" si="29"/>
        <v>5.4830919987751</v>
      </c>
      <c r="P78" s="25">
        <f t="shared" si="34"/>
        <v>225280</v>
      </c>
      <c r="Q78" s="26">
        <f t="shared" si="30"/>
        <v>0.9303670175641465</v>
      </c>
      <c r="R78" s="25">
        <f t="shared" si="31"/>
        <v>285397</v>
      </c>
      <c r="S78" s="26">
        <f t="shared" si="32"/>
        <v>0.9476496116720845</v>
      </c>
    </row>
    <row r="79" spans="1:19" ht="13.5">
      <c r="A79" s="27" t="s">
        <v>98</v>
      </c>
      <c r="B79" s="28">
        <f>SUM(B70:B78)</f>
        <v>787227</v>
      </c>
      <c r="C79" s="29">
        <f t="shared" si="23"/>
        <v>0.8013630440978867</v>
      </c>
      <c r="D79" s="28">
        <f>SUM(D70:D78)</f>
        <v>2348073</v>
      </c>
      <c r="E79" s="29">
        <f t="shared" si="24"/>
        <v>0.9318578318072718</v>
      </c>
      <c r="F79" s="28">
        <f>SUM(F70:F78)</f>
        <v>657346</v>
      </c>
      <c r="G79" s="29">
        <f t="shared" si="25"/>
        <v>0.9727276493986173</v>
      </c>
      <c r="H79" s="28">
        <f>SUM(H70:H78)</f>
        <v>3792646</v>
      </c>
      <c r="I79" s="29">
        <f t="shared" si="26"/>
        <v>0.9077850371190203</v>
      </c>
      <c r="J79" s="31">
        <f>SUM(J70:J78)</f>
        <v>1123941</v>
      </c>
      <c r="K79" s="30">
        <f t="shared" si="27"/>
        <v>0.9083217632065118</v>
      </c>
      <c r="L79" s="31">
        <f>SUM(L70:L78)</f>
        <v>1154339</v>
      </c>
      <c r="M79" s="30">
        <f t="shared" si="28"/>
        <v>0.837512288733544</v>
      </c>
      <c r="N79" s="31">
        <f>SUM(N70:N78)</f>
        <v>670101</v>
      </c>
      <c r="O79" s="30">
        <f t="shared" si="29"/>
        <v>1.0784268285028702</v>
      </c>
      <c r="P79" s="31">
        <f>SUM(P70:P78)</f>
        <v>2948381</v>
      </c>
      <c r="Q79" s="30">
        <f t="shared" si="30"/>
        <v>0.910824560417121</v>
      </c>
      <c r="R79" s="31">
        <f t="shared" si="31"/>
        <v>6741027</v>
      </c>
      <c r="S79" s="30">
        <f t="shared" si="32"/>
        <v>0.9091119599059091</v>
      </c>
    </row>
    <row r="80" spans="1:19" ht="13.5">
      <c r="A80" s="24" t="s">
        <v>99</v>
      </c>
      <c r="B80" s="25">
        <f>'第2四総計'!B80-'第2四宿泊客'!B80</f>
        <v>65288</v>
      </c>
      <c r="C80" s="26">
        <f t="shared" si="23"/>
        <v>1.1125349328607457</v>
      </c>
      <c r="D80" s="25">
        <f>'第2四総計'!D80-'第2四宿泊客'!D80</f>
        <v>39281</v>
      </c>
      <c r="E80" s="26">
        <f t="shared" si="24"/>
        <v>0.9549288926704753</v>
      </c>
      <c r="F80" s="25">
        <f>'第2四総計'!F80-'第2四宿泊客'!F80</f>
        <v>40815</v>
      </c>
      <c r="G80" s="26">
        <f t="shared" si="25"/>
        <v>0.9509995805955543</v>
      </c>
      <c r="H80" s="25">
        <f>B80+D80+F80</f>
        <v>145384</v>
      </c>
      <c r="I80" s="26">
        <f t="shared" si="26"/>
        <v>1.0185445960052404</v>
      </c>
      <c r="J80" s="25">
        <f>'第2四総計'!J80-'第2四宿泊客'!J80</f>
        <v>70001</v>
      </c>
      <c r="K80" s="26">
        <f t="shared" si="27"/>
        <v>0.8307639358659403</v>
      </c>
      <c r="L80" s="25">
        <f>'第2四総計'!L80-'第2四宿泊客'!L80</f>
        <v>400302</v>
      </c>
      <c r="M80" s="26">
        <f t="shared" si="28"/>
        <v>0.9917056856187291</v>
      </c>
      <c r="N80" s="25">
        <f>'第2四総計'!N80-'第2四宿泊客'!N80</f>
        <v>50461</v>
      </c>
      <c r="O80" s="26">
        <f t="shared" si="29"/>
        <v>1.4442186605609617</v>
      </c>
      <c r="P80" s="25">
        <f>J80+L80+N80</f>
        <v>520764</v>
      </c>
      <c r="Q80" s="26">
        <f t="shared" si="30"/>
        <v>0.996008423049779</v>
      </c>
      <c r="R80" s="25">
        <f t="shared" si="31"/>
        <v>666148</v>
      </c>
      <c r="S80" s="26">
        <f t="shared" si="32"/>
        <v>1.00084136132262</v>
      </c>
    </row>
    <row r="81" spans="1:19" ht="13.5">
      <c r="A81" s="24" t="s">
        <v>100</v>
      </c>
      <c r="B81" s="25">
        <f>'第2四総計'!B81-'第2四宿泊客'!B81</f>
        <v>35788</v>
      </c>
      <c r="C81" s="26">
        <f t="shared" si="23"/>
        <v>0.7672583826429981</v>
      </c>
      <c r="D81" s="25">
        <f>'第2四総計'!D81-'第2四宿泊客'!D81</f>
        <v>39482</v>
      </c>
      <c r="E81" s="26">
        <f t="shared" si="24"/>
        <v>0.841385189131593</v>
      </c>
      <c r="F81" s="25">
        <f>'第2四総計'!F81-'第2四宿泊客'!F81</f>
        <v>22324</v>
      </c>
      <c r="G81" s="26">
        <f t="shared" si="25"/>
        <v>0.683108935128519</v>
      </c>
      <c r="H81" s="25">
        <f>B81+D81+F81</f>
        <v>97594</v>
      </c>
      <c r="I81" s="26">
        <f t="shared" si="26"/>
        <v>0.7730279051715261</v>
      </c>
      <c r="J81" s="25">
        <f>'第2四総計'!J81-'第2四宿泊客'!J81</f>
        <v>23693</v>
      </c>
      <c r="K81" s="26">
        <f t="shared" si="27"/>
        <v>0.641582496141244</v>
      </c>
      <c r="L81" s="25">
        <f>'第2四総計'!L81-'第2四宿泊客'!L81</f>
        <v>36721</v>
      </c>
      <c r="M81" s="26">
        <f t="shared" si="28"/>
        <v>0.945442842430484</v>
      </c>
      <c r="N81" s="25">
        <f>'第2四総計'!N81-'第2四宿泊客'!N81</f>
        <v>21573</v>
      </c>
      <c r="O81" s="26">
        <f t="shared" si="29"/>
        <v>0.7655157730385721</v>
      </c>
      <c r="P81" s="25">
        <f>J81+L81+N81</f>
        <v>81987</v>
      </c>
      <c r="Q81" s="26">
        <f t="shared" si="30"/>
        <v>0.7887157287157287</v>
      </c>
      <c r="R81" s="25">
        <f t="shared" si="31"/>
        <v>179581</v>
      </c>
      <c r="S81" s="26">
        <f t="shared" si="32"/>
        <v>0.7801119900607735</v>
      </c>
    </row>
    <row r="82" spans="1:19" ht="13.5">
      <c r="A82" s="24" t="s">
        <v>101</v>
      </c>
      <c r="B82" s="25">
        <f>'第2四総計'!B82-'第2四宿泊客'!B82</f>
        <v>15097</v>
      </c>
      <c r="C82" s="26">
        <f t="shared" si="23"/>
        <v>0.8382099827882961</v>
      </c>
      <c r="D82" s="25">
        <f>'第2四総計'!D82-'第2四宿泊客'!D82</f>
        <v>7387</v>
      </c>
      <c r="E82" s="26">
        <f t="shared" si="24"/>
        <v>1.016233319576283</v>
      </c>
      <c r="F82" s="25">
        <f>'第2四総計'!F82-'第2四宿泊客'!F82</f>
        <v>6819</v>
      </c>
      <c r="G82" s="26">
        <f t="shared" si="25"/>
        <v>1.0272672491714372</v>
      </c>
      <c r="H82" s="25">
        <f>B82+D82+F82</f>
        <v>29303</v>
      </c>
      <c r="I82" s="26">
        <f t="shared" si="26"/>
        <v>0.918071307726048</v>
      </c>
      <c r="J82" s="25">
        <f>'第2四総計'!J82-'第2四宿泊客'!J82</f>
        <v>7135</v>
      </c>
      <c r="K82" s="26">
        <f t="shared" si="27"/>
        <v>0.9365975321606721</v>
      </c>
      <c r="L82" s="25">
        <f>'第2四総計'!L82-'第2四宿泊客'!L82</f>
        <v>17726</v>
      </c>
      <c r="M82" s="26">
        <f t="shared" si="28"/>
        <v>1.0353971962616821</v>
      </c>
      <c r="N82" s="25">
        <f>'第2四総計'!N82-'第2四宿泊客'!N82</f>
        <v>8922</v>
      </c>
      <c r="O82" s="26">
        <f t="shared" si="29"/>
        <v>0.992767330588628</v>
      </c>
      <c r="P82" s="25">
        <f>J82+L82+N82</f>
        <v>33783</v>
      </c>
      <c r="Q82" s="26">
        <f t="shared" si="30"/>
        <v>1.0017197924388437</v>
      </c>
      <c r="R82" s="25">
        <f t="shared" si="31"/>
        <v>63086</v>
      </c>
      <c r="S82" s="26">
        <f t="shared" si="32"/>
        <v>0.96104687476197</v>
      </c>
    </row>
    <row r="83" spans="1:19" ht="13.5">
      <c r="A83" s="24" t="s">
        <v>102</v>
      </c>
      <c r="B83" s="25">
        <f>'第2四総計'!B83-'第2四宿泊客'!B83</f>
        <v>10584</v>
      </c>
      <c r="C83" s="26">
        <f t="shared" si="23"/>
        <v>0.7009271523178808</v>
      </c>
      <c r="D83" s="25">
        <f>'第2四総計'!D83-'第2四宿泊客'!D83</f>
        <v>16422</v>
      </c>
      <c r="E83" s="26">
        <f t="shared" si="24"/>
        <v>0.8474558777995665</v>
      </c>
      <c r="F83" s="25">
        <f>'第2四総計'!F83-'第2四宿泊客'!F83</f>
        <v>6395</v>
      </c>
      <c r="G83" s="26">
        <f t="shared" si="25"/>
        <v>0.9117479327060165</v>
      </c>
      <c r="H83" s="25">
        <f>B83+D83+F83</f>
        <v>33401</v>
      </c>
      <c r="I83" s="26">
        <f t="shared" si="26"/>
        <v>0.8049985539381086</v>
      </c>
      <c r="J83" s="25">
        <f>'第2四総計'!J83-'第2四宿泊客'!J83</f>
        <v>9591</v>
      </c>
      <c r="K83" s="26">
        <f t="shared" si="27"/>
        <v>0.7708567754380324</v>
      </c>
      <c r="L83" s="25">
        <f>'第2四総計'!L83-'第2四宿泊客'!L83</f>
        <v>33466</v>
      </c>
      <c r="M83" s="26">
        <f t="shared" si="28"/>
        <v>0.8922839012424679</v>
      </c>
      <c r="N83" s="25">
        <f>'第2四総計'!N83-'第2四宿泊客'!N83</f>
        <v>11729</v>
      </c>
      <c r="O83" s="26">
        <f t="shared" si="29"/>
        <v>0.937045617959575</v>
      </c>
      <c r="P83" s="25">
        <f>J83+L83+N83</f>
        <v>54786</v>
      </c>
      <c r="Q83" s="26">
        <f t="shared" si="30"/>
        <v>0.8770671576082606</v>
      </c>
      <c r="R83" s="25">
        <f t="shared" si="31"/>
        <v>88187</v>
      </c>
      <c r="S83" s="26">
        <f t="shared" si="32"/>
        <v>0.8483026636012967</v>
      </c>
    </row>
    <row r="84" spans="1:20" ht="13.5">
      <c r="A84" s="24" t="s">
        <v>103</v>
      </c>
      <c r="B84" s="25">
        <f>'第2四総計'!B84-'第2四宿泊客'!B84</f>
        <v>5138</v>
      </c>
      <c r="C84" s="26">
        <f t="shared" si="23"/>
        <v>1.4088291746641075</v>
      </c>
      <c r="D84" s="25">
        <f>'第2四総計'!D84-'第2四宿泊客'!D84</f>
        <v>4153</v>
      </c>
      <c r="E84" s="26">
        <f t="shared" si="24"/>
        <v>1.0495324740965377</v>
      </c>
      <c r="F84" s="25">
        <f>'第2四総計'!F84-'第2四宿泊客'!F84</f>
        <v>2569</v>
      </c>
      <c r="G84" s="26">
        <f t="shared" si="25"/>
        <v>0.9358834244080145</v>
      </c>
      <c r="H84" s="25">
        <f>B84+D84+F84</f>
        <v>11860</v>
      </c>
      <c r="I84" s="26">
        <f t="shared" si="26"/>
        <v>1.1460044448739009</v>
      </c>
      <c r="J84" s="25">
        <f>'第2四総計'!J84-'第2四宿泊客'!J84</f>
        <v>5985</v>
      </c>
      <c r="K84" s="26">
        <f t="shared" si="27"/>
        <v>0.9105431309904153</v>
      </c>
      <c r="L84" s="25">
        <f>'第2四総計'!L84-'第2四宿泊客'!L84</f>
        <v>9176</v>
      </c>
      <c r="M84" s="26">
        <f t="shared" si="28"/>
        <v>1.1154874787259907</v>
      </c>
      <c r="N84" s="25">
        <f>'第2四総計'!N84-'第2四宿泊客'!N84</f>
        <v>40309</v>
      </c>
      <c r="O84" s="26">
        <f t="shared" si="29"/>
        <v>7.952061550601696</v>
      </c>
      <c r="P84" s="25">
        <f>J84+L84+N84</f>
        <v>55470</v>
      </c>
      <c r="Q84" s="26">
        <f t="shared" si="30"/>
        <v>2.7919267163277635</v>
      </c>
      <c r="R84" s="25">
        <f t="shared" si="31"/>
        <v>67330</v>
      </c>
      <c r="S84" s="26">
        <f t="shared" si="32"/>
        <v>2.228215904954165</v>
      </c>
      <c r="T84" s="82"/>
    </row>
    <row r="85" spans="1:20" ht="13.5">
      <c r="A85" s="27" t="s">
        <v>104</v>
      </c>
      <c r="B85" s="28">
        <f>SUM(B80:B84)</f>
        <v>131895</v>
      </c>
      <c r="C85" s="30">
        <f t="shared" si="23"/>
        <v>0.9282758329462438</v>
      </c>
      <c r="D85" s="31">
        <f>SUM(D80:D84)</f>
        <v>106725</v>
      </c>
      <c r="E85" s="30">
        <f t="shared" si="24"/>
        <v>0.8993881884986179</v>
      </c>
      <c r="F85" s="31">
        <f>SUM(F80:F84)</f>
        <v>78922</v>
      </c>
      <c r="G85" s="30">
        <f t="shared" si="25"/>
        <v>0.8578944507853687</v>
      </c>
      <c r="H85" s="31">
        <f>SUM(H80:H84)</f>
        <v>317542</v>
      </c>
      <c r="I85" s="30">
        <f t="shared" si="26"/>
        <v>0.9002026959985259</v>
      </c>
      <c r="J85" s="31">
        <f>SUM(J80:J84)</f>
        <v>116405</v>
      </c>
      <c r="K85" s="30">
        <f t="shared" si="27"/>
        <v>0.7874620322953803</v>
      </c>
      <c r="L85" s="31">
        <f>SUM(L80:L84)</f>
        <v>497391</v>
      </c>
      <c r="M85" s="30">
        <f t="shared" si="28"/>
        <v>0.98426610097716</v>
      </c>
      <c r="N85" s="31">
        <f>SUM(N80:N84)</f>
        <v>132994</v>
      </c>
      <c r="O85" s="30">
        <f t="shared" si="29"/>
        <v>1.4827524695074363</v>
      </c>
      <c r="P85" s="31">
        <f>SUM(P80:P84)</f>
        <v>746790</v>
      </c>
      <c r="Q85" s="30">
        <f t="shared" si="30"/>
        <v>1.005291717539937</v>
      </c>
      <c r="R85" s="31">
        <f t="shared" si="31"/>
        <v>1064332</v>
      </c>
      <c r="S85" s="30">
        <f t="shared" si="32"/>
        <v>0.9714568402451981</v>
      </c>
      <c r="T85" s="82"/>
    </row>
    <row r="86" spans="1:19" ht="13.5">
      <c r="A86" s="35" t="s">
        <v>107</v>
      </c>
      <c r="B86" s="36">
        <f>B25+B33+B39+B43+B54+B69+B79+B85</f>
        <v>8225799</v>
      </c>
      <c r="C86" s="37">
        <f t="shared" si="23"/>
        <v>0.8844506740042241</v>
      </c>
      <c r="D86" s="36">
        <f>D25+D33+D39+D43+D54+D69+D79+D85</f>
        <v>11353428</v>
      </c>
      <c r="E86" s="37">
        <f t="shared" si="24"/>
        <v>0.9413934402781637</v>
      </c>
      <c r="F86" s="36">
        <f>F25+F33+F39+F43+F54+F69+F79+F85</f>
        <v>4801355</v>
      </c>
      <c r="G86" s="37">
        <f t="shared" si="25"/>
        <v>0.7826178448777367</v>
      </c>
      <c r="H86" s="36">
        <f>H25+H33+H39+H43+H54+H69+H79+H85</f>
        <v>25744703</v>
      </c>
      <c r="I86" s="37">
        <f t="shared" si="26"/>
        <v>0.936317730658233</v>
      </c>
      <c r="J86" s="36">
        <f>J25+J33+J39+J43+J54+J69+J79+J85</f>
        <v>9825414</v>
      </c>
      <c r="K86" s="37">
        <f t="shared" si="27"/>
        <v>0.949932680890016</v>
      </c>
      <c r="L86" s="36">
        <f>L25+L33+L39+L43+L54+L69+L79+L85</f>
        <v>16229932</v>
      </c>
      <c r="M86" s="37">
        <f t="shared" si="28"/>
        <v>0.9510165254902209</v>
      </c>
      <c r="N86" s="36">
        <f>N25+N33+N39+N43+N54+N69+N79+N85</f>
        <v>6236479</v>
      </c>
      <c r="O86" s="37">
        <f t="shared" si="29"/>
        <v>0.9740597632541843</v>
      </c>
      <c r="P86" s="36">
        <f>P25+P33+P39+P43+P54+P69+P79+P85</f>
        <v>32291825</v>
      </c>
      <c r="Q86" s="37">
        <f t="shared" si="30"/>
        <v>0.9550484203477996</v>
      </c>
      <c r="R86" s="36">
        <f t="shared" si="31"/>
        <v>58036528</v>
      </c>
      <c r="S86" s="37">
        <f t="shared" si="32"/>
        <v>0.9466479139567575</v>
      </c>
    </row>
    <row r="88" ht="13.5">
      <c r="R88" s="66"/>
    </row>
    <row r="89" spans="1:10" ht="13.5">
      <c r="A89" s="67" t="s">
        <v>125</v>
      </c>
      <c r="B89" s="67">
        <v>13.4</v>
      </c>
      <c r="C89" s="67">
        <v>13.5</v>
      </c>
      <c r="D89" s="67">
        <v>13.6</v>
      </c>
      <c r="E89" s="67" t="s">
        <v>128</v>
      </c>
      <c r="F89" s="67">
        <v>13.7</v>
      </c>
      <c r="G89" s="67">
        <v>13.8</v>
      </c>
      <c r="H89" s="67">
        <v>13.9</v>
      </c>
      <c r="I89" s="67" t="s">
        <v>129</v>
      </c>
      <c r="J89" s="24" t="s">
        <v>130</v>
      </c>
    </row>
    <row r="90" spans="1:10" ht="13.5">
      <c r="A90" s="24" t="s">
        <v>23</v>
      </c>
      <c r="B90" s="68">
        <f>'第2四総計'!B90-'第2四宿泊客'!B90</f>
        <v>210350</v>
      </c>
      <c r="C90" s="68">
        <f>'第2四総計'!C90-'第2四宿泊客'!C90</f>
        <v>290978</v>
      </c>
      <c r="D90" s="68">
        <f>'第2四総計'!D90-'第2四宿泊客'!D90</f>
        <v>123199</v>
      </c>
      <c r="E90" s="69">
        <f>SUM(B90:D90)</f>
        <v>624527</v>
      </c>
      <c r="F90" s="68">
        <f>'第2四総計'!F90-'第2四宿泊客'!F90</f>
        <v>651133</v>
      </c>
      <c r="G90" s="68">
        <f>'第2四総計'!G90-'第2四宿泊客'!G90</f>
        <v>459136</v>
      </c>
      <c r="H90" s="68">
        <f>'第2四総計'!H90-'第2四宿泊客'!H90</f>
        <v>143291</v>
      </c>
      <c r="I90" s="24">
        <f>SUM(F90:H90)</f>
        <v>1253560</v>
      </c>
      <c r="J90" s="24">
        <f>E90+I90</f>
        <v>1878087</v>
      </c>
    </row>
    <row r="91" spans="1:10" ht="13.5">
      <c r="A91" s="24" t="s">
        <v>24</v>
      </c>
      <c r="B91" s="68">
        <f>'第2四総計'!B91-'第2四宿泊客'!B91</f>
        <v>266914</v>
      </c>
      <c r="C91" s="68">
        <f>'第2四総計'!C91-'第2四宿泊客'!C91</f>
        <v>739209</v>
      </c>
      <c r="D91" s="68">
        <f>'第2四総計'!D91-'第2四宿泊客'!D91</f>
        <v>112969</v>
      </c>
      <c r="E91" s="69">
        <f aca="true" t="shared" si="35" ref="E91:E154">SUM(B91:D91)</f>
        <v>1119092</v>
      </c>
      <c r="F91" s="68">
        <f>'第2四総計'!F91-'第2四宿泊客'!F91</f>
        <v>745724</v>
      </c>
      <c r="G91" s="68">
        <f>'第2四総計'!G91-'第2四宿泊客'!G91</f>
        <v>1182093</v>
      </c>
      <c r="H91" s="68">
        <f>'第2四総計'!H91-'第2四宿泊客'!H91</f>
        <v>232354</v>
      </c>
      <c r="I91" s="24">
        <f aca="true" t="shared" si="36" ref="I91:I154">SUM(F91:H91)</f>
        <v>2160171</v>
      </c>
      <c r="J91" s="24">
        <f aca="true" t="shared" si="37" ref="J91:J154">E91+I91</f>
        <v>3279263</v>
      </c>
    </row>
    <row r="92" spans="1:10" ht="13.5">
      <c r="A92" s="24" t="s">
        <v>25</v>
      </c>
      <c r="B92" s="68">
        <f>'第2四総計'!B92-'第2四宿泊客'!B92</f>
        <v>54720</v>
      </c>
      <c r="C92" s="68">
        <f>'第2四総計'!C92-'第2四宿泊客'!C92</f>
        <v>119607</v>
      </c>
      <c r="D92" s="68">
        <f>'第2四総計'!D92-'第2四宿泊客'!D92</f>
        <v>50320</v>
      </c>
      <c r="E92" s="69">
        <f t="shared" si="35"/>
        <v>224647</v>
      </c>
      <c r="F92" s="68">
        <f>'第2四総計'!F92-'第2四宿泊客'!F92</f>
        <v>24072</v>
      </c>
      <c r="G92" s="68">
        <f>'第2四総計'!G92-'第2四宿泊客'!G92</f>
        <v>538929</v>
      </c>
      <c r="H92" s="68">
        <f>'第2四総計'!H92-'第2四宿泊客'!H92</f>
        <v>37173</v>
      </c>
      <c r="I92" s="24">
        <f t="shared" si="36"/>
        <v>600174</v>
      </c>
      <c r="J92" s="24">
        <f t="shared" si="37"/>
        <v>824821</v>
      </c>
    </row>
    <row r="93" spans="1:10" ht="13.5">
      <c r="A93" s="24" t="s">
        <v>26</v>
      </c>
      <c r="B93" s="68">
        <f>'第2四総計'!B93-'第2四宿泊客'!B93</f>
        <v>859266</v>
      </c>
      <c r="C93" s="68">
        <f>'第2四総計'!C93-'第2四宿泊客'!C93</f>
        <v>640927</v>
      </c>
      <c r="D93" s="68">
        <f>'第2四総計'!D93-'第2四宿泊客'!D93</f>
        <v>306009</v>
      </c>
      <c r="E93" s="69">
        <f t="shared" si="35"/>
        <v>1806202</v>
      </c>
      <c r="F93" s="68">
        <f>'第2四総計'!F93-'第2四宿泊客'!F93</f>
        <v>727672</v>
      </c>
      <c r="G93" s="68">
        <f>'第2四総計'!G93-'第2四宿泊客'!G93</f>
        <v>1509142</v>
      </c>
      <c r="H93" s="68">
        <f>'第2四総計'!H93-'第2四宿泊客'!H93</f>
        <v>479672</v>
      </c>
      <c r="I93" s="24">
        <f t="shared" si="36"/>
        <v>2716486</v>
      </c>
      <c r="J93" s="24">
        <f t="shared" si="37"/>
        <v>4522688</v>
      </c>
    </row>
    <row r="94" spans="1:10" ht="13.5">
      <c r="A94" s="24" t="s">
        <v>27</v>
      </c>
      <c r="B94" s="68">
        <f>'第2四総計'!B94-'第2四宿泊客'!B94</f>
        <v>70884</v>
      </c>
      <c r="C94" s="68">
        <f>'第2四総計'!C94-'第2四宿泊客'!C94</f>
        <v>346816</v>
      </c>
      <c r="D94" s="68">
        <f>'第2四総計'!D94-'第2四宿泊客'!D94</f>
        <v>277585</v>
      </c>
      <c r="E94" s="69">
        <f t="shared" si="35"/>
        <v>695285</v>
      </c>
      <c r="F94" s="68">
        <f>'第2四総計'!F94-'第2四宿泊客'!F94</f>
        <v>314035</v>
      </c>
      <c r="G94" s="68">
        <f>'第2四総計'!G94-'第2四宿泊客'!G94</f>
        <v>803059</v>
      </c>
      <c r="H94" s="68">
        <f>'第2四総計'!H94-'第2四宿泊客'!H94</f>
        <v>83852</v>
      </c>
      <c r="I94" s="24">
        <f t="shared" si="36"/>
        <v>1200946</v>
      </c>
      <c r="J94" s="24">
        <f t="shared" si="37"/>
        <v>1896231</v>
      </c>
    </row>
    <row r="95" spans="1:10" ht="13.5">
      <c r="A95" s="24" t="s">
        <v>28</v>
      </c>
      <c r="B95" s="68">
        <f>'第2四総計'!B95-'第2四宿泊客'!B95</f>
        <v>57793</v>
      </c>
      <c r="C95" s="68">
        <f>'第2四総計'!C95-'第2四宿泊客'!C95</f>
        <v>67476</v>
      </c>
      <c r="D95" s="68">
        <f>'第2四総計'!D95-'第2四宿泊客'!D95</f>
        <v>45730</v>
      </c>
      <c r="E95" s="69">
        <f t="shared" si="35"/>
        <v>170999</v>
      </c>
      <c r="F95" s="68">
        <f>'第2四総計'!F95-'第2四宿泊客'!F95</f>
        <v>132180</v>
      </c>
      <c r="G95" s="68">
        <f>'第2四総計'!G95-'第2四宿泊客'!G95</f>
        <v>207301</v>
      </c>
      <c r="H95" s="68">
        <f>'第2四総計'!H95-'第2四宿泊客'!H95</f>
        <v>47982</v>
      </c>
      <c r="I95" s="24">
        <f t="shared" si="36"/>
        <v>387463</v>
      </c>
      <c r="J95" s="24">
        <f t="shared" si="37"/>
        <v>558462</v>
      </c>
    </row>
    <row r="96" spans="1:10" ht="13.5">
      <c r="A96" s="24" t="s">
        <v>29</v>
      </c>
      <c r="B96" s="68">
        <f>'第2四総計'!B96-'第2四宿泊客'!B96</f>
        <v>17730</v>
      </c>
      <c r="C96" s="68">
        <f>'第2四総計'!C96-'第2四宿泊客'!C96</f>
        <v>116132</v>
      </c>
      <c r="D96" s="68">
        <f>'第2四総計'!D96-'第2四宿泊客'!D96</f>
        <v>89283</v>
      </c>
      <c r="E96" s="69">
        <f t="shared" si="35"/>
        <v>223145</v>
      </c>
      <c r="F96" s="68">
        <f>'第2四総計'!F96-'第2四宿泊客'!F96</f>
        <v>64383</v>
      </c>
      <c r="G96" s="68">
        <f>'第2四総計'!G96-'第2四宿泊客'!G96</f>
        <v>132704</v>
      </c>
      <c r="H96" s="68">
        <f>'第2四総計'!H96-'第2四宿泊客'!H96</f>
        <v>26712</v>
      </c>
      <c r="I96" s="24">
        <f t="shared" si="36"/>
        <v>223799</v>
      </c>
      <c r="J96" s="24">
        <f t="shared" si="37"/>
        <v>446944</v>
      </c>
    </row>
    <row r="97" spans="1:10" ht="13.5">
      <c r="A97" s="24" t="s">
        <v>30</v>
      </c>
      <c r="B97" s="68">
        <f>'第2四総計'!B97-'第2四宿泊客'!B97</f>
        <v>40819</v>
      </c>
      <c r="C97" s="68">
        <f>'第2四総計'!C97-'第2四宿泊客'!C97</f>
        <v>45529</v>
      </c>
      <c r="D97" s="68">
        <f>'第2四総計'!D97-'第2四宿泊客'!D97</f>
        <v>21639</v>
      </c>
      <c r="E97" s="69">
        <f t="shared" si="35"/>
        <v>107987</v>
      </c>
      <c r="F97" s="68">
        <f>'第2四総計'!F97-'第2四宿泊客'!F97</f>
        <v>76015</v>
      </c>
      <c r="G97" s="68">
        <f>'第2四総計'!G97-'第2四宿泊客'!G97</f>
        <v>144490</v>
      </c>
      <c r="H97" s="68">
        <f>'第2四総計'!H97-'第2四宿泊客'!H97</f>
        <v>33992</v>
      </c>
      <c r="I97" s="24">
        <f t="shared" si="36"/>
        <v>254497</v>
      </c>
      <c r="J97" s="24">
        <f t="shared" si="37"/>
        <v>362484</v>
      </c>
    </row>
    <row r="98" spans="1:10" ht="13.5">
      <c r="A98" s="24" t="s">
        <v>31</v>
      </c>
      <c r="B98" s="68">
        <f>'第2四総計'!B98-'第2四宿泊客'!B98</f>
        <v>36794</v>
      </c>
      <c r="C98" s="68">
        <f>'第2四総計'!C98-'第2四宿泊客'!C98</f>
        <v>31819</v>
      </c>
      <c r="D98" s="68">
        <f>'第2四総計'!D98-'第2四宿泊客'!D98</f>
        <v>21457</v>
      </c>
      <c r="E98" s="69">
        <f t="shared" si="35"/>
        <v>90070</v>
      </c>
      <c r="F98" s="68">
        <f>'第2四総計'!F98-'第2四宿泊客'!F98</f>
        <v>34906</v>
      </c>
      <c r="G98" s="68">
        <f>'第2四総計'!G98-'第2四宿泊客'!G98</f>
        <v>79075</v>
      </c>
      <c r="H98" s="68">
        <f>'第2四総計'!H98-'第2四宿泊客'!H98</f>
        <v>37756</v>
      </c>
      <c r="I98" s="24">
        <f t="shared" si="36"/>
        <v>151737</v>
      </c>
      <c r="J98" s="24">
        <f t="shared" si="37"/>
        <v>241807</v>
      </c>
    </row>
    <row r="99" spans="1:10" ht="13.5">
      <c r="A99" s="24" t="s">
        <v>32</v>
      </c>
      <c r="B99" s="68">
        <f>'第2四総計'!B99-'第2四宿泊客'!B99</f>
        <v>71975</v>
      </c>
      <c r="C99" s="68">
        <f>'第2四総計'!C99-'第2四宿泊客'!C99</f>
        <v>93143</v>
      </c>
      <c r="D99" s="68">
        <f>'第2四総計'!D99-'第2四宿泊客'!D99</f>
        <v>61217</v>
      </c>
      <c r="E99" s="69">
        <f t="shared" si="35"/>
        <v>226335</v>
      </c>
      <c r="F99" s="68">
        <f>'第2四総計'!F99-'第2四宿泊客'!F99</f>
        <v>86598</v>
      </c>
      <c r="G99" s="68">
        <f>'第2四総計'!G99-'第2四宿泊客'!G99</f>
        <v>161009</v>
      </c>
      <c r="H99" s="68">
        <f>'第2四総計'!H99-'第2四宿泊客'!H99</f>
        <v>66908</v>
      </c>
      <c r="I99" s="24">
        <f t="shared" si="36"/>
        <v>314515</v>
      </c>
      <c r="J99" s="24">
        <f t="shared" si="37"/>
        <v>540850</v>
      </c>
    </row>
    <row r="100" spans="1:10" ht="13.5">
      <c r="A100" s="24" t="s">
        <v>33</v>
      </c>
      <c r="B100" s="68">
        <f>'第2四総計'!B100-'第2四宿泊客'!B100</f>
        <v>23890</v>
      </c>
      <c r="C100" s="68">
        <f>'第2四総計'!C100-'第2四宿泊客'!C100</f>
        <v>29170</v>
      </c>
      <c r="D100" s="68">
        <f>'第2四総計'!D100-'第2四宿泊客'!D100</f>
        <v>15395</v>
      </c>
      <c r="E100" s="69">
        <f t="shared" si="35"/>
        <v>68455</v>
      </c>
      <c r="F100" s="68">
        <f>'第2四総計'!F100-'第2四宿泊客'!F100</f>
        <v>36164</v>
      </c>
      <c r="G100" s="68">
        <f>'第2四総計'!G100-'第2四宿泊客'!G100</f>
        <v>81542</v>
      </c>
      <c r="H100" s="68">
        <f>'第2四総計'!H100-'第2四宿泊客'!H100</f>
        <v>21719</v>
      </c>
      <c r="I100" s="24">
        <f t="shared" si="36"/>
        <v>139425</v>
      </c>
      <c r="J100" s="24">
        <f t="shared" si="37"/>
        <v>207880</v>
      </c>
    </row>
    <row r="101" spans="1:10" ht="13.5">
      <c r="A101" s="24" t="s">
        <v>34</v>
      </c>
      <c r="B101" s="68">
        <f>'第2四総計'!B101-'第2四宿泊客'!B101</f>
        <v>69957</v>
      </c>
      <c r="C101" s="68">
        <f>'第2四総計'!C101-'第2四宿泊客'!C101</f>
        <v>53394</v>
      </c>
      <c r="D101" s="68">
        <f>'第2四総計'!D101-'第2四宿泊客'!D101</f>
        <v>38898</v>
      </c>
      <c r="E101" s="69">
        <f t="shared" si="35"/>
        <v>162249</v>
      </c>
      <c r="F101" s="68">
        <f>'第2四総計'!F101-'第2四宿泊客'!F101</f>
        <v>37866</v>
      </c>
      <c r="G101" s="68">
        <f>'第2四総計'!G101-'第2四宿泊客'!G101</f>
        <v>45257</v>
      </c>
      <c r="H101" s="68">
        <f>'第2四総計'!H101-'第2四宿泊客'!H101</f>
        <v>32042</v>
      </c>
      <c r="I101" s="24">
        <f t="shared" si="36"/>
        <v>115165</v>
      </c>
      <c r="J101" s="24">
        <f t="shared" si="37"/>
        <v>277414</v>
      </c>
    </row>
    <row r="102" spans="1:10" ht="13.5">
      <c r="A102" s="24" t="s">
        <v>35</v>
      </c>
      <c r="B102" s="68">
        <f>'第2四総計'!B102-'第2四宿泊客'!B102</f>
        <v>91788</v>
      </c>
      <c r="C102" s="68">
        <f>'第2四総計'!C102-'第2四宿泊客'!C102</f>
        <v>121338</v>
      </c>
      <c r="D102" s="68">
        <f>'第2四総計'!D102-'第2四宿泊客'!D102</f>
        <v>74690</v>
      </c>
      <c r="E102" s="69">
        <f t="shared" si="35"/>
        <v>287816</v>
      </c>
      <c r="F102" s="68">
        <f>'第2四総計'!F102-'第2四宿泊客'!F102</f>
        <v>58168</v>
      </c>
      <c r="G102" s="68">
        <f>'第2四総計'!G102-'第2四宿泊客'!G102</f>
        <v>156458</v>
      </c>
      <c r="H102" s="68">
        <f>'第2四総計'!H102-'第2四宿泊客'!H102</f>
        <v>47628</v>
      </c>
      <c r="I102" s="24">
        <f t="shared" si="36"/>
        <v>262254</v>
      </c>
      <c r="J102" s="24">
        <f t="shared" si="37"/>
        <v>550070</v>
      </c>
    </row>
    <row r="103" spans="1:10" ht="13.5">
      <c r="A103" s="24" t="s">
        <v>36</v>
      </c>
      <c r="B103" s="68">
        <f>'第2四総計'!B103-'第2四宿泊客'!B103</f>
        <v>6591</v>
      </c>
      <c r="C103" s="68">
        <f>'第2四総計'!C103-'第2四宿泊客'!C103</f>
        <v>10549</v>
      </c>
      <c r="D103" s="68">
        <f>'第2四総計'!D103-'第2四宿泊客'!D103</f>
        <v>6436</v>
      </c>
      <c r="E103" s="69">
        <f t="shared" si="35"/>
        <v>23576</v>
      </c>
      <c r="F103" s="68">
        <f>'第2四総計'!F103-'第2四宿泊客'!F103</f>
        <v>39676</v>
      </c>
      <c r="G103" s="68">
        <f>'第2四総計'!G103-'第2四宿泊客'!G103</f>
        <v>89347</v>
      </c>
      <c r="H103" s="68">
        <f>'第2四総計'!H103-'第2四宿泊客'!H103</f>
        <v>6510</v>
      </c>
      <c r="I103" s="24">
        <f t="shared" si="36"/>
        <v>135533</v>
      </c>
      <c r="J103" s="24">
        <f t="shared" si="37"/>
        <v>159109</v>
      </c>
    </row>
    <row r="104" spans="1:10" ht="13.5">
      <c r="A104" s="24" t="s">
        <v>37</v>
      </c>
      <c r="B104" s="68">
        <f>'第2四総計'!B104-'第2四宿泊客'!B104</f>
        <v>47002</v>
      </c>
      <c r="C104" s="68">
        <f>'第2四総計'!C104-'第2四宿泊客'!C104</f>
        <v>55103</v>
      </c>
      <c r="D104" s="68">
        <f>'第2四総計'!D104-'第2四宿泊客'!D104</f>
        <v>37837</v>
      </c>
      <c r="E104" s="69">
        <f t="shared" si="35"/>
        <v>139942</v>
      </c>
      <c r="F104" s="68">
        <f>'第2四総計'!F104-'第2四宿泊客'!F104</f>
        <v>99795</v>
      </c>
      <c r="G104" s="68">
        <f>'第2四総計'!G104-'第2四宿泊客'!G104</f>
        <v>269052</v>
      </c>
      <c r="H104" s="68">
        <f>'第2四総計'!H104-'第2四宿泊客'!H104</f>
        <v>43596</v>
      </c>
      <c r="I104" s="24">
        <f t="shared" si="36"/>
        <v>412443</v>
      </c>
      <c r="J104" s="24">
        <f t="shared" si="37"/>
        <v>552385</v>
      </c>
    </row>
    <row r="105" spans="1:10" ht="13.5">
      <c r="A105" s="24" t="s">
        <v>38</v>
      </c>
      <c r="B105" s="68">
        <f>'第2四総計'!B105-'第2四宿泊客'!B105</f>
        <v>48240</v>
      </c>
      <c r="C105" s="68">
        <f>'第2四総計'!C105-'第2四宿泊客'!C105</f>
        <v>55347</v>
      </c>
      <c r="D105" s="68">
        <f>'第2四総計'!D105-'第2四宿泊客'!D105</f>
        <v>32063</v>
      </c>
      <c r="E105" s="69">
        <f t="shared" si="35"/>
        <v>135650</v>
      </c>
      <c r="F105" s="68">
        <f>'第2四総計'!F105-'第2四宿泊客'!F105</f>
        <v>44968</v>
      </c>
      <c r="G105" s="68">
        <f>'第2四総計'!G105-'第2四宿泊客'!G105</f>
        <v>69492</v>
      </c>
      <c r="H105" s="68">
        <f>'第2四総計'!H105-'第2四宿泊客'!H105</f>
        <v>51194</v>
      </c>
      <c r="I105" s="24">
        <f t="shared" si="36"/>
        <v>165654</v>
      </c>
      <c r="J105" s="24">
        <f t="shared" si="37"/>
        <v>301304</v>
      </c>
    </row>
    <row r="106" spans="1:10" ht="13.5">
      <c r="A106" s="24" t="s">
        <v>39</v>
      </c>
      <c r="B106" s="68">
        <f>'第2四総計'!B106-'第2四宿泊客'!B106</f>
        <v>52945</v>
      </c>
      <c r="C106" s="68">
        <f>'第2四総計'!C106-'第2四宿泊客'!C106</f>
        <v>36825</v>
      </c>
      <c r="D106" s="68">
        <f>'第2四総計'!D106-'第2四宿泊客'!D106</f>
        <v>29985</v>
      </c>
      <c r="E106" s="69">
        <f t="shared" si="35"/>
        <v>119755</v>
      </c>
      <c r="F106" s="68">
        <f>'第2四総計'!F106-'第2四宿泊客'!F106</f>
        <v>21393</v>
      </c>
      <c r="G106" s="68">
        <f>'第2四総計'!G106-'第2四宿泊客'!G106</f>
        <v>57286</v>
      </c>
      <c r="H106" s="68">
        <f>'第2四総計'!H106-'第2四宿泊客'!H106</f>
        <v>24337</v>
      </c>
      <c r="I106" s="24">
        <f t="shared" si="36"/>
        <v>103016</v>
      </c>
      <c r="J106" s="24">
        <f t="shared" si="37"/>
        <v>222771</v>
      </c>
    </row>
    <row r="107" spans="1:10" ht="13.5">
      <c r="A107" s="24" t="s">
        <v>40</v>
      </c>
      <c r="B107" s="68">
        <f>'第2四総計'!B107-'第2四宿泊客'!B107</f>
        <v>36836</v>
      </c>
      <c r="C107" s="68">
        <f>'第2四総計'!C107-'第2四宿泊客'!C107</f>
        <v>38984</v>
      </c>
      <c r="D107" s="68">
        <f>'第2四総計'!D107-'第2四宿泊客'!D107</f>
        <v>36881</v>
      </c>
      <c r="E107" s="69">
        <f t="shared" si="35"/>
        <v>112701</v>
      </c>
      <c r="F107" s="68">
        <f>'第2四総計'!F107-'第2四宿泊客'!F107</f>
        <v>28403</v>
      </c>
      <c r="G107" s="68">
        <f>'第2四総計'!G107-'第2四宿泊客'!G107</f>
        <v>43383</v>
      </c>
      <c r="H107" s="68">
        <f>'第2四総計'!H107-'第2四宿泊客'!H107</f>
        <v>37423</v>
      </c>
      <c r="I107" s="24">
        <f t="shared" si="36"/>
        <v>109209</v>
      </c>
      <c r="J107" s="24">
        <f t="shared" si="37"/>
        <v>221910</v>
      </c>
    </row>
    <row r="108" spans="1:10" ht="13.5">
      <c r="A108" s="24" t="s">
        <v>41</v>
      </c>
      <c r="B108" s="68">
        <f>'第2四総計'!B108-'第2四宿泊客'!B108</f>
        <v>61700</v>
      </c>
      <c r="C108" s="68">
        <f>'第2四総計'!C108-'第2四宿泊客'!C108</f>
        <v>81071</v>
      </c>
      <c r="D108" s="68">
        <f>'第2四総計'!D108-'第2四宿泊客'!D108</f>
        <v>78857</v>
      </c>
      <c r="E108" s="69">
        <f t="shared" si="35"/>
        <v>221628</v>
      </c>
      <c r="F108" s="68">
        <f>'第2四総計'!F108-'第2四宿泊客'!F108</f>
        <v>55707</v>
      </c>
      <c r="G108" s="68">
        <f>'第2四総計'!G108-'第2四宿泊客'!G108</f>
        <v>84001</v>
      </c>
      <c r="H108" s="68">
        <f>'第2四総計'!H108-'第2四宿泊客'!H108</f>
        <v>62231</v>
      </c>
      <c r="I108" s="24">
        <f t="shared" si="36"/>
        <v>201939</v>
      </c>
      <c r="J108" s="24">
        <f t="shared" si="37"/>
        <v>423567</v>
      </c>
    </row>
    <row r="109" spans="1:10" ht="13.5">
      <c r="A109" s="24" t="s">
        <v>42</v>
      </c>
      <c r="B109" s="68">
        <f>'第2四総計'!B109-'第2四宿泊客'!B109</f>
        <v>23055</v>
      </c>
      <c r="C109" s="68">
        <f>'第2四総計'!C109-'第2四宿泊客'!C109</f>
        <v>22951</v>
      </c>
      <c r="D109" s="68">
        <f>'第2四総計'!D109-'第2四宿泊客'!D109</f>
        <v>15928</v>
      </c>
      <c r="E109" s="69">
        <f t="shared" si="35"/>
        <v>61934</v>
      </c>
      <c r="F109" s="68">
        <f>'第2四総計'!F109-'第2四宿泊客'!F109</f>
        <v>15656</v>
      </c>
      <c r="G109" s="68">
        <f>'第2四総計'!G109-'第2四宿泊客'!G109</f>
        <v>27932</v>
      </c>
      <c r="H109" s="68">
        <f>'第2四総計'!H109-'第2四宿泊客'!H109</f>
        <v>16799</v>
      </c>
      <c r="I109" s="24">
        <f t="shared" si="36"/>
        <v>60387</v>
      </c>
      <c r="J109" s="24">
        <f t="shared" si="37"/>
        <v>122321</v>
      </c>
    </row>
    <row r="110" spans="1:10" ht="13.5">
      <c r="A110" s="24" t="s">
        <v>43</v>
      </c>
      <c r="B110" s="68">
        <f>'第2四総計'!B110-'第2四宿泊客'!B110</f>
        <v>37000</v>
      </c>
      <c r="C110" s="68">
        <f>'第2四総計'!C110-'第2四宿泊客'!C110</f>
        <v>35000</v>
      </c>
      <c r="D110" s="68">
        <f>'第2四総計'!D110-'第2四宿泊客'!D110</f>
        <v>33000</v>
      </c>
      <c r="E110" s="69">
        <f t="shared" si="35"/>
        <v>105000</v>
      </c>
      <c r="F110" s="68">
        <f>'第2四総計'!F110-'第2四宿泊客'!F110</f>
        <v>34000</v>
      </c>
      <c r="G110" s="68">
        <f>'第2四総計'!G110-'第2四宿泊客'!G110</f>
        <v>92000</v>
      </c>
      <c r="H110" s="68">
        <f>'第2四総計'!H110-'第2四宿泊客'!H110</f>
        <v>35000</v>
      </c>
      <c r="I110" s="24">
        <f t="shared" si="36"/>
        <v>161000</v>
      </c>
      <c r="J110" s="24">
        <f t="shared" si="37"/>
        <v>266000</v>
      </c>
    </row>
    <row r="111" spans="1:10" ht="13.5">
      <c r="A111" s="32" t="s">
        <v>44</v>
      </c>
      <c r="B111" s="70">
        <f>'第2四総計'!B111-'第2四宿泊客'!B111</f>
        <v>2186249</v>
      </c>
      <c r="C111" s="70">
        <f>'第2四総計'!C111-'第2四宿泊客'!C111</f>
        <v>3031368</v>
      </c>
      <c r="D111" s="70">
        <f>'第2四総計'!D111-'第2四宿泊客'!D111</f>
        <v>1509378</v>
      </c>
      <c r="E111" s="71">
        <f t="shared" si="35"/>
        <v>6726995</v>
      </c>
      <c r="F111" s="32">
        <f>SUM(F90:F110)</f>
        <v>3328514</v>
      </c>
      <c r="G111" s="32">
        <f>SUM(G90:G110)</f>
        <v>6232688</v>
      </c>
      <c r="H111" s="32">
        <f>SUM(H90:H110)</f>
        <v>1568171</v>
      </c>
      <c r="I111" s="32">
        <f t="shared" si="36"/>
        <v>11129373</v>
      </c>
      <c r="J111" s="32">
        <f t="shared" si="37"/>
        <v>17856368</v>
      </c>
    </row>
    <row r="112" spans="1:10" ht="13.5">
      <c r="A112" s="24" t="s">
        <v>45</v>
      </c>
      <c r="B112" s="68">
        <f>'第2四総計'!B112-'第2四宿泊客'!B112</f>
        <v>345619</v>
      </c>
      <c r="C112" s="68">
        <f>'第2四総計'!C112-'第2四宿泊客'!C112</f>
        <v>951463</v>
      </c>
      <c r="D112" s="68">
        <f>'第2四総計'!D112-'第2四宿泊客'!D112</f>
        <v>309551</v>
      </c>
      <c r="E112" s="69">
        <f t="shared" si="35"/>
        <v>1606633</v>
      </c>
      <c r="F112" s="68">
        <f>'第2四総計'!F112-'第2四宿泊客'!F112</f>
        <v>481633</v>
      </c>
      <c r="G112" s="68">
        <f>'第2四総計'!G112-'第2四宿泊客'!G112</f>
        <v>841955</v>
      </c>
      <c r="H112" s="68">
        <f>'第2四総計'!H112-'第2四宿泊客'!H112</f>
        <v>429338</v>
      </c>
      <c r="I112" s="24">
        <f t="shared" si="36"/>
        <v>1752926</v>
      </c>
      <c r="J112" s="24">
        <f t="shared" si="37"/>
        <v>3359559</v>
      </c>
    </row>
    <row r="113" spans="1:10" ht="13.5">
      <c r="A113" s="24" t="s">
        <v>46</v>
      </c>
      <c r="B113" s="68">
        <f>'第2四総計'!B113-'第2四宿泊客'!B113</f>
        <v>84969</v>
      </c>
      <c r="C113" s="68">
        <f>'第2四総計'!C113-'第2四宿泊客'!C113</f>
        <v>80517</v>
      </c>
      <c r="D113" s="68">
        <f>'第2四総計'!D113-'第2四宿泊客'!D113</f>
        <v>152135</v>
      </c>
      <c r="E113" s="69">
        <f t="shared" si="35"/>
        <v>317621</v>
      </c>
      <c r="F113" s="68">
        <f>'第2四総計'!F113-'第2四宿泊客'!F113</f>
        <v>202836</v>
      </c>
      <c r="G113" s="68">
        <f>'第2四総計'!G113-'第2四宿泊客'!G113</f>
        <v>235446</v>
      </c>
      <c r="H113" s="68">
        <f>'第2四総計'!H113-'第2四宿泊客'!H113</f>
        <v>70456</v>
      </c>
      <c r="I113" s="24">
        <f t="shared" si="36"/>
        <v>508738</v>
      </c>
      <c r="J113" s="24">
        <f t="shared" si="37"/>
        <v>826359</v>
      </c>
    </row>
    <row r="114" spans="1:10" ht="13.5">
      <c r="A114" s="24" t="s">
        <v>47</v>
      </c>
      <c r="B114" s="68">
        <f>'第2四総計'!B114-'第2四宿泊客'!B114</f>
        <v>728130</v>
      </c>
      <c r="C114" s="68">
        <f>'第2四総計'!C114-'第2四宿泊客'!C114</f>
        <v>785809</v>
      </c>
      <c r="D114" s="68">
        <f>'第2四総計'!D114-'第2四宿泊客'!D114</f>
        <v>632399</v>
      </c>
      <c r="E114" s="69">
        <f t="shared" si="35"/>
        <v>2146338</v>
      </c>
      <c r="F114" s="68">
        <f>'第2四総計'!F114-'第2四宿泊客'!F114</f>
        <v>771101</v>
      </c>
      <c r="G114" s="68">
        <f>'第2四総計'!G114-'第2四宿泊客'!G114</f>
        <v>1026121</v>
      </c>
      <c r="H114" s="68">
        <f>'第2四総計'!H114-'第2四宿泊客'!H114</f>
        <v>726702</v>
      </c>
      <c r="I114" s="24">
        <f t="shared" si="36"/>
        <v>2523924</v>
      </c>
      <c r="J114" s="24">
        <f t="shared" si="37"/>
        <v>4670262</v>
      </c>
    </row>
    <row r="115" spans="1:10" ht="13.5">
      <c r="A115" s="24" t="s">
        <v>48</v>
      </c>
      <c r="B115" s="68">
        <f>'第2四総計'!B115-'第2四宿泊客'!B115</f>
        <v>101778</v>
      </c>
      <c r="C115" s="68">
        <f>'第2四総計'!C115-'第2四宿泊客'!C115</f>
        <v>194374</v>
      </c>
      <c r="D115" s="68">
        <f>'第2四総計'!D115-'第2四宿泊客'!D115</f>
        <v>78259</v>
      </c>
      <c r="E115" s="69">
        <f t="shared" si="35"/>
        <v>374411</v>
      </c>
      <c r="F115" s="68">
        <f>'第2四総計'!F115-'第2四宿泊客'!F115</f>
        <v>112573</v>
      </c>
      <c r="G115" s="68">
        <f>'第2四総計'!G115-'第2四宿泊客'!G115</f>
        <v>335461</v>
      </c>
      <c r="H115" s="68">
        <f>'第2四総計'!H115-'第2四宿泊客'!H115</f>
        <v>120576</v>
      </c>
      <c r="I115" s="24">
        <f t="shared" si="36"/>
        <v>568610</v>
      </c>
      <c r="J115" s="24">
        <f t="shared" si="37"/>
        <v>943021</v>
      </c>
    </row>
    <row r="116" spans="1:10" ht="13.5">
      <c r="A116" s="24" t="s">
        <v>49</v>
      </c>
      <c r="B116" s="68">
        <f>'第2四総計'!B116-'第2四宿泊客'!B116</f>
        <v>4230</v>
      </c>
      <c r="C116" s="68">
        <f>'第2四総計'!C116-'第2四宿泊客'!C116</f>
        <v>5454</v>
      </c>
      <c r="D116" s="68">
        <f>'第2四総計'!D116-'第2四宿泊客'!D116</f>
        <v>4145</v>
      </c>
      <c r="E116" s="69">
        <f t="shared" si="35"/>
        <v>13829</v>
      </c>
      <c r="F116" s="68">
        <f>'第2四総計'!F116-'第2四宿泊客'!F116</f>
        <v>6618</v>
      </c>
      <c r="G116" s="68">
        <f>'第2四総計'!G116-'第2四宿泊客'!G116</f>
        <v>19986</v>
      </c>
      <c r="H116" s="68">
        <f>'第2四総計'!H116-'第2四宿泊客'!H116</f>
        <v>9526</v>
      </c>
      <c r="I116" s="24">
        <f t="shared" si="36"/>
        <v>36130</v>
      </c>
      <c r="J116" s="24">
        <f t="shared" si="37"/>
        <v>49959</v>
      </c>
    </row>
    <row r="117" spans="1:10" ht="13.5">
      <c r="A117" s="24" t="s">
        <v>50</v>
      </c>
      <c r="B117" s="68">
        <f>'第2四総計'!B117-'第2四宿泊客'!B117</f>
        <v>332459</v>
      </c>
      <c r="C117" s="68">
        <f>'第2四総計'!C117-'第2四宿泊客'!C117</f>
        <v>353140</v>
      </c>
      <c r="D117" s="68">
        <f>'第2四総計'!D117-'第2四宿泊客'!D117</f>
        <v>146218</v>
      </c>
      <c r="E117" s="69">
        <f t="shared" si="35"/>
        <v>831817</v>
      </c>
      <c r="F117" s="68">
        <f>'第2四総計'!F117-'第2四宿泊客'!F117</f>
        <v>183709</v>
      </c>
      <c r="G117" s="68">
        <f>'第2四総計'!G117-'第2四宿泊客'!G117</f>
        <v>403703</v>
      </c>
      <c r="H117" s="68">
        <f>'第2四総計'!H117-'第2四宿泊客'!H117</f>
        <v>259291</v>
      </c>
      <c r="I117" s="24">
        <f t="shared" si="36"/>
        <v>846703</v>
      </c>
      <c r="J117" s="24">
        <f t="shared" si="37"/>
        <v>1678520</v>
      </c>
    </row>
    <row r="118" spans="1:10" ht="13.5">
      <c r="A118" s="24" t="s">
        <v>51</v>
      </c>
      <c r="B118" s="68">
        <f>'第2四総計'!B118-'第2四宿泊客'!B118</f>
        <v>8725</v>
      </c>
      <c r="C118" s="68">
        <f>'第2四総計'!C118-'第2四宿泊客'!C118</f>
        <v>8749</v>
      </c>
      <c r="D118" s="68">
        <f>'第2四総計'!D118-'第2四宿泊客'!D118</f>
        <v>6990</v>
      </c>
      <c r="E118" s="69">
        <f t="shared" si="35"/>
        <v>24464</v>
      </c>
      <c r="F118" s="68">
        <f>'第2四総計'!F118-'第2四宿泊客'!F118</f>
        <v>13862</v>
      </c>
      <c r="G118" s="68">
        <f>'第2四総計'!G118-'第2四宿泊客'!G118</f>
        <v>15071</v>
      </c>
      <c r="H118" s="68">
        <f>'第2四総計'!H118-'第2四宿泊客'!H118</f>
        <v>5421</v>
      </c>
      <c r="I118" s="24">
        <f t="shared" si="36"/>
        <v>34354</v>
      </c>
      <c r="J118" s="24">
        <f t="shared" si="37"/>
        <v>58818</v>
      </c>
    </row>
    <row r="119" spans="1:10" ht="13.5">
      <c r="A119" s="27" t="s">
        <v>52</v>
      </c>
      <c r="B119" s="70">
        <f>'第2四総計'!B119-'第2四宿泊客'!B119</f>
        <v>1605910</v>
      </c>
      <c r="C119" s="70">
        <f>'第2四総計'!C119-'第2四宿泊客'!C119</f>
        <v>2379506</v>
      </c>
      <c r="D119" s="70">
        <f>'第2四総計'!D119-'第2四宿泊客'!D119</f>
        <v>1329697</v>
      </c>
      <c r="E119" s="71">
        <f t="shared" si="35"/>
        <v>5315113</v>
      </c>
      <c r="F119" s="32">
        <f>SUM(F112:F118)</f>
        <v>1772332</v>
      </c>
      <c r="G119" s="32">
        <f>SUM(G112:G118)</f>
        <v>2877743</v>
      </c>
      <c r="H119" s="32">
        <f>SUM(H112:H118)</f>
        <v>1621310</v>
      </c>
      <c r="I119" s="32">
        <f t="shared" si="36"/>
        <v>6271385</v>
      </c>
      <c r="J119" s="32">
        <f t="shared" si="37"/>
        <v>11586498</v>
      </c>
    </row>
    <row r="120" spans="1:10" ht="13.5">
      <c r="A120" s="24" t="s">
        <v>53</v>
      </c>
      <c r="B120" s="68">
        <f>'第2四総計'!B120-'第2四宿泊客'!B120</f>
        <v>1524670</v>
      </c>
      <c r="C120" s="68">
        <f>'第2四総計'!C120-'第2四宿泊客'!C120</f>
        <v>498244</v>
      </c>
      <c r="D120" s="68">
        <f>'第2四総計'!D120-'第2四宿泊客'!D120</f>
        <v>312529</v>
      </c>
      <c r="E120" s="69">
        <f t="shared" si="35"/>
        <v>2335443</v>
      </c>
      <c r="F120" s="68">
        <f>'第2四総計'!F120-'第2四宿泊客'!F120</f>
        <v>683228</v>
      </c>
      <c r="G120" s="68">
        <f>'第2四総計'!G120-'第2四宿泊客'!G120</f>
        <v>389172</v>
      </c>
      <c r="H120" s="68">
        <f>'第2四総計'!H120-'第2四宿泊客'!H120</f>
        <v>391645</v>
      </c>
      <c r="I120" s="24">
        <f t="shared" si="36"/>
        <v>1464045</v>
      </c>
      <c r="J120" s="24">
        <f t="shared" si="37"/>
        <v>3799488</v>
      </c>
    </row>
    <row r="121" spans="1:10" ht="13.5">
      <c r="A121" s="24" t="s">
        <v>54</v>
      </c>
      <c r="B121" s="68">
        <f>'第2四総計'!B121-'第2四宿泊客'!B121</f>
        <v>770355</v>
      </c>
      <c r="C121" s="68">
        <f>'第2四総計'!C121-'第2四宿泊客'!C121</f>
        <v>787979</v>
      </c>
      <c r="D121" s="68">
        <f>'第2四総計'!D121-'第2四宿泊客'!D121</f>
        <v>586710</v>
      </c>
      <c r="E121" s="69">
        <f t="shared" si="35"/>
        <v>2145044</v>
      </c>
      <c r="F121" s="68">
        <f>'第2四総計'!F121-'第2四宿泊客'!F121</f>
        <v>1273421</v>
      </c>
      <c r="G121" s="68">
        <f>'第2四総計'!G121-'第2四宿泊客'!G121</f>
        <v>1662273</v>
      </c>
      <c r="H121" s="68">
        <f>'第2四総計'!H121-'第2四宿泊客'!H121</f>
        <v>677277</v>
      </c>
      <c r="I121" s="24">
        <f t="shared" si="36"/>
        <v>3612971</v>
      </c>
      <c r="J121" s="24">
        <f t="shared" si="37"/>
        <v>5758015</v>
      </c>
    </row>
    <row r="122" spans="1:10" ht="13.5">
      <c r="A122" s="24" t="s">
        <v>55</v>
      </c>
      <c r="B122" s="68">
        <f>'第2四総計'!B122-'第2四宿泊客'!B122</f>
        <v>211950</v>
      </c>
      <c r="C122" s="68">
        <f>'第2四総計'!C122-'第2四宿泊客'!C122</f>
        <v>221000</v>
      </c>
      <c r="D122" s="68">
        <f>'第2四総計'!D122-'第2四宿泊客'!D122</f>
        <v>152200</v>
      </c>
      <c r="E122" s="69">
        <f t="shared" si="35"/>
        <v>585150</v>
      </c>
      <c r="F122" s="68">
        <f>'第2四総計'!F122-'第2四宿泊客'!F122</f>
        <v>169210</v>
      </c>
      <c r="G122" s="68">
        <f>'第2四総計'!G122-'第2四宿泊客'!G122</f>
        <v>319270</v>
      </c>
      <c r="H122" s="68">
        <f>'第2四総計'!H122-'第2四宿泊客'!H122</f>
        <v>179380</v>
      </c>
      <c r="I122" s="24">
        <f t="shared" si="36"/>
        <v>667860</v>
      </c>
      <c r="J122" s="24">
        <f t="shared" si="37"/>
        <v>1253010</v>
      </c>
    </row>
    <row r="123" spans="1:10" ht="13.5">
      <c r="A123" s="24" t="s">
        <v>56</v>
      </c>
      <c r="B123" s="68">
        <f>'第2四総計'!B123-'第2四宿泊客'!B123</f>
        <v>79000</v>
      </c>
      <c r="C123" s="68">
        <f>'第2四総計'!C123-'第2四宿泊客'!C123</f>
        <v>2500</v>
      </c>
      <c r="D123" s="68">
        <f>'第2四総計'!D123-'第2四宿泊客'!D123</f>
        <v>2000</v>
      </c>
      <c r="E123" s="69">
        <f t="shared" si="35"/>
        <v>83500</v>
      </c>
      <c r="F123" s="68">
        <f>'第2四総計'!F123-'第2四宿泊客'!F123</f>
        <v>700</v>
      </c>
      <c r="G123" s="68">
        <f>'第2四総計'!G123-'第2四宿泊客'!G123</f>
        <v>66600</v>
      </c>
      <c r="H123" s="68">
        <f>'第2四総計'!H123-'第2四宿泊客'!H123</f>
        <v>1600</v>
      </c>
      <c r="I123" s="24">
        <f t="shared" si="36"/>
        <v>68900</v>
      </c>
      <c r="J123" s="24">
        <f t="shared" si="37"/>
        <v>152400</v>
      </c>
    </row>
    <row r="124" spans="1:10" ht="13.5">
      <c r="A124" s="24" t="s">
        <v>57</v>
      </c>
      <c r="B124" s="68">
        <f>'第2四総計'!B124-'第2四宿泊客'!B124</f>
        <v>9658</v>
      </c>
      <c r="C124" s="68">
        <f>'第2四総計'!C124-'第2四宿泊客'!C124</f>
        <v>32129</v>
      </c>
      <c r="D124" s="68">
        <f>'第2四総計'!D124-'第2四宿泊客'!D124</f>
        <v>8266</v>
      </c>
      <c r="E124" s="69">
        <f t="shared" si="35"/>
        <v>50053</v>
      </c>
      <c r="F124" s="68">
        <f>'第2四総計'!F124-'第2四宿泊客'!F124</f>
        <v>4712</v>
      </c>
      <c r="G124" s="68">
        <f>'第2四総計'!G124-'第2四宿泊客'!G124</f>
        <v>6061</v>
      </c>
      <c r="H124" s="68">
        <f>'第2四総計'!H124-'第2四宿泊客'!H124</f>
        <v>5935</v>
      </c>
      <c r="I124" s="24">
        <f t="shared" si="36"/>
        <v>16708</v>
      </c>
      <c r="J124" s="24">
        <f t="shared" si="37"/>
        <v>66761</v>
      </c>
    </row>
    <row r="125" spans="1:10" ht="13.5">
      <c r="A125" s="27" t="s">
        <v>58</v>
      </c>
      <c r="B125" s="70">
        <f>'第2四総計'!B125-'第2四宿泊客'!B125</f>
        <v>2595633</v>
      </c>
      <c r="C125" s="70">
        <f>'第2四総計'!C125-'第2四宿泊客'!C125</f>
        <v>1541852</v>
      </c>
      <c r="D125" s="70">
        <f>'第2四総計'!D125-'第2四宿泊客'!D125</f>
        <v>1061705</v>
      </c>
      <c r="E125" s="71">
        <f t="shared" si="35"/>
        <v>5199190</v>
      </c>
      <c r="F125" s="32">
        <f>SUM(F120:F124)</f>
        <v>2131271</v>
      </c>
      <c r="G125" s="32">
        <f>SUM(G120:G124)</f>
        <v>2443376</v>
      </c>
      <c r="H125" s="32">
        <f>SUM(H120:H124)</f>
        <v>1255837</v>
      </c>
      <c r="I125" s="32">
        <f t="shared" si="36"/>
        <v>5830484</v>
      </c>
      <c r="J125" s="32">
        <f t="shared" si="37"/>
        <v>11029674</v>
      </c>
    </row>
    <row r="126" spans="1:10" ht="13.5">
      <c r="A126" s="24" t="s">
        <v>59</v>
      </c>
      <c r="B126" s="68">
        <f>'第2四総計'!B126-'第2四宿泊客'!B126</f>
        <v>54674</v>
      </c>
      <c r="C126" s="68">
        <f>'第2四総計'!C126-'第2四宿泊客'!C126</f>
        <v>38491</v>
      </c>
      <c r="D126" s="68">
        <f>'第2四総計'!D126-'第2四宿泊客'!D126</f>
        <v>31647</v>
      </c>
      <c r="E126" s="69">
        <f t="shared" si="35"/>
        <v>124812</v>
      </c>
      <c r="F126" s="68">
        <f>'第2四総計'!F126-'第2四宿泊客'!F126</f>
        <v>35345</v>
      </c>
      <c r="G126" s="68">
        <f>'第2四総計'!G126-'第2四宿泊客'!G126</f>
        <v>52943</v>
      </c>
      <c r="H126" s="68">
        <f>'第2四総計'!H126-'第2四宿泊客'!H126</f>
        <v>33653</v>
      </c>
      <c r="I126" s="24">
        <f t="shared" si="36"/>
        <v>121941</v>
      </c>
      <c r="J126" s="24">
        <f t="shared" si="37"/>
        <v>246753</v>
      </c>
    </row>
    <row r="127" spans="1:10" ht="13.5">
      <c r="A127" s="24" t="s">
        <v>60</v>
      </c>
      <c r="B127" s="68">
        <f>'第2四総計'!B127-'第2四宿泊客'!B127</f>
        <v>19675</v>
      </c>
      <c r="C127" s="68">
        <f>'第2四総計'!C127-'第2四宿泊客'!C127</f>
        <v>23548</v>
      </c>
      <c r="D127" s="68">
        <f>'第2四総計'!D127-'第2四宿泊客'!D127</f>
        <v>11390</v>
      </c>
      <c r="E127" s="69">
        <f t="shared" si="35"/>
        <v>54613</v>
      </c>
      <c r="F127" s="68">
        <f>'第2四総計'!F127-'第2四宿泊客'!F127</f>
        <v>22956</v>
      </c>
      <c r="G127" s="68">
        <f>'第2四総計'!G127-'第2四宿泊客'!G127</f>
        <v>40417</v>
      </c>
      <c r="H127" s="68">
        <f>'第2四総計'!H127-'第2四宿泊客'!H127</f>
        <v>21729</v>
      </c>
      <c r="I127" s="24">
        <f t="shared" si="36"/>
        <v>85102</v>
      </c>
      <c r="J127" s="24">
        <f t="shared" si="37"/>
        <v>139715</v>
      </c>
    </row>
    <row r="128" spans="1:10" ht="13.5">
      <c r="A128" s="24" t="s">
        <v>61</v>
      </c>
      <c r="B128" s="68">
        <f>'第2四総計'!B128-'第2四宿泊客'!B128</f>
        <v>12675</v>
      </c>
      <c r="C128" s="68">
        <f>'第2四総計'!C128-'第2四宿泊客'!C128</f>
        <v>18843</v>
      </c>
      <c r="D128" s="68">
        <f>'第2四総計'!D128-'第2四宿泊客'!D128</f>
        <v>9099</v>
      </c>
      <c r="E128" s="69">
        <f t="shared" si="35"/>
        <v>40617</v>
      </c>
      <c r="F128" s="68">
        <f>'第2四総計'!F128-'第2四宿泊客'!F128</f>
        <v>13875</v>
      </c>
      <c r="G128" s="68">
        <f>'第2四総計'!G128-'第2四宿泊客'!G128</f>
        <v>30894</v>
      </c>
      <c r="H128" s="68">
        <f>'第2四総計'!H128-'第2四宿泊客'!H128</f>
        <v>11514</v>
      </c>
      <c r="I128" s="24">
        <f t="shared" si="36"/>
        <v>56283</v>
      </c>
      <c r="J128" s="24">
        <f t="shared" si="37"/>
        <v>96900</v>
      </c>
    </row>
    <row r="129" spans="1:10" ht="13.5">
      <c r="A129" s="27" t="s">
        <v>62</v>
      </c>
      <c r="B129" s="70">
        <f>'第2四総計'!B129-'第2四宿泊客'!B129</f>
        <v>87024</v>
      </c>
      <c r="C129" s="70">
        <f>'第2四総計'!C129-'第2四宿泊客'!C129</f>
        <v>80882</v>
      </c>
      <c r="D129" s="70">
        <f>'第2四総計'!D129-'第2四宿泊客'!D129</f>
        <v>52136</v>
      </c>
      <c r="E129" s="71">
        <f t="shared" si="35"/>
        <v>220042</v>
      </c>
      <c r="F129" s="32">
        <f>SUM(F126:F128)</f>
        <v>72176</v>
      </c>
      <c r="G129" s="32">
        <f>SUM(G126:G128)</f>
        <v>124254</v>
      </c>
      <c r="H129" s="32">
        <f>SUM(H126:H128)</f>
        <v>66896</v>
      </c>
      <c r="I129" s="32">
        <f t="shared" si="36"/>
        <v>263326</v>
      </c>
      <c r="J129" s="32">
        <f t="shared" si="37"/>
        <v>483368</v>
      </c>
    </row>
    <row r="130" spans="1:10" ht="13.5">
      <c r="A130" s="24" t="s">
        <v>63</v>
      </c>
      <c r="B130" s="68">
        <f>'第2四総計'!B130-'第2四宿泊客'!B130</f>
        <v>58086</v>
      </c>
      <c r="C130" s="68">
        <f>'第2四総計'!C130-'第2四宿泊客'!C130</f>
        <v>119876</v>
      </c>
      <c r="D130" s="68">
        <f>'第2四総計'!D130-'第2四宿泊客'!D130</f>
        <v>57018</v>
      </c>
      <c r="E130" s="69">
        <f t="shared" si="35"/>
        <v>234980</v>
      </c>
      <c r="F130" s="68">
        <f>'第2四総計'!F130-'第2四宿泊客'!F130</f>
        <v>50124</v>
      </c>
      <c r="G130" s="68">
        <f>'第2四総計'!G130-'第2四宿泊客'!G130</f>
        <v>309368</v>
      </c>
      <c r="H130" s="68">
        <f>'第2四総計'!H130-'第2四宿泊客'!H130</f>
        <v>169728</v>
      </c>
      <c r="I130" s="24">
        <f t="shared" si="36"/>
        <v>529220</v>
      </c>
      <c r="J130" s="24">
        <f t="shared" si="37"/>
        <v>764200</v>
      </c>
    </row>
    <row r="131" spans="1:10" ht="13.5">
      <c r="A131" s="24" t="s">
        <v>64</v>
      </c>
      <c r="B131" s="68">
        <f>'第2四総計'!B131-'第2四宿泊客'!B131</f>
        <v>270644</v>
      </c>
      <c r="C131" s="68">
        <f>'第2四総計'!C131-'第2四宿泊客'!C131</f>
        <v>242479</v>
      </c>
      <c r="D131" s="68">
        <f>'第2四総計'!D131-'第2四宿泊客'!D131</f>
        <v>179132</v>
      </c>
      <c r="E131" s="69">
        <f t="shared" si="35"/>
        <v>692255</v>
      </c>
      <c r="F131" s="68">
        <f>'第2四総計'!F131-'第2四宿泊客'!F131</f>
        <v>144554</v>
      </c>
      <c r="G131" s="68">
        <f>'第2四総計'!G131-'第2四宿泊客'!G131</f>
        <v>515019</v>
      </c>
      <c r="H131" s="68">
        <f>'第2四総計'!H131-'第2四宿泊客'!H131</f>
        <v>153721</v>
      </c>
      <c r="I131" s="24">
        <f t="shared" si="36"/>
        <v>813294</v>
      </c>
      <c r="J131" s="24">
        <f t="shared" si="37"/>
        <v>1505549</v>
      </c>
    </row>
    <row r="132" spans="1:10" ht="13.5">
      <c r="A132" s="24" t="s">
        <v>65</v>
      </c>
      <c r="B132" s="68">
        <f>'第2四総計'!B132-'第2四宿泊客'!B132</f>
        <v>75202</v>
      </c>
      <c r="C132" s="68">
        <f>'第2四総計'!C132-'第2四宿泊客'!C132</f>
        <v>190279</v>
      </c>
      <c r="D132" s="68">
        <f>'第2四総計'!D132-'第2四宿泊客'!D132</f>
        <v>24227</v>
      </c>
      <c r="E132" s="69">
        <f t="shared" si="35"/>
        <v>289708</v>
      </c>
      <c r="F132" s="68">
        <f>'第2四総計'!F132-'第2四宿泊客'!F132</f>
        <v>45900</v>
      </c>
      <c r="G132" s="68">
        <f>'第2四総計'!G132-'第2四宿泊客'!G132</f>
        <v>173673</v>
      </c>
      <c r="H132" s="68">
        <f>'第2四総計'!H132-'第2四宿泊客'!H132</f>
        <v>24878</v>
      </c>
      <c r="I132" s="24">
        <f t="shared" si="36"/>
        <v>244451</v>
      </c>
      <c r="J132" s="24">
        <f t="shared" si="37"/>
        <v>534159</v>
      </c>
    </row>
    <row r="133" spans="1:10" ht="13.5">
      <c r="A133" s="24" t="s">
        <v>66</v>
      </c>
      <c r="B133" s="68">
        <f>'第2四総計'!B133-'第2四宿泊客'!B133</f>
        <v>2947</v>
      </c>
      <c r="C133" s="68">
        <f>'第2四総計'!C133-'第2四宿泊客'!C133</f>
        <v>4444</v>
      </c>
      <c r="D133" s="68">
        <f>'第2四総計'!D133-'第2四宿泊客'!D133</f>
        <v>2143</v>
      </c>
      <c r="E133" s="69">
        <f t="shared" si="35"/>
        <v>9534</v>
      </c>
      <c r="F133" s="68">
        <f>'第2四総計'!F133-'第2四宿泊客'!F133</f>
        <v>2803</v>
      </c>
      <c r="G133" s="68">
        <f>'第2四総計'!G133-'第2四宿泊客'!G133</f>
        <v>4950</v>
      </c>
      <c r="H133" s="68">
        <f>'第2四総計'!H133-'第2四宿泊客'!H133</f>
        <v>2245</v>
      </c>
      <c r="I133" s="24">
        <f t="shared" si="36"/>
        <v>9998</v>
      </c>
      <c r="J133" s="24">
        <f t="shared" si="37"/>
        <v>19532</v>
      </c>
    </row>
    <row r="134" spans="1:10" ht="13.5">
      <c r="A134" s="24" t="s">
        <v>67</v>
      </c>
      <c r="B134" s="68">
        <f>'第2四総計'!B134-'第2四宿泊客'!B134</f>
        <v>9510</v>
      </c>
      <c r="C134" s="68">
        <f>'第2四総計'!C134-'第2四宿泊客'!C134</f>
        <v>8877</v>
      </c>
      <c r="D134" s="68">
        <f>'第2四総計'!D134-'第2四宿泊客'!D134</f>
        <v>2710</v>
      </c>
      <c r="E134" s="69">
        <f t="shared" si="35"/>
        <v>21097</v>
      </c>
      <c r="F134" s="68">
        <f>'第2四総計'!F134-'第2四宿泊客'!F134</f>
        <v>30815</v>
      </c>
      <c r="G134" s="68">
        <f>'第2四総計'!G134-'第2四宿泊客'!G134</f>
        <v>5929</v>
      </c>
      <c r="H134" s="68">
        <f>'第2四総計'!H134-'第2四宿泊客'!H134</f>
        <v>1014</v>
      </c>
      <c r="I134" s="24">
        <f t="shared" si="36"/>
        <v>37758</v>
      </c>
      <c r="J134" s="24">
        <f t="shared" si="37"/>
        <v>58855</v>
      </c>
    </row>
    <row r="135" spans="1:10" ht="13.5">
      <c r="A135" s="24" t="s">
        <v>68</v>
      </c>
      <c r="B135" s="68">
        <f>'第2四総計'!B135-'第2四宿泊客'!B135</f>
        <v>182707</v>
      </c>
      <c r="C135" s="68">
        <f>'第2四総計'!C135-'第2四宿泊客'!C135</f>
        <v>310945</v>
      </c>
      <c r="D135" s="68">
        <f>'第2四総計'!D135-'第2四宿泊客'!D135</f>
        <v>177783</v>
      </c>
      <c r="E135" s="69">
        <f t="shared" si="35"/>
        <v>671435</v>
      </c>
      <c r="F135" s="68">
        <f>'第2四総計'!F135-'第2四宿泊客'!F135</f>
        <v>148267</v>
      </c>
      <c r="G135" s="68">
        <f>'第2四総計'!G135-'第2四宿泊客'!G135</f>
        <v>372227</v>
      </c>
      <c r="H135" s="68">
        <f>'第2四総計'!H135-'第2四宿泊客'!H135</f>
        <v>234245</v>
      </c>
      <c r="I135" s="24">
        <f t="shared" si="36"/>
        <v>754739</v>
      </c>
      <c r="J135" s="24">
        <f t="shared" si="37"/>
        <v>1426174</v>
      </c>
    </row>
    <row r="136" spans="1:10" ht="13.5">
      <c r="A136" s="24" t="s">
        <v>69</v>
      </c>
      <c r="B136" s="68">
        <f>'第2四総計'!B136-'第2四宿泊客'!B136</f>
        <v>42152</v>
      </c>
      <c r="C136" s="68">
        <f>'第2四総計'!C136-'第2四宿泊客'!C136</f>
        <v>24819</v>
      </c>
      <c r="D136" s="68">
        <f>'第2四総計'!D136-'第2四宿泊客'!D136</f>
        <v>29222</v>
      </c>
      <c r="E136" s="69">
        <f t="shared" si="35"/>
        <v>96193</v>
      </c>
      <c r="F136" s="68">
        <f>'第2四総計'!F136-'第2四宿泊客'!F136</f>
        <v>156225</v>
      </c>
      <c r="G136" s="68">
        <f>'第2四総計'!G136-'第2四宿泊客'!G136</f>
        <v>308436</v>
      </c>
      <c r="H136" s="68">
        <f>'第2四総計'!H136-'第2四宿泊客'!H136</f>
        <v>20963</v>
      </c>
      <c r="I136" s="24">
        <f t="shared" si="36"/>
        <v>485624</v>
      </c>
      <c r="J136" s="24">
        <f t="shared" si="37"/>
        <v>581817</v>
      </c>
    </row>
    <row r="137" spans="1:10" ht="13.5">
      <c r="A137" s="24" t="s">
        <v>70</v>
      </c>
      <c r="B137" s="68">
        <f>'第2四総計'!B137-'第2四宿泊客'!B137</f>
        <v>17000</v>
      </c>
      <c r="C137" s="68">
        <f>'第2四総計'!C137-'第2四宿泊客'!C137</f>
        <v>15000</v>
      </c>
      <c r="D137" s="68">
        <f>'第2四総計'!D137-'第2四宿泊客'!D137</f>
        <v>11100</v>
      </c>
      <c r="E137" s="69">
        <f t="shared" si="35"/>
        <v>43100</v>
      </c>
      <c r="F137" s="68">
        <f>'第2四総計'!F137-'第2四宿泊客'!F137</f>
        <v>420830</v>
      </c>
      <c r="G137" s="68">
        <f>'第2四総計'!G137-'第2四宿泊客'!G137</f>
        <v>435070</v>
      </c>
      <c r="H137" s="68">
        <f>'第2四総計'!H137-'第2四宿泊客'!H137</f>
        <v>0</v>
      </c>
      <c r="I137" s="24">
        <f t="shared" si="36"/>
        <v>855900</v>
      </c>
      <c r="J137" s="24">
        <f t="shared" si="37"/>
        <v>899000</v>
      </c>
    </row>
    <row r="138" spans="1:10" ht="13.5">
      <c r="A138" s="24" t="s">
        <v>71</v>
      </c>
      <c r="B138" s="68">
        <f>'第2四総計'!B138-'第2四宿泊客'!B138</f>
        <v>130879</v>
      </c>
      <c r="C138" s="68">
        <f>'第2四総計'!C138-'第2四宿泊客'!C138</f>
        <v>474824</v>
      </c>
      <c r="D138" s="68">
        <f>'第2四総計'!D138-'第2四宿泊客'!D138</f>
        <v>1522</v>
      </c>
      <c r="E138" s="69">
        <f t="shared" si="35"/>
        <v>607225</v>
      </c>
      <c r="F138" s="68">
        <f>'第2四総計'!F138-'第2四宿泊客'!F138</f>
        <v>844</v>
      </c>
      <c r="G138" s="68">
        <f>'第2四総計'!G138-'第2四宿泊客'!G138</f>
        <v>37435</v>
      </c>
      <c r="H138" s="68">
        <f>'第2四総計'!H138-'第2四宿泊客'!H138</f>
        <v>1354</v>
      </c>
      <c r="I138" s="24">
        <f t="shared" si="36"/>
        <v>39633</v>
      </c>
      <c r="J138" s="24">
        <f t="shared" si="37"/>
        <v>646858</v>
      </c>
    </row>
    <row r="139" spans="1:10" ht="13.5">
      <c r="A139" s="24" t="s">
        <v>72</v>
      </c>
      <c r="B139" s="68">
        <f>'第2四総計'!B139-'第2四宿泊客'!B139</f>
        <v>114642</v>
      </c>
      <c r="C139" s="68">
        <f>'第2四総計'!C139-'第2四宿泊客'!C139</f>
        <v>95983</v>
      </c>
      <c r="D139" s="68">
        <f>'第2四総計'!D139-'第2四宿泊客'!D139</f>
        <v>68355</v>
      </c>
      <c r="E139" s="69">
        <f t="shared" si="35"/>
        <v>278980</v>
      </c>
      <c r="F139" s="68">
        <f>'第2四総計'!F139-'第2四宿泊客'!F139</f>
        <v>58246</v>
      </c>
      <c r="G139" s="68">
        <f>'第2四総計'!G139-'第2四宿泊客'!G139</f>
        <v>153923</v>
      </c>
      <c r="H139" s="68">
        <f>'第2四総計'!H139-'第2四宿泊客'!H139</f>
        <v>70540</v>
      </c>
      <c r="I139" s="24">
        <f t="shared" si="36"/>
        <v>282709</v>
      </c>
      <c r="J139" s="24">
        <f t="shared" si="37"/>
        <v>561689</v>
      </c>
    </row>
    <row r="140" spans="1:10" ht="13.5">
      <c r="A140" s="32" t="s">
        <v>73</v>
      </c>
      <c r="B140" s="70">
        <f>'第2四総計'!B140-'第2四宿泊客'!B140</f>
        <v>903769</v>
      </c>
      <c r="C140" s="70">
        <f>'第2四総計'!C140-'第2四宿泊客'!C140</f>
        <v>1487526</v>
      </c>
      <c r="D140" s="70">
        <f>'第2四総計'!D140-'第2四宿泊客'!D140</f>
        <v>553212</v>
      </c>
      <c r="E140" s="71">
        <f t="shared" si="35"/>
        <v>2944507</v>
      </c>
      <c r="F140" s="32">
        <f>SUM(F130:F139)</f>
        <v>1058608</v>
      </c>
      <c r="G140" s="32">
        <f>SUM(G130:G139)</f>
        <v>2316030</v>
      </c>
      <c r="H140" s="32">
        <f>SUM(H130:H139)</f>
        <v>678688</v>
      </c>
      <c r="I140" s="32">
        <f t="shared" si="36"/>
        <v>4053326</v>
      </c>
      <c r="J140" s="32">
        <f t="shared" si="37"/>
        <v>6997833</v>
      </c>
    </row>
    <row r="141" spans="1:10" ht="13.5">
      <c r="A141" s="24" t="s">
        <v>74</v>
      </c>
      <c r="B141" s="68">
        <f>'第2四総計'!B141-'第2四宿泊客'!B141</f>
        <v>129191</v>
      </c>
      <c r="C141" s="68">
        <f>'第2四総計'!C141-'第2四宿泊客'!C141</f>
        <v>83993</v>
      </c>
      <c r="D141" s="68">
        <f>'第2四総計'!D141-'第2四宿泊客'!D141</f>
        <v>47795</v>
      </c>
      <c r="E141" s="69">
        <f t="shared" si="35"/>
        <v>260979</v>
      </c>
      <c r="F141" s="68">
        <f>'第2四総計'!F141-'第2四宿泊客'!F141</f>
        <v>142330</v>
      </c>
      <c r="G141" s="68">
        <f>'第2四総計'!G141-'第2四宿泊客'!G141</f>
        <v>88136</v>
      </c>
      <c r="H141" s="68">
        <f>'第2四総計'!H141-'第2四宿泊客'!H141</f>
        <v>102281</v>
      </c>
      <c r="I141" s="24">
        <f t="shared" si="36"/>
        <v>332747</v>
      </c>
      <c r="J141" s="24">
        <f t="shared" si="37"/>
        <v>593726</v>
      </c>
    </row>
    <row r="142" spans="1:10" ht="13.5">
      <c r="A142" s="24" t="s">
        <v>75</v>
      </c>
      <c r="B142" s="68">
        <f>'第2四総計'!B142-'第2四宿泊客'!B142</f>
        <v>78393</v>
      </c>
      <c r="C142" s="68">
        <f>'第2四総計'!C142-'第2四宿泊客'!C142</f>
        <v>151720</v>
      </c>
      <c r="D142" s="68">
        <f>'第2四総計'!D142-'第2四宿泊客'!D142</f>
        <v>123484</v>
      </c>
      <c r="E142" s="69">
        <f t="shared" si="35"/>
        <v>353597</v>
      </c>
      <c r="F142" s="68">
        <f>'第2四総計'!F142-'第2四宿泊客'!F142</f>
        <v>57149</v>
      </c>
      <c r="G142" s="68">
        <f>'第2四総計'!G142-'第2四宿泊客'!G142</f>
        <v>167329</v>
      </c>
      <c r="H142" s="68">
        <f>'第2四総計'!H142-'第2四宿泊客'!H142</f>
        <v>51469</v>
      </c>
      <c r="I142" s="24">
        <f t="shared" si="36"/>
        <v>275947</v>
      </c>
      <c r="J142" s="24">
        <f t="shared" si="37"/>
        <v>629544</v>
      </c>
    </row>
    <row r="143" spans="1:10" ht="13.5">
      <c r="A143" s="24" t="s">
        <v>76</v>
      </c>
      <c r="B143" s="68">
        <f>'第2四総計'!B143-'第2四宿泊客'!B143</f>
        <v>351073</v>
      </c>
      <c r="C143" s="68">
        <f>'第2四総計'!C143-'第2四宿泊客'!C143</f>
        <v>319819</v>
      </c>
      <c r="D143" s="68">
        <f>'第2四総計'!D143-'第2四宿泊客'!D143</f>
        <v>380812</v>
      </c>
      <c r="E143" s="69">
        <f t="shared" si="35"/>
        <v>1051704</v>
      </c>
      <c r="F143" s="68">
        <f>'第2四総計'!F143-'第2四宿泊客'!F143</f>
        <v>157006</v>
      </c>
      <c r="G143" s="68">
        <f>'第2四総計'!G143-'第2四宿泊客'!G143</f>
        <v>567073</v>
      </c>
      <c r="H143" s="68">
        <f>'第2四総計'!H143-'第2四宿泊客'!H143</f>
        <v>145084</v>
      </c>
      <c r="I143" s="24">
        <f t="shared" si="36"/>
        <v>869163</v>
      </c>
      <c r="J143" s="24">
        <f t="shared" si="37"/>
        <v>1920867</v>
      </c>
    </row>
    <row r="144" spans="1:10" ht="13.5">
      <c r="A144" s="24" t="s">
        <v>77</v>
      </c>
      <c r="B144" s="68">
        <f>'第2四総計'!B144-'第2四宿泊客'!B144</f>
        <v>50069</v>
      </c>
      <c r="C144" s="68">
        <f>'第2四総計'!C144-'第2四宿泊客'!C144</f>
        <v>17361</v>
      </c>
      <c r="D144" s="68">
        <f>'第2四総計'!D144-'第2四宿泊客'!D144</f>
        <v>13178</v>
      </c>
      <c r="E144" s="69">
        <f t="shared" si="35"/>
        <v>80608</v>
      </c>
      <c r="F144" s="68">
        <f>'第2四総計'!F144-'第2四宿泊客'!F144</f>
        <v>13877</v>
      </c>
      <c r="G144" s="68">
        <f>'第2四総計'!G144-'第2四宿泊客'!G144</f>
        <v>17003</v>
      </c>
      <c r="H144" s="68">
        <f>'第2四総計'!H144-'第2四宿泊客'!H144</f>
        <v>12281</v>
      </c>
      <c r="I144" s="24">
        <f t="shared" si="36"/>
        <v>43161</v>
      </c>
      <c r="J144" s="24">
        <f t="shared" si="37"/>
        <v>123769</v>
      </c>
    </row>
    <row r="145" spans="1:10" ht="13.5">
      <c r="A145" s="24" t="s">
        <v>78</v>
      </c>
      <c r="B145" s="68">
        <f>'第2四総計'!B145-'第2四宿泊客'!B145</f>
        <v>25742</v>
      </c>
      <c r="C145" s="68">
        <f>'第2四総計'!C145-'第2四宿泊客'!C145</f>
        <v>23419</v>
      </c>
      <c r="D145" s="68">
        <f>'第2四総計'!D145-'第2四宿泊客'!D145</f>
        <v>18398</v>
      </c>
      <c r="E145" s="69">
        <f t="shared" si="35"/>
        <v>67559</v>
      </c>
      <c r="F145" s="68">
        <f>'第2四総計'!F145-'第2四宿泊客'!F145</f>
        <v>22646</v>
      </c>
      <c r="G145" s="68">
        <f>'第2四総計'!G145-'第2四宿泊客'!G145</f>
        <v>36190</v>
      </c>
      <c r="H145" s="68">
        <f>'第2四総計'!H145-'第2四宿泊客'!H145</f>
        <v>19920</v>
      </c>
      <c r="I145" s="24">
        <f t="shared" si="36"/>
        <v>78756</v>
      </c>
      <c r="J145" s="24">
        <f t="shared" si="37"/>
        <v>146315</v>
      </c>
    </row>
    <row r="146" spans="1:10" ht="13.5">
      <c r="A146" s="24" t="s">
        <v>79</v>
      </c>
      <c r="B146" s="68">
        <f>'第2四総計'!B146-'第2四宿泊客'!B146</f>
        <v>32175</v>
      </c>
      <c r="C146" s="68">
        <f>'第2四総計'!C146-'第2四宿泊客'!C146</f>
        <v>38192</v>
      </c>
      <c r="D146" s="68">
        <f>'第2四総計'!D146-'第2四宿泊客'!D146</f>
        <v>28255</v>
      </c>
      <c r="E146" s="69">
        <f t="shared" si="35"/>
        <v>98622</v>
      </c>
      <c r="F146" s="68">
        <f>'第2四総計'!F146-'第2四宿泊客'!F146</f>
        <v>31999</v>
      </c>
      <c r="G146" s="68">
        <f>'第2四総計'!G146-'第2四宿泊客'!G146</f>
        <v>55019</v>
      </c>
      <c r="H146" s="68">
        <f>'第2四総計'!H146-'第2四宿泊客'!H146</f>
        <v>43381</v>
      </c>
      <c r="I146" s="24">
        <f t="shared" si="36"/>
        <v>130399</v>
      </c>
      <c r="J146" s="24">
        <f t="shared" si="37"/>
        <v>229021</v>
      </c>
    </row>
    <row r="147" spans="1:10" ht="13.5">
      <c r="A147" s="24" t="s">
        <v>80</v>
      </c>
      <c r="B147" s="68">
        <f>'第2四総計'!B147-'第2四宿泊客'!B147</f>
        <v>3139</v>
      </c>
      <c r="C147" s="68">
        <f>'第2四総計'!C147-'第2四宿泊客'!C147</f>
        <v>4536</v>
      </c>
      <c r="D147" s="68">
        <f>'第2四総計'!D147-'第2四宿泊客'!D147</f>
        <v>12090</v>
      </c>
      <c r="E147" s="69">
        <f t="shared" si="35"/>
        <v>19765</v>
      </c>
      <c r="F147" s="68">
        <f>'第2四総計'!F147-'第2四宿泊客'!F147</f>
        <v>11978</v>
      </c>
      <c r="G147" s="68">
        <f>'第2四総計'!G147-'第2四宿泊客'!G147</f>
        <v>21140</v>
      </c>
      <c r="H147" s="68">
        <f>'第2四総計'!H147-'第2四宿泊客'!H147</f>
        <v>9132</v>
      </c>
      <c r="I147" s="24">
        <f t="shared" si="36"/>
        <v>42250</v>
      </c>
      <c r="J147" s="24">
        <f t="shared" si="37"/>
        <v>62015</v>
      </c>
    </row>
    <row r="148" spans="1:10" ht="13.5">
      <c r="A148" s="24" t="s">
        <v>81</v>
      </c>
      <c r="B148" s="68">
        <f>'第2四総計'!B148-'第2四宿泊客'!B148</f>
        <v>6842</v>
      </c>
      <c r="C148" s="68">
        <f>'第2四総計'!C148-'第2四宿泊客'!C148</f>
        <v>7082</v>
      </c>
      <c r="D148" s="68">
        <f>'第2四総計'!D148-'第2四宿泊客'!D148</f>
        <v>7904</v>
      </c>
      <c r="E148" s="69">
        <f t="shared" si="35"/>
        <v>21828</v>
      </c>
      <c r="F148" s="68">
        <f>'第2四総計'!F148-'第2四宿泊客'!F148</f>
        <v>2507</v>
      </c>
      <c r="G148" s="68">
        <f>'第2四総計'!G148-'第2四宿泊客'!G148</f>
        <v>20726</v>
      </c>
      <c r="H148" s="68">
        <f>'第2四総計'!H148-'第2四宿泊客'!H148</f>
        <v>5191</v>
      </c>
      <c r="I148" s="24">
        <f t="shared" si="36"/>
        <v>28424</v>
      </c>
      <c r="J148" s="24">
        <f t="shared" si="37"/>
        <v>50252</v>
      </c>
    </row>
    <row r="149" spans="1:10" ht="13.5">
      <c r="A149" s="24" t="s">
        <v>82</v>
      </c>
      <c r="B149" s="68">
        <f>'第2四総計'!B149-'第2四宿泊客'!B149</f>
        <v>48306</v>
      </c>
      <c r="C149" s="68">
        <f>'第2四総計'!C149-'第2四宿泊客'!C149</f>
        <v>94927</v>
      </c>
      <c r="D149" s="68">
        <f>'第2四総計'!D149-'第2四宿泊客'!D149</f>
        <v>134465</v>
      </c>
      <c r="E149" s="69">
        <f t="shared" si="35"/>
        <v>277698</v>
      </c>
      <c r="F149" s="68">
        <f>'第2四総計'!F149-'第2四宿泊客'!F149</f>
        <v>37744</v>
      </c>
      <c r="G149" s="68">
        <f>'第2四総計'!G149-'第2四宿泊客'!G149</f>
        <v>55607</v>
      </c>
      <c r="H149" s="68">
        <f>'第2四総計'!H149-'第2四宿泊客'!H149</f>
        <v>31163</v>
      </c>
      <c r="I149" s="24">
        <f t="shared" si="36"/>
        <v>124514</v>
      </c>
      <c r="J149" s="24">
        <f t="shared" si="37"/>
        <v>402212</v>
      </c>
    </row>
    <row r="150" spans="1:10" ht="13.5">
      <c r="A150" s="24" t="s">
        <v>83</v>
      </c>
      <c r="B150" s="68">
        <f>'第2四総計'!B150-'第2四宿泊客'!B150</f>
        <v>24355</v>
      </c>
      <c r="C150" s="68">
        <f>'第2四総計'!C150-'第2四宿泊客'!C150</f>
        <v>28702</v>
      </c>
      <c r="D150" s="68">
        <f>'第2四総計'!D150-'第2四宿泊客'!D150</f>
        <v>27639</v>
      </c>
      <c r="E150" s="69">
        <f t="shared" si="35"/>
        <v>80696</v>
      </c>
      <c r="F150" s="68">
        <f>'第2四総計'!F150-'第2四宿泊客'!F150</f>
        <v>36687</v>
      </c>
      <c r="G150" s="68">
        <f>'第2四総計'!G150-'第2四宿泊客'!G150</f>
        <v>36666</v>
      </c>
      <c r="H150" s="68">
        <f>'第2四総計'!H150-'第2四宿泊客'!H150</f>
        <v>28086</v>
      </c>
      <c r="I150" s="24">
        <f t="shared" si="36"/>
        <v>101439</v>
      </c>
      <c r="J150" s="24">
        <f t="shared" si="37"/>
        <v>182135</v>
      </c>
    </row>
    <row r="151" spans="1:10" ht="13.5">
      <c r="A151" s="24" t="s">
        <v>84</v>
      </c>
      <c r="B151" s="68">
        <f>'第2四総計'!B151-'第2四宿泊客'!B151</f>
        <v>9193</v>
      </c>
      <c r="C151" s="68">
        <f>'第2四総計'!C151-'第2四宿泊客'!C151</f>
        <v>10930</v>
      </c>
      <c r="D151" s="68">
        <f>'第2四総計'!D151-'第2四宿泊客'!D151</f>
        <v>12614</v>
      </c>
      <c r="E151" s="69">
        <f t="shared" si="35"/>
        <v>32737</v>
      </c>
      <c r="F151" s="68">
        <f>'第2四総計'!F151-'第2四宿泊客'!F151</f>
        <v>15154</v>
      </c>
      <c r="G151" s="68">
        <f>'第2四総計'!G151-'第2四宿泊客'!G151</f>
        <v>39443</v>
      </c>
      <c r="H151" s="68">
        <f>'第2四総計'!H151-'第2四宿泊客'!H151</f>
        <v>10896</v>
      </c>
      <c r="I151" s="24">
        <f t="shared" si="36"/>
        <v>65493</v>
      </c>
      <c r="J151" s="24">
        <f t="shared" si="37"/>
        <v>98230</v>
      </c>
    </row>
    <row r="152" spans="1:10" ht="13.5">
      <c r="A152" s="24" t="s">
        <v>85</v>
      </c>
      <c r="B152" s="68">
        <f>'第2四総計'!B152-'第2四宿泊客'!B152</f>
        <v>21501</v>
      </c>
      <c r="C152" s="68">
        <f>'第2四総計'!C152-'第2四宿泊客'!C152</f>
        <v>25954</v>
      </c>
      <c r="D152" s="68">
        <f>'第2四総計'!D152-'第2四宿泊客'!D152</f>
        <v>22437</v>
      </c>
      <c r="E152" s="69">
        <f t="shared" si="35"/>
        <v>69892</v>
      </c>
      <c r="F152" s="68">
        <f>'第2四総計'!F152-'第2四宿泊客'!F152</f>
        <v>42472</v>
      </c>
      <c r="G152" s="68">
        <f>'第2四総計'!G152-'第2四宿泊客'!G152</f>
        <v>58080</v>
      </c>
      <c r="H152" s="68">
        <f>'第2四総計'!H152-'第2四宿泊客'!H152</f>
        <v>24436</v>
      </c>
      <c r="I152" s="24">
        <f t="shared" si="36"/>
        <v>124988</v>
      </c>
      <c r="J152" s="24">
        <f t="shared" si="37"/>
        <v>194880</v>
      </c>
    </row>
    <row r="153" spans="1:10" ht="13.5">
      <c r="A153" s="24" t="s">
        <v>86</v>
      </c>
      <c r="B153" s="68">
        <f>'第2四総計'!B153-'第2四宿泊客'!B153</f>
        <v>12451</v>
      </c>
      <c r="C153" s="68">
        <f>'第2四総計'!C153-'第2四宿泊客'!C153</f>
        <v>90528</v>
      </c>
      <c r="D153" s="68">
        <f>'第2四総計'!D153-'第2四宿泊客'!D153</f>
        <v>12023</v>
      </c>
      <c r="E153" s="69">
        <f t="shared" si="35"/>
        <v>115002</v>
      </c>
      <c r="F153" s="68">
        <f>'第2四総計'!F153-'第2四宿泊客'!F153</f>
        <v>14119</v>
      </c>
      <c r="G153" s="68">
        <f>'第2四総計'!G153-'第2四宿泊客'!G153</f>
        <v>15238</v>
      </c>
      <c r="H153" s="68">
        <f>'第2四総計'!H153-'第2四宿泊客'!H153</f>
        <v>11278</v>
      </c>
      <c r="I153" s="24">
        <f t="shared" si="36"/>
        <v>40635</v>
      </c>
      <c r="J153" s="24">
        <f t="shared" si="37"/>
        <v>155637</v>
      </c>
    </row>
    <row r="154" spans="1:10" ht="13.5">
      <c r="A154" s="24" t="s">
        <v>87</v>
      </c>
      <c r="B154" s="68">
        <f>'第2四総計'!B154-'第2四宿泊客'!B154</f>
        <v>5000</v>
      </c>
      <c r="C154" s="68">
        <f>'第2四総計'!C154-'第2四宿泊客'!C154</f>
        <v>3500</v>
      </c>
      <c r="D154" s="68">
        <f>'第2四総計'!D154-'第2四宿泊客'!D154</f>
        <v>20000</v>
      </c>
      <c r="E154" s="69">
        <f t="shared" si="35"/>
        <v>28500</v>
      </c>
      <c r="F154" s="68">
        <f>'第2四総計'!F154-'第2四宿泊客'!F154</f>
        <v>9500</v>
      </c>
      <c r="G154" s="68">
        <f>'第2四総計'!G154-'第2四宿泊客'!G154</f>
        <v>10500</v>
      </c>
      <c r="H154" s="68">
        <f>'第2四総計'!H154-'第2四宿泊客'!H154</f>
        <v>6000</v>
      </c>
      <c r="I154" s="24">
        <f t="shared" si="36"/>
        <v>26000</v>
      </c>
      <c r="J154" s="24">
        <f t="shared" si="37"/>
        <v>54500</v>
      </c>
    </row>
    <row r="155" spans="1:10" ht="13.5">
      <c r="A155" s="27" t="s">
        <v>88</v>
      </c>
      <c r="B155" s="70">
        <f>'第2四総計'!B155-'第2四宿泊客'!B155</f>
        <v>797430</v>
      </c>
      <c r="C155" s="70">
        <f>'第2四総計'!C155-'第2四宿泊客'!C155</f>
        <v>900663</v>
      </c>
      <c r="D155" s="70">
        <f>'第2四総計'!D155-'第2四宿泊客'!D155</f>
        <v>861094</v>
      </c>
      <c r="E155" s="71">
        <f aca="true" t="shared" si="38" ref="E155:E172">SUM(B155:D155)</f>
        <v>2559187</v>
      </c>
      <c r="F155" s="32">
        <f>SUM(F141:F154)</f>
        <v>595168</v>
      </c>
      <c r="G155" s="32">
        <f>SUM(G141:G154)</f>
        <v>1188150</v>
      </c>
      <c r="H155" s="32">
        <f>SUM(H141:H154)</f>
        <v>500598</v>
      </c>
      <c r="I155" s="32">
        <f aca="true" t="shared" si="39" ref="I155:I172">SUM(F155:H155)</f>
        <v>2283916</v>
      </c>
      <c r="J155" s="32">
        <f aca="true" t="shared" si="40" ref="J155:J172">E155+I155</f>
        <v>4843103</v>
      </c>
    </row>
    <row r="156" spans="1:10" ht="13.5">
      <c r="A156" s="24" t="s">
        <v>89</v>
      </c>
      <c r="B156" s="68">
        <f>'第2四総計'!B156-'第2四宿泊客'!B156</f>
        <v>519634</v>
      </c>
      <c r="C156" s="68">
        <f>'第2四総計'!C156-'第2四宿泊客'!C156</f>
        <v>2003472</v>
      </c>
      <c r="D156" s="68">
        <f>'第2四総計'!D156-'第2四宿泊客'!D156</f>
        <v>347170</v>
      </c>
      <c r="E156" s="69">
        <f t="shared" si="38"/>
        <v>2870276</v>
      </c>
      <c r="F156" s="68">
        <f>'第2四総計'!F156-'第2四宿泊客'!F156</f>
        <v>713365</v>
      </c>
      <c r="G156" s="68">
        <f>'第2四総計'!G156-'第2四宿泊客'!G156</f>
        <v>718969</v>
      </c>
      <c r="H156" s="68">
        <f>'第2四総計'!H156-'第2四宿泊客'!H156</f>
        <v>378913</v>
      </c>
      <c r="I156" s="24">
        <f t="shared" si="39"/>
        <v>1811247</v>
      </c>
      <c r="J156" s="24">
        <f t="shared" si="40"/>
        <v>4681523</v>
      </c>
    </row>
    <row r="157" spans="1:10" ht="13.5">
      <c r="A157" s="24" t="s">
        <v>90</v>
      </c>
      <c r="B157" s="68">
        <f>'第2四総計'!B157-'第2四宿泊客'!B157</f>
        <v>111399</v>
      </c>
      <c r="C157" s="68">
        <f>'第2四総計'!C157-'第2四宿泊客'!C157</f>
        <v>223773</v>
      </c>
      <c r="D157" s="68">
        <f>'第2四総計'!D157-'第2四宿泊客'!D157</f>
        <v>170301</v>
      </c>
      <c r="E157" s="69">
        <f t="shared" si="38"/>
        <v>505473</v>
      </c>
      <c r="F157" s="68">
        <f>'第2四総計'!F157-'第2四宿泊客'!F157</f>
        <v>95684</v>
      </c>
      <c r="G157" s="68">
        <f>'第2四総計'!G157-'第2四宿泊客'!G157</f>
        <v>101233</v>
      </c>
      <c r="H157" s="68">
        <f>'第2四総計'!H157-'第2四宿泊客'!H157</f>
        <v>94045</v>
      </c>
      <c r="I157" s="24">
        <f t="shared" si="39"/>
        <v>290962</v>
      </c>
      <c r="J157" s="24">
        <f t="shared" si="40"/>
        <v>796435</v>
      </c>
    </row>
    <row r="158" spans="1:10" ht="13.5">
      <c r="A158" s="24" t="s">
        <v>91</v>
      </c>
      <c r="B158" s="68">
        <f>'第2四総計'!B158-'第2四宿泊客'!B158</f>
        <v>49684</v>
      </c>
      <c r="C158" s="68">
        <f>'第2四総計'!C158-'第2四宿泊客'!C158</f>
        <v>25100</v>
      </c>
      <c r="D158" s="68">
        <f>'第2四総計'!D158-'第2四宿泊客'!D158</f>
        <v>21607</v>
      </c>
      <c r="E158" s="69">
        <f t="shared" si="38"/>
        <v>96391</v>
      </c>
      <c r="F158" s="68">
        <f>'第2四総計'!F158-'第2四宿泊客'!F158</f>
        <v>21483</v>
      </c>
      <c r="G158" s="68">
        <f>'第2四総計'!G158-'第2四宿泊客'!G158</f>
        <v>27161</v>
      </c>
      <c r="H158" s="68">
        <f>'第2四総計'!H158-'第2四宿泊客'!H158</f>
        <v>19524</v>
      </c>
      <c r="I158" s="24">
        <f t="shared" si="39"/>
        <v>68168</v>
      </c>
      <c r="J158" s="24">
        <f t="shared" si="40"/>
        <v>164559</v>
      </c>
    </row>
    <row r="159" spans="1:10" ht="13.5">
      <c r="A159" s="24" t="s">
        <v>92</v>
      </c>
      <c r="B159" s="68">
        <f>'第2四総計'!B159-'第2四宿泊客'!B159</f>
        <v>25761</v>
      </c>
      <c r="C159" s="68">
        <f>'第2四総計'!C159-'第2四宿泊客'!C159</f>
        <v>82026</v>
      </c>
      <c r="D159" s="68">
        <f>'第2四総計'!D159-'第2四宿泊客'!D159</f>
        <v>29195</v>
      </c>
      <c r="E159" s="69">
        <f t="shared" si="38"/>
        <v>136982</v>
      </c>
      <c r="F159" s="68">
        <f>'第2四総計'!F159-'第2四宿泊客'!F159</f>
        <v>148432</v>
      </c>
      <c r="G159" s="68">
        <f>'第2四総計'!G159-'第2四宿泊客'!G159</f>
        <v>96941</v>
      </c>
      <c r="H159" s="68">
        <f>'第2四総計'!H159-'第2四宿泊客'!H159</f>
        <v>9125</v>
      </c>
      <c r="I159" s="24">
        <f t="shared" si="39"/>
        <v>254498</v>
      </c>
      <c r="J159" s="24">
        <f t="shared" si="40"/>
        <v>391480</v>
      </c>
    </row>
    <row r="160" spans="1:10" ht="13.5">
      <c r="A160" s="24" t="s">
        <v>93</v>
      </c>
      <c r="B160" s="68">
        <f>'第2四総計'!B160-'第2四宿泊客'!B160</f>
        <v>19999</v>
      </c>
      <c r="C160" s="68">
        <f>'第2四総計'!C160-'第2四宿泊客'!C160</f>
        <v>31435</v>
      </c>
      <c r="D160" s="68">
        <f>'第2四総計'!D160-'第2四宿泊客'!D160</f>
        <v>21093</v>
      </c>
      <c r="E160" s="69">
        <f t="shared" si="38"/>
        <v>72527</v>
      </c>
      <c r="F160" s="68">
        <f>'第2四総計'!F160-'第2四宿泊客'!F160</f>
        <v>77008</v>
      </c>
      <c r="G160" s="68">
        <f>'第2四総計'!G160-'第2四宿泊客'!G160</f>
        <v>99959</v>
      </c>
      <c r="H160" s="68">
        <f>'第2四総計'!H160-'第2四宿泊客'!H160</f>
        <v>25653</v>
      </c>
      <c r="I160" s="24">
        <f t="shared" si="39"/>
        <v>202620</v>
      </c>
      <c r="J160" s="24">
        <f t="shared" si="40"/>
        <v>275147</v>
      </c>
    </row>
    <row r="161" spans="1:10" ht="13.5">
      <c r="A161" s="24" t="s">
        <v>94</v>
      </c>
      <c r="B161" s="68">
        <f>'第2四総計'!B161-'第2四宿泊客'!B161</f>
        <v>5023</v>
      </c>
      <c r="C161" s="68">
        <f>'第2四総計'!C161-'第2四宿泊客'!C161</f>
        <v>7010</v>
      </c>
      <c r="D161" s="68">
        <f>'第2四総計'!D161-'第2四宿泊客'!D161</f>
        <v>5735</v>
      </c>
      <c r="E161" s="69">
        <f t="shared" si="38"/>
        <v>17768</v>
      </c>
      <c r="F161" s="68">
        <f>'第2四総計'!F161-'第2四宿泊客'!F161</f>
        <v>25571</v>
      </c>
      <c r="G161" s="68">
        <f>'第2四総計'!G161-'第2四宿泊客'!G161</f>
        <v>36600</v>
      </c>
      <c r="H161" s="68">
        <f>'第2四総計'!H161-'第2四宿泊客'!H161</f>
        <v>6336</v>
      </c>
      <c r="I161" s="24">
        <f t="shared" si="39"/>
        <v>68507</v>
      </c>
      <c r="J161" s="24">
        <f t="shared" si="40"/>
        <v>86275</v>
      </c>
    </row>
    <row r="162" spans="1:10" ht="13.5">
      <c r="A162" s="24" t="s">
        <v>95</v>
      </c>
      <c r="B162" s="68">
        <f>'第2四総計'!B162-'第2四宿泊客'!B162</f>
        <v>100348</v>
      </c>
      <c r="C162" s="68">
        <f>'第2四総計'!C162-'第2四宿泊客'!C162</f>
        <v>12788</v>
      </c>
      <c r="D162" s="68">
        <f>'第2四総計'!D162-'第2四宿泊客'!D162</f>
        <v>11136</v>
      </c>
      <c r="E162" s="69">
        <f t="shared" si="38"/>
        <v>124272</v>
      </c>
      <c r="F162" s="68">
        <f>'第2四総計'!F162-'第2四宿泊客'!F162</f>
        <v>62745</v>
      </c>
      <c r="G162" s="68">
        <f>'第2四総計'!G162-'第2四宿泊客'!G162</f>
        <v>18136</v>
      </c>
      <c r="H162" s="68">
        <f>'第2四総計'!H162-'第2四宿泊客'!H162</f>
        <v>11762</v>
      </c>
      <c r="I162" s="24">
        <f t="shared" si="39"/>
        <v>92643</v>
      </c>
      <c r="J162" s="24">
        <f t="shared" si="40"/>
        <v>216915</v>
      </c>
    </row>
    <row r="163" spans="1:10" ht="13.5">
      <c r="A163" s="24" t="s">
        <v>96</v>
      </c>
      <c r="B163" s="68">
        <f>'第2四総計'!B163-'第2四宿泊客'!B163</f>
        <v>128562</v>
      </c>
      <c r="C163" s="68">
        <f>'第2四総計'!C163-'第2四宿泊客'!C163</f>
        <v>114641</v>
      </c>
      <c r="D163" s="68">
        <f>'第2四総計'!D163-'第2四宿泊客'!D163</f>
        <v>51998</v>
      </c>
      <c r="E163" s="69">
        <f t="shared" si="38"/>
        <v>295201</v>
      </c>
      <c r="F163" s="68">
        <f>'第2四総計'!F163-'第2四宿泊客'!F163</f>
        <v>56259</v>
      </c>
      <c r="G163" s="68">
        <f>'第2四総計'!G163-'第2四宿泊客'!G163</f>
        <v>96849</v>
      </c>
      <c r="H163" s="68">
        <f>'第2四総計'!H163-'第2四宿泊客'!H163</f>
        <v>53152</v>
      </c>
      <c r="I163" s="24">
        <f t="shared" si="39"/>
        <v>206260</v>
      </c>
      <c r="J163" s="24">
        <f t="shared" si="40"/>
        <v>501461</v>
      </c>
    </row>
    <row r="164" spans="1:10" ht="13.5">
      <c r="A164" s="24" t="s">
        <v>97</v>
      </c>
      <c r="B164" s="68">
        <f>'第2四総計'!B164-'第2四宿泊客'!B164</f>
        <v>21950</v>
      </c>
      <c r="C164" s="68">
        <f>'第2四総計'!C164-'第2四宿泊客'!C164</f>
        <v>19531</v>
      </c>
      <c r="D164" s="68">
        <f>'第2四総計'!D164-'第2四宿泊客'!D164</f>
        <v>17541</v>
      </c>
      <c r="E164" s="69">
        <f t="shared" si="38"/>
        <v>59022</v>
      </c>
      <c r="F164" s="68">
        <f>'第2四総計'!F164-'第2四宿泊客'!F164</f>
        <v>36835</v>
      </c>
      <c r="G164" s="68">
        <f>'第2四総計'!G164-'第2四宿泊客'!G164</f>
        <v>182447</v>
      </c>
      <c r="H164" s="68">
        <f>'第2四総計'!H164-'第2四宿泊客'!H164</f>
        <v>22859</v>
      </c>
      <c r="I164" s="24">
        <f t="shared" si="39"/>
        <v>242141</v>
      </c>
      <c r="J164" s="24">
        <f t="shared" si="40"/>
        <v>301163</v>
      </c>
    </row>
    <row r="165" spans="1:10" ht="13.5">
      <c r="A165" s="27" t="s">
        <v>98</v>
      </c>
      <c r="B165" s="70">
        <f>'第2四総計'!B165-'第2四宿泊客'!B165</f>
        <v>982360</v>
      </c>
      <c r="C165" s="70">
        <f>'第2四総計'!C165-'第2四宿泊客'!C165</f>
        <v>2519776</v>
      </c>
      <c r="D165" s="70">
        <f>'第2四総計'!D165-'第2四宿泊客'!D165</f>
        <v>675776</v>
      </c>
      <c r="E165" s="71">
        <f t="shared" si="38"/>
        <v>4177912</v>
      </c>
      <c r="F165" s="32">
        <f>SUM(F156:F164)</f>
        <v>1237382</v>
      </c>
      <c r="G165" s="32">
        <f>SUM(G156:G164)</f>
        <v>1378295</v>
      </c>
      <c r="H165" s="32">
        <f>SUM(H156:H164)</f>
        <v>621369</v>
      </c>
      <c r="I165" s="32">
        <f t="shared" si="39"/>
        <v>3237046</v>
      </c>
      <c r="J165" s="32">
        <f t="shared" si="40"/>
        <v>7414958</v>
      </c>
    </row>
    <row r="166" spans="1:10" ht="13.5">
      <c r="A166" s="24" t="s">
        <v>99</v>
      </c>
      <c r="B166" s="68">
        <f>'第2四総計'!B166-'第2四宿泊客'!B166</f>
        <v>58684</v>
      </c>
      <c r="C166" s="68">
        <f>'第2四総計'!C166-'第2四宿泊客'!C166</f>
        <v>41135</v>
      </c>
      <c r="D166" s="68">
        <f>'第2四総計'!D166-'第2四宿泊客'!D166</f>
        <v>42918</v>
      </c>
      <c r="E166" s="69">
        <f t="shared" si="38"/>
        <v>142737</v>
      </c>
      <c r="F166" s="68">
        <f>'第2四総計'!F166-'第2四宿泊客'!F166</f>
        <v>84261</v>
      </c>
      <c r="G166" s="68">
        <f>'第2四総計'!G166-'第2四宿泊客'!G166</f>
        <v>403650</v>
      </c>
      <c r="H166" s="68">
        <f>'第2四総計'!H166-'第2四宿泊客'!H166</f>
        <v>34940</v>
      </c>
      <c r="I166" s="24">
        <f t="shared" si="39"/>
        <v>522851</v>
      </c>
      <c r="J166" s="24">
        <f t="shared" si="40"/>
        <v>665588</v>
      </c>
    </row>
    <row r="167" spans="1:10" ht="13.5">
      <c r="A167" s="24" t="s">
        <v>100</v>
      </c>
      <c r="B167" s="68">
        <f>'第2四総計'!B167-'第2四宿泊客'!B167</f>
        <v>46644</v>
      </c>
      <c r="C167" s="68">
        <f>'第2四総計'!C167-'第2四宿泊客'!C167</f>
        <v>46925</v>
      </c>
      <c r="D167" s="68">
        <f>'第2四総計'!D167-'第2四宿泊客'!D167</f>
        <v>32680</v>
      </c>
      <c r="E167" s="69">
        <f t="shared" si="38"/>
        <v>126249</v>
      </c>
      <c r="F167" s="68">
        <f>'第2四総計'!F167-'第2四宿泊客'!F167</f>
        <v>36929</v>
      </c>
      <c r="G167" s="68">
        <f>'第2四総計'!G167-'第2四宿泊客'!G167</f>
        <v>38840</v>
      </c>
      <c r="H167" s="68">
        <f>'第2四総計'!H167-'第2四宿泊客'!H167</f>
        <v>28181</v>
      </c>
      <c r="I167" s="24">
        <f t="shared" si="39"/>
        <v>103950</v>
      </c>
      <c r="J167" s="24">
        <f t="shared" si="40"/>
        <v>230199</v>
      </c>
    </row>
    <row r="168" spans="1:10" ht="13.5">
      <c r="A168" s="24" t="s">
        <v>101</v>
      </c>
      <c r="B168" s="68">
        <f>'第2四総計'!B168-'第2四宿泊客'!B168</f>
        <v>18011</v>
      </c>
      <c r="C168" s="68">
        <f>'第2四総計'!C168-'第2四宿泊客'!C168</f>
        <v>7269</v>
      </c>
      <c r="D168" s="68">
        <f>'第2四総計'!D168-'第2四宿泊客'!D168</f>
        <v>6638</v>
      </c>
      <c r="E168" s="69">
        <f t="shared" si="38"/>
        <v>31918</v>
      </c>
      <c r="F168" s="68">
        <f>'第2四総計'!F168-'第2四宿泊客'!F168</f>
        <v>7618</v>
      </c>
      <c r="G168" s="68">
        <f>'第2四総計'!G168-'第2四宿泊客'!G168</f>
        <v>17120</v>
      </c>
      <c r="H168" s="68">
        <f>'第2四総計'!H168-'第2四宿泊客'!H168</f>
        <v>8987</v>
      </c>
      <c r="I168" s="24">
        <f t="shared" si="39"/>
        <v>33725</v>
      </c>
      <c r="J168" s="24">
        <f t="shared" si="40"/>
        <v>65643</v>
      </c>
    </row>
    <row r="169" spans="1:10" ht="13.5">
      <c r="A169" s="24" t="s">
        <v>102</v>
      </c>
      <c r="B169" s="68">
        <f>'第2四総計'!B169-'第2四宿泊客'!B169</f>
        <v>15100</v>
      </c>
      <c r="C169" s="68">
        <f>'第2四総計'!C169-'第2四宿泊客'!C169</f>
        <v>19378</v>
      </c>
      <c r="D169" s="68">
        <f>'第2四総計'!D169-'第2四宿泊客'!D169</f>
        <v>7014</v>
      </c>
      <c r="E169" s="69">
        <f t="shared" si="38"/>
        <v>41492</v>
      </c>
      <c r="F169" s="68">
        <f>'第2四総計'!F169-'第2四宿泊客'!F169</f>
        <v>12442</v>
      </c>
      <c r="G169" s="68">
        <f>'第2四総計'!G169-'第2四宿泊客'!G169</f>
        <v>37506</v>
      </c>
      <c r="H169" s="68">
        <f>'第2四総計'!H169-'第2四宿泊客'!H169</f>
        <v>12517</v>
      </c>
      <c r="I169" s="24">
        <f t="shared" si="39"/>
        <v>62465</v>
      </c>
      <c r="J169" s="24">
        <f t="shared" si="40"/>
        <v>103957</v>
      </c>
    </row>
    <row r="170" spans="1:10" ht="13.5">
      <c r="A170" s="24" t="s">
        <v>103</v>
      </c>
      <c r="B170" s="68">
        <f>'第2四総計'!B170-'第2四宿泊客'!B170</f>
        <v>3647</v>
      </c>
      <c r="C170" s="68">
        <f>'第2四総計'!C170-'第2四宿泊客'!C170</f>
        <v>3957</v>
      </c>
      <c r="D170" s="68">
        <f>'第2四総計'!D170-'第2四宿泊客'!D170</f>
        <v>2745</v>
      </c>
      <c r="E170" s="69">
        <f t="shared" si="38"/>
        <v>10349</v>
      </c>
      <c r="F170" s="68">
        <f>'第2四総計'!F170-'第2四宿泊客'!F170</f>
        <v>6573</v>
      </c>
      <c r="G170" s="68">
        <f>'第2四総計'!G170-'第2四宿泊客'!G170</f>
        <v>8226</v>
      </c>
      <c r="H170" s="68">
        <f>'第2四総計'!H170-'第2四宿泊客'!H170</f>
        <v>5069</v>
      </c>
      <c r="I170" s="24">
        <f t="shared" si="39"/>
        <v>19868</v>
      </c>
      <c r="J170" s="24">
        <f t="shared" si="40"/>
        <v>30217</v>
      </c>
    </row>
    <row r="171" spans="1:10" ht="13.5">
      <c r="A171" s="27" t="s">
        <v>104</v>
      </c>
      <c r="B171" s="70">
        <f>'第2四総計'!B171-'第2四宿泊客'!B171</f>
        <v>142086</v>
      </c>
      <c r="C171" s="70">
        <f>'第2四総計'!C171-'第2四宿泊客'!C171</f>
        <v>118664</v>
      </c>
      <c r="D171" s="70">
        <f>'第2四総計'!D171-'第2四宿泊客'!D171</f>
        <v>91995</v>
      </c>
      <c r="E171" s="71">
        <f t="shared" si="38"/>
        <v>352745</v>
      </c>
      <c r="F171" s="32">
        <f>SUM(F166:F170)</f>
        <v>147823</v>
      </c>
      <c r="G171" s="32">
        <f>SUM(G166:G170)</f>
        <v>505342</v>
      </c>
      <c r="H171" s="32">
        <f>SUM(H166:H170)</f>
        <v>89694</v>
      </c>
      <c r="I171" s="32">
        <f t="shared" si="39"/>
        <v>742859</v>
      </c>
      <c r="J171" s="32">
        <f t="shared" si="40"/>
        <v>1095604</v>
      </c>
    </row>
    <row r="172" spans="1:10" ht="13.5">
      <c r="A172" s="35" t="s">
        <v>107</v>
      </c>
      <c r="B172" s="72">
        <f>'第2四総計'!B172-'第2四宿泊客'!B172</f>
        <v>9300461</v>
      </c>
      <c r="C172" s="72">
        <f>'第2四総計'!C172-'第2四宿泊客'!C172</f>
        <v>12060237</v>
      </c>
      <c r="D172" s="72">
        <f>'第2四総計'!D172-'第2四宿泊客'!D172</f>
        <v>6134993</v>
      </c>
      <c r="E172" s="73">
        <f t="shared" si="38"/>
        <v>27495691</v>
      </c>
      <c r="F172" s="35">
        <f>F171+F165+F155+F140+F129+F125+F119+F111</f>
        <v>10343274</v>
      </c>
      <c r="G172" s="35">
        <f>G171+G165+G155+G140+G129+G125+G119+G111</f>
        <v>17065878</v>
      </c>
      <c r="H172" s="35">
        <f>H171+H165+H155+H140+H129+H125+H119+H111</f>
        <v>6402563</v>
      </c>
      <c r="I172" s="35">
        <f t="shared" si="39"/>
        <v>33811715</v>
      </c>
      <c r="J172" s="35">
        <f t="shared" si="40"/>
        <v>61307406</v>
      </c>
    </row>
  </sheetData>
  <mergeCells count="10">
    <mergeCell ref="R2:S2"/>
    <mergeCell ref="J2:K2"/>
    <mergeCell ref="L2:M2"/>
    <mergeCell ref="N2:O2"/>
    <mergeCell ref="P2:Q2"/>
    <mergeCell ref="H2:I2"/>
    <mergeCell ref="A2:A3"/>
    <mergeCell ref="B2:C2"/>
    <mergeCell ref="D2:E2"/>
    <mergeCell ref="F2:G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8" r:id="rId1"/>
  <headerFooter alignWithMargins="0">
    <oddHeader>&amp;C観光レクリエーション客数(平成１４年度上半期)</oddHeader>
  </headerFooter>
  <rowBreaks count="2" manualBreakCount="2">
    <brk id="43" max="255" man="1"/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72"/>
  <sheetViews>
    <sheetView view="pageBreakPreview" zoomScaleSheetLayoutView="100" workbookViewId="0" topLeftCell="A1">
      <selection activeCell="J33" sqref="J33"/>
    </sheetView>
  </sheetViews>
  <sheetFormatPr defaultColWidth="9.00390625" defaultRowHeight="13.5"/>
  <cols>
    <col min="1" max="1" width="12.375" style="46" bestFit="1" customWidth="1"/>
    <col min="2" max="2" width="10.625" style="46" customWidth="1"/>
    <col min="3" max="3" width="9.00390625" style="46" customWidth="1"/>
    <col min="4" max="4" width="10.625" style="46" customWidth="1"/>
    <col min="5" max="5" width="9.00390625" style="46" customWidth="1"/>
    <col min="6" max="6" width="10.625" style="46" customWidth="1"/>
    <col min="7" max="7" width="9.00390625" style="46" customWidth="1"/>
    <col min="8" max="8" width="10.625" style="46" customWidth="1"/>
    <col min="9" max="9" width="9.00390625" style="46" customWidth="1"/>
    <col min="10" max="10" width="10.625" style="46" customWidth="1"/>
    <col min="11" max="12" width="10.125" style="46" customWidth="1"/>
    <col min="13" max="13" width="9.50390625" style="46" customWidth="1"/>
    <col min="14" max="14" width="10.50390625" style="46" customWidth="1"/>
    <col min="15" max="15" width="9.00390625" style="46" customWidth="1"/>
    <col min="16" max="16" width="10.625" style="46" customWidth="1"/>
    <col min="17" max="17" width="9.00390625" style="46" customWidth="1"/>
    <col min="18" max="18" width="11.625" style="46" customWidth="1"/>
    <col min="19" max="16384" width="9.00390625" style="46" customWidth="1"/>
  </cols>
  <sheetData>
    <row r="1" s="21" customFormat="1" ht="13.5">
      <c r="A1" s="21" t="s">
        <v>131</v>
      </c>
    </row>
    <row r="2" spans="1:19" s="22" customFormat="1" ht="13.5">
      <c r="A2" s="122" t="s">
        <v>16</v>
      </c>
      <c r="B2" s="120" t="s">
        <v>17</v>
      </c>
      <c r="C2" s="121"/>
      <c r="D2" s="120" t="s">
        <v>18</v>
      </c>
      <c r="E2" s="121"/>
      <c r="F2" s="120" t="s">
        <v>19</v>
      </c>
      <c r="G2" s="121"/>
      <c r="H2" s="118" t="s">
        <v>20</v>
      </c>
      <c r="I2" s="119"/>
      <c r="J2" s="120" t="s">
        <v>113</v>
      </c>
      <c r="K2" s="121"/>
      <c r="L2" s="120" t="s">
        <v>114</v>
      </c>
      <c r="M2" s="121"/>
      <c r="N2" s="120" t="s">
        <v>132</v>
      </c>
      <c r="O2" s="121"/>
      <c r="P2" s="118" t="s">
        <v>116</v>
      </c>
      <c r="Q2" s="119"/>
      <c r="R2" s="118" t="s">
        <v>117</v>
      </c>
      <c r="S2" s="119"/>
    </row>
    <row r="3" spans="1:19" s="22" customFormat="1" ht="13.5">
      <c r="A3" s="123"/>
      <c r="B3" s="23" t="s">
        <v>21</v>
      </c>
      <c r="C3" s="23" t="s">
        <v>22</v>
      </c>
      <c r="D3" s="23" t="s">
        <v>21</v>
      </c>
      <c r="E3" s="23" t="s">
        <v>22</v>
      </c>
      <c r="F3" s="23" t="s">
        <v>21</v>
      </c>
      <c r="G3" s="23" t="s">
        <v>22</v>
      </c>
      <c r="H3" s="23" t="s">
        <v>21</v>
      </c>
      <c r="I3" s="23" t="s">
        <v>22</v>
      </c>
      <c r="J3" s="23" t="s">
        <v>21</v>
      </c>
      <c r="K3" s="23" t="s">
        <v>22</v>
      </c>
      <c r="L3" s="23" t="s">
        <v>21</v>
      </c>
      <c r="M3" s="23" t="s">
        <v>22</v>
      </c>
      <c r="N3" s="23" t="s">
        <v>21</v>
      </c>
      <c r="O3" s="23" t="s">
        <v>22</v>
      </c>
      <c r="P3" s="23" t="s">
        <v>21</v>
      </c>
      <c r="Q3" s="23" t="s">
        <v>22</v>
      </c>
      <c r="R3" s="23" t="s">
        <v>21</v>
      </c>
      <c r="S3" s="23" t="s">
        <v>22</v>
      </c>
    </row>
    <row r="4" spans="1:19" s="22" customFormat="1" ht="13.5">
      <c r="A4" s="24" t="s">
        <v>23</v>
      </c>
      <c r="B4" s="25">
        <v>43719</v>
      </c>
      <c r="C4" s="26">
        <f aca="true" t="shared" si="0" ref="C4:C35">B4/B90</f>
        <v>0.9255244829265195</v>
      </c>
      <c r="D4" s="25">
        <v>53189</v>
      </c>
      <c r="E4" s="26">
        <f aca="true" t="shared" si="1" ref="E4:E32">D4/C90</f>
        <v>1.1770081876521354</v>
      </c>
      <c r="F4" s="25">
        <v>40796</v>
      </c>
      <c r="G4" s="26">
        <f aca="true" t="shared" si="2" ref="G4:G35">F4/D90</f>
        <v>0.9465648854961832</v>
      </c>
      <c r="H4" s="25">
        <f>B4+D4+F4</f>
        <v>137704</v>
      </c>
      <c r="I4" s="26">
        <f aca="true" t="shared" si="3" ref="I4:I35">H4/E90</f>
        <v>1.0160707170579815</v>
      </c>
      <c r="J4" s="25">
        <v>49175</v>
      </c>
      <c r="K4" s="26">
        <f>J4/F90</f>
        <v>0.9992278463007742</v>
      </c>
      <c r="L4" s="25">
        <v>69831</v>
      </c>
      <c r="M4" s="26">
        <f>L4/G90</f>
        <v>1.0498060675305931</v>
      </c>
      <c r="N4" s="25">
        <v>56775</v>
      </c>
      <c r="O4" s="26">
        <f>N4/H90</f>
        <v>1.2446836497566536</v>
      </c>
      <c r="P4" s="25">
        <f>J4+L4+N4</f>
        <v>175781</v>
      </c>
      <c r="Q4" s="26">
        <f>P4/I90</f>
        <v>1.0894728686975115</v>
      </c>
      <c r="R4" s="25">
        <f>H4+P4</f>
        <v>313485</v>
      </c>
      <c r="S4" s="26">
        <f>R4/J90</f>
        <v>1.055963701405661</v>
      </c>
    </row>
    <row r="5" spans="1:19" s="22" customFormat="1" ht="13.5">
      <c r="A5" s="24" t="s">
        <v>24</v>
      </c>
      <c r="B5" s="38">
        <v>216540</v>
      </c>
      <c r="C5" s="26">
        <f t="shared" si="0"/>
        <v>0.9497368421052632</v>
      </c>
      <c r="D5" s="25">
        <v>225841</v>
      </c>
      <c r="E5" s="26">
        <f t="shared" si="1"/>
        <v>0.9651324786324786</v>
      </c>
      <c r="F5" s="25">
        <v>201886</v>
      </c>
      <c r="G5" s="26">
        <f t="shared" si="2"/>
        <v>0.9478215962441314</v>
      </c>
      <c r="H5" s="25">
        <f>B5+D5+F5</f>
        <v>644267</v>
      </c>
      <c r="I5" s="26">
        <f t="shared" si="3"/>
        <v>0.9544696296296297</v>
      </c>
      <c r="J5" s="25">
        <v>229338</v>
      </c>
      <c r="K5" s="26">
        <f aca="true" t="shared" si="4" ref="K5:K68">J5/F91</f>
        <v>0.917352</v>
      </c>
      <c r="L5" s="25">
        <v>370697</v>
      </c>
      <c r="M5" s="26">
        <f aca="true" t="shared" si="5" ref="M5:M68">L5/G91</f>
        <v>0.970410994764398</v>
      </c>
      <c r="N5" s="25">
        <v>206719</v>
      </c>
      <c r="O5" s="26">
        <f aca="true" t="shared" si="6" ref="O5:O68">N5/H91</f>
        <v>0.9843761904761905</v>
      </c>
      <c r="P5" s="25">
        <f>J5+L5+N5</f>
        <v>806754</v>
      </c>
      <c r="Q5" s="26">
        <f aca="true" t="shared" si="7" ref="Q5:Q68">P5/I91</f>
        <v>0.9581401425178148</v>
      </c>
      <c r="R5" s="25">
        <f aca="true" t="shared" si="8" ref="R5:R68">H5+P5</f>
        <v>1451021</v>
      </c>
      <c r="S5" s="26">
        <f aca="true" t="shared" si="9" ref="S5:S68">R5/J91</f>
        <v>0.956506921555702</v>
      </c>
    </row>
    <row r="6" spans="1:19" s="22" customFormat="1" ht="13.5">
      <c r="A6" s="24" t="s">
        <v>25</v>
      </c>
      <c r="B6" s="22">
        <v>15081</v>
      </c>
      <c r="C6" s="26">
        <f t="shared" si="0"/>
        <v>1.0808428294990324</v>
      </c>
      <c r="D6" s="25">
        <v>15446</v>
      </c>
      <c r="E6" s="26">
        <f t="shared" si="1"/>
        <v>1.049249371645948</v>
      </c>
      <c r="F6" s="39">
        <v>16754</v>
      </c>
      <c r="G6" s="26">
        <f t="shared" si="2"/>
        <v>1.1960308395202741</v>
      </c>
      <c r="H6" s="25">
        <f>B6+D6+F6</f>
        <v>47281</v>
      </c>
      <c r="I6" s="26">
        <f t="shared" si="3"/>
        <v>1.1077503397216626</v>
      </c>
      <c r="J6" s="25">
        <v>16008</v>
      </c>
      <c r="K6" s="26">
        <f t="shared" si="4"/>
        <v>1.1201455461479253</v>
      </c>
      <c r="L6" s="25">
        <v>17660</v>
      </c>
      <c r="M6" s="26">
        <f t="shared" si="5"/>
        <v>0.9468153549217242</v>
      </c>
      <c r="N6" s="25">
        <v>15529</v>
      </c>
      <c r="O6" s="26">
        <f t="shared" si="6"/>
        <v>1.1176766949762487</v>
      </c>
      <c r="P6" s="25">
        <f>J6+L6+N6</f>
        <v>49197</v>
      </c>
      <c r="Q6" s="26">
        <f t="shared" si="7"/>
        <v>1.0503875141448</v>
      </c>
      <c r="R6" s="25">
        <f t="shared" si="8"/>
        <v>96478</v>
      </c>
      <c r="S6" s="26">
        <f t="shared" si="9"/>
        <v>1.077737686971481</v>
      </c>
    </row>
    <row r="7" spans="1:19" s="22" customFormat="1" ht="13.5">
      <c r="A7" s="24" t="s">
        <v>26</v>
      </c>
      <c r="B7" s="40">
        <v>222300</v>
      </c>
      <c r="C7" s="26">
        <f t="shared" si="0"/>
        <v>1.033953488372093</v>
      </c>
      <c r="D7" s="25">
        <v>220600</v>
      </c>
      <c r="E7" s="26">
        <f t="shared" si="1"/>
        <v>1.035680751173709</v>
      </c>
      <c r="F7" s="25">
        <v>176300</v>
      </c>
      <c r="G7" s="26">
        <f t="shared" si="2"/>
        <v>1.0876002467612584</v>
      </c>
      <c r="H7" s="25">
        <f>B7+D7+F7</f>
        <v>619200</v>
      </c>
      <c r="I7" s="26">
        <f t="shared" si="3"/>
        <v>1.0493136756481953</v>
      </c>
      <c r="J7" s="25">
        <v>219000</v>
      </c>
      <c r="K7" s="26">
        <f t="shared" si="4"/>
        <v>0.9303313508920985</v>
      </c>
      <c r="L7" s="25">
        <v>427400</v>
      </c>
      <c r="M7" s="26">
        <f t="shared" si="5"/>
        <v>0.9829806807727691</v>
      </c>
      <c r="N7" s="25">
        <v>201200</v>
      </c>
      <c r="O7" s="26">
        <f t="shared" si="6"/>
        <v>0.9682386910490857</v>
      </c>
      <c r="P7" s="25">
        <f aca="true" t="shared" si="10" ref="P7:P14">J7+L7+N7</f>
        <v>847600</v>
      </c>
      <c r="Q7" s="26">
        <f t="shared" si="7"/>
        <v>0.965375854214123</v>
      </c>
      <c r="R7" s="25">
        <f t="shared" si="8"/>
        <v>1466800</v>
      </c>
      <c r="S7" s="26">
        <f t="shared" si="9"/>
        <v>0.9991145017369389</v>
      </c>
    </row>
    <row r="8" spans="1:19" s="22" customFormat="1" ht="13.5">
      <c r="A8" s="24" t="s">
        <v>27</v>
      </c>
      <c r="B8" s="25">
        <v>54342</v>
      </c>
      <c r="C8" s="26">
        <f t="shared" si="0"/>
        <v>1.051000870322019</v>
      </c>
      <c r="D8" s="25">
        <v>60891</v>
      </c>
      <c r="E8" s="26">
        <f t="shared" si="1"/>
        <v>0.9989992124950781</v>
      </c>
      <c r="F8" s="25">
        <v>45879</v>
      </c>
      <c r="G8" s="26">
        <f t="shared" si="2"/>
        <v>0.9239925080055585</v>
      </c>
      <c r="H8" s="25">
        <f aca="true" t="shared" si="11" ref="H8:H14">B8+D8+F8</f>
        <v>161112</v>
      </c>
      <c r="I8" s="26">
        <f t="shared" si="3"/>
        <v>0.992619062288214</v>
      </c>
      <c r="J8" s="25">
        <v>99987</v>
      </c>
      <c r="K8" s="26">
        <f t="shared" si="4"/>
        <v>0.9919935710458956</v>
      </c>
      <c r="L8" s="25">
        <v>235939</v>
      </c>
      <c r="M8" s="26">
        <f t="shared" si="5"/>
        <v>0.9669987827419864</v>
      </c>
      <c r="N8" s="25">
        <v>55102</v>
      </c>
      <c r="O8" s="26">
        <f t="shared" si="6"/>
        <v>0.9879868034138994</v>
      </c>
      <c r="P8" s="25">
        <f t="shared" si="10"/>
        <v>391028</v>
      </c>
      <c r="Q8" s="26">
        <f t="shared" si="7"/>
        <v>0.9762106267023171</v>
      </c>
      <c r="R8" s="25">
        <f t="shared" si="8"/>
        <v>552140</v>
      </c>
      <c r="S8" s="26">
        <f t="shared" si="9"/>
        <v>0.9809422119257303</v>
      </c>
    </row>
    <row r="9" spans="1:19" s="22" customFormat="1" ht="13.5">
      <c r="A9" s="24" t="s">
        <v>28</v>
      </c>
      <c r="B9" s="25">
        <v>91085</v>
      </c>
      <c r="C9" s="26">
        <f t="shared" si="0"/>
        <v>0.969009978935722</v>
      </c>
      <c r="D9" s="25">
        <v>93145</v>
      </c>
      <c r="E9" s="26">
        <f t="shared" si="1"/>
        <v>0.9590021312302449</v>
      </c>
      <c r="F9" s="25">
        <v>78521</v>
      </c>
      <c r="G9" s="26">
        <f t="shared" si="2"/>
        <v>0.956010909002362</v>
      </c>
      <c r="H9" s="25">
        <f t="shared" si="11"/>
        <v>262751</v>
      </c>
      <c r="I9" s="26">
        <f t="shared" si="3"/>
        <v>0.9615456398508375</v>
      </c>
      <c r="J9" s="25">
        <v>99284</v>
      </c>
      <c r="K9" s="26">
        <f t="shared" si="4"/>
        <v>0.9820084468314492</v>
      </c>
      <c r="L9" s="25">
        <v>181294</v>
      </c>
      <c r="M9" s="26">
        <f t="shared" si="5"/>
        <v>0.9930000219091646</v>
      </c>
      <c r="N9" s="25">
        <v>90085</v>
      </c>
      <c r="O9" s="26">
        <f t="shared" si="6"/>
        <v>1.010000784814952</v>
      </c>
      <c r="P9" s="25">
        <f t="shared" si="10"/>
        <v>370663</v>
      </c>
      <c r="Q9" s="26">
        <f t="shared" si="7"/>
        <v>0.994086379093942</v>
      </c>
      <c r="R9" s="25">
        <f t="shared" si="8"/>
        <v>633414</v>
      </c>
      <c r="S9" s="26">
        <f t="shared" si="9"/>
        <v>0.9803243015691961</v>
      </c>
    </row>
    <row r="10" spans="1:19" s="22" customFormat="1" ht="13.5">
      <c r="A10" s="24" t="s">
        <v>29</v>
      </c>
      <c r="B10" s="25">
        <v>17587</v>
      </c>
      <c r="C10" s="26">
        <f t="shared" si="0"/>
        <v>0.7311465868462625</v>
      </c>
      <c r="D10" s="25">
        <v>20927</v>
      </c>
      <c r="E10" s="26">
        <f t="shared" si="1"/>
        <v>0.7770887486075009</v>
      </c>
      <c r="F10" s="25">
        <v>13561</v>
      </c>
      <c r="G10" s="26">
        <f t="shared" si="2"/>
        <v>0.7304998922645981</v>
      </c>
      <c r="H10" s="25">
        <f t="shared" si="11"/>
        <v>52075</v>
      </c>
      <c r="I10" s="26">
        <f t="shared" si="3"/>
        <v>0.7487634439523783</v>
      </c>
      <c r="J10" s="25">
        <v>25287</v>
      </c>
      <c r="K10" s="26">
        <f t="shared" si="4"/>
        <v>0.7649745885769603</v>
      </c>
      <c r="L10" s="25">
        <v>50125</v>
      </c>
      <c r="M10" s="26">
        <f t="shared" si="5"/>
        <v>0.7464520260308856</v>
      </c>
      <c r="N10" s="25">
        <v>19431</v>
      </c>
      <c r="O10" s="26">
        <f t="shared" si="6"/>
        <v>0.860311697511733</v>
      </c>
      <c r="P10" s="25">
        <f t="shared" si="10"/>
        <v>94843</v>
      </c>
      <c r="Q10" s="26">
        <f t="shared" si="7"/>
        <v>0.7723811617926103</v>
      </c>
      <c r="R10" s="25">
        <f t="shared" si="8"/>
        <v>146918</v>
      </c>
      <c r="S10" s="26">
        <f t="shared" si="9"/>
        <v>0.7638413026863747</v>
      </c>
    </row>
    <row r="11" spans="1:19" s="22" customFormat="1" ht="13.5">
      <c r="A11" s="24" t="s">
        <v>30</v>
      </c>
      <c r="B11" s="25">
        <v>17854</v>
      </c>
      <c r="C11" s="26">
        <f t="shared" si="0"/>
        <v>1.064829725055168</v>
      </c>
      <c r="D11" s="25">
        <v>20384</v>
      </c>
      <c r="E11" s="26">
        <f t="shared" si="1"/>
        <v>1.1862887737880463</v>
      </c>
      <c r="F11" s="25">
        <v>16673</v>
      </c>
      <c r="G11" s="26">
        <f t="shared" si="2"/>
        <v>1.3028834883175744</v>
      </c>
      <c r="H11" s="25">
        <f t="shared" si="11"/>
        <v>54911</v>
      </c>
      <c r="I11" s="26">
        <f t="shared" si="3"/>
        <v>1.1746422230303548</v>
      </c>
      <c r="J11" s="25">
        <v>26062</v>
      </c>
      <c r="K11" s="26">
        <f t="shared" si="4"/>
        <v>1.3105702504274364</v>
      </c>
      <c r="L11" s="25">
        <v>40137</v>
      </c>
      <c r="M11" s="26">
        <f t="shared" si="5"/>
        <v>0.6662959212470326</v>
      </c>
      <c r="N11" s="25">
        <v>19468</v>
      </c>
      <c r="O11" s="26">
        <f t="shared" si="6"/>
        <v>1.0003082930839584</v>
      </c>
      <c r="P11" s="25">
        <f t="shared" si="10"/>
        <v>85667</v>
      </c>
      <c r="Q11" s="26">
        <f t="shared" si="7"/>
        <v>0.8602227198329099</v>
      </c>
      <c r="R11" s="25">
        <f t="shared" si="8"/>
        <v>140578</v>
      </c>
      <c r="S11" s="26">
        <f t="shared" si="9"/>
        <v>0.9606653272650238</v>
      </c>
    </row>
    <row r="12" spans="1:19" s="22" customFormat="1" ht="13.5">
      <c r="A12" s="24" t="s">
        <v>31</v>
      </c>
      <c r="B12" s="25">
        <v>14375</v>
      </c>
      <c r="C12" s="26">
        <f t="shared" si="0"/>
        <v>1.1297547940899089</v>
      </c>
      <c r="D12" s="25">
        <v>18587</v>
      </c>
      <c r="E12" s="26">
        <f t="shared" si="1"/>
        <v>0.9307461191787681</v>
      </c>
      <c r="F12" s="25">
        <v>9804</v>
      </c>
      <c r="G12" s="26">
        <f t="shared" si="2"/>
        <v>0.8256</v>
      </c>
      <c r="H12" s="25">
        <f t="shared" si="11"/>
        <v>42766</v>
      </c>
      <c r="I12" s="26">
        <f t="shared" si="3"/>
        <v>0.9595458726917813</v>
      </c>
      <c r="J12" s="25">
        <v>20810</v>
      </c>
      <c r="K12" s="26">
        <f t="shared" si="4"/>
        <v>0.9592071905969117</v>
      </c>
      <c r="L12" s="25">
        <v>54474</v>
      </c>
      <c r="M12" s="26">
        <f t="shared" si="5"/>
        <v>0.9091273218845441</v>
      </c>
      <c r="N12" s="25">
        <v>15075</v>
      </c>
      <c r="O12" s="26">
        <f t="shared" si="6"/>
        <v>1.0190630703711214</v>
      </c>
      <c r="P12" s="25">
        <f t="shared" si="10"/>
        <v>90359</v>
      </c>
      <c r="Q12" s="26">
        <f t="shared" si="7"/>
        <v>0.9372659661642827</v>
      </c>
      <c r="R12" s="25">
        <f t="shared" si="8"/>
        <v>133125</v>
      </c>
      <c r="S12" s="26">
        <f t="shared" si="9"/>
        <v>0.944309669731018</v>
      </c>
    </row>
    <row r="13" spans="1:19" s="22" customFormat="1" ht="13.5">
      <c r="A13" s="24" t="s">
        <v>32</v>
      </c>
      <c r="B13" s="25">
        <v>30408</v>
      </c>
      <c r="C13" s="26">
        <f t="shared" si="0"/>
        <v>1.0863879957127545</v>
      </c>
      <c r="D13" s="25">
        <v>29977</v>
      </c>
      <c r="E13" s="26">
        <f t="shared" si="1"/>
        <v>1.06755698005698</v>
      </c>
      <c r="F13" s="25">
        <v>28480</v>
      </c>
      <c r="G13" s="26">
        <f t="shared" si="2"/>
        <v>1.0839200761179828</v>
      </c>
      <c r="H13" s="25">
        <f t="shared" si="11"/>
        <v>88865</v>
      </c>
      <c r="I13" s="26">
        <f t="shared" si="3"/>
        <v>1.0791790636954277</v>
      </c>
      <c r="J13" s="25">
        <v>29058</v>
      </c>
      <c r="K13" s="26">
        <f t="shared" si="4"/>
        <v>0.9890401633764465</v>
      </c>
      <c r="L13" s="25">
        <v>41379</v>
      </c>
      <c r="M13" s="26">
        <f t="shared" si="5"/>
        <v>0.953916731983955</v>
      </c>
      <c r="N13" s="25">
        <v>26806</v>
      </c>
      <c r="O13" s="26">
        <f t="shared" si="6"/>
        <v>0.9463056447911886</v>
      </c>
      <c r="P13" s="25">
        <f t="shared" si="10"/>
        <v>97243</v>
      </c>
      <c r="Q13" s="26">
        <f t="shared" si="7"/>
        <v>0.9619923826482664</v>
      </c>
      <c r="R13" s="25">
        <f t="shared" si="8"/>
        <v>186108</v>
      </c>
      <c r="S13" s="26">
        <f t="shared" si="9"/>
        <v>1.014599574769667</v>
      </c>
    </row>
    <row r="14" spans="1:19" s="22" customFormat="1" ht="13.5">
      <c r="A14" s="24" t="s">
        <v>33</v>
      </c>
      <c r="B14" s="25">
        <v>5027</v>
      </c>
      <c r="C14" s="26">
        <f t="shared" si="0"/>
        <v>0.9483116393133371</v>
      </c>
      <c r="D14" s="25">
        <v>5320</v>
      </c>
      <c r="E14" s="26">
        <f t="shared" si="1"/>
        <v>0.8881469115191987</v>
      </c>
      <c r="F14" s="25">
        <v>4658</v>
      </c>
      <c r="G14" s="26">
        <f t="shared" si="2"/>
        <v>0.6482048427497913</v>
      </c>
      <c r="H14" s="25">
        <f t="shared" si="11"/>
        <v>15005</v>
      </c>
      <c r="I14" s="26">
        <f t="shared" si="3"/>
        <v>0.8120907073659144</v>
      </c>
      <c r="J14" s="25">
        <v>7668</v>
      </c>
      <c r="K14" s="26">
        <f t="shared" si="4"/>
        <v>0.7082948457417328</v>
      </c>
      <c r="L14" s="25">
        <v>15495</v>
      </c>
      <c r="M14" s="26">
        <f t="shared" si="5"/>
        <v>0.9234207389749702</v>
      </c>
      <c r="N14" s="25">
        <v>6264</v>
      </c>
      <c r="O14" s="26">
        <f t="shared" si="6"/>
        <v>1.0935754189944134</v>
      </c>
      <c r="P14" s="25">
        <f t="shared" si="10"/>
        <v>29427</v>
      </c>
      <c r="Q14" s="26">
        <f t="shared" si="7"/>
        <v>0.8827923441531169</v>
      </c>
      <c r="R14" s="25">
        <f t="shared" si="8"/>
        <v>44432</v>
      </c>
      <c r="S14" s="26">
        <f t="shared" si="9"/>
        <v>0.8575785064947598</v>
      </c>
    </row>
    <row r="15" spans="1:19" s="22" customFormat="1" ht="13.5">
      <c r="A15" s="24" t="s">
        <v>34</v>
      </c>
      <c r="B15" s="25">
        <v>62461</v>
      </c>
      <c r="C15" s="26">
        <f t="shared" si="0"/>
        <v>0.9938580998297453</v>
      </c>
      <c r="D15" s="25">
        <v>60136</v>
      </c>
      <c r="E15" s="26">
        <f t="shared" si="1"/>
        <v>1.0264743535034566</v>
      </c>
      <c r="F15" s="25">
        <v>54655</v>
      </c>
      <c r="G15" s="26">
        <f t="shared" si="2"/>
        <v>0.9796734123214254</v>
      </c>
      <c r="H15" s="25">
        <f aca="true" t="shared" si="12" ref="H15:H24">B15+D15+F15</f>
        <v>177252</v>
      </c>
      <c r="I15" s="26">
        <f t="shared" si="3"/>
        <v>1.0001749228364585</v>
      </c>
      <c r="J15" s="25">
        <v>50599</v>
      </c>
      <c r="K15" s="26">
        <f t="shared" si="4"/>
        <v>0.9004822836397288</v>
      </c>
      <c r="L15" s="25">
        <v>74932</v>
      </c>
      <c r="M15" s="26">
        <f t="shared" si="5"/>
        <v>0.9459319573313135</v>
      </c>
      <c r="N15" s="25">
        <v>52741</v>
      </c>
      <c r="O15" s="26">
        <f t="shared" si="6"/>
        <v>0.9629541719919664</v>
      </c>
      <c r="P15" s="25">
        <f>J15+L15+N15</f>
        <v>178272</v>
      </c>
      <c r="Q15" s="26">
        <f t="shared" si="7"/>
        <v>0.9374053508329127</v>
      </c>
      <c r="R15" s="25">
        <f t="shared" si="8"/>
        <v>355524</v>
      </c>
      <c r="S15" s="26">
        <f t="shared" si="9"/>
        <v>0.9676834595818692</v>
      </c>
    </row>
    <row r="16" spans="1:19" s="22" customFormat="1" ht="13.5">
      <c r="A16" s="24" t="s">
        <v>35</v>
      </c>
      <c r="B16" s="25">
        <v>41417</v>
      </c>
      <c r="C16" s="26">
        <f t="shared" si="0"/>
        <v>0.6939380738556397</v>
      </c>
      <c r="D16" s="25">
        <v>41943</v>
      </c>
      <c r="E16" s="26">
        <f t="shared" si="1"/>
        <v>0.7257076614298568</v>
      </c>
      <c r="F16" s="25">
        <v>34478</v>
      </c>
      <c r="G16" s="26">
        <f t="shared" si="2"/>
        <v>0.7988045039618182</v>
      </c>
      <c r="H16" s="25">
        <f t="shared" si="12"/>
        <v>117838</v>
      </c>
      <c r="I16" s="26">
        <f t="shared" si="3"/>
        <v>0.733544154081747</v>
      </c>
      <c r="J16" s="25">
        <v>80881</v>
      </c>
      <c r="K16" s="26">
        <f t="shared" si="4"/>
        <v>1.5152781160424902</v>
      </c>
      <c r="L16" s="25">
        <v>168292</v>
      </c>
      <c r="M16" s="26">
        <f t="shared" si="5"/>
        <v>1.599673016235124</v>
      </c>
      <c r="N16" s="25">
        <v>75054</v>
      </c>
      <c r="O16" s="26">
        <f t="shared" si="6"/>
        <v>1.4666145578895946</v>
      </c>
      <c r="P16" s="25">
        <f>J16+L16+N16</f>
        <v>324227</v>
      </c>
      <c r="Q16" s="26">
        <f t="shared" si="7"/>
        <v>1.5457340910391122</v>
      </c>
      <c r="R16" s="25">
        <f t="shared" si="8"/>
        <v>442065</v>
      </c>
      <c r="S16" s="26">
        <f t="shared" si="9"/>
        <v>1.1934864659096431</v>
      </c>
    </row>
    <row r="17" spans="1:19" s="22" customFormat="1" ht="13.5">
      <c r="A17" s="24" t="s">
        <v>36</v>
      </c>
      <c r="B17" s="25">
        <v>15378</v>
      </c>
      <c r="C17" s="26">
        <f t="shared" si="0"/>
        <v>1.0108459869848156</v>
      </c>
      <c r="D17" s="25">
        <v>18263</v>
      </c>
      <c r="E17" s="26">
        <f t="shared" si="1"/>
        <v>1.2654517738359201</v>
      </c>
      <c r="F17" s="25">
        <v>10340</v>
      </c>
      <c r="G17" s="26">
        <f t="shared" si="2"/>
        <v>0.8307890085167925</v>
      </c>
      <c r="H17" s="25">
        <f t="shared" si="12"/>
        <v>43981</v>
      </c>
      <c r="I17" s="26">
        <f t="shared" si="3"/>
        <v>1.0449027107932811</v>
      </c>
      <c r="J17" s="25">
        <v>20458</v>
      </c>
      <c r="K17" s="26">
        <f t="shared" si="4"/>
        <v>1.0303182917002418</v>
      </c>
      <c r="L17" s="25">
        <v>34779</v>
      </c>
      <c r="M17" s="26">
        <f t="shared" si="5"/>
        <v>1.1889037021843913</v>
      </c>
      <c r="N17" s="25">
        <v>17854</v>
      </c>
      <c r="O17" s="26">
        <f t="shared" si="6"/>
        <v>1.0544531065438223</v>
      </c>
      <c r="P17" s="25">
        <f aca="true" t="shared" si="13" ref="P17:P24">J17+L17+N17</f>
        <v>73091</v>
      </c>
      <c r="Q17" s="26">
        <f t="shared" si="7"/>
        <v>1.106751866264896</v>
      </c>
      <c r="R17" s="25">
        <f t="shared" si="8"/>
        <v>117072</v>
      </c>
      <c r="S17" s="26">
        <f t="shared" si="9"/>
        <v>1.082676728443014</v>
      </c>
    </row>
    <row r="18" spans="1:19" s="22" customFormat="1" ht="13.5">
      <c r="A18" s="24" t="s">
        <v>37</v>
      </c>
      <c r="B18" s="25">
        <v>42186</v>
      </c>
      <c r="C18" s="26">
        <f t="shared" si="0"/>
        <v>0.8583986163394038</v>
      </c>
      <c r="D18" s="25">
        <v>46791</v>
      </c>
      <c r="E18" s="26">
        <f t="shared" si="1"/>
        <v>0.9089160839160839</v>
      </c>
      <c r="F18" s="25">
        <v>30906</v>
      </c>
      <c r="G18" s="26">
        <f t="shared" si="2"/>
        <v>0.8960858219773847</v>
      </c>
      <c r="H18" s="25">
        <f t="shared" si="12"/>
        <v>119883</v>
      </c>
      <c r="I18" s="26">
        <f t="shared" si="3"/>
        <v>0.8872664026940014</v>
      </c>
      <c r="J18" s="25">
        <v>47225</v>
      </c>
      <c r="K18" s="26">
        <f t="shared" si="4"/>
        <v>0.9005530129672006</v>
      </c>
      <c r="L18" s="25">
        <v>91434</v>
      </c>
      <c r="M18" s="26">
        <f t="shared" si="5"/>
        <v>0.9854182159138672</v>
      </c>
      <c r="N18" s="25">
        <v>38273</v>
      </c>
      <c r="O18" s="26">
        <f t="shared" si="6"/>
        <v>1.1703207656789898</v>
      </c>
      <c r="P18" s="25">
        <f t="shared" si="13"/>
        <v>176932</v>
      </c>
      <c r="Q18" s="26">
        <f t="shared" si="7"/>
        <v>0.9943910526611589</v>
      </c>
      <c r="R18" s="25">
        <f t="shared" si="8"/>
        <v>296815</v>
      </c>
      <c r="S18" s="26">
        <f t="shared" si="9"/>
        <v>0.948154418693798</v>
      </c>
    </row>
    <row r="19" spans="1:19" s="22" customFormat="1" ht="13.5">
      <c r="A19" s="24" t="s">
        <v>38</v>
      </c>
      <c r="B19" s="25">
        <v>10245</v>
      </c>
      <c r="C19" s="26">
        <f t="shared" si="0"/>
        <v>0.8535366158460385</v>
      </c>
      <c r="D19" s="25">
        <v>10242</v>
      </c>
      <c r="E19" s="26">
        <f t="shared" si="1"/>
        <v>0.8437963420662382</v>
      </c>
      <c r="F19" s="25">
        <v>4351</v>
      </c>
      <c r="G19" s="26">
        <f t="shared" si="2"/>
        <v>0.8700259948010398</v>
      </c>
      <c r="H19" s="25">
        <f t="shared" si="12"/>
        <v>24838</v>
      </c>
      <c r="I19" s="26">
        <f t="shared" si="3"/>
        <v>0.8523093816484798</v>
      </c>
      <c r="J19" s="25">
        <v>7735</v>
      </c>
      <c r="K19" s="26">
        <f t="shared" si="4"/>
        <v>0.9755328540799596</v>
      </c>
      <c r="L19" s="25">
        <v>20000</v>
      </c>
      <c r="M19" s="26">
        <f t="shared" si="5"/>
        <v>1.1104325134639943</v>
      </c>
      <c r="N19" s="25">
        <v>8021</v>
      </c>
      <c r="O19" s="26">
        <f t="shared" si="6"/>
        <v>1.1519460002872326</v>
      </c>
      <c r="P19" s="25">
        <f t="shared" si="13"/>
        <v>35756</v>
      </c>
      <c r="Q19" s="26">
        <f t="shared" si="7"/>
        <v>1.0867094185940491</v>
      </c>
      <c r="R19" s="25">
        <f t="shared" si="8"/>
        <v>60594</v>
      </c>
      <c r="S19" s="26">
        <f t="shared" si="9"/>
        <v>0.9766137480860666</v>
      </c>
    </row>
    <row r="20" spans="1:19" s="22" customFormat="1" ht="13.5">
      <c r="A20" s="24" t="s">
        <v>39</v>
      </c>
      <c r="B20" s="25">
        <v>4585</v>
      </c>
      <c r="C20" s="26">
        <f t="shared" si="0"/>
        <v>0.7772503814205798</v>
      </c>
      <c r="D20" s="25">
        <v>4830</v>
      </c>
      <c r="E20" s="26">
        <f t="shared" si="1"/>
        <v>0.8307533539731682</v>
      </c>
      <c r="F20" s="25">
        <v>4195</v>
      </c>
      <c r="G20" s="26">
        <f t="shared" si="2"/>
        <v>0.8037938302356773</v>
      </c>
      <c r="H20" s="25">
        <f t="shared" si="12"/>
        <v>13610</v>
      </c>
      <c r="I20" s="26">
        <f t="shared" si="3"/>
        <v>0.8038034490904795</v>
      </c>
      <c r="J20" s="25">
        <v>4177</v>
      </c>
      <c r="K20" s="26">
        <f t="shared" si="4"/>
        <v>0.7867771708419665</v>
      </c>
      <c r="L20" s="25">
        <v>7195</v>
      </c>
      <c r="M20" s="26">
        <f t="shared" si="5"/>
        <v>0.9416306766130088</v>
      </c>
      <c r="N20" s="25">
        <v>4621</v>
      </c>
      <c r="O20" s="26">
        <f t="shared" si="6"/>
        <v>0.8259159964253798</v>
      </c>
      <c r="P20" s="25">
        <f t="shared" si="13"/>
        <v>15993</v>
      </c>
      <c r="Q20" s="26">
        <f t="shared" si="7"/>
        <v>0.8623887840388245</v>
      </c>
      <c r="R20" s="25">
        <f t="shared" si="8"/>
        <v>29603</v>
      </c>
      <c r="S20" s="26">
        <f t="shared" si="9"/>
        <v>0.8344279392282323</v>
      </c>
    </row>
    <row r="21" spans="1:19" s="22" customFormat="1" ht="13.5">
      <c r="A21" s="24" t="s">
        <v>40</v>
      </c>
      <c r="B21" s="25">
        <v>5503</v>
      </c>
      <c r="C21" s="26">
        <f t="shared" si="0"/>
        <v>0.9165556295802798</v>
      </c>
      <c r="D21" s="25">
        <v>4805</v>
      </c>
      <c r="E21" s="26">
        <f t="shared" si="1"/>
        <v>0.8033773616452098</v>
      </c>
      <c r="F21" s="25">
        <v>4534</v>
      </c>
      <c r="G21" s="26">
        <f t="shared" si="2"/>
        <v>0.9179995950597287</v>
      </c>
      <c r="H21" s="25">
        <f t="shared" si="12"/>
        <v>14842</v>
      </c>
      <c r="I21" s="26">
        <f t="shared" si="3"/>
        <v>0.8769794374852281</v>
      </c>
      <c r="J21" s="25">
        <v>5473</v>
      </c>
      <c r="K21" s="26">
        <f t="shared" si="4"/>
        <v>0.967816091954023</v>
      </c>
      <c r="L21" s="25">
        <v>9941</v>
      </c>
      <c r="M21" s="26">
        <f t="shared" si="5"/>
        <v>1.070766910814304</v>
      </c>
      <c r="N21" s="25">
        <v>4679</v>
      </c>
      <c r="O21" s="26">
        <f t="shared" si="6"/>
        <v>1.1012002824193927</v>
      </c>
      <c r="P21" s="25">
        <f t="shared" si="13"/>
        <v>20093</v>
      </c>
      <c r="Q21" s="26">
        <f t="shared" si="7"/>
        <v>1.0471648947258703</v>
      </c>
      <c r="R21" s="25">
        <f t="shared" si="8"/>
        <v>34935</v>
      </c>
      <c r="S21" s="26">
        <f t="shared" si="9"/>
        <v>0.9674069561364643</v>
      </c>
    </row>
    <row r="22" spans="1:19" s="22" customFormat="1" ht="13.5">
      <c r="A22" s="24" t="s">
        <v>41</v>
      </c>
      <c r="B22" s="25">
        <v>14368</v>
      </c>
      <c r="C22" s="26">
        <f t="shared" si="0"/>
        <v>0.8443321384497855</v>
      </c>
      <c r="D22" s="25">
        <v>15622</v>
      </c>
      <c r="E22" s="26">
        <f t="shared" si="1"/>
        <v>0.8796171171171171</v>
      </c>
      <c r="F22" s="25">
        <v>14057</v>
      </c>
      <c r="G22" s="26">
        <f t="shared" si="2"/>
        <v>1.030949761642831</v>
      </c>
      <c r="H22" s="25">
        <f t="shared" si="12"/>
        <v>44047</v>
      </c>
      <c r="I22" s="26">
        <f t="shared" si="3"/>
        <v>0.9098364041973065</v>
      </c>
      <c r="J22" s="25">
        <v>12474</v>
      </c>
      <c r="K22" s="26">
        <f t="shared" si="4"/>
        <v>0.872490732321466</v>
      </c>
      <c r="L22" s="25">
        <v>26059</v>
      </c>
      <c r="M22" s="26">
        <f t="shared" si="5"/>
        <v>1.1580233746611563</v>
      </c>
      <c r="N22" s="25">
        <v>15045</v>
      </c>
      <c r="O22" s="26">
        <f t="shared" si="6"/>
        <v>1.001664447403462</v>
      </c>
      <c r="P22" s="25">
        <f t="shared" si="13"/>
        <v>53578</v>
      </c>
      <c r="Q22" s="26">
        <f t="shared" si="7"/>
        <v>1.0339251254341952</v>
      </c>
      <c r="R22" s="25">
        <f t="shared" si="8"/>
        <v>97625</v>
      </c>
      <c r="S22" s="26">
        <f t="shared" si="9"/>
        <v>0.973990342405619</v>
      </c>
    </row>
    <row r="23" spans="1:19" s="22" customFormat="1" ht="13.5">
      <c r="A23" s="24" t="s">
        <v>42</v>
      </c>
      <c r="B23" s="25">
        <v>8135</v>
      </c>
      <c r="C23" s="26">
        <f t="shared" si="0"/>
        <v>1.3999311650318362</v>
      </c>
      <c r="D23" s="25">
        <v>4617</v>
      </c>
      <c r="E23" s="26">
        <f t="shared" si="1"/>
        <v>0.650464919695689</v>
      </c>
      <c r="F23" s="25">
        <v>5080</v>
      </c>
      <c r="G23" s="26">
        <f t="shared" si="2"/>
        <v>1.479755316050102</v>
      </c>
      <c r="H23" s="25">
        <f t="shared" si="12"/>
        <v>17832</v>
      </c>
      <c r="I23" s="26">
        <f t="shared" si="3"/>
        <v>1.0911761106351732</v>
      </c>
      <c r="J23" s="25">
        <v>10583</v>
      </c>
      <c r="K23" s="26">
        <f t="shared" si="4"/>
        <v>1.1407782688369086</v>
      </c>
      <c r="L23" s="25">
        <v>15745</v>
      </c>
      <c r="M23" s="26">
        <f t="shared" si="5"/>
        <v>1.2114334077094715</v>
      </c>
      <c r="N23" s="25">
        <v>5940</v>
      </c>
      <c r="O23" s="26">
        <f t="shared" si="6"/>
        <v>1.3705583756345177</v>
      </c>
      <c r="P23" s="25">
        <f t="shared" si="13"/>
        <v>32268</v>
      </c>
      <c r="Q23" s="26">
        <f t="shared" si="7"/>
        <v>1.2127179795550211</v>
      </c>
      <c r="R23" s="25">
        <f t="shared" si="8"/>
        <v>50100</v>
      </c>
      <c r="S23" s="26">
        <f t="shared" si="9"/>
        <v>1.1664726426076835</v>
      </c>
    </row>
    <row r="24" spans="1:19" s="22" customFormat="1" ht="13.5">
      <c r="A24" s="24" t="s">
        <v>43</v>
      </c>
      <c r="B24" s="25">
        <v>1913</v>
      </c>
      <c r="C24" s="26">
        <f t="shared" si="0"/>
        <v>1.1941323345817727</v>
      </c>
      <c r="D24" s="25">
        <v>1611</v>
      </c>
      <c r="E24" s="26">
        <f t="shared" si="1"/>
        <v>0.987737584304108</v>
      </c>
      <c r="F24" s="25">
        <v>1637</v>
      </c>
      <c r="G24" s="26">
        <f t="shared" si="2"/>
        <v>1.0833884844473858</v>
      </c>
      <c r="H24" s="25">
        <f t="shared" si="12"/>
        <v>5161</v>
      </c>
      <c r="I24" s="26">
        <f t="shared" si="3"/>
        <v>1.0879005059021922</v>
      </c>
      <c r="J24" s="25">
        <v>1637</v>
      </c>
      <c r="K24" s="26">
        <f t="shared" si="4"/>
        <v>0.9831831831831832</v>
      </c>
      <c r="L24" s="25">
        <v>1720</v>
      </c>
      <c r="M24" s="26">
        <f t="shared" si="5"/>
        <v>0.9466152999449642</v>
      </c>
      <c r="N24" s="25">
        <v>1939</v>
      </c>
      <c r="O24" s="26">
        <f t="shared" si="6"/>
        <v>1.2445442875481387</v>
      </c>
      <c r="P24" s="25">
        <f t="shared" si="13"/>
        <v>5296</v>
      </c>
      <c r="Q24" s="26">
        <f t="shared" si="7"/>
        <v>1.0507936507936508</v>
      </c>
      <c r="R24" s="25">
        <f t="shared" si="8"/>
        <v>10457</v>
      </c>
      <c r="S24" s="26">
        <f t="shared" si="9"/>
        <v>1.0687857726901062</v>
      </c>
    </row>
    <row r="25" spans="1:19" s="22" customFormat="1" ht="13.5">
      <c r="A25" s="27" t="s">
        <v>44</v>
      </c>
      <c r="B25" s="28">
        <f>SUM(B4:B24)</f>
        <v>934509</v>
      </c>
      <c r="C25" s="30">
        <f t="shared" si="0"/>
        <v>0.9614745142259818</v>
      </c>
      <c r="D25" s="28">
        <f>SUM(D4:D24)</f>
        <v>973167</v>
      </c>
      <c r="E25" s="30">
        <f t="shared" si="1"/>
        <v>0.9772146229683348</v>
      </c>
      <c r="F25" s="28">
        <f>SUM(F4:F24)</f>
        <v>797545</v>
      </c>
      <c r="G25" s="30">
        <f t="shared" si="2"/>
        <v>0.9722411851042769</v>
      </c>
      <c r="H25" s="28">
        <f>SUM(H4:H24)</f>
        <v>2705221</v>
      </c>
      <c r="I25" s="30">
        <f t="shared" si="3"/>
        <v>0.9702642776802213</v>
      </c>
      <c r="J25" s="31">
        <f>SUM(J4:J24)</f>
        <v>1062919</v>
      </c>
      <c r="K25" s="30">
        <f t="shared" si="4"/>
        <v>0.9736900443369609</v>
      </c>
      <c r="L25" s="31">
        <f>SUM(L4:L24)</f>
        <v>1954528</v>
      </c>
      <c r="M25" s="30">
        <f t="shared" si="5"/>
        <v>0.9999058684859969</v>
      </c>
      <c r="N25" s="31">
        <f>SUM(N4:N24)</f>
        <v>936621</v>
      </c>
      <c r="O25" s="30">
        <f t="shared" si="6"/>
        <v>1.033264274083586</v>
      </c>
      <c r="P25" s="31">
        <f>SUM(P4:P24)</f>
        <v>3954068</v>
      </c>
      <c r="Q25" s="30">
        <f t="shared" si="7"/>
        <v>1.0003157239641571</v>
      </c>
      <c r="R25" s="31">
        <f t="shared" si="8"/>
        <v>6659289</v>
      </c>
      <c r="S25" s="30">
        <f t="shared" si="9"/>
        <v>0.9878861252156225</v>
      </c>
    </row>
    <row r="26" spans="1:19" s="22" customFormat="1" ht="13.5">
      <c r="A26" s="24" t="s">
        <v>45</v>
      </c>
      <c r="B26" s="25">
        <v>15474</v>
      </c>
      <c r="C26" s="26">
        <f>B26/B112</f>
        <v>0.9489176427301159</v>
      </c>
      <c r="D26" s="25">
        <v>17367</v>
      </c>
      <c r="E26" s="26">
        <f t="shared" si="1"/>
        <v>0.9612553273924835</v>
      </c>
      <c r="F26" s="25">
        <v>15352</v>
      </c>
      <c r="G26" s="26">
        <f t="shared" si="2"/>
        <v>1.1339094467833666</v>
      </c>
      <c r="H26" s="25">
        <f aca="true" t="shared" si="14" ref="H26:H32">B26+D26+F26</f>
        <v>48193</v>
      </c>
      <c r="I26" s="26">
        <f t="shared" si="3"/>
        <v>1.005843925448208</v>
      </c>
      <c r="J26" s="25">
        <v>18602</v>
      </c>
      <c r="K26" s="26">
        <f t="shared" si="4"/>
        <v>0.9628364389233954</v>
      </c>
      <c r="L26" s="25">
        <v>28311</v>
      </c>
      <c r="M26" s="26">
        <f t="shared" si="5"/>
        <v>0.9632540573644993</v>
      </c>
      <c r="N26" s="25">
        <v>18008</v>
      </c>
      <c r="O26" s="26">
        <f t="shared" si="6"/>
        <v>0.8953858392999204</v>
      </c>
      <c r="P26" s="25">
        <f aca="true" t="shared" si="15" ref="P26:P32">J26+L26+N26</f>
        <v>64921</v>
      </c>
      <c r="Q26" s="26">
        <f t="shared" si="7"/>
        <v>0.9433038373799456</v>
      </c>
      <c r="R26" s="25">
        <f t="shared" si="8"/>
        <v>113114</v>
      </c>
      <c r="S26" s="26">
        <f t="shared" si="9"/>
        <v>0.9689727247807017</v>
      </c>
    </row>
    <row r="27" spans="1:19" s="22" customFormat="1" ht="13.5">
      <c r="A27" s="24" t="s">
        <v>46</v>
      </c>
      <c r="B27" s="25">
        <v>29060</v>
      </c>
      <c r="C27" s="26">
        <f t="shared" si="0"/>
        <v>0.679559432219442</v>
      </c>
      <c r="D27" s="25">
        <v>29507</v>
      </c>
      <c r="E27" s="26">
        <f t="shared" si="1"/>
        <v>0.7419411616796581</v>
      </c>
      <c r="F27" s="25">
        <v>26928</v>
      </c>
      <c r="G27" s="26">
        <f t="shared" si="2"/>
        <v>0.7386235839482129</v>
      </c>
      <c r="H27" s="25">
        <f t="shared" si="14"/>
        <v>85495</v>
      </c>
      <c r="I27" s="26">
        <f t="shared" si="3"/>
        <v>0.7185057567862846</v>
      </c>
      <c r="J27" s="25">
        <v>31130</v>
      </c>
      <c r="K27" s="26">
        <f t="shared" si="4"/>
        <v>0.7769098305423146</v>
      </c>
      <c r="L27" s="25">
        <v>36347</v>
      </c>
      <c r="M27" s="26">
        <f t="shared" si="5"/>
        <v>0.7789755679382769</v>
      </c>
      <c r="N27" s="25">
        <v>26030</v>
      </c>
      <c r="O27" s="26">
        <f t="shared" si="6"/>
        <v>0.7404773419053851</v>
      </c>
      <c r="P27" s="25">
        <f t="shared" si="15"/>
        <v>93507</v>
      </c>
      <c r="Q27" s="26">
        <f t="shared" si="7"/>
        <v>0.7671928586665792</v>
      </c>
      <c r="R27" s="25">
        <f t="shared" si="8"/>
        <v>179002</v>
      </c>
      <c r="S27" s="26">
        <f t="shared" si="9"/>
        <v>0.7431415855724202</v>
      </c>
    </row>
    <row r="28" spans="1:19" s="22" customFormat="1" ht="13.5">
      <c r="A28" s="24" t="s">
        <v>47</v>
      </c>
      <c r="B28" s="25">
        <v>34515</v>
      </c>
      <c r="C28" s="26">
        <f t="shared" si="0"/>
        <v>1.0156847742922723</v>
      </c>
      <c r="D28" s="25">
        <v>30869</v>
      </c>
      <c r="E28" s="26">
        <f t="shared" si="1"/>
        <v>0.935197527872031</v>
      </c>
      <c r="F28" s="25">
        <v>24426</v>
      </c>
      <c r="G28" s="26">
        <f t="shared" si="2"/>
        <v>0.9400762036716315</v>
      </c>
      <c r="H28" s="25">
        <f t="shared" si="14"/>
        <v>89810</v>
      </c>
      <c r="I28" s="26">
        <f t="shared" si="3"/>
        <v>0.9659793703548342</v>
      </c>
      <c r="J28" s="25">
        <v>38193</v>
      </c>
      <c r="K28" s="26">
        <f t="shared" si="4"/>
        <v>1.245857254697286</v>
      </c>
      <c r="L28" s="25">
        <v>63817</v>
      </c>
      <c r="M28" s="26">
        <f t="shared" si="5"/>
        <v>1.2200703552173746</v>
      </c>
      <c r="N28" s="25">
        <v>31291</v>
      </c>
      <c r="O28" s="26">
        <f t="shared" si="6"/>
        <v>1.099666139518538</v>
      </c>
      <c r="P28" s="25">
        <f t="shared" si="15"/>
        <v>133301</v>
      </c>
      <c r="Q28" s="26">
        <f t="shared" si="7"/>
        <v>1.1964152687650897</v>
      </c>
      <c r="R28" s="25">
        <f t="shared" si="8"/>
        <v>223111</v>
      </c>
      <c r="S28" s="26">
        <f t="shared" si="9"/>
        <v>1.091594500709428</v>
      </c>
    </row>
    <row r="29" spans="1:19" s="22" customFormat="1" ht="13.5">
      <c r="A29" s="24" t="s">
        <v>48</v>
      </c>
      <c r="B29" s="25">
        <v>9765</v>
      </c>
      <c r="C29" s="26">
        <f t="shared" si="0"/>
        <v>1.3609756097560977</v>
      </c>
      <c r="D29" s="25">
        <v>8708</v>
      </c>
      <c r="E29" s="26">
        <f t="shared" si="1"/>
        <v>1.1469968387776608</v>
      </c>
      <c r="F29" s="25">
        <v>6978</v>
      </c>
      <c r="G29" s="26">
        <f t="shared" si="2"/>
        <v>1.1989690721649484</v>
      </c>
      <c r="H29" s="25">
        <f t="shared" si="14"/>
        <v>25451</v>
      </c>
      <c r="I29" s="26">
        <f t="shared" si="3"/>
        <v>1.236265604507699</v>
      </c>
      <c r="J29" s="25">
        <v>10393</v>
      </c>
      <c r="K29" s="26">
        <f t="shared" si="4"/>
        <v>1.3574973876698015</v>
      </c>
      <c r="L29" s="25">
        <v>15982</v>
      </c>
      <c r="M29" s="26">
        <f t="shared" si="5"/>
        <v>1.1187959397969898</v>
      </c>
      <c r="N29" s="25">
        <v>8517</v>
      </c>
      <c r="O29" s="26">
        <f t="shared" si="6"/>
        <v>0.9045242141036534</v>
      </c>
      <c r="P29" s="25">
        <f t="shared" si="15"/>
        <v>34892</v>
      </c>
      <c r="Q29" s="26">
        <f t="shared" si="7"/>
        <v>1.1127339987881493</v>
      </c>
      <c r="R29" s="25">
        <f t="shared" si="8"/>
        <v>60343</v>
      </c>
      <c r="S29" s="26">
        <f t="shared" si="9"/>
        <v>1.1616933620822425</v>
      </c>
    </row>
    <row r="30" spans="1:19" s="22" customFormat="1" ht="13.5">
      <c r="A30" s="24" t="s">
        <v>49</v>
      </c>
      <c r="B30" s="41"/>
      <c r="C30" s="26" t="e">
        <f t="shared" si="0"/>
        <v>#DIV/0!</v>
      </c>
      <c r="D30" s="41"/>
      <c r="E30" s="26" t="e">
        <f t="shared" si="1"/>
        <v>#DIV/0!</v>
      </c>
      <c r="F30" s="41"/>
      <c r="G30" s="26" t="e">
        <f t="shared" si="2"/>
        <v>#DIV/0!</v>
      </c>
      <c r="H30" s="25">
        <f t="shared" si="14"/>
        <v>0</v>
      </c>
      <c r="I30" s="26" t="e">
        <f t="shared" si="3"/>
        <v>#DIV/0!</v>
      </c>
      <c r="J30" s="25"/>
      <c r="K30" s="26" t="e">
        <f t="shared" si="4"/>
        <v>#DIV/0!</v>
      </c>
      <c r="L30" s="25"/>
      <c r="M30" s="26" t="e">
        <f t="shared" si="5"/>
        <v>#DIV/0!</v>
      </c>
      <c r="N30" s="25"/>
      <c r="O30" s="26" t="e">
        <f t="shared" si="6"/>
        <v>#DIV/0!</v>
      </c>
      <c r="P30" s="25">
        <f t="shared" si="15"/>
        <v>0</v>
      </c>
      <c r="Q30" s="26" t="e">
        <f t="shared" si="7"/>
        <v>#DIV/0!</v>
      </c>
      <c r="R30" s="25">
        <f t="shared" si="8"/>
        <v>0</v>
      </c>
      <c r="S30" s="26" t="e">
        <f t="shared" si="9"/>
        <v>#DIV/0!</v>
      </c>
    </row>
    <row r="31" spans="1:19" s="22" customFormat="1" ht="13.5">
      <c r="A31" s="24" t="s">
        <v>50</v>
      </c>
      <c r="B31" s="25">
        <v>6032</v>
      </c>
      <c r="C31" s="26">
        <f t="shared" si="0"/>
        <v>0.9011054675829101</v>
      </c>
      <c r="D31" s="25">
        <v>6335</v>
      </c>
      <c r="E31" s="26">
        <f t="shared" si="1"/>
        <v>5.428449014567266</v>
      </c>
      <c r="F31" s="25">
        <v>5125</v>
      </c>
      <c r="G31" s="26">
        <f t="shared" si="2"/>
        <v>0.8026624902114331</v>
      </c>
      <c r="H31" s="25">
        <f t="shared" si="14"/>
        <v>17492</v>
      </c>
      <c r="I31" s="26">
        <f t="shared" si="3"/>
        <v>1.2278534325424681</v>
      </c>
      <c r="J31" s="25">
        <v>6494</v>
      </c>
      <c r="K31" s="26">
        <f t="shared" si="4"/>
        <v>0.9506660811008637</v>
      </c>
      <c r="L31" s="25">
        <v>9535</v>
      </c>
      <c r="M31" s="26">
        <f t="shared" si="5"/>
        <v>0.7997819157859419</v>
      </c>
      <c r="N31" s="25">
        <v>6251</v>
      </c>
      <c r="O31" s="26">
        <f t="shared" si="6"/>
        <v>1.1649273201639956</v>
      </c>
      <c r="P31" s="25">
        <f t="shared" si="15"/>
        <v>22280</v>
      </c>
      <c r="Q31" s="26">
        <f t="shared" si="7"/>
        <v>0.9237530577552967</v>
      </c>
      <c r="R31" s="25">
        <f t="shared" si="8"/>
        <v>39772</v>
      </c>
      <c r="S31" s="26">
        <f t="shared" si="9"/>
        <v>1.0366740518701942</v>
      </c>
    </row>
    <row r="32" spans="1:19" s="22" customFormat="1" ht="13.5">
      <c r="A32" s="24" t="s">
        <v>51</v>
      </c>
      <c r="B32" s="25">
        <v>533</v>
      </c>
      <c r="C32" s="26">
        <f t="shared" si="0"/>
        <v>0.846031746031746</v>
      </c>
      <c r="D32" s="25">
        <v>683</v>
      </c>
      <c r="E32" s="26">
        <f t="shared" si="1"/>
        <v>0.8893229166666666</v>
      </c>
      <c r="F32" s="25">
        <v>573</v>
      </c>
      <c r="G32" s="26">
        <f t="shared" si="2"/>
        <v>1.3450704225352113</v>
      </c>
      <c r="H32" s="25">
        <f t="shared" si="14"/>
        <v>1789</v>
      </c>
      <c r="I32" s="26">
        <f t="shared" si="3"/>
        <v>0.9808114035087719</v>
      </c>
      <c r="J32" s="25">
        <v>752</v>
      </c>
      <c r="K32" s="26">
        <f t="shared" si="4"/>
        <v>1.2681281618887015</v>
      </c>
      <c r="L32" s="25">
        <v>1081</v>
      </c>
      <c r="M32" s="26">
        <f t="shared" si="5"/>
        <v>1.903169014084507</v>
      </c>
      <c r="N32" s="25">
        <v>542</v>
      </c>
      <c r="O32" s="26">
        <f t="shared" si="6"/>
        <v>0.9872495446265938</v>
      </c>
      <c r="P32" s="25">
        <f t="shared" si="15"/>
        <v>2375</v>
      </c>
      <c r="Q32" s="26">
        <f t="shared" si="7"/>
        <v>1.3888888888888888</v>
      </c>
      <c r="R32" s="25">
        <f t="shared" si="8"/>
        <v>4164</v>
      </c>
      <c r="S32" s="26">
        <f t="shared" si="9"/>
        <v>1.1782682512733447</v>
      </c>
    </row>
    <row r="33" spans="1:19" s="22" customFormat="1" ht="13.5">
      <c r="A33" s="27" t="s">
        <v>52</v>
      </c>
      <c r="B33" s="28">
        <f>SUM(B26:B32)</f>
        <v>95379</v>
      </c>
      <c r="C33" s="30">
        <f t="shared" si="0"/>
        <v>0.8868257849764298</v>
      </c>
      <c r="D33" s="28">
        <f>SUM(D26:D32)</f>
        <v>93469</v>
      </c>
      <c r="E33" s="30">
        <f>D33/D119</f>
        <v>1.054835797314073</v>
      </c>
      <c r="F33" s="28">
        <f>SUM(F26:F32)</f>
        <v>79382</v>
      </c>
      <c r="G33" s="30">
        <f t="shared" si="2"/>
        <v>0.8958582552759282</v>
      </c>
      <c r="H33" s="28">
        <f>SUM(H26:H32)</f>
        <v>268230</v>
      </c>
      <c r="I33" s="30">
        <f t="shared" si="3"/>
        <v>0.9045536247230493</v>
      </c>
      <c r="J33" s="28">
        <f>SUM(J26:J32)</f>
        <v>105564</v>
      </c>
      <c r="K33" s="30">
        <f t="shared" si="4"/>
        <v>1.0041759809750297</v>
      </c>
      <c r="L33" s="31">
        <f>SUM(L26:L32)</f>
        <v>155073</v>
      </c>
      <c r="M33" s="30">
        <f t="shared" si="5"/>
        <v>0.9996196787252146</v>
      </c>
      <c r="N33" s="31">
        <f>SUM(N26:N32)</f>
        <v>90639</v>
      </c>
      <c r="O33" s="30">
        <f t="shared" si="6"/>
        <v>0.9150740527606991</v>
      </c>
      <c r="P33" s="31">
        <f>SUM(P26:P32)</f>
        <v>351276</v>
      </c>
      <c r="Q33" s="30">
        <f t="shared" si="7"/>
        <v>0.9776459193783607</v>
      </c>
      <c r="R33" s="31">
        <f t="shared" si="8"/>
        <v>619506</v>
      </c>
      <c r="S33" s="30">
        <f t="shared" si="9"/>
        <v>0.9445978522233285</v>
      </c>
    </row>
    <row r="34" spans="1:19" s="22" customFormat="1" ht="13.5">
      <c r="A34" s="24" t="s">
        <v>53</v>
      </c>
      <c r="B34" s="25">
        <v>75742</v>
      </c>
      <c r="C34" s="26">
        <f t="shared" si="0"/>
        <v>0.9759812385640285</v>
      </c>
      <c r="D34" s="25">
        <v>77353</v>
      </c>
      <c r="E34" s="26">
        <f>D34/C120</f>
        <v>0.9229126398930966</v>
      </c>
      <c r="F34" s="25">
        <v>74325</v>
      </c>
      <c r="G34" s="26">
        <f t="shared" si="2"/>
        <v>0.9540221032769841</v>
      </c>
      <c r="H34" s="25">
        <f>B34+D34+F34</f>
        <v>227420</v>
      </c>
      <c r="I34" s="26">
        <f t="shared" si="3"/>
        <v>0.9502479870637245</v>
      </c>
      <c r="J34" s="25">
        <v>84683</v>
      </c>
      <c r="K34" s="26">
        <f t="shared" si="4"/>
        <v>1.0736627236189824</v>
      </c>
      <c r="L34" s="25">
        <v>94242</v>
      </c>
      <c r="M34" s="26">
        <f t="shared" si="5"/>
        <v>1.0397625719896733</v>
      </c>
      <c r="N34" s="25">
        <v>74535</v>
      </c>
      <c r="O34" s="26">
        <f t="shared" si="6"/>
        <v>0.9997853818191573</v>
      </c>
      <c r="P34" s="25">
        <f>J34+L34+N34</f>
        <v>253460</v>
      </c>
      <c r="Q34" s="26">
        <f t="shared" si="7"/>
        <v>1.0385066089764077</v>
      </c>
      <c r="R34" s="25">
        <f t="shared" si="8"/>
        <v>480880</v>
      </c>
      <c r="S34" s="26">
        <f t="shared" si="9"/>
        <v>0.9948095633123634</v>
      </c>
    </row>
    <row r="35" spans="1:19" s="22" customFormat="1" ht="13.5">
      <c r="A35" s="24" t="s">
        <v>54</v>
      </c>
      <c r="B35" s="25">
        <v>24844</v>
      </c>
      <c r="C35" s="26">
        <f t="shared" si="0"/>
        <v>0.9350395182536696</v>
      </c>
      <c r="D35" s="25">
        <v>30234</v>
      </c>
      <c r="E35" s="26">
        <f>D35/C121</f>
        <v>1.1080001465899512</v>
      </c>
      <c r="F35" s="25">
        <v>25120</v>
      </c>
      <c r="G35" s="26">
        <f t="shared" si="2"/>
        <v>1.0885297049009837</v>
      </c>
      <c r="H35" s="25">
        <f>B35+D35+F35</f>
        <v>80198</v>
      </c>
      <c r="I35" s="26">
        <f t="shared" si="3"/>
        <v>1.0424259755114773</v>
      </c>
      <c r="J35" s="25">
        <v>25973</v>
      </c>
      <c r="K35" s="26">
        <f t="shared" si="4"/>
        <v>1.0108192255302588</v>
      </c>
      <c r="L35" s="25">
        <v>61044</v>
      </c>
      <c r="M35" s="26">
        <f t="shared" si="5"/>
        <v>1.5298481279133878</v>
      </c>
      <c r="N35" s="25">
        <v>28542</v>
      </c>
      <c r="O35" s="26">
        <f t="shared" si="6"/>
        <v>1.222250770811922</v>
      </c>
      <c r="P35" s="25">
        <f>J35+L35+N35</f>
        <v>115559</v>
      </c>
      <c r="Q35" s="26">
        <f t="shared" si="7"/>
        <v>1.2991601929195382</v>
      </c>
      <c r="R35" s="25">
        <f t="shared" si="8"/>
        <v>195757</v>
      </c>
      <c r="S35" s="26">
        <f t="shared" si="9"/>
        <v>1.1800907868799093</v>
      </c>
    </row>
    <row r="36" spans="1:19" s="22" customFormat="1" ht="13.5">
      <c r="A36" s="24" t="s">
        <v>55</v>
      </c>
      <c r="B36" s="41"/>
      <c r="C36" s="26" t="e">
        <f aca="true" t="shared" si="16" ref="C36:C67">B36/B122</f>
        <v>#DIV/0!</v>
      </c>
      <c r="D36" s="41"/>
      <c r="E36" s="26"/>
      <c r="F36" s="41"/>
      <c r="G36" s="26"/>
      <c r="H36" s="25">
        <f>B36+D36+F36</f>
        <v>0</v>
      </c>
      <c r="I36" s="26"/>
      <c r="J36" s="25"/>
      <c r="K36" s="26" t="e">
        <f t="shared" si="4"/>
        <v>#DIV/0!</v>
      </c>
      <c r="L36" s="25"/>
      <c r="M36" s="26" t="e">
        <f t="shared" si="5"/>
        <v>#DIV/0!</v>
      </c>
      <c r="N36" s="25"/>
      <c r="O36" s="26" t="e">
        <f t="shared" si="6"/>
        <v>#DIV/0!</v>
      </c>
      <c r="P36" s="25">
        <f>J36+L36+N36</f>
        <v>0</v>
      </c>
      <c r="Q36" s="26" t="e">
        <f t="shared" si="7"/>
        <v>#DIV/0!</v>
      </c>
      <c r="R36" s="25">
        <f t="shared" si="8"/>
        <v>0</v>
      </c>
      <c r="S36" s="26" t="e">
        <f t="shared" si="9"/>
        <v>#DIV/0!</v>
      </c>
    </row>
    <row r="37" spans="1:19" s="22" customFormat="1" ht="13.5">
      <c r="A37" s="24" t="s">
        <v>56</v>
      </c>
      <c r="B37" s="41"/>
      <c r="C37" s="26" t="e">
        <f t="shared" si="16"/>
        <v>#DIV/0!</v>
      </c>
      <c r="D37" s="41"/>
      <c r="E37" s="26"/>
      <c r="F37" s="41"/>
      <c r="G37" s="26"/>
      <c r="H37" s="25">
        <f>B37+D37+F37</f>
        <v>0</v>
      </c>
      <c r="I37" s="26"/>
      <c r="J37" s="25"/>
      <c r="K37" s="26" t="e">
        <f t="shared" si="4"/>
        <v>#DIV/0!</v>
      </c>
      <c r="L37" s="25"/>
      <c r="M37" s="26" t="e">
        <f t="shared" si="5"/>
        <v>#DIV/0!</v>
      </c>
      <c r="N37" s="25"/>
      <c r="O37" s="26" t="e">
        <f t="shared" si="6"/>
        <v>#DIV/0!</v>
      </c>
      <c r="P37" s="25">
        <f>J37+L37+N37</f>
        <v>0</v>
      </c>
      <c r="Q37" s="26" t="e">
        <f t="shared" si="7"/>
        <v>#DIV/0!</v>
      </c>
      <c r="R37" s="25">
        <f t="shared" si="8"/>
        <v>0</v>
      </c>
      <c r="S37" s="26" t="e">
        <f t="shared" si="9"/>
        <v>#DIV/0!</v>
      </c>
    </row>
    <row r="38" spans="1:19" s="22" customFormat="1" ht="13.5">
      <c r="A38" s="24" t="s">
        <v>57</v>
      </c>
      <c r="B38" s="25">
        <v>502</v>
      </c>
      <c r="C38" s="26">
        <f t="shared" si="16"/>
        <v>1.0568421052631578</v>
      </c>
      <c r="D38" s="25">
        <v>342</v>
      </c>
      <c r="E38" s="26">
        <f aca="true" t="shared" si="17" ref="E38:E69">D38/C124</f>
        <v>0.6965376782077393</v>
      </c>
      <c r="F38" s="25">
        <v>173</v>
      </c>
      <c r="G38" s="26">
        <f aca="true" t="shared" si="18" ref="G38:G69">F38/D124</f>
        <v>0.3818984547461369</v>
      </c>
      <c r="H38" s="25">
        <f>B38+D38+F38</f>
        <v>1017</v>
      </c>
      <c r="I38" s="26">
        <f aca="true" t="shared" si="19" ref="I38:I69">H38/E124</f>
        <v>0.7167019027484144</v>
      </c>
      <c r="J38" s="25">
        <v>279</v>
      </c>
      <c r="K38" s="26">
        <f t="shared" si="4"/>
        <v>0.7342105263157894</v>
      </c>
      <c r="L38" s="25">
        <v>771</v>
      </c>
      <c r="M38" s="26">
        <f t="shared" si="5"/>
        <v>1.20846394984326</v>
      </c>
      <c r="N38" s="25">
        <v>299</v>
      </c>
      <c r="O38" s="26">
        <f t="shared" si="6"/>
        <v>0.887240356083086</v>
      </c>
      <c r="P38" s="25">
        <f>J38+L38+N38</f>
        <v>1349</v>
      </c>
      <c r="Q38" s="26">
        <f t="shared" si="7"/>
        <v>0.9955719557195571</v>
      </c>
      <c r="R38" s="25">
        <f t="shared" si="8"/>
        <v>2366</v>
      </c>
      <c r="S38" s="26">
        <f t="shared" si="9"/>
        <v>0.8529199711607787</v>
      </c>
    </row>
    <row r="39" spans="1:19" s="22" customFormat="1" ht="13.5">
      <c r="A39" s="27" t="s">
        <v>58</v>
      </c>
      <c r="B39" s="28">
        <f>SUM(B34:B38)</f>
        <v>101088</v>
      </c>
      <c r="C39" s="30">
        <f t="shared" si="16"/>
        <v>0.9659535025943373</v>
      </c>
      <c r="D39" s="28">
        <f>SUM(D34:D38)</f>
        <v>107929</v>
      </c>
      <c r="E39" s="30">
        <f t="shared" si="17"/>
        <v>0.9671750663129973</v>
      </c>
      <c r="F39" s="28">
        <f>SUM(F34:F38)</f>
        <v>99618</v>
      </c>
      <c r="G39" s="30">
        <f t="shared" si="18"/>
        <v>0.9820676873330244</v>
      </c>
      <c r="H39" s="28">
        <f>SUM(H34:H38)</f>
        <v>308635</v>
      </c>
      <c r="I39" s="30">
        <f t="shared" si="19"/>
        <v>0.9715279526567615</v>
      </c>
      <c r="J39" s="31">
        <f>SUM(J34:J38)</f>
        <v>110935</v>
      </c>
      <c r="K39" s="30">
        <f t="shared" si="4"/>
        <v>1.0570472996150475</v>
      </c>
      <c r="L39" s="31">
        <f>SUM(L34:L38)</f>
        <v>156057</v>
      </c>
      <c r="M39" s="30">
        <f t="shared" si="5"/>
        <v>1.1896583268535883</v>
      </c>
      <c r="N39" s="31">
        <f>SUM(N34:N38)</f>
        <v>103376</v>
      </c>
      <c r="O39" s="30">
        <f t="shared" si="6"/>
        <v>1.0522801302931597</v>
      </c>
      <c r="P39" s="31">
        <f>SUM(P34:P38)</f>
        <v>370368</v>
      </c>
      <c r="Q39" s="30">
        <f t="shared" si="7"/>
        <v>1.1076724308093526</v>
      </c>
      <c r="R39" s="31">
        <f t="shared" si="8"/>
        <v>679003</v>
      </c>
      <c r="S39" s="30">
        <f t="shared" si="9"/>
        <v>1.0413421752453047</v>
      </c>
    </row>
    <row r="40" spans="1:19" s="22" customFormat="1" ht="13.5">
      <c r="A40" s="24" t="s">
        <v>59</v>
      </c>
      <c r="B40" s="25">
        <v>968</v>
      </c>
      <c r="C40" s="26">
        <f t="shared" si="16"/>
        <v>0.9471624266144814</v>
      </c>
      <c r="D40" s="25">
        <v>949</v>
      </c>
      <c r="E40" s="26">
        <f t="shared" si="17"/>
        <v>0.8450578806767587</v>
      </c>
      <c r="F40" s="25">
        <v>869</v>
      </c>
      <c r="G40" s="26">
        <f t="shared" si="18"/>
        <v>0.8544739429695182</v>
      </c>
      <c r="H40" s="25">
        <f aca="true" t="shared" si="20" ref="H40:H53">B40+D40+F40</f>
        <v>2786</v>
      </c>
      <c r="I40" s="26">
        <f t="shared" si="19"/>
        <v>0.8810879190385832</v>
      </c>
      <c r="J40" s="33">
        <v>1199</v>
      </c>
      <c r="K40" s="26">
        <f t="shared" si="4"/>
        <v>0.9884583676834295</v>
      </c>
      <c r="L40" s="33">
        <v>1759</v>
      </c>
      <c r="M40" s="26">
        <f t="shared" si="5"/>
        <v>0.9396367521367521</v>
      </c>
      <c r="N40" s="33">
        <v>879</v>
      </c>
      <c r="O40" s="26">
        <f t="shared" si="6"/>
        <v>0.7926059513074842</v>
      </c>
      <c r="P40" s="25">
        <f>J40+L40+N40</f>
        <v>3837</v>
      </c>
      <c r="Q40" s="26">
        <f t="shared" si="7"/>
        <v>0.9148783977110158</v>
      </c>
      <c r="R40" s="25">
        <f t="shared" si="8"/>
        <v>6623</v>
      </c>
      <c r="S40" s="26">
        <f t="shared" si="9"/>
        <v>0.9003534529635672</v>
      </c>
    </row>
    <row r="41" spans="1:19" s="22" customFormat="1" ht="13.5">
      <c r="A41" s="24" t="s">
        <v>60</v>
      </c>
      <c r="B41" s="25">
        <v>118</v>
      </c>
      <c r="C41" s="26">
        <f t="shared" si="16"/>
        <v>0.855072463768116</v>
      </c>
      <c r="D41" s="25">
        <v>129</v>
      </c>
      <c r="E41" s="26">
        <f t="shared" si="17"/>
        <v>0.7247191011235955</v>
      </c>
      <c r="F41" s="25">
        <v>70</v>
      </c>
      <c r="G41" s="26">
        <f t="shared" si="18"/>
        <v>0.5833333333333334</v>
      </c>
      <c r="H41" s="25">
        <f t="shared" si="20"/>
        <v>317</v>
      </c>
      <c r="I41" s="26">
        <f t="shared" si="19"/>
        <v>0.7270642201834863</v>
      </c>
      <c r="J41" s="34">
        <v>134</v>
      </c>
      <c r="K41" s="26">
        <f t="shared" si="4"/>
        <v>0.5826086956521739</v>
      </c>
      <c r="L41" s="25">
        <v>599</v>
      </c>
      <c r="M41" s="26">
        <f t="shared" si="5"/>
        <v>1.0274442538593482</v>
      </c>
      <c r="N41" s="25">
        <v>189</v>
      </c>
      <c r="O41" s="26">
        <f t="shared" si="6"/>
        <v>1.766355140186916</v>
      </c>
      <c r="P41" s="25">
        <f>J41+L41+N41</f>
        <v>922</v>
      </c>
      <c r="Q41" s="26">
        <f t="shared" si="7"/>
        <v>1.0021739130434784</v>
      </c>
      <c r="R41" s="25">
        <f t="shared" si="8"/>
        <v>1239</v>
      </c>
      <c r="S41" s="26">
        <f t="shared" si="9"/>
        <v>0.9137168141592921</v>
      </c>
    </row>
    <row r="42" spans="1:19" s="22" customFormat="1" ht="13.5">
      <c r="A42" s="24" t="s">
        <v>61</v>
      </c>
      <c r="B42" s="25">
        <v>6730</v>
      </c>
      <c r="C42" s="26">
        <f t="shared" si="16"/>
        <v>0.9039623908663532</v>
      </c>
      <c r="D42" s="25">
        <v>6837</v>
      </c>
      <c r="E42" s="26">
        <f t="shared" si="17"/>
        <v>0.9169796137339056</v>
      </c>
      <c r="F42" s="25">
        <v>4496</v>
      </c>
      <c r="G42" s="26">
        <f t="shared" si="18"/>
        <v>1.0126126126126127</v>
      </c>
      <c r="H42" s="25">
        <f t="shared" si="20"/>
        <v>18063</v>
      </c>
      <c r="I42" s="26">
        <f t="shared" si="19"/>
        <v>0.9339227547696604</v>
      </c>
      <c r="J42" s="25">
        <v>4217</v>
      </c>
      <c r="K42" s="26">
        <f t="shared" si="4"/>
        <v>0.7983718288527073</v>
      </c>
      <c r="L42" s="25">
        <v>8726</v>
      </c>
      <c r="M42" s="26">
        <f t="shared" si="5"/>
        <v>1.0264674744147748</v>
      </c>
      <c r="N42" s="25">
        <v>4824</v>
      </c>
      <c r="O42" s="26">
        <f t="shared" si="6"/>
        <v>0.9771116062386065</v>
      </c>
      <c r="P42" s="25">
        <f>J42+L42+N42</f>
        <v>17767</v>
      </c>
      <c r="Q42" s="26">
        <f t="shared" si="7"/>
        <v>0.9490918803418803</v>
      </c>
      <c r="R42" s="25">
        <f t="shared" si="8"/>
        <v>35830</v>
      </c>
      <c r="S42" s="26">
        <f t="shared" si="9"/>
        <v>0.9413835684821733</v>
      </c>
    </row>
    <row r="43" spans="1:19" s="22" customFormat="1" ht="13.5">
      <c r="A43" s="27" t="s">
        <v>62</v>
      </c>
      <c r="B43" s="28">
        <f>SUM(B40:B42)</f>
        <v>7816</v>
      </c>
      <c r="C43" s="30">
        <f t="shared" si="16"/>
        <v>0.9083091226031377</v>
      </c>
      <c r="D43" s="28">
        <f>SUM(D40:D42)</f>
        <v>7915</v>
      </c>
      <c r="E43" s="30">
        <f t="shared" si="17"/>
        <v>0.9038483498915154</v>
      </c>
      <c r="F43" s="28">
        <f>SUM(F40:F42)</f>
        <v>5435</v>
      </c>
      <c r="G43" s="30">
        <f t="shared" si="18"/>
        <v>0.9745382822305899</v>
      </c>
      <c r="H43" s="28">
        <f>SUM(H40:H42)</f>
        <v>21166</v>
      </c>
      <c r="I43" s="30">
        <f t="shared" si="19"/>
        <v>0.9227080517895287</v>
      </c>
      <c r="J43" s="31">
        <f>SUM(J40:J42)</f>
        <v>5550</v>
      </c>
      <c r="K43" s="30">
        <f t="shared" si="4"/>
        <v>0.8252788104089219</v>
      </c>
      <c r="L43" s="31">
        <f>SUM(L40:L42)</f>
        <v>11084</v>
      </c>
      <c r="M43" s="30">
        <f t="shared" si="5"/>
        <v>1.0116830960204455</v>
      </c>
      <c r="N43" s="31">
        <f>SUM(N40:N42)</f>
        <v>5892</v>
      </c>
      <c r="O43" s="30">
        <f t="shared" si="6"/>
        <v>0.9575816674792784</v>
      </c>
      <c r="P43" s="31">
        <f>SUM(P40:P42)</f>
        <v>22526</v>
      </c>
      <c r="Q43" s="30">
        <f t="shared" si="7"/>
        <v>0.9451204162121339</v>
      </c>
      <c r="R43" s="31">
        <f t="shared" si="8"/>
        <v>43692</v>
      </c>
      <c r="S43" s="30">
        <f t="shared" si="9"/>
        <v>0.9341286639728048</v>
      </c>
    </row>
    <row r="44" spans="1:19" s="22" customFormat="1" ht="13.5">
      <c r="A44" s="24" t="s">
        <v>63</v>
      </c>
      <c r="B44" s="25">
        <v>10267</v>
      </c>
      <c r="C44" s="26">
        <f t="shared" si="16"/>
        <v>1.0885284139100933</v>
      </c>
      <c r="D44" s="25">
        <v>8315</v>
      </c>
      <c r="E44" s="26">
        <f t="shared" si="17"/>
        <v>0.9211255123518334</v>
      </c>
      <c r="F44" s="25">
        <v>10267</v>
      </c>
      <c r="G44" s="26">
        <f t="shared" si="18"/>
        <v>1.2104456496109408</v>
      </c>
      <c r="H44" s="25">
        <f t="shared" si="20"/>
        <v>28849</v>
      </c>
      <c r="I44" s="26">
        <f t="shared" si="19"/>
        <v>1.0708214245944843</v>
      </c>
      <c r="J44" s="25">
        <v>8193</v>
      </c>
      <c r="K44" s="26">
        <f t="shared" si="4"/>
        <v>0.8067152422213469</v>
      </c>
      <c r="L44" s="25">
        <v>10743</v>
      </c>
      <c r="M44" s="26">
        <f t="shared" si="5"/>
        <v>0.8686125485122898</v>
      </c>
      <c r="N44" s="25">
        <v>7387</v>
      </c>
      <c r="O44" s="26">
        <f t="shared" si="6"/>
        <v>0.871828160037767</v>
      </c>
      <c r="P44" s="25">
        <f aca="true" t="shared" si="21" ref="P44:P53">J44+L44+N44</f>
        <v>26323</v>
      </c>
      <c r="Q44" s="26">
        <f t="shared" si="7"/>
        <v>0.8492112139884505</v>
      </c>
      <c r="R44" s="25">
        <f t="shared" si="8"/>
        <v>55172</v>
      </c>
      <c r="S44" s="26">
        <f t="shared" si="9"/>
        <v>0.9522593116780006</v>
      </c>
    </row>
    <row r="45" spans="1:19" s="22" customFormat="1" ht="13.5">
      <c r="A45" s="24" t="s">
        <v>64</v>
      </c>
      <c r="B45" s="25">
        <v>32991</v>
      </c>
      <c r="C45" s="26">
        <f t="shared" si="16"/>
        <v>0.9732432591893327</v>
      </c>
      <c r="D45" s="25">
        <v>33353</v>
      </c>
      <c r="E45" s="26">
        <f t="shared" si="17"/>
        <v>0.9703537763295705</v>
      </c>
      <c r="F45" s="25">
        <v>32960</v>
      </c>
      <c r="G45" s="26">
        <f t="shared" si="18"/>
        <v>0.9166249513321096</v>
      </c>
      <c r="H45" s="25">
        <f t="shared" si="20"/>
        <v>99304</v>
      </c>
      <c r="I45" s="26">
        <f t="shared" si="19"/>
        <v>0.9527574164332041</v>
      </c>
      <c r="J45" s="25">
        <v>25167</v>
      </c>
      <c r="K45" s="26">
        <f t="shared" si="4"/>
        <v>0.7381001261108016</v>
      </c>
      <c r="L45" s="25">
        <v>40071</v>
      </c>
      <c r="M45" s="26">
        <f t="shared" si="5"/>
        <v>0.9385408127415388</v>
      </c>
      <c r="N45" s="25">
        <v>30404</v>
      </c>
      <c r="O45" s="26">
        <f t="shared" si="6"/>
        <v>0.8762969794789025</v>
      </c>
      <c r="P45" s="25">
        <f t="shared" si="21"/>
        <v>95642</v>
      </c>
      <c r="Q45" s="26">
        <f t="shared" si="7"/>
        <v>0.8578681113662457</v>
      </c>
      <c r="R45" s="25">
        <f t="shared" si="8"/>
        <v>194946</v>
      </c>
      <c r="S45" s="26">
        <f t="shared" si="9"/>
        <v>0.9037159969589645</v>
      </c>
    </row>
    <row r="46" spans="1:19" s="22" customFormat="1" ht="13.5">
      <c r="A46" s="24" t="s">
        <v>65</v>
      </c>
      <c r="B46" s="25">
        <v>9454</v>
      </c>
      <c r="C46" s="26">
        <f t="shared" si="16"/>
        <v>0.9199182640848497</v>
      </c>
      <c r="D46" s="25">
        <v>8663</v>
      </c>
      <c r="E46" s="26">
        <f t="shared" si="17"/>
        <v>0.9478118161925602</v>
      </c>
      <c r="F46" s="25">
        <v>7207</v>
      </c>
      <c r="G46" s="26">
        <f t="shared" si="18"/>
        <v>0.8126057052655317</v>
      </c>
      <c r="H46" s="25">
        <f t="shared" si="20"/>
        <v>25324</v>
      </c>
      <c r="I46" s="26">
        <f t="shared" si="19"/>
        <v>0.8952838860213533</v>
      </c>
      <c r="J46" s="25">
        <v>9091</v>
      </c>
      <c r="K46" s="26">
        <f t="shared" si="4"/>
        <v>1.074840387798534</v>
      </c>
      <c r="L46" s="25">
        <v>13278</v>
      </c>
      <c r="M46" s="26">
        <f t="shared" si="5"/>
        <v>1.210612691466083</v>
      </c>
      <c r="N46" s="25">
        <v>10170</v>
      </c>
      <c r="O46" s="26">
        <f t="shared" si="6"/>
        <v>1.4227756015668718</v>
      </c>
      <c r="P46" s="25">
        <f t="shared" si="21"/>
        <v>32539</v>
      </c>
      <c r="Q46" s="26">
        <f t="shared" si="7"/>
        <v>1.2244675246481522</v>
      </c>
      <c r="R46" s="25">
        <f t="shared" si="8"/>
        <v>57863</v>
      </c>
      <c r="S46" s="26">
        <f t="shared" si="9"/>
        <v>1.054739336492891</v>
      </c>
    </row>
    <row r="47" spans="1:19" s="22" customFormat="1" ht="13.5">
      <c r="A47" s="24" t="s">
        <v>66</v>
      </c>
      <c r="B47" s="25">
        <v>273</v>
      </c>
      <c r="C47" s="26">
        <f t="shared" si="16"/>
        <v>0.48663101604278075</v>
      </c>
      <c r="D47" s="25">
        <v>234</v>
      </c>
      <c r="E47" s="26">
        <f t="shared" si="17"/>
        <v>0.3183673469387755</v>
      </c>
      <c r="F47" s="25">
        <v>184</v>
      </c>
      <c r="G47" s="26">
        <f t="shared" si="18"/>
        <v>0.36220472440944884</v>
      </c>
      <c r="H47" s="25">
        <f t="shared" si="20"/>
        <v>691</v>
      </c>
      <c r="I47" s="26">
        <f t="shared" si="19"/>
        <v>0.3830376940133038</v>
      </c>
      <c r="J47" s="25">
        <v>579</v>
      </c>
      <c r="K47" s="26">
        <f t="shared" si="4"/>
        <v>0.7519480519480519</v>
      </c>
      <c r="L47" s="25">
        <v>970</v>
      </c>
      <c r="M47" s="26">
        <f t="shared" si="5"/>
        <v>1.1252900232018561</v>
      </c>
      <c r="N47" s="25">
        <v>527</v>
      </c>
      <c r="O47" s="26">
        <f t="shared" si="6"/>
        <v>1.4204851752021563</v>
      </c>
      <c r="P47" s="25">
        <f t="shared" si="21"/>
        <v>2076</v>
      </c>
      <c r="Q47" s="26">
        <f t="shared" si="7"/>
        <v>1.036445332001997</v>
      </c>
      <c r="R47" s="25">
        <f t="shared" si="8"/>
        <v>2767</v>
      </c>
      <c r="S47" s="26">
        <f t="shared" si="9"/>
        <v>0.7268190175991595</v>
      </c>
    </row>
    <row r="48" spans="1:19" s="22" customFormat="1" ht="13.5">
      <c r="A48" s="24" t="s">
        <v>67</v>
      </c>
      <c r="B48" s="25">
        <v>287</v>
      </c>
      <c r="C48" s="26">
        <f t="shared" si="16"/>
        <v>0.49312714776632305</v>
      </c>
      <c r="D48" s="25">
        <v>473</v>
      </c>
      <c r="E48" s="26">
        <f t="shared" si="17"/>
        <v>0.6158854166666666</v>
      </c>
      <c r="F48" s="25">
        <v>570</v>
      </c>
      <c r="G48" s="26">
        <f t="shared" si="18"/>
        <v>0.8456973293768546</v>
      </c>
      <c r="H48" s="25">
        <f t="shared" si="20"/>
        <v>1330</v>
      </c>
      <c r="I48" s="26">
        <f t="shared" si="19"/>
        <v>0.6571146245059288</v>
      </c>
      <c r="J48" s="25">
        <v>548</v>
      </c>
      <c r="K48" s="26">
        <f t="shared" si="4"/>
        <v>1.078740157480315</v>
      </c>
      <c r="L48" s="25">
        <v>644</v>
      </c>
      <c r="M48" s="26">
        <f t="shared" si="5"/>
        <v>0.8245838668373879</v>
      </c>
      <c r="N48" s="25">
        <v>396</v>
      </c>
      <c r="O48" s="26">
        <f t="shared" si="6"/>
        <v>0.8780487804878049</v>
      </c>
      <c r="P48" s="25">
        <f t="shared" si="21"/>
        <v>1588</v>
      </c>
      <c r="Q48" s="26">
        <f t="shared" si="7"/>
        <v>0.9126436781609195</v>
      </c>
      <c r="R48" s="25">
        <f t="shared" si="8"/>
        <v>2918</v>
      </c>
      <c r="S48" s="26">
        <f t="shared" si="9"/>
        <v>0.7752391073326249</v>
      </c>
    </row>
    <row r="49" spans="1:19" s="22" customFormat="1" ht="13.5">
      <c r="A49" s="24" t="s">
        <v>68</v>
      </c>
      <c r="B49" s="25">
        <v>11881</v>
      </c>
      <c r="C49" s="26">
        <f t="shared" si="16"/>
        <v>0.8885648044274923</v>
      </c>
      <c r="D49" s="25">
        <v>13260</v>
      </c>
      <c r="E49" s="26">
        <f t="shared" si="17"/>
        <v>0.9232697395905862</v>
      </c>
      <c r="F49" s="25">
        <v>12454</v>
      </c>
      <c r="G49" s="26">
        <f t="shared" si="18"/>
        <v>0.8306543053424932</v>
      </c>
      <c r="H49" s="25">
        <f t="shared" si="20"/>
        <v>37595</v>
      </c>
      <c r="I49" s="26">
        <f t="shared" si="19"/>
        <v>0.8799091887843468</v>
      </c>
      <c r="J49" s="25">
        <v>14641</v>
      </c>
      <c r="K49" s="26">
        <f t="shared" si="4"/>
        <v>0.8621989282138861</v>
      </c>
      <c r="L49" s="25">
        <v>26564</v>
      </c>
      <c r="M49" s="26">
        <f t="shared" si="5"/>
        <v>0.9578825905091591</v>
      </c>
      <c r="N49" s="25">
        <v>16745</v>
      </c>
      <c r="O49" s="26">
        <f t="shared" si="6"/>
        <v>1.2142857142857142</v>
      </c>
      <c r="P49" s="25">
        <f t="shared" si="21"/>
        <v>57950</v>
      </c>
      <c r="Q49" s="26">
        <f t="shared" si="7"/>
        <v>0.9905474932909424</v>
      </c>
      <c r="R49" s="25">
        <f t="shared" si="8"/>
        <v>95545</v>
      </c>
      <c r="S49" s="26">
        <f t="shared" si="9"/>
        <v>0.943850082486244</v>
      </c>
    </row>
    <row r="50" spans="1:19" s="22" customFormat="1" ht="13.5">
      <c r="A50" s="24" t="s">
        <v>69</v>
      </c>
      <c r="B50" s="25">
        <v>1954</v>
      </c>
      <c r="C50" s="26">
        <f t="shared" si="16"/>
        <v>0.7917341977309562</v>
      </c>
      <c r="D50" s="25">
        <v>2386</v>
      </c>
      <c r="E50" s="26">
        <f t="shared" si="17"/>
        <v>0.8404367735117999</v>
      </c>
      <c r="F50" s="25">
        <v>1786</v>
      </c>
      <c r="G50" s="26">
        <f t="shared" si="18"/>
        <v>0.7619453924914675</v>
      </c>
      <c r="H50" s="25">
        <f t="shared" si="20"/>
        <v>6126</v>
      </c>
      <c r="I50" s="26">
        <f t="shared" si="19"/>
        <v>0.800679649718991</v>
      </c>
      <c r="J50" s="25">
        <v>4376</v>
      </c>
      <c r="K50" s="26">
        <f t="shared" si="4"/>
        <v>1.0190964136003726</v>
      </c>
      <c r="L50" s="25">
        <v>8787</v>
      </c>
      <c r="M50" s="26">
        <f t="shared" si="5"/>
        <v>0.988191632928475</v>
      </c>
      <c r="N50" s="25">
        <v>2454</v>
      </c>
      <c r="O50" s="26">
        <f t="shared" si="6"/>
        <v>1.208271787296898</v>
      </c>
      <c r="P50" s="25">
        <f t="shared" si="21"/>
        <v>15617</v>
      </c>
      <c r="Q50" s="26">
        <f t="shared" si="7"/>
        <v>1.0262863902214627</v>
      </c>
      <c r="R50" s="25">
        <f t="shared" si="8"/>
        <v>21743</v>
      </c>
      <c r="S50" s="26">
        <f t="shared" si="9"/>
        <v>0.9508046178065419</v>
      </c>
    </row>
    <row r="51" spans="1:19" s="22" customFormat="1" ht="13.5">
      <c r="A51" s="24" t="s">
        <v>70</v>
      </c>
      <c r="B51" s="25">
        <v>1503</v>
      </c>
      <c r="C51" s="26">
        <f t="shared" si="16"/>
        <v>0.668297020898177</v>
      </c>
      <c r="D51" s="25">
        <v>1911</v>
      </c>
      <c r="E51" s="26">
        <f t="shared" si="17"/>
        <v>0.8896648044692738</v>
      </c>
      <c r="F51" s="25">
        <v>1149</v>
      </c>
      <c r="G51" s="26">
        <f t="shared" si="18"/>
        <v>0.8448529411764706</v>
      </c>
      <c r="H51" s="25">
        <f t="shared" si="20"/>
        <v>4563</v>
      </c>
      <c r="I51" s="26">
        <f t="shared" si="19"/>
        <v>0.7926003126628453</v>
      </c>
      <c r="J51" s="25">
        <v>6208</v>
      </c>
      <c r="K51" s="26">
        <f t="shared" si="4"/>
        <v>1.453183520599251</v>
      </c>
      <c r="L51" s="25">
        <v>11288</v>
      </c>
      <c r="M51" s="26">
        <f t="shared" si="5"/>
        <v>1.43467208947636</v>
      </c>
      <c r="N51" s="25">
        <v>2571</v>
      </c>
      <c r="O51" s="26">
        <f t="shared" si="6"/>
        <v>0.9362709395484341</v>
      </c>
      <c r="P51" s="25">
        <f t="shared" si="21"/>
        <v>20067</v>
      </c>
      <c r="Q51" s="26">
        <f t="shared" si="7"/>
        <v>1.3480451430874647</v>
      </c>
      <c r="R51" s="25">
        <f t="shared" si="8"/>
        <v>24630</v>
      </c>
      <c r="S51" s="26">
        <f t="shared" si="9"/>
        <v>1.1931405318994333</v>
      </c>
    </row>
    <row r="52" spans="1:19" s="22" customFormat="1" ht="13.5">
      <c r="A52" s="24" t="s">
        <v>71</v>
      </c>
      <c r="B52" s="25">
        <v>459</v>
      </c>
      <c r="C52" s="26">
        <f t="shared" si="16"/>
        <v>0.8579439252336448</v>
      </c>
      <c r="D52" s="25">
        <v>313</v>
      </c>
      <c r="E52" s="26">
        <f t="shared" si="17"/>
        <v>0.43532684283727396</v>
      </c>
      <c r="F52" s="25">
        <v>378</v>
      </c>
      <c r="G52" s="26">
        <f t="shared" si="18"/>
        <v>0.6166394779771615</v>
      </c>
      <c r="H52" s="25">
        <f t="shared" si="20"/>
        <v>1150</v>
      </c>
      <c r="I52" s="26">
        <f t="shared" si="19"/>
        <v>0.6159614354579539</v>
      </c>
      <c r="J52" s="25">
        <v>650</v>
      </c>
      <c r="K52" s="26">
        <f t="shared" si="4"/>
        <v>1.1403508771929824</v>
      </c>
      <c r="L52" s="25">
        <v>903</v>
      </c>
      <c r="M52" s="26">
        <f t="shared" si="5"/>
        <v>1.8734439834024896</v>
      </c>
      <c r="N52" s="25">
        <v>833</v>
      </c>
      <c r="O52" s="26">
        <f t="shared" si="6"/>
        <v>2.174934725848564</v>
      </c>
      <c r="P52" s="25">
        <f t="shared" si="21"/>
        <v>2386</v>
      </c>
      <c r="Q52" s="26">
        <f t="shared" si="7"/>
        <v>1.6627177700348432</v>
      </c>
      <c r="R52" s="25">
        <f t="shared" si="8"/>
        <v>3536</v>
      </c>
      <c r="S52" s="26">
        <f t="shared" si="9"/>
        <v>1.0708661417322836</v>
      </c>
    </row>
    <row r="53" spans="1:19" s="22" customFormat="1" ht="13.5">
      <c r="A53" s="24" t="s">
        <v>72</v>
      </c>
      <c r="B53" s="25">
        <v>582</v>
      </c>
      <c r="C53" s="26">
        <f t="shared" si="16"/>
        <v>1.3227272727272728</v>
      </c>
      <c r="D53" s="25">
        <v>532</v>
      </c>
      <c r="E53" s="26">
        <f t="shared" si="17"/>
        <v>1.2372093023255815</v>
      </c>
      <c r="F53" s="25">
        <v>560</v>
      </c>
      <c r="G53" s="26">
        <f t="shared" si="18"/>
        <v>1.755485893416928</v>
      </c>
      <c r="H53" s="25">
        <f t="shared" si="20"/>
        <v>1674</v>
      </c>
      <c r="I53" s="26">
        <f t="shared" si="19"/>
        <v>1.407905803195963</v>
      </c>
      <c r="J53" s="25">
        <v>407</v>
      </c>
      <c r="K53" s="26">
        <f t="shared" si="4"/>
        <v>1.088235294117647</v>
      </c>
      <c r="L53" s="25">
        <v>670</v>
      </c>
      <c r="M53" s="26">
        <f t="shared" si="5"/>
        <v>0.67</v>
      </c>
      <c r="N53" s="25">
        <v>398</v>
      </c>
      <c r="O53" s="26">
        <f t="shared" si="6"/>
        <v>0.5135483870967742</v>
      </c>
      <c r="P53" s="25">
        <f t="shared" si="21"/>
        <v>1475</v>
      </c>
      <c r="Q53" s="26">
        <f t="shared" si="7"/>
        <v>0.6863657515123314</v>
      </c>
      <c r="R53" s="25">
        <f t="shared" si="8"/>
        <v>3149</v>
      </c>
      <c r="S53" s="26">
        <f t="shared" si="9"/>
        <v>0.9433792690233673</v>
      </c>
    </row>
    <row r="54" spans="1:19" s="22" customFormat="1" ht="13.5">
      <c r="A54" s="27" t="s">
        <v>73</v>
      </c>
      <c r="B54" s="28">
        <f>SUM(B44:B53)</f>
        <v>69651</v>
      </c>
      <c r="C54" s="30">
        <f t="shared" si="16"/>
        <v>0.9436142684892905</v>
      </c>
      <c r="D54" s="28">
        <f>SUM(D44:D53)</f>
        <v>69440</v>
      </c>
      <c r="E54" s="30">
        <f t="shared" si="17"/>
        <v>0.9315803595385028</v>
      </c>
      <c r="F54" s="28">
        <f>SUM(F44:F53)</f>
        <v>67515</v>
      </c>
      <c r="G54" s="30">
        <f t="shared" si="18"/>
        <v>0.910887749595251</v>
      </c>
      <c r="H54" s="28">
        <f>SUM(H44:H53)</f>
        <v>206606</v>
      </c>
      <c r="I54" s="30">
        <f t="shared" si="19"/>
        <v>0.9286789857645646</v>
      </c>
      <c r="J54" s="28">
        <f>SUM(J44:J53)</f>
        <v>69860</v>
      </c>
      <c r="K54" s="30">
        <f t="shared" si="4"/>
        <v>0.8680417495029821</v>
      </c>
      <c r="L54" s="31">
        <f>SUM(L44:L53)</f>
        <v>113918</v>
      </c>
      <c r="M54" s="30">
        <f t="shared" si="5"/>
        <v>1.0023757567225116</v>
      </c>
      <c r="N54" s="31">
        <f>SUM(N44:N53)</f>
        <v>71885</v>
      </c>
      <c r="O54" s="30">
        <f t="shared" si="6"/>
        <v>1.014407879882592</v>
      </c>
      <c r="P54" s="31">
        <f>SUM(P44:P53)</f>
        <v>255663</v>
      </c>
      <c r="Q54" s="30">
        <f t="shared" si="7"/>
        <v>0.9647951636275812</v>
      </c>
      <c r="R54" s="31">
        <f t="shared" si="8"/>
        <v>462269</v>
      </c>
      <c r="S54" s="30">
        <f t="shared" si="9"/>
        <v>0.948312186515955</v>
      </c>
    </row>
    <row r="55" spans="1:19" s="22" customFormat="1" ht="13.5">
      <c r="A55" s="24" t="s">
        <v>74</v>
      </c>
      <c r="B55" s="42">
        <v>7842</v>
      </c>
      <c r="C55" s="26">
        <f t="shared" si="16"/>
        <v>1.1680071492403932</v>
      </c>
      <c r="D55" s="25">
        <v>7723</v>
      </c>
      <c r="E55" s="26">
        <f t="shared" si="17"/>
        <v>1.051034295046271</v>
      </c>
      <c r="F55" s="25">
        <v>5852</v>
      </c>
      <c r="G55" s="26">
        <f t="shared" si="18"/>
        <v>1.121502491376006</v>
      </c>
      <c r="H55" s="25">
        <f aca="true" t="shared" si="22" ref="H55:H68">B55+D55+F55</f>
        <v>21417</v>
      </c>
      <c r="I55" s="26">
        <f t="shared" si="19"/>
        <v>1.1108402489626557</v>
      </c>
      <c r="J55" s="25">
        <v>6076</v>
      </c>
      <c r="K55" s="26">
        <f t="shared" si="4"/>
        <v>0.9300474514005816</v>
      </c>
      <c r="L55" s="25">
        <v>10963</v>
      </c>
      <c r="M55" s="26">
        <f t="shared" si="5"/>
        <v>1.0000912242291553</v>
      </c>
      <c r="N55" s="25">
        <v>6132</v>
      </c>
      <c r="O55" s="26">
        <f t="shared" si="6"/>
        <v>0.9830073741583841</v>
      </c>
      <c r="P55" s="25">
        <f aca="true" t="shared" si="23" ref="P55:P68">J55+L55+N55</f>
        <v>23171</v>
      </c>
      <c r="Q55" s="26">
        <f t="shared" si="7"/>
        <v>0.9763198921333165</v>
      </c>
      <c r="R55" s="25">
        <f t="shared" si="8"/>
        <v>44588</v>
      </c>
      <c r="S55" s="26">
        <f t="shared" si="9"/>
        <v>1.0366168367702788</v>
      </c>
    </row>
    <row r="56" spans="1:19" ht="13.5">
      <c r="A56" s="24" t="s">
        <v>75</v>
      </c>
      <c r="B56" s="43">
        <v>27614</v>
      </c>
      <c r="C56" s="44">
        <f t="shared" si="16"/>
        <v>1.0075528149742767</v>
      </c>
      <c r="D56" s="45">
        <v>25113</v>
      </c>
      <c r="E56" s="44">
        <f t="shared" si="17"/>
        <v>0.9653648035673099</v>
      </c>
      <c r="F56" s="45">
        <v>20866</v>
      </c>
      <c r="G56" s="44">
        <f t="shared" si="18"/>
        <v>1.0057357690268474</v>
      </c>
      <c r="H56" s="45">
        <f t="shared" si="22"/>
        <v>73593</v>
      </c>
      <c r="I56" s="44">
        <f t="shared" si="19"/>
        <v>0.9922473303850717</v>
      </c>
      <c r="J56" s="45">
        <v>26242</v>
      </c>
      <c r="K56" s="44">
        <f t="shared" si="4"/>
        <v>1.0561010946555054</v>
      </c>
      <c r="L56" s="45">
        <v>39075</v>
      </c>
      <c r="M56" s="44">
        <f t="shared" si="5"/>
        <v>1.1198521193362565</v>
      </c>
      <c r="N56" s="45">
        <v>23767</v>
      </c>
      <c r="O56" s="44">
        <f t="shared" si="6"/>
        <v>1.1118024044533845</v>
      </c>
      <c r="P56" s="45">
        <f t="shared" si="23"/>
        <v>89084</v>
      </c>
      <c r="Q56" s="44">
        <f t="shared" si="7"/>
        <v>1.0982026184077516</v>
      </c>
      <c r="R56" s="45">
        <f t="shared" si="8"/>
        <v>162677</v>
      </c>
      <c r="S56" s="44">
        <f t="shared" si="9"/>
        <v>1.0475960485813274</v>
      </c>
    </row>
    <row r="57" spans="1:19" ht="13.5">
      <c r="A57" s="47" t="s">
        <v>76</v>
      </c>
      <c r="B57" s="48">
        <v>8931</v>
      </c>
      <c r="C57" s="44">
        <f t="shared" si="16"/>
        <v>1.011896668932699</v>
      </c>
      <c r="D57" s="45">
        <v>8513</v>
      </c>
      <c r="E57" s="44">
        <f t="shared" si="17"/>
        <v>1.0035364847341743</v>
      </c>
      <c r="F57" s="45">
        <v>7180</v>
      </c>
      <c r="G57" s="44">
        <f t="shared" si="18"/>
        <v>1.016133597509199</v>
      </c>
      <c r="H57" s="45">
        <f t="shared" si="22"/>
        <v>24624</v>
      </c>
      <c r="I57" s="44">
        <f t="shared" si="19"/>
        <v>1.0102153846153845</v>
      </c>
      <c r="J57" s="45">
        <v>7700</v>
      </c>
      <c r="K57" s="44">
        <f t="shared" si="4"/>
        <v>1.1003143755358673</v>
      </c>
      <c r="L57" s="45">
        <v>9951</v>
      </c>
      <c r="M57" s="44">
        <f t="shared" si="5"/>
        <v>1.0582792725725831</v>
      </c>
      <c r="N57" s="45">
        <v>7663</v>
      </c>
      <c r="O57" s="44">
        <f t="shared" si="6"/>
        <v>1.0370821491406144</v>
      </c>
      <c r="P57" s="45">
        <f t="shared" si="23"/>
        <v>25314</v>
      </c>
      <c r="Q57" s="44">
        <f t="shared" si="7"/>
        <v>1.0640605296343002</v>
      </c>
      <c r="R57" s="45">
        <f t="shared" si="8"/>
        <v>49938</v>
      </c>
      <c r="S57" s="44">
        <f t="shared" si="9"/>
        <v>1.0368109623170352</v>
      </c>
    </row>
    <row r="58" spans="1:19" ht="13.5">
      <c r="A58" s="47" t="s">
        <v>77</v>
      </c>
      <c r="B58" s="48">
        <v>615</v>
      </c>
      <c r="C58" s="44">
        <f t="shared" si="16"/>
        <v>1.0884955752212389</v>
      </c>
      <c r="D58" s="45">
        <v>739</v>
      </c>
      <c r="E58" s="44">
        <f t="shared" si="17"/>
        <v>1.207516339869281</v>
      </c>
      <c r="F58" s="45">
        <v>343</v>
      </c>
      <c r="G58" s="44">
        <f t="shared" si="18"/>
        <v>0.5036710719530103</v>
      </c>
      <c r="H58" s="45">
        <f t="shared" si="22"/>
        <v>1697</v>
      </c>
      <c r="I58" s="44">
        <f t="shared" si="19"/>
        <v>0.9133476856835306</v>
      </c>
      <c r="J58" s="45">
        <v>445</v>
      </c>
      <c r="K58" s="44">
        <f t="shared" si="4"/>
        <v>0.7862190812720848</v>
      </c>
      <c r="L58" s="45">
        <v>1054</v>
      </c>
      <c r="M58" s="44">
        <f t="shared" si="5"/>
        <v>0.737062937062937</v>
      </c>
      <c r="N58" s="45">
        <v>381</v>
      </c>
      <c r="O58" s="44">
        <f t="shared" si="6"/>
        <v>0.48045397225725095</v>
      </c>
      <c r="P58" s="45">
        <f t="shared" si="23"/>
        <v>1880</v>
      </c>
      <c r="Q58" s="44">
        <f t="shared" si="7"/>
        <v>0.6740767300107565</v>
      </c>
      <c r="R58" s="45">
        <f t="shared" si="8"/>
        <v>3577</v>
      </c>
      <c r="S58" s="44">
        <f t="shared" si="9"/>
        <v>0.7697439208091241</v>
      </c>
    </row>
    <row r="59" spans="1:19" ht="13.5">
      <c r="A59" s="47" t="s">
        <v>78</v>
      </c>
      <c r="B59" s="48">
        <v>857</v>
      </c>
      <c r="C59" s="44">
        <f t="shared" si="16"/>
        <v>1.0023391812865496</v>
      </c>
      <c r="D59" s="45">
        <v>1145</v>
      </c>
      <c r="E59" s="44">
        <f t="shared" si="17"/>
        <v>1.0043859649122806</v>
      </c>
      <c r="F59" s="45">
        <v>987</v>
      </c>
      <c r="G59" s="44">
        <f t="shared" si="18"/>
        <v>1.0071428571428571</v>
      </c>
      <c r="H59" s="45">
        <f t="shared" si="22"/>
        <v>2989</v>
      </c>
      <c r="I59" s="44">
        <f t="shared" si="19"/>
        <v>1.0047058823529411</v>
      </c>
      <c r="J59" s="45">
        <v>1631</v>
      </c>
      <c r="K59" s="44">
        <f t="shared" si="4"/>
        <v>1.062540716612378</v>
      </c>
      <c r="L59" s="45">
        <v>2748</v>
      </c>
      <c r="M59" s="44">
        <f t="shared" si="5"/>
        <v>1.0420932878270763</v>
      </c>
      <c r="N59" s="45">
        <v>1364</v>
      </c>
      <c r="O59" s="44">
        <f t="shared" si="6"/>
        <v>1.085987261146497</v>
      </c>
      <c r="P59" s="45">
        <f t="shared" si="23"/>
        <v>5743</v>
      </c>
      <c r="Q59" s="44">
        <f t="shared" si="7"/>
        <v>1.0580324244657333</v>
      </c>
      <c r="R59" s="45">
        <f t="shared" si="8"/>
        <v>8732</v>
      </c>
      <c r="S59" s="44">
        <f t="shared" si="9"/>
        <v>1.0391526835653933</v>
      </c>
    </row>
    <row r="60" spans="1:19" ht="13.5">
      <c r="A60" s="47" t="s">
        <v>79</v>
      </c>
      <c r="B60" s="48">
        <v>11054</v>
      </c>
      <c r="C60" s="44">
        <f t="shared" si="16"/>
        <v>1.585030111843992</v>
      </c>
      <c r="D60" s="45">
        <v>12259</v>
      </c>
      <c r="E60" s="44">
        <f t="shared" si="17"/>
        <v>2.0665879973027645</v>
      </c>
      <c r="F60" s="45">
        <v>11667</v>
      </c>
      <c r="G60" s="44">
        <f t="shared" si="18"/>
        <v>1.2272010097822657</v>
      </c>
      <c r="H60" s="45">
        <f t="shared" si="22"/>
        <v>34980</v>
      </c>
      <c r="I60" s="44">
        <f t="shared" si="19"/>
        <v>1.5607013786641681</v>
      </c>
      <c r="J60" s="45">
        <v>13821</v>
      </c>
      <c r="K60" s="44">
        <f t="shared" si="4"/>
        <v>1.0457778450363195</v>
      </c>
      <c r="L60" s="45">
        <v>13833</v>
      </c>
      <c r="M60" s="44">
        <f t="shared" si="5"/>
        <v>1.1806930693069306</v>
      </c>
      <c r="N60" s="45">
        <v>14727</v>
      </c>
      <c r="O60" s="44">
        <f t="shared" si="6"/>
        <v>0.973879116518979</v>
      </c>
      <c r="P60" s="45">
        <f t="shared" si="23"/>
        <v>42381</v>
      </c>
      <c r="Q60" s="44">
        <f t="shared" si="7"/>
        <v>1.058096569630998</v>
      </c>
      <c r="R60" s="45">
        <f t="shared" si="8"/>
        <v>77361</v>
      </c>
      <c r="S60" s="44">
        <f t="shared" si="9"/>
        <v>1.2384298909824387</v>
      </c>
    </row>
    <row r="61" spans="1:19" ht="13.5">
      <c r="A61" s="47" t="s">
        <v>80</v>
      </c>
      <c r="B61" s="48">
        <v>522</v>
      </c>
      <c r="C61" s="44">
        <f t="shared" si="16"/>
        <v>0.20061491160645656</v>
      </c>
      <c r="D61" s="45">
        <v>611</v>
      </c>
      <c r="E61" s="44">
        <f t="shared" si="17"/>
        <v>0.21544428772919605</v>
      </c>
      <c r="F61" s="45">
        <v>1334</v>
      </c>
      <c r="G61" s="44">
        <f t="shared" si="18"/>
        <v>0.4171357098186366</v>
      </c>
      <c r="H61" s="45">
        <f t="shared" si="22"/>
        <v>2467</v>
      </c>
      <c r="I61" s="44">
        <f t="shared" si="19"/>
        <v>0.28566465956461323</v>
      </c>
      <c r="J61" s="45">
        <v>786</v>
      </c>
      <c r="K61" s="44">
        <f t="shared" si="4"/>
        <v>0.3017274472168906</v>
      </c>
      <c r="L61" s="45">
        <v>1435</v>
      </c>
      <c r="M61" s="44">
        <f t="shared" si="5"/>
        <v>0.41</v>
      </c>
      <c r="N61" s="45">
        <v>576</v>
      </c>
      <c r="O61" s="44">
        <f t="shared" si="6"/>
        <v>0.1986206896551724</v>
      </c>
      <c r="P61" s="45">
        <f t="shared" si="23"/>
        <v>2797</v>
      </c>
      <c r="Q61" s="44">
        <f t="shared" si="7"/>
        <v>0.31060521932259855</v>
      </c>
      <c r="R61" s="45">
        <f t="shared" si="8"/>
        <v>5264</v>
      </c>
      <c r="S61" s="44">
        <f t="shared" si="9"/>
        <v>0.29839578255200955</v>
      </c>
    </row>
    <row r="62" spans="1:19" ht="13.5">
      <c r="A62" s="47" t="s">
        <v>81</v>
      </c>
      <c r="B62" s="48">
        <v>1441</v>
      </c>
      <c r="C62" s="44">
        <f t="shared" si="16"/>
        <v>1.0908402725208175</v>
      </c>
      <c r="D62" s="45">
        <v>1496</v>
      </c>
      <c r="E62" s="44">
        <f t="shared" si="17"/>
        <v>1.1106161841128435</v>
      </c>
      <c r="F62" s="45">
        <v>1576</v>
      </c>
      <c r="G62" s="44">
        <f t="shared" si="18"/>
        <v>1.534566699123661</v>
      </c>
      <c r="H62" s="45">
        <f t="shared" si="22"/>
        <v>4513</v>
      </c>
      <c r="I62" s="44">
        <f t="shared" si="19"/>
        <v>1.221380243572395</v>
      </c>
      <c r="J62" s="45">
        <v>1255</v>
      </c>
      <c r="K62" s="44">
        <f t="shared" si="4"/>
        <v>0.9022286125089863</v>
      </c>
      <c r="L62" s="45">
        <v>1503</v>
      </c>
      <c r="M62" s="44">
        <f t="shared" si="5"/>
        <v>0.9728155339805825</v>
      </c>
      <c r="N62" s="45">
        <v>1433</v>
      </c>
      <c r="O62" s="44">
        <f t="shared" si="6"/>
        <v>0.9427631578947369</v>
      </c>
      <c r="P62" s="45">
        <f t="shared" si="23"/>
        <v>4191</v>
      </c>
      <c r="Q62" s="44">
        <f t="shared" si="7"/>
        <v>0.9405296229802513</v>
      </c>
      <c r="R62" s="45">
        <f t="shared" si="8"/>
        <v>8704</v>
      </c>
      <c r="S62" s="44">
        <f t="shared" si="9"/>
        <v>1.0678444362654889</v>
      </c>
    </row>
    <row r="63" spans="1:19" ht="13.5">
      <c r="A63" s="47" t="s">
        <v>82</v>
      </c>
      <c r="B63" s="48">
        <v>744</v>
      </c>
      <c r="C63" s="44">
        <f t="shared" si="16"/>
        <v>1.0767004341534008</v>
      </c>
      <c r="D63" s="45">
        <v>742</v>
      </c>
      <c r="E63" s="44">
        <f t="shared" si="17"/>
        <v>1.0108991825613078</v>
      </c>
      <c r="F63" s="45">
        <v>609</v>
      </c>
      <c r="G63" s="44">
        <f t="shared" si="18"/>
        <v>0.7372881355932204</v>
      </c>
      <c r="H63" s="45">
        <f t="shared" si="22"/>
        <v>2095</v>
      </c>
      <c r="I63" s="44">
        <f t="shared" si="19"/>
        <v>0.9306974677920924</v>
      </c>
      <c r="J63" s="45">
        <v>947</v>
      </c>
      <c r="K63" s="44">
        <f t="shared" si="4"/>
        <v>1.0664414414414414</v>
      </c>
      <c r="L63" s="45">
        <v>1807</v>
      </c>
      <c r="M63" s="44">
        <f t="shared" si="5"/>
        <v>1.073040380047506</v>
      </c>
      <c r="N63" s="45">
        <v>867</v>
      </c>
      <c r="O63" s="44">
        <f t="shared" si="6"/>
        <v>1.1333333333333333</v>
      </c>
      <c r="P63" s="45">
        <f t="shared" si="23"/>
        <v>3621</v>
      </c>
      <c r="Q63" s="44">
        <f t="shared" si="7"/>
        <v>1.0851063829787233</v>
      </c>
      <c r="R63" s="45">
        <f t="shared" si="8"/>
        <v>5716</v>
      </c>
      <c r="S63" s="44">
        <f t="shared" si="9"/>
        <v>1.022906227630637</v>
      </c>
    </row>
    <row r="64" spans="1:19" ht="13.5">
      <c r="A64" s="47" t="s">
        <v>83</v>
      </c>
      <c r="B64" s="48"/>
      <c r="C64" s="44" t="e">
        <f t="shared" si="16"/>
        <v>#DIV/0!</v>
      </c>
      <c r="D64" s="49"/>
      <c r="E64" s="44" t="e">
        <f t="shared" si="17"/>
        <v>#DIV/0!</v>
      </c>
      <c r="F64" s="49"/>
      <c r="G64" s="44" t="e">
        <f t="shared" si="18"/>
        <v>#DIV/0!</v>
      </c>
      <c r="H64" s="45">
        <f t="shared" si="22"/>
        <v>0</v>
      </c>
      <c r="I64" s="44" t="e">
        <f t="shared" si="19"/>
        <v>#DIV/0!</v>
      </c>
      <c r="J64" s="45"/>
      <c r="K64" s="44" t="e">
        <f t="shared" si="4"/>
        <v>#DIV/0!</v>
      </c>
      <c r="L64" s="45"/>
      <c r="M64" s="44" t="e">
        <f t="shared" si="5"/>
        <v>#DIV/0!</v>
      </c>
      <c r="N64" s="45"/>
      <c r="O64" s="44" t="e">
        <f t="shared" si="6"/>
        <v>#DIV/0!</v>
      </c>
      <c r="P64" s="45">
        <f t="shared" si="23"/>
        <v>0</v>
      </c>
      <c r="Q64" s="44" t="e">
        <f t="shared" si="7"/>
        <v>#DIV/0!</v>
      </c>
      <c r="R64" s="45">
        <f t="shared" si="8"/>
        <v>0</v>
      </c>
      <c r="S64" s="44" t="e">
        <f t="shared" si="9"/>
        <v>#DIV/0!</v>
      </c>
    </row>
    <row r="65" spans="1:19" ht="13.5">
      <c r="A65" s="47" t="s">
        <v>84</v>
      </c>
      <c r="B65" s="48">
        <v>1453</v>
      </c>
      <c r="C65" s="44">
        <f t="shared" si="16"/>
        <v>0.9428942245295263</v>
      </c>
      <c r="D65" s="45">
        <v>1532</v>
      </c>
      <c r="E65" s="44">
        <f t="shared" si="17"/>
        <v>0.9922279792746114</v>
      </c>
      <c r="F65" s="45">
        <v>2970</v>
      </c>
      <c r="G65" s="44">
        <f t="shared" si="18"/>
        <v>1.9014084507042253</v>
      </c>
      <c r="H65" s="45">
        <f t="shared" si="22"/>
        <v>5955</v>
      </c>
      <c r="I65" s="44">
        <f t="shared" si="19"/>
        <v>1.2814719173660427</v>
      </c>
      <c r="J65" s="45">
        <v>1491</v>
      </c>
      <c r="K65" s="44">
        <f t="shared" si="4"/>
        <v>0.7388503468780971</v>
      </c>
      <c r="L65" s="45">
        <v>2664</v>
      </c>
      <c r="M65" s="44">
        <f t="shared" si="5"/>
        <v>1.1994597028365601</v>
      </c>
      <c r="N65" s="45">
        <v>1675</v>
      </c>
      <c r="O65" s="44">
        <f t="shared" si="6"/>
        <v>1.021341463414634</v>
      </c>
      <c r="P65" s="45">
        <f t="shared" si="23"/>
        <v>5830</v>
      </c>
      <c r="Q65" s="44">
        <f t="shared" si="7"/>
        <v>0.9916652491920395</v>
      </c>
      <c r="R65" s="45">
        <f t="shared" si="8"/>
        <v>11785</v>
      </c>
      <c r="S65" s="44">
        <f t="shared" si="9"/>
        <v>1.1196085882576476</v>
      </c>
    </row>
    <row r="66" spans="1:19" ht="13.5">
      <c r="A66" s="47" t="s">
        <v>85</v>
      </c>
      <c r="B66" s="50">
        <v>25</v>
      </c>
      <c r="C66" s="44">
        <f t="shared" si="16"/>
        <v>1.4705882352941178</v>
      </c>
      <c r="D66" s="45">
        <v>32</v>
      </c>
      <c r="E66" s="44">
        <f t="shared" si="17"/>
        <v>0.9411764705882353</v>
      </c>
      <c r="F66" s="45">
        <v>27</v>
      </c>
      <c r="G66" s="44">
        <f t="shared" si="18"/>
        <v>3</v>
      </c>
      <c r="H66" s="45">
        <f t="shared" si="22"/>
        <v>84</v>
      </c>
      <c r="I66" s="44">
        <f t="shared" si="19"/>
        <v>1.4</v>
      </c>
      <c r="J66" s="45">
        <v>21</v>
      </c>
      <c r="K66" s="44">
        <f t="shared" si="4"/>
        <v>0.328125</v>
      </c>
      <c r="L66" s="45">
        <v>103</v>
      </c>
      <c r="M66" s="44">
        <f t="shared" si="5"/>
        <v>0.8583333333333333</v>
      </c>
      <c r="N66" s="45">
        <v>81</v>
      </c>
      <c r="O66" s="44">
        <f t="shared" si="6"/>
        <v>1.4464285714285714</v>
      </c>
      <c r="P66" s="45">
        <f t="shared" si="23"/>
        <v>205</v>
      </c>
      <c r="Q66" s="44">
        <f t="shared" si="7"/>
        <v>0.8541666666666666</v>
      </c>
      <c r="R66" s="45">
        <f t="shared" si="8"/>
        <v>289</v>
      </c>
      <c r="S66" s="44">
        <f t="shared" si="9"/>
        <v>0.9633333333333334</v>
      </c>
    </row>
    <row r="67" spans="1:19" ht="13.5">
      <c r="A67" s="47" t="s">
        <v>86</v>
      </c>
      <c r="B67" s="48">
        <v>2474</v>
      </c>
      <c r="C67" s="44">
        <f t="shared" si="16"/>
        <v>1.178095238095238</v>
      </c>
      <c r="D67" s="45">
        <v>2277</v>
      </c>
      <c r="E67" s="44">
        <f t="shared" si="17"/>
        <v>1.035</v>
      </c>
      <c r="F67" s="45">
        <v>1503</v>
      </c>
      <c r="G67" s="44">
        <f t="shared" si="18"/>
        <v>1.002</v>
      </c>
      <c r="H67" s="45">
        <f t="shared" si="22"/>
        <v>6254</v>
      </c>
      <c r="I67" s="44">
        <f t="shared" si="19"/>
        <v>1.0782758620689654</v>
      </c>
      <c r="J67" s="45">
        <v>1750</v>
      </c>
      <c r="K67" s="44">
        <f t="shared" si="4"/>
        <v>0.9210526315789473</v>
      </c>
      <c r="L67" s="45">
        <v>2387</v>
      </c>
      <c r="M67" s="44">
        <f t="shared" si="5"/>
        <v>0.9945833333333334</v>
      </c>
      <c r="N67" s="45">
        <v>1522</v>
      </c>
      <c r="O67" s="44">
        <f t="shared" si="6"/>
        <v>0.8802776171197224</v>
      </c>
      <c r="P67" s="45">
        <f t="shared" si="23"/>
        <v>5659</v>
      </c>
      <c r="Q67" s="44">
        <f t="shared" si="7"/>
        <v>0.9386299552164538</v>
      </c>
      <c r="R67" s="45">
        <f t="shared" si="8"/>
        <v>11913</v>
      </c>
      <c r="S67" s="44">
        <f t="shared" si="9"/>
        <v>1.0071011919857975</v>
      </c>
    </row>
    <row r="68" spans="1:19" ht="13.5">
      <c r="A68" s="47" t="s">
        <v>87</v>
      </c>
      <c r="B68" s="45">
        <v>543</v>
      </c>
      <c r="C68" s="44">
        <f aca="true" t="shared" si="24" ref="C68:C86">B68/B154</f>
        <v>1.086</v>
      </c>
      <c r="D68" s="45">
        <v>393</v>
      </c>
      <c r="E68" s="44">
        <f t="shared" si="17"/>
        <v>0.817047817047817</v>
      </c>
      <c r="F68" s="45">
        <v>163</v>
      </c>
      <c r="G68" s="44">
        <f t="shared" si="18"/>
        <v>0.5109717868338558</v>
      </c>
      <c r="H68" s="45">
        <f t="shared" si="22"/>
        <v>1099</v>
      </c>
      <c r="I68" s="44">
        <f t="shared" si="19"/>
        <v>0.8453846153846154</v>
      </c>
      <c r="J68" s="45">
        <v>491</v>
      </c>
      <c r="K68" s="44">
        <f t="shared" si="4"/>
        <v>0.9552529182879378</v>
      </c>
      <c r="L68" s="45">
        <v>449</v>
      </c>
      <c r="M68" s="44">
        <f t="shared" si="5"/>
        <v>0.5102272727272728</v>
      </c>
      <c r="N68" s="45">
        <v>544</v>
      </c>
      <c r="O68" s="44">
        <f t="shared" si="6"/>
        <v>1.1574468085106382</v>
      </c>
      <c r="P68" s="45">
        <f t="shared" si="23"/>
        <v>1484</v>
      </c>
      <c r="Q68" s="44">
        <f t="shared" si="7"/>
        <v>0.796137339055794</v>
      </c>
      <c r="R68" s="45">
        <f t="shared" si="8"/>
        <v>2583</v>
      </c>
      <c r="S68" s="44">
        <f t="shared" si="9"/>
        <v>0.8163716814159292</v>
      </c>
    </row>
    <row r="69" spans="1:19" ht="13.5">
      <c r="A69" s="51" t="s">
        <v>88</v>
      </c>
      <c r="B69" s="52">
        <f>SUM(B55:B68)</f>
        <v>64115</v>
      </c>
      <c r="C69" s="53">
        <f t="shared" si="24"/>
        <v>1.0665746178031374</v>
      </c>
      <c r="D69" s="52">
        <f>SUM(D55:D68)</f>
        <v>62575</v>
      </c>
      <c r="E69" s="53">
        <f t="shared" si="17"/>
        <v>1.0659228345115408</v>
      </c>
      <c r="F69" s="52">
        <f>SUM(F55:F68)</f>
        <v>55077</v>
      </c>
      <c r="G69" s="53">
        <f t="shared" si="18"/>
        <v>1.0462955927051671</v>
      </c>
      <c r="H69" s="52">
        <f>SUM(H55:H68)</f>
        <v>181767</v>
      </c>
      <c r="I69" s="53">
        <f t="shared" si="19"/>
        <v>1.0601255117871433</v>
      </c>
      <c r="J69" s="54">
        <f>SUM(J55:J68)</f>
        <v>62656</v>
      </c>
      <c r="K69" s="53">
        <f aca="true" t="shared" si="25" ref="K69:K86">J69/F155</f>
        <v>0.9933413659712094</v>
      </c>
      <c r="L69" s="54">
        <f>SUM(L55:L68)</f>
        <v>87972</v>
      </c>
      <c r="M69" s="53">
        <f aca="true" t="shared" si="26" ref="M69:M86">L69/G155</f>
        <v>1.0549339856819082</v>
      </c>
      <c r="N69" s="54">
        <f>SUM(N55:N68)</f>
        <v>60732</v>
      </c>
      <c r="O69" s="53">
        <f aca="true" t="shared" si="27" ref="O69:O86">N69/H155</f>
        <v>0.9914619214757979</v>
      </c>
      <c r="P69" s="54">
        <f>SUM(P55:P68)</f>
        <v>211360</v>
      </c>
      <c r="Q69" s="53">
        <f aca="true" t="shared" si="28" ref="Q69:Q86">P69/I155</f>
        <v>1.0175137924726316</v>
      </c>
      <c r="R69" s="54">
        <f aca="true" t="shared" si="29" ref="R69:R85">H69+P69</f>
        <v>393127</v>
      </c>
      <c r="S69" s="53">
        <f aca="true" t="shared" si="30" ref="S69:S86">R69/J155</f>
        <v>1.0367820032702146</v>
      </c>
    </row>
    <row r="70" spans="1:19" ht="13.5">
      <c r="A70" s="47" t="s">
        <v>89</v>
      </c>
      <c r="B70" s="45">
        <v>124885</v>
      </c>
      <c r="C70" s="44">
        <f t="shared" si="24"/>
        <v>1.0258843051242874</v>
      </c>
      <c r="D70" s="45">
        <v>128210</v>
      </c>
      <c r="E70" s="44">
        <f aca="true" t="shared" si="31" ref="E70:E86">D70/C156</f>
        <v>1.0076313080109085</v>
      </c>
      <c r="F70" s="45">
        <v>120834</v>
      </c>
      <c r="G70" s="44">
        <f aca="true" t="shared" si="32" ref="G70:G86">F70/D156</f>
        <v>1.033900335409679</v>
      </c>
      <c r="H70" s="45">
        <f aca="true" t="shared" si="33" ref="H70:H78">B70+D70+F70</f>
        <v>373929</v>
      </c>
      <c r="I70" s="44">
        <f aca="true" t="shared" si="34" ref="I70:I86">H70/E156</f>
        <v>1.0220967896240212</v>
      </c>
      <c r="J70" s="45">
        <v>127044</v>
      </c>
      <c r="K70" s="44">
        <f t="shared" si="25"/>
        <v>0.9760077438982231</v>
      </c>
      <c r="L70" s="45">
        <v>177045</v>
      </c>
      <c r="M70" s="44">
        <f t="shared" si="26"/>
        <v>1.0572501761635753</v>
      </c>
      <c r="N70" s="45">
        <v>117513</v>
      </c>
      <c r="O70" s="44">
        <f t="shared" si="27"/>
        <v>0.9833476983841409</v>
      </c>
      <c r="P70" s="45">
        <f aca="true" t="shared" si="35" ref="P70:P78">J70+L70+N70</f>
        <v>421602</v>
      </c>
      <c r="Q70" s="44">
        <f t="shared" si="28"/>
        <v>1.010725724477858</v>
      </c>
      <c r="R70" s="45">
        <f t="shared" si="29"/>
        <v>795531</v>
      </c>
      <c r="S70" s="44">
        <f t="shared" si="30"/>
        <v>1.0160388672406329</v>
      </c>
    </row>
    <row r="71" spans="1:19" ht="13.5">
      <c r="A71" s="47" t="s">
        <v>90</v>
      </c>
      <c r="B71" s="45">
        <v>3410</v>
      </c>
      <c r="C71" s="44">
        <f t="shared" si="24"/>
        <v>0.9898403483309144</v>
      </c>
      <c r="D71" s="45">
        <v>4789</v>
      </c>
      <c r="E71" s="44">
        <f t="shared" si="31"/>
        <v>1.0449487235435304</v>
      </c>
      <c r="F71" s="45">
        <v>7716</v>
      </c>
      <c r="G71" s="44">
        <f t="shared" si="32"/>
        <v>2.0326659641728133</v>
      </c>
      <c r="H71" s="45">
        <f t="shared" si="33"/>
        <v>15915</v>
      </c>
      <c r="I71" s="44">
        <f t="shared" si="34"/>
        <v>1.3459912043301758</v>
      </c>
      <c r="J71" s="45">
        <v>4335</v>
      </c>
      <c r="K71" s="44">
        <f t="shared" si="25"/>
        <v>1.1879967114277885</v>
      </c>
      <c r="L71" s="45">
        <v>6623</v>
      </c>
      <c r="M71" s="44">
        <f t="shared" si="26"/>
        <v>0.9569426383470597</v>
      </c>
      <c r="N71" s="45">
        <v>2649</v>
      </c>
      <c r="O71" s="44">
        <f t="shared" si="27"/>
        <v>0.8493106764988778</v>
      </c>
      <c r="P71" s="45">
        <f t="shared" si="35"/>
        <v>13607</v>
      </c>
      <c r="Q71" s="44">
        <f t="shared" si="28"/>
        <v>0.9940097888815838</v>
      </c>
      <c r="R71" s="45">
        <f t="shared" si="29"/>
        <v>29522</v>
      </c>
      <c r="S71" s="44">
        <f t="shared" si="30"/>
        <v>1.1571355779406578</v>
      </c>
    </row>
    <row r="72" spans="1:19" ht="13.5">
      <c r="A72" s="47" t="s">
        <v>91</v>
      </c>
      <c r="B72" s="45">
        <v>2980</v>
      </c>
      <c r="C72" s="44">
        <f t="shared" si="24"/>
        <v>0.8795749704840614</v>
      </c>
      <c r="D72" s="45">
        <v>3035</v>
      </c>
      <c r="E72" s="44">
        <f t="shared" si="31"/>
        <v>1.0205110961667787</v>
      </c>
      <c r="F72" s="45">
        <v>2276</v>
      </c>
      <c r="G72" s="44">
        <f t="shared" si="32"/>
        <v>1.0786729857819906</v>
      </c>
      <c r="H72" s="45">
        <f t="shared" si="33"/>
        <v>8291</v>
      </c>
      <c r="I72" s="44">
        <f t="shared" si="34"/>
        <v>0.9786355051935789</v>
      </c>
      <c r="J72" s="45">
        <v>3021</v>
      </c>
      <c r="K72" s="44">
        <f t="shared" si="25"/>
        <v>0.8393998332870242</v>
      </c>
      <c r="L72" s="45">
        <v>5356</v>
      </c>
      <c r="M72" s="44">
        <f t="shared" si="26"/>
        <v>0.9085665818490246</v>
      </c>
      <c r="N72" s="45">
        <v>2927</v>
      </c>
      <c r="O72" s="44">
        <f t="shared" si="27"/>
        <v>0.805005500550055</v>
      </c>
      <c r="P72" s="45">
        <f t="shared" si="35"/>
        <v>11304</v>
      </c>
      <c r="Q72" s="44">
        <f t="shared" si="28"/>
        <v>0.860929169840061</v>
      </c>
      <c r="R72" s="45">
        <f t="shared" si="29"/>
        <v>19595</v>
      </c>
      <c r="S72" s="44">
        <f t="shared" si="30"/>
        <v>0.9070919359318581</v>
      </c>
    </row>
    <row r="73" spans="1:19" ht="13.5">
      <c r="A73" s="47" t="s">
        <v>92</v>
      </c>
      <c r="B73" s="45">
        <v>9080</v>
      </c>
      <c r="C73" s="44">
        <f t="shared" si="24"/>
        <v>0.9340602818640058</v>
      </c>
      <c r="D73" s="45">
        <v>9993</v>
      </c>
      <c r="E73" s="44">
        <f t="shared" si="31"/>
        <v>0.8830078642749846</v>
      </c>
      <c r="F73" s="45">
        <v>8139</v>
      </c>
      <c r="G73" s="44">
        <f t="shared" si="32"/>
        <v>0.9051379003558719</v>
      </c>
      <c r="H73" s="45">
        <f t="shared" si="33"/>
        <v>27212</v>
      </c>
      <c r="I73" s="44">
        <f t="shared" si="34"/>
        <v>0.9061605061605061</v>
      </c>
      <c r="J73" s="45">
        <v>10819</v>
      </c>
      <c r="K73" s="44">
        <f t="shared" si="25"/>
        <v>0.9391493055555555</v>
      </c>
      <c r="L73" s="45">
        <v>19051</v>
      </c>
      <c r="M73" s="44">
        <f t="shared" si="26"/>
        <v>1.0060199609230607</v>
      </c>
      <c r="N73" s="45">
        <v>8419</v>
      </c>
      <c r="O73" s="44">
        <f t="shared" si="27"/>
        <v>0.8748830925906682</v>
      </c>
      <c r="P73" s="45">
        <f t="shared" si="35"/>
        <v>38289</v>
      </c>
      <c r="Q73" s="44">
        <f t="shared" si="28"/>
        <v>0.9553143712574851</v>
      </c>
      <c r="R73" s="45">
        <f t="shared" si="29"/>
        <v>65501</v>
      </c>
      <c r="S73" s="44">
        <f t="shared" si="30"/>
        <v>0.9342604478676366</v>
      </c>
    </row>
    <row r="74" spans="1:19" ht="13.5">
      <c r="A74" s="47" t="s">
        <v>93</v>
      </c>
      <c r="B74" s="45">
        <v>4320</v>
      </c>
      <c r="C74" s="44">
        <f t="shared" si="24"/>
        <v>2.055185537583254</v>
      </c>
      <c r="D74" s="45">
        <v>6599</v>
      </c>
      <c r="E74" s="44">
        <f t="shared" si="31"/>
        <v>2.9941016333938295</v>
      </c>
      <c r="F74" s="45">
        <v>3004</v>
      </c>
      <c r="G74" s="44">
        <f t="shared" si="32"/>
        <v>1.5597092419522327</v>
      </c>
      <c r="H74" s="45">
        <f t="shared" si="33"/>
        <v>13923</v>
      </c>
      <c r="I74" s="44">
        <f t="shared" si="34"/>
        <v>2.234114249037227</v>
      </c>
      <c r="J74" s="45">
        <v>4688</v>
      </c>
      <c r="K74" s="44">
        <f t="shared" si="25"/>
        <v>1.052064631956912</v>
      </c>
      <c r="L74" s="45">
        <v>5897</v>
      </c>
      <c r="M74" s="44">
        <f t="shared" si="26"/>
        <v>0.9711791831357048</v>
      </c>
      <c r="N74" s="45">
        <v>2230</v>
      </c>
      <c r="O74" s="44">
        <f t="shared" si="27"/>
        <v>0.7748436414176512</v>
      </c>
      <c r="P74" s="45">
        <f t="shared" si="35"/>
        <v>12815</v>
      </c>
      <c r="Q74" s="44">
        <f t="shared" si="28"/>
        <v>0.9559152618230643</v>
      </c>
      <c r="R74" s="45">
        <f t="shared" si="29"/>
        <v>26738</v>
      </c>
      <c r="S74" s="44">
        <f t="shared" si="30"/>
        <v>1.3615439454119564</v>
      </c>
    </row>
    <row r="75" spans="1:19" ht="13.5">
      <c r="A75" s="47" t="s">
        <v>94</v>
      </c>
      <c r="B75" s="45">
        <v>9573</v>
      </c>
      <c r="C75" s="44">
        <f t="shared" si="24"/>
        <v>0.9649228908376172</v>
      </c>
      <c r="D75" s="45">
        <v>7732</v>
      </c>
      <c r="E75" s="44">
        <f t="shared" si="31"/>
        <v>1.1851624770079705</v>
      </c>
      <c r="F75" s="45">
        <v>7626</v>
      </c>
      <c r="G75" s="44">
        <f t="shared" si="32"/>
        <v>1.4399546827794563</v>
      </c>
      <c r="H75" s="45">
        <f t="shared" si="33"/>
        <v>24931</v>
      </c>
      <c r="I75" s="44">
        <f t="shared" si="34"/>
        <v>1.1467273814451957</v>
      </c>
      <c r="J75" s="45">
        <v>12578</v>
      </c>
      <c r="K75" s="44">
        <f t="shared" si="25"/>
        <v>1.7256139388119083</v>
      </c>
      <c r="L75" s="45">
        <v>18908</v>
      </c>
      <c r="M75" s="44">
        <f t="shared" si="26"/>
        <v>1.1553220090431382</v>
      </c>
      <c r="N75" s="45">
        <v>8720</v>
      </c>
      <c r="O75" s="44">
        <f t="shared" si="27"/>
        <v>1.3972119852587725</v>
      </c>
      <c r="P75" s="45">
        <f t="shared" si="35"/>
        <v>40206</v>
      </c>
      <c r="Q75" s="44">
        <f t="shared" si="28"/>
        <v>1.3448621889215948</v>
      </c>
      <c r="R75" s="45">
        <f t="shared" si="29"/>
        <v>65137</v>
      </c>
      <c r="S75" s="44">
        <f t="shared" si="30"/>
        <v>1.2614404399945776</v>
      </c>
    </row>
    <row r="76" spans="1:19" ht="13.5">
      <c r="A76" s="47" t="s">
        <v>95</v>
      </c>
      <c r="B76" s="45">
        <v>1689</v>
      </c>
      <c r="C76" s="44">
        <f t="shared" si="24"/>
        <v>0.7486702127659575</v>
      </c>
      <c r="D76" s="45">
        <v>1984</v>
      </c>
      <c r="E76" s="44">
        <f t="shared" si="31"/>
        <v>0.8551724137931035</v>
      </c>
      <c r="F76" s="45">
        <v>2559</v>
      </c>
      <c r="G76" s="44">
        <f t="shared" si="32"/>
        <v>1.6104468219005663</v>
      </c>
      <c r="H76" s="45">
        <f t="shared" si="33"/>
        <v>6232</v>
      </c>
      <c r="I76" s="44">
        <f t="shared" si="34"/>
        <v>1.010867802108678</v>
      </c>
      <c r="J76" s="45">
        <v>2434</v>
      </c>
      <c r="K76" s="44">
        <f t="shared" si="25"/>
        <v>0.9021497405485545</v>
      </c>
      <c r="L76" s="45">
        <v>4959</v>
      </c>
      <c r="M76" s="44">
        <f t="shared" si="26"/>
        <v>0.9567817866100714</v>
      </c>
      <c r="N76" s="45">
        <v>1556</v>
      </c>
      <c r="O76" s="44">
        <f t="shared" si="27"/>
        <v>0.7807325639739087</v>
      </c>
      <c r="P76" s="45">
        <f t="shared" si="35"/>
        <v>8949</v>
      </c>
      <c r="Q76" s="44">
        <f t="shared" si="28"/>
        <v>0.9063196273040308</v>
      </c>
      <c r="R76" s="45">
        <f t="shared" si="29"/>
        <v>15181</v>
      </c>
      <c r="S76" s="44">
        <f t="shared" si="30"/>
        <v>0.9465053931043083</v>
      </c>
    </row>
    <row r="77" spans="1:19" ht="13.5">
      <c r="A77" s="47" t="s">
        <v>96</v>
      </c>
      <c r="B77" s="45">
        <v>425</v>
      </c>
      <c r="C77" s="44">
        <f t="shared" si="24"/>
        <v>0.5666666666666667</v>
      </c>
      <c r="D77" s="45">
        <v>1034</v>
      </c>
      <c r="E77" s="44">
        <f t="shared" si="31"/>
        <v>1.662379421221865</v>
      </c>
      <c r="F77" s="45">
        <v>434</v>
      </c>
      <c r="G77" s="44">
        <f t="shared" si="32"/>
        <v>0.5937072503419972</v>
      </c>
      <c r="H77" s="45">
        <f t="shared" si="33"/>
        <v>1893</v>
      </c>
      <c r="I77" s="44">
        <f t="shared" si="34"/>
        <v>0.9001426533523538</v>
      </c>
      <c r="J77" s="45">
        <v>940</v>
      </c>
      <c r="K77" s="44">
        <f t="shared" si="25"/>
        <v>1.030701754385965</v>
      </c>
      <c r="L77" s="45">
        <v>1156</v>
      </c>
      <c r="M77" s="44">
        <f t="shared" si="26"/>
        <v>1.1583166332665331</v>
      </c>
      <c r="N77" s="45">
        <v>890</v>
      </c>
      <c r="O77" s="44">
        <f t="shared" si="27"/>
        <v>1.8350515463917525</v>
      </c>
      <c r="P77" s="45">
        <f t="shared" si="35"/>
        <v>2986</v>
      </c>
      <c r="Q77" s="44">
        <f t="shared" si="28"/>
        <v>1.2467640918580376</v>
      </c>
      <c r="R77" s="45">
        <f t="shared" si="29"/>
        <v>4879</v>
      </c>
      <c r="S77" s="44">
        <f t="shared" si="30"/>
        <v>1.0847043130280125</v>
      </c>
    </row>
    <row r="78" spans="1:19" ht="13.5">
      <c r="A78" s="47" t="s">
        <v>97</v>
      </c>
      <c r="B78" s="45">
        <v>28834</v>
      </c>
      <c r="C78" s="44">
        <f t="shared" si="24"/>
        <v>0.9913019562003644</v>
      </c>
      <c r="D78" s="45">
        <v>30756</v>
      </c>
      <c r="E78" s="44">
        <f t="shared" si="31"/>
        <v>1.0481545854207137</v>
      </c>
      <c r="F78" s="45">
        <v>25238</v>
      </c>
      <c r="G78" s="44">
        <f t="shared" si="32"/>
        <v>1.067642455264605</v>
      </c>
      <c r="H78" s="45">
        <f t="shared" si="33"/>
        <v>84828</v>
      </c>
      <c r="I78" s="44">
        <f t="shared" si="34"/>
        <v>1.0336180531016583</v>
      </c>
      <c r="J78" s="45">
        <v>32918</v>
      </c>
      <c r="K78" s="44">
        <f t="shared" si="25"/>
        <v>0.9933311204321192</v>
      </c>
      <c r="L78" s="45">
        <v>57878</v>
      </c>
      <c r="M78" s="44">
        <f t="shared" si="26"/>
        <v>1.0116585971229308</v>
      </c>
      <c r="N78" s="45">
        <v>20717</v>
      </c>
      <c r="O78" s="44">
        <f t="shared" si="27"/>
        <v>0.8268939091562225</v>
      </c>
      <c r="P78" s="45">
        <f t="shared" si="35"/>
        <v>111513</v>
      </c>
      <c r="Q78" s="44">
        <f t="shared" si="28"/>
        <v>0.9662836643443902</v>
      </c>
      <c r="R78" s="45">
        <f t="shared" si="29"/>
        <v>196341</v>
      </c>
      <c r="S78" s="44">
        <f t="shared" si="30"/>
        <v>0.9942675707565085</v>
      </c>
    </row>
    <row r="79" spans="1:19" ht="13.5">
      <c r="A79" s="51" t="s">
        <v>98</v>
      </c>
      <c r="B79" s="52">
        <f>SUM(B70:B78)</f>
        <v>185196</v>
      </c>
      <c r="C79" s="55">
        <f t="shared" si="24"/>
        <v>1.0153066818710117</v>
      </c>
      <c r="D79" s="52">
        <f>SUM(D70:D78)</f>
        <v>194132</v>
      </c>
      <c r="E79" s="55">
        <f t="shared" si="31"/>
        <v>1.0374400136806217</v>
      </c>
      <c r="F79" s="52">
        <f>SUM(F70:F78)</f>
        <v>177826</v>
      </c>
      <c r="G79" s="55">
        <f t="shared" si="32"/>
        <v>1.078053482549363</v>
      </c>
      <c r="H79" s="52">
        <f>SUM(H70:H78)</f>
        <v>557154</v>
      </c>
      <c r="I79" s="55">
        <f t="shared" si="34"/>
        <v>1.0424205911903324</v>
      </c>
      <c r="J79" s="54">
        <f>SUM(J70:J78)</f>
        <v>198777</v>
      </c>
      <c r="K79" s="53">
        <f t="shared" si="25"/>
        <v>1.0068277709961555</v>
      </c>
      <c r="L79" s="54">
        <f>SUM(L70:L78)</f>
        <v>296873</v>
      </c>
      <c r="M79" s="53">
        <f t="shared" si="26"/>
        <v>1.041509817885848</v>
      </c>
      <c r="N79" s="54">
        <f>SUM(N70:N78)</f>
        <v>165621</v>
      </c>
      <c r="O79" s="53">
        <f t="shared" si="27"/>
        <v>0.9599436626249044</v>
      </c>
      <c r="P79" s="54">
        <f>SUM(P70:P78)</f>
        <v>661271</v>
      </c>
      <c r="Q79" s="53">
        <f t="shared" si="28"/>
        <v>1.0095709631420973</v>
      </c>
      <c r="R79" s="54">
        <f t="shared" si="29"/>
        <v>1218425</v>
      </c>
      <c r="S79" s="53">
        <f t="shared" si="30"/>
        <v>1.02433157935002</v>
      </c>
    </row>
    <row r="80" spans="1:19" ht="13.5">
      <c r="A80" s="47" t="s">
        <v>99</v>
      </c>
      <c r="B80" s="45">
        <v>2179</v>
      </c>
      <c r="C80" s="44">
        <f t="shared" si="24"/>
        <v>1.614074074074074</v>
      </c>
      <c r="D80" s="45">
        <v>3072</v>
      </c>
      <c r="E80" s="44">
        <f t="shared" si="31"/>
        <v>0.800625488663018</v>
      </c>
      <c r="F80" s="45">
        <v>2723</v>
      </c>
      <c r="G80" s="44">
        <f t="shared" si="32"/>
        <v>1.439978847170809</v>
      </c>
      <c r="H80" s="45">
        <f>B80+D80+F80</f>
        <v>7974</v>
      </c>
      <c r="I80" s="44">
        <f t="shared" si="34"/>
        <v>1.12658943204295</v>
      </c>
      <c r="J80" s="45">
        <v>2169</v>
      </c>
      <c r="K80" s="44">
        <f t="shared" si="25"/>
        <v>1.2226606538895153</v>
      </c>
      <c r="L80" s="45">
        <v>4104</v>
      </c>
      <c r="M80" s="44">
        <f t="shared" si="26"/>
        <v>1.0842800528401586</v>
      </c>
      <c r="N80" s="45">
        <v>1256</v>
      </c>
      <c r="O80" s="44">
        <f t="shared" si="27"/>
        <v>0.6480908152734778</v>
      </c>
      <c r="P80" s="45">
        <f>J80+L80+N80</f>
        <v>7529</v>
      </c>
      <c r="Q80" s="44">
        <f t="shared" si="28"/>
        <v>1.0042683740162732</v>
      </c>
      <c r="R80" s="45">
        <f t="shared" si="29"/>
        <v>15503</v>
      </c>
      <c r="S80" s="44">
        <f t="shared" si="30"/>
        <v>1.063670668953688</v>
      </c>
    </row>
    <row r="81" spans="1:19" ht="13.5">
      <c r="A81" s="47" t="s">
        <v>100</v>
      </c>
      <c r="B81" s="45">
        <v>999</v>
      </c>
      <c r="C81" s="44">
        <f t="shared" si="24"/>
        <v>1.7135506003430532</v>
      </c>
      <c r="D81" s="45">
        <v>1814</v>
      </c>
      <c r="E81" s="44">
        <f t="shared" si="31"/>
        <v>2.9786535303776684</v>
      </c>
      <c r="F81" s="45">
        <v>589</v>
      </c>
      <c r="G81" s="44">
        <f t="shared" si="32"/>
        <v>1.422705314009662</v>
      </c>
      <c r="H81" s="45">
        <f>B81+D81+F81</f>
        <v>3402</v>
      </c>
      <c r="I81" s="44">
        <f t="shared" si="34"/>
        <v>2.1183063511830635</v>
      </c>
      <c r="J81" s="45">
        <v>2075</v>
      </c>
      <c r="K81" s="44">
        <f t="shared" si="25"/>
        <v>1.6586730615507594</v>
      </c>
      <c r="L81" s="45">
        <v>9503</v>
      </c>
      <c r="M81" s="44">
        <f t="shared" si="26"/>
        <v>3.3355563355563356</v>
      </c>
      <c r="N81" s="45">
        <v>1240</v>
      </c>
      <c r="O81" s="44">
        <f t="shared" si="27"/>
        <v>0.9011627906976745</v>
      </c>
      <c r="P81" s="45">
        <f>J81+L81+N81</f>
        <v>12818</v>
      </c>
      <c r="Q81" s="44">
        <f t="shared" si="28"/>
        <v>2.340759678597516</v>
      </c>
      <c r="R81" s="45">
        <f t="shared" si="29"/>
        <v>16220</v>
      </c>
      <c r="S81" s="44">
        <f t="shared" si="30"/>
        <v>2.2903134707709687</v>
      </c>
    </row>
    <row r="82" spans="1:19" ht="13.5">
      <c r="A82" s="47" t="s">
        <v>101</v>
      </c>
      <c r="B82" s="45">
        <v>75</v>
      </c>
      <c r="C82" s="44">
        <f t="shared" si="24"/>
        <v>0.6578947368421053</v>
      </c>
      <c r="D82" s="45">
        <v>171</v>
      </c>
      <c r="E82" s="44">
        <f t="shared" si="31"/>
        <v>1.06875</v>
      </c>
      <c r="F82" s="45">
        <v>250</v>
      </c>
      <c r="G82" s="44">
        <f t="shared" si="32"/>
        <v>0.847457627118644</v>
      </c>
      <c r="H82" s="45">
        <f>B82+D82+F82</f>
        <v>496</v>
      </c>
      <c r="I82" s="44">
        <f t="shared" si="34"/>
        <v>0.8717047451669596</v>
      </c>
      <c r="J82" s="45">
        <v>240</v>
      </c>
      <c r="K82" s="44">
        <f t="shared" si="25"/>
        <v>1.1162790697674418</v>
      </c>
      <c r="L82" s="45">
        <v>522</v>
      </c>
      <c r="M82" s="44">
        <f t="shared" si="26"/>
        <v>1.0019193857965452</v>
      </c>
      <c r="N82" s="45">
        <v>66</v>
      </c>
      <c r="O82" s="44">
        <f t="shared" si="27"/>
        <v>0.3707865168539326</v>
      </c>
      <c r="P82" s="45">
        <f>J82+L82+N82</f>
        <v>828</v>
      </c>
      <c r="Q82" s="44">
        <f t="shared" si="28"/>
        <v>0.9059080962800875</v>
      </c>
      <c r="R82" s="45">
        <f t="shared" si="29"/>
        <v>1324</v>
      </c>
      <c r="S82" s="44">
        <f t="shared" si="30"/>
        <v>0.8927848954821308</v>
      </c>
    </row>
    <row r="83" spans="1:19" ht="13.5">
      <c r="A83" s="47" t="s">
        <v>102</v>
      </c>
      <c r="B83" s="45">
        <v>1611</v>
      </c>
      <c r="C83" s="44">
        <f t="shared" si="24"/>
        <v>1.732258064516129</v>
      </c>
      <c r="D83" s="45">
        <v>961</v>
      </c>
      <c r="E83" s="44">
        <f t="shared" si="31"/>
        <v>1.415316642120766</v>
      </c>
      <c r="F83" s="45">
        <v>421</v>
      </c>
      <c r="G83" s="44">
        <f t="shared" si="32"/>
        <v>0.6457055214723927</v>
      </c>
      <c r="H83" s="45">
        <f>B83+D83+F83</f>
        <v>2993</v>
      </c>
      <c r="I83" s="44">
        <f t="shared" si="34"/>
        <v>1.32375055285272</v>
      </c>
      <c r="J83" s="45">
        <v>584</v>
      </c>
      <c r="K83" s="44">
        <f t="shared" si="25"/>
        <v>0.6121593291404612</v>
      </c>
      <c r="L83" s="45">
        <v>495</v>
      </c>
      <c r="M83" s="44">
        <f t="shared" si="26"/>
        <v>0.565068493150685</v>
      </c>
      <c r="N83" s="45">
        <v>465</v>
      </c>
      <c r="O83" s="44">
        <f t="shared" si="27"/>
        <v>0.7220496894409938</v>
      </c>
      <c r="P83" s="45">
        <f>J83+L83+N83</f>
        <v>1544</v>
      </c>
      <c r="Q83" s="44">
        <f t="shared" si="28"/>
        <v>0.624090541632983</v>
      </c>
      <c r="R83" s="45">
        <f t="shared" si="29"/>
        <v>4537</v>
      </c>
      <c r="S83" s="44">
        <f t="shared" si="30"/>
        <v>0.9581837381203802</v>
      </c>
    </row>
    <row r="84" spans="1:19" ht="13.5">
      <c r="A84" s="47" t="s">
        <v>103</v>
      </c>
      <c r="B84" s="45">
        <v>353</v>
      </c>
      <c r="C84" s="44">
        <f t="shared" si="24"/>
        <v>0.8022727272727272</v>
      </c>
      <c r="D84" s="45">
        <v>402</v>
      </c>
      <c r="E84" s="44">
        <f t="shared" si="31"/>
        <v>0.8137651821862348</v>
      </c>
      <c r="F84" s="45">
        <v>207</v>
      </c>
      <c r="G84" s="44">
        <f t="shared" si="32"/>
        <v>0.575</v>
      </c>
      <c r="H84" s="45">
        <f>B84+D84+F84</f>
        <v>962</v>
      </c>
      <c r="I84" s="44">
        <f t="shared" si="34"/>
        <v>0.7434312210200927</v>
      </c>
      <c r="J84" s="45">
        <v>210</v>
      </c>
      <c r="K84" s="44">
        <f t="shared" si="25"/>
        <v>0.4166666666666667</v>
      </c>
      <c r="L84" s="45">
        <v>360</v>
      </c>
      <c r="M84" s="44">
        <f t="shared" si="26"/>
        <v>0.6521739130434783</v>
      </c>
      <c r="N84" s="45">
        <v>430</v>
      </c>
      <c r="O84" s="44">
        <f t="shared" si="27"/>
        <v>0.8811475409836066</v>
      </c>
      <c r="P84" s="45">
        <f>J84+L84+N84</f>
        <v>1000</v>
      </c>
      <c r="Q84" s="44">
        <f t="shared" si="28"/>
        <v>0.6476683937823834</v>
      </c>
      <c r="R84" s="45">
        <f t="shared" si="29"/>
        <v>1962</v>
      </c>
      <c r="S84" s="44">
        <f t="shared" si="30"/>
        <v>0.6913319238900634</v>
      </c>
    </row>
    <row r="85" spans="1:19" ht="13.5">
      <c r="A85" s="51" t="s">
        <v>104</v>
      </c>
      <c r="B85" s="52">
        <f>SUM(B80:B84)</f>
        <v>5217</v>
      </c>
      <c r="C85" s="55">
        <f t="shared" si="24"/>
        <v>1.5267778753292363</v>
      </c>
      <c r="D85" s="52">
        <f>SUM(D80:D84)</f>
        <v>6420</v>
      </c>
      <c r="E85" s="55">
        <f t="shared" si="31"/>
        <v>1.1109188440906732</v>
      </c>
      <c r="F85" s="52">
        <f>SUM(F80:F84)</f>
        <v>4190</v>
      </c>
      <c r="G85" s="55">
        <f t="shared" si="32"/>
        <v>1.1600221483942414</v>
      </c>
      <c r="H85" s="52">
        <f>SUM(H80:H84)</f>
        <v>15827</v>
      </c>
      <c r="I85" s="55">
        <f t="shared" si="34"/>
        <v>1.2357120549656464</v>
      </c>
      <c r="J85" s="54">
        <f>SUM(J80:J84)</f>
        <v>5278</v>
      </c>
      <c r="K85" s="53">
        <f t="shared" si="25"/>
        <v>1.123456790123457</v>
      </c>
      <c r="L85" s="54">
        <f>SUM(L80:L84)</f>
        <v>14984</v>
      </c>
      <c r="M85" s="53">
        <f t="shared" si="26"/>
        <v>1.7457765350110683</v>
      </c>
      <c r="N85" s="54">
        <f>SUM(N80:N84)</f>
        <v>3457</v>
      </c>
      <c r="O85" s="53">
        <f t="shared" si="27"/>
        <v>0.7476211072664359</v>
      </c>
      <c r="P85" s="54">
        <f>SUM(P80:P84)</f>
        <v>23719</v>
      </c>
      <c r="Q85" s="53">
        <f t="shared" si="28"/>
        <v>1.3247137671041609</v>
      </c>
      <c r="R85" s="54">
        <f t="shared" si="29"/>
        <v>39546</v>
      </c>
      <c r="S85" s="53">
        <f t="shared" si="30"/>
        <v>1.2875980855012534</v>
      </c>
    </row>
    <row r="86" spans="1:19" ht="13.5">
      <c r="A86" s="56" t="s">
        <v>105</v>
      </c>
      <c r="B86" s="57">
        <f>SUM(B85,B79,B69,B54,B43,B39,B33,B25)</f>
        <v>1462971</v>
      </c>
      <c r="C86" s="58">
        <f t="shared" si="24"/>
        <v>0.9672484376942139</v>
      </c>
      <c r="D86" s="57">
        <f>SUM(D85,D79,D69,D54,D43,D39,D33,D25)</f>
        <v>1515047</v>
      </c>
      <c r="E86" s="58">
        <f t="shared" si="31"/>
        <v>0.9820564726533305</v>
      </c>
      <c r="F86" s="57">
        <f>SUM(F85,F79,F69,F54,F43,F39,F33,F25)</f>
        <v>1286588</v>
      </c>
      <c r="G86" s="58">
        <f t="shared" si="32"/>
        <v>0.9811822647325518</v>
      </c>
      <c r="H86" s="57">
        <f>SUM(H85,H79,H69,H54,H43,H39,H33,H25)</f>
        <v>4264606</v>
      </c>
      <c r="I86" s="58">
        <f t="shared" si="34"/>
        <v>0.9766646055192947</v>
      </c>
      <c r="J86" s="57">
        <f>SUM(J85,J79,J69,J54,J43,J39,J33,J25)</f>
        <v>1621539</v>
      </c>
      <c r="K86" s="60">
        <f t="shared" si="25"/>
        <v>0.9803025292587423</v>
      </c>
      <c r="L86" s="57">
        <f>SUM(L85,L79,L69,L54,L43,L39,L33,L25)</f>
        <v>2790489</v>
      </c>
      <c r="M86" s="60">
        <f t="shared" si="26"/>
        <v>1.0174459581111783</v>
      </c>
      <c r="N86" s="57">
        <f>SUM(N85,N79,N69,N54,N43,N39,N33,N25)</f>
        <v>1438223</v>
      </c>
      <c r="O86" s="60">
        <f t="shared" si="27"/>
        <v>1.0134133133970364</v>
      </c>
      <c r="P86" s="57">
        <f>SUM(P85,P79,P69,P54,P43,P39,P33,P25)</f>
        <v>5850251</v>
      </c>
      <c r="Q86" s="60">
        <f t="shared" si="28"/>
        <v>1.0058979196688278</v>
      </c>
      <c r="R86" s="59">
        <f>SUM(R25,R33,R39,R43,R54,R69,R79,R85)</f>
        <v>10114857</v>
      </c>
      <c r="S86" s="60">
        <f t="shared" si="30"/>
        <v>0.9933619112651583</v>
      </c>
    </row>
    <row r="89" spans="1:10" s="22" customFormat="1" ht="13.5">
      <c r="A89" s="63" t="s">
        <v>16</v>
      </c>
      <c r="B89" s="67">
        <v>13.4</v>
      </c>
      <c r="C89" s="67">
        <v>13.5</v>
      </c>
      <c r="D89" s="67">
        <v>13.6</v>
      </c>
      <c r="E89" s="67" t="s">
        <v>133</v>
      </c>
      <c r="F89" s="67">
        <v>13.7</v>
      </c>
      <c r="G89" s="67">
        <v>13.8</v>
      </c>
      <c r="H89" s="67">
        <v>13.9</v>
      </c>
      <c r="I89" s="67" t="s">
        <v>134</v>
      </c>
      <c r="J89" s="24" t="s">
        <v>135</v>
      </c>
    </row>
    <row r="90" spans="1:10" s="22" customFormat="1" ht="13.5">
      <c r="A90" s="24" t="s">
        <v>23</v>
      </c>
      <c r="B90" s="25">
        <v>47237</v>
      </c>
      <c r="C90" s="25">
        <v>45190</v>
      </c>
      <c r="D90" s="25">
        <v>43099</v>
      </c>
      <c r="E90" s="69">
        <f>SUM(B90:D90)</f>
        <v>135526</v>
      </c>
      <c r="F90" s="25">
        <v>49213</v>
      </c>
      <c r="G90" s="25">
        <v>66518</v>
      </c>
      <c r="H90" s="25">
        <v>45614</v>
      </c>
      <c r="I90" s="69">
        <f>SUM(F90:H90)</f>
        <v>161345</v>
      </c>
      <c r="J90" s="24">
        <f>E90+I90</f>
        <v>296871</v>
      </c>
    </row>
    <row r="91" spans="1:10" s="22" customFormat="1" ht="13.5">
      <c r="A91" s="24" t="s">
        <v>24</v>
      </c>
      <c r="B91" s="38">
        <v>228000</v>
      </c>
      <c r="C91" s="25">
        <v>234000</v>
      </c>
      <c r="D91" s="25">
        <v>213000</v>
      </c>
      <c r="E91" s="69">
        <f aca="true" t="shared" si="36" ref="E91:E155">SUM(B91:D91)</f>
        <v>675000</v>
      </c>
      <c r="F91" s="25">
        <v>250000</v>
      </c>
      <c r="G91" s="25">
        <v>382000</v>
      </c>
      <c r="H91" s="25">
        <v>210000</v>
      </c>
      <c r="I91" s="69">
        <f aca="true" t="shared" si="37" ref="I91:I154">SUM(F91:H91)</f>
        <v>842000</v>
      </c>
      <c r="J91" s="24">
        <f aca="true" t="shared" si="38" ref="J91:J154">E91+I91</f>
        <v>1517000</v>
      </c>
    </row>
    <row r="92" spans="1:10" s="22" customFormat="1" ht="13.5">
      <c r="A92" s="24" t="s">
        <v>25</v>
      </c>
      <c r="B92" s="22">
        <v>13953</v>
      </c>
      <c r="C92" s="25">
        <v>14721</v>
      </c>
      <c r="D92" s="39">
        <v>14008</v>
      </c>
      <c r="E92" s="69">
        <f t="shared" si="36"/>
        <v>42682</v>
      </c>
      <c r="F92" s="25">
        <v>14291</v>
      </c>
      <c r="G92" s="25">
        <v>18652</v>
      </c>
      <c r="H92" s="25">
        <v>13894</v>
      </c>
      <c r="I92" s="69">
        <f t="shared" si="37"/>
        <v>46837</v>
      </c>
      <c r="J92" s="24">
        <f t="shared" si="38"/>
        <v>89519</v>
      </c>
    </row>
    <row r="93" spans="1:10" s="22" customFormat="1" ht="13.5">
      <c r="A93" s="24" t="s">
        <v>26</v>
      </c>
      <c r="B93" s="40">
        <v>215000</v>
      </c>
      <c r="C93" s="25">
        <v>213000</v>
      </c>
      <c r="D93" s="25">
        <v>162100</v>
      </c>
      <c r="E93" s="69">
        <f t="shared" si="36"/>
        <v>590100</v>
      </c>
      <c r="F93" s="25">
        <v>235400</v>
      </c>
      <c r="G93" s="25">
        <v>434800</v>
      </c>
      <c r="H93" s="25">
        <v>207800</v>
      </c>
      <c r="I93" s="69">
        <f t="shared" si="37"/>
        <v>878000</v>
      </c>
      <c r="J93" s="24">
        <f t="shared" si="38"/>
        <v>1468100</v>
      </c>
    </row>
    <row r="94" spans="1:10" s="22" customFormat="1" ht="13.5">
      <c r="A94" s="24" t="s">
        <v>27</v>
      </c>
      <c r="B94" s="25">
        <v>51705</v>
      </c>
      <c r="C94" s="25">
        <v>60952</v>
      </c>
      <c r="D94" s="25">
        <v>49653</v>
      </c>
      <c r="E94" s="69">
        <f t="shared" si="36"/>
        <v>162310</v>
      </c>
      <c r="F94" s="25">
        <v>100794</v>
      </c>
      <c r="G94" s="25">
        <v>243991</v>
      </c>
      <c r="H94" s="25">
        <v>55772</v>
      </c>
      <c r="I94" s="69">
        <f t="shared" si="37"/>
        <v>400557</v>
      </c>
      <c r="J94" s="24">
        <f t="shared" si="38"/>
        <v>562867</v>
      </c>
    </row>
    <row r="95" spans="1:10" s="22" customFormat="1" ht="13.5">
      <c r="A95" s="24" t="s">
        <v>28</v>
      </c>
      <c r="B95" s="25">
        <v>93998</v>
      </c>
      <c r="C95" s="25">
        <v>97127</v>
      </c>
      <c r="D95" s="25">
        <v>82134</v>
      </c>
      <c r="E95" s="69">
        <f t="shared" si="36"/>
        <v>273259</v>
      </c>
      <c r="F95" s="25">
        <v>101103</v>
      </c>
      <c r="G95" s="25">
        <v>182572</v>
      </c>
      <c r="H95" s="25">
        <v>89193</v>
      </c>
      <c r="I95" s="69">
        <f t="shared" si="37"/>
        <v>372868</v>
      </c>
      <c r="J95" s="24">
        <f t="shared" si="38"/>
        <v>646127</v>
      </c>
    </row>
    <row r="96" spans="1:10" s="22" customFormat="1" ht="13.5">
      <c r="A96" s="24" t="s">
        <v>29</v>
      </c>
      <c r="B96" s="25">
        <v>24054</v>
      </c>
      <c r="C96" s="25">
        <v>26930</v>
      </c>
      <c r="D96" s="25">
        <v>18564</v>
      </c>
      <c r="E96" s="69">
        <f t="shared" si="36"/>
        <v>69548</v>
      </c>
      <c r="F96" s="25">
        <v>33056</v>
      </c>
      <c r="G96" s="25">
        <v>67151</v>
      </c>
      <c r="H96" s="25">
        <v>22586</v>
      </c>
      <c r="I96" s="69">
        <f t="shared" si="37"/>
        <v>122793</v>
      </c>
      <c r="J96" s="24">
        <f t="shared" si="38"/>
        <v>192341</v>
      </c>
    </row>
    <row r="97" spans="1:10" s="22" customFormat="1" ht="13.5">
      <c r="A97" s="24" t="s">
        <v>30</v>
      </c>
      <c r="B97" s="25">
        <v>16767</v>
      </c>
      <c r="C97" s="25">
        <v>17183</v>
      </c>
      <c r="D97" s="25">
        <v>12797</v>
      </c>
      <c r="E97" s="69">
        <f t="shared" si="36"/>
        <v>46747</v>
      </c>
      <c r="F97" s="25">
        <v>19886</v>
      </c>
      <c r="G97" s="25">
        <v>60239</v>
      </c>
      <c r="H97" s="25">
        <v>19462</v>
      </c>
      <c r="I97" s="69">
        <f t="shared" si="37"/>
        <v>99587</v>
      </c>
      <c r="J97" s="24">
        <f t="shared" si="38"/>
        <v>146334</v>
      </c>
    </row>
    <row r="98" spans="1:10" s="22" customFormat="1" ht="13.5">
      <c r="A98" s="24" t="s">
        <v>31</v>
      </c>
      <c r="B98" s="25">
        <v>12724</v>
      </c>
      <c r="C98" s="25">
        <v>19970</v>
      </c>
      <c r="D98" s="25">
        <v>11875</v>
      </c>
      <c r="E98" s="69">
        <f t="shared" si="36"/>
        <v>44569</v>
      </c>
      <c r="F98" s="25">
        <v>21695</v>
      </c>
      <c r="G98" s="25">
        <v>59919</v>
      </c>
      <c r="H98" s="25">
        <v>14793</v>
      </c>
      <c r="I98" s="69">
        <f t="shared" si="37"/>
        <v>96407</v>
      </c>
      <c r="J98" s="24">
        <f t="shared" si="38"/>
        <v>140976</v>
      </c>
    </row>
    <row r="99" spans="1:10" s="22" customFormat="1" ht="13.5">
      <c r="A99" s="24" t="s">
        <v>32</v>
      </c>
      <c r="B99" s="25">
        <v>27990</v>
      </c>
      <c r="C99" s="25">
        <v>28080</v>
      </c>
      <c r="D99" s="25">
        <v>26275</v>
      </c>
      <c r="E99" s="69">
        <f t="shared" si="36"/>
        <v>82345</v>
      </c>
      <c r="F99" s="25">
        <v>29380</v>
      </c>
      <c r="G99" s="25">
        <v>43378</v>
      </c>
      <c r="H99" s="25">
        <v>28327</v>
      </c>
      <c r="I99" s="69">
        <f t="shared" si="37"/>
        <v>101085</v>
      </c>
      <c r="J99" s="24">
        <f t="shared" si="38"/>
        <v>183430</v>
      </c>
    </row>
    <row r="100" spans="1:10" s="22" customFormat="1" ht="13.5">
      <c r="A100" s="24" t="s">
        <v>33</v>
      </c>
      <c r="B100" s="25">
        <v>5301</v>
      </c>
      <c r="C100" s="25">
        <v>5990</v>
      </c>
      <c r="D100" s="25">
        <v>7186</v>
      </c>
      <c r="E100" s="69">
        <f t="shared" si="36"/>
        <v>18477</v>
      </c>
      <c r="F100" s="25">
        <v>10826</v>
      </c>
      <c r="G100" s="25">
        <v>16780</v>
      </c>
      <c r="H100" s="25">
        <v>5728</v>
      </c>
      <c r="I100" s="69">
        <f t="shared" si="37"/>
        <v>33334</v>
      </c>
      <c r="J100" s="24">
        <f t="shared" si="38"/>
        <v>51811</v>
      </c>
    </row>
    <row r="101" spans="1:10" s="22" customFormat="1" ht="13.5">
      <c r="A101" s="24" t="s">
        <v>34</v>
      </c>
      <c r="B101" s="25">
        <v>62847</v>
      </c>
      <c r="C101" s="25">
        <v>58585</v>
      </c>
      <c r="D101" s="25">
        <v>55789</v>
      </c>
      <c r="E101" s="69">
        <f t="shared" si="36"/>
        <v>177221</v>
      </c>
      <c r="F101" s="25">
        <v>56191</v>
      </c>
      <c r="G101" s="25">
        <v>79215</v>
      </c>
      <c r="H101" s="25">
        <v>54770</v>
      </c>
      <c r="I101" s="69">
        <f t="shared" si="37"/>
        <v>190176</v>
      </c>
      <c r="J101" s="24">
        <f t="shared" si="38"/>
        <v>367397</v>
      </c>
    </row>
    <row r="102" spans="1:10" s="22" customFormat="1" ht="13.5">
      <c r="A102" s="24" t="s">
        <v>35</v>
      </c>
      <c r="B102" s="25">
        <v>59684</v>
      </c>
      <c r="C102" s="25">
        <v>57796</v>
      </c>
      <c r="D102" s="25">
        <v>43162</v>
      </c>
      <c r="E102" s="69">
        <f t="shared" si="36"/>
        <v>160642</v>
      </c>
      <c r="F102" s="25">
        <v>53377</v>
      </c>
      <c r="G102" s="25">
        <v>105204</v>
      </c>
      <c r="H102" s="25">
        <v>51175</v>
      </c>
      <c r="I102" s="69">
        <f t="shared" si="37"/>
        <v>209756</v>
      </c>
      <c r="J102" s="24">
        <f t="shared" si="38"/>
        <v>370398</v>
      </c>
    </row>
    <row r="103" spans="1:10" s="22" customFormat="1" ht="13.5">
      <c r="A103" s="24" t="s">
        <v>36</v>
      </c>
      <c r="B103" s="25">
        <v>15213</v>
      </c>
      <c r="C103" s="25">
        <v>14432</v>
      </c>
      <c r="D103" s="25">
        <v>12446</v>
      </c>
      <c r="E103" s="69">
        <f t="shared" si="36"/>
        <v>42091</v>
      </c>
      <c r="F103" s="25">
        <v>19856</v>
      </c>
      <c r="G103" s="25">
        <v>29253</v>
      </c>
      <c r="H103" s="25">
        <v>16932</v>
      </c>
      <c r="I103" s="69">
        <f t="shared" si="37"/>
        <v>66041</v>
      </c>
      <c r="J103" s="24">
        <f t="shared" si="38"/>
        <v>108132</v>
      </c>
    </row>
    <row r="104" spans="1:10" s="22" customFormat="1" ht="13.5">
      <c r="A104" s="24" t="s">
        <v>37</v>
      </c>
      <c r="B104" s="25">
        <v>49145</v>
      </c>
      <c r="C104" s="25">
        <v>51480</v>
      </c>
      <c r="D104" s="25">
        <v>34490</v>
      </c>
      <c r="E104" s="69">
        <f t="shared" si="36"/>
        <v>135115</v>
      </c>
      <c r="F104" s="25">
        <v>52440</v>
      </c>
      <c r="G104" s="25">
        <v>92787</v>
      </c>
      <c r="H104" s="25">
        <v>32703</v>
      </c>
      <c r="I104" s="69">
        <f t="shared" si="37"/>
        <v>177930</v>
      </c>
      <c r="J104" s="24">
        <f t="shared" si="38"/>
        <v>313045</v>
      </c>
    </row>
    <row r="105" spans="1:10" s="22" customFormat="1" ht="13.5">
      <c r="A105" s="24" t="s">
        <v>38</v>
      </c>
      <c r="B105" s="25">
        <v>12003</v>
      </c>
      <c r="C105" s="25">
        <v>12138</v>
      </c>
      <c r="D105" s="25">
        <v>5001</v>
      </c>
      <c r="E105" s="69">
        <f t="shared" si="36"/>
        <v>29142</v>
      </c>
      <c r="F105" s="25">
        <v>7929</v>
      </c>
      <c r="G105" s="25">
        <v>18011</v>
      </c>
      <c r="H105" s="25">
        <v>6963</v>
      </c>
      <c r="I105" s="69">
        <f t="shared" si="37"/>
        <v>32903</v>
      </c>
      <c r="J105" s="24">
        <f t="shared" si="38"/>
        <v>62045</v>
      </c>
    </row>
    <row r="106" spans="1:10" s="22" customFormat="1" ht="13.5">
      <c r="A106" s="24" t="s">
        <v>39</v>
      </c>
      <c r="B106" s="25">
        <v>5899</v>
      </c>
      <c r="C106" s="25">
        <v>5814</v>
      </c>
      <c r="D106" s="25">
        <v>5219</v>
      </c>
      <c r="E106" s="69">
        <f t="shared" si="36"/>
        <v>16932</v>
      </c>
      <c r="F106" s="25">
        <v>5309</v>
      </c>
      <c r="G106" s="25">
        <v>7641</v>
      </c>
      <c r="H106" s="25">
        <v>5595</v>
      </c>
      <c r="I106" s="69">
        <f t="shared" si="37"/>
        <v>18545</v>
      </c>
      <c r="J106" s="24">
        <f t="shared" si="38"/>
        <v>35477</v>
      </c>
    </row>
    <row r="107" spans="1:10" s="22" customFormat="1" ht="13.5">
      <c r="A107" s="24" t="s">
        <v>40</v>
      </c>
      <c r="B107" s="25">
        <v>6004</v>
      </c>
      <c r="C107" s="25">
        <v>5981</v>
      </c>
      <c r="D107" s="25">
        <v>4939</v>
      </c>
      <c r="E107" s="69">
        <f t="shared" si="36"/>
        <v>16924</v>
      </c>
      <c r="F107" s="25">
        <v>5655</v>
      </c>
      <c r="G107" s="25">
        <v>9284</v>
      </c>
      <c r="H107" s="25">
        <v>4249</v>
      </c>
      <c r="I107" s="69">
        <f t="shared" si="37"/>
        <v>19188</v>
      </c>
      <c r="J107" s="24">
        <f t="shared" si="38"/>
        <v>36112</v>
      </c>
    </row>
    <row r="108" spans="1:10" s="22" customFormat="1" ht="13.5">
      <c r="A108" s="24" t="s">
        <v>41</v>
      </c>
      <c r="B108" s="25">
        <v>17017</v>
      </c>
      <c r="C108" s="25">
        <v>17760</v>
      </c>
      <c r="D108" s="25">
        <v>13635</v>
      </c>
      <c r="E108" s="69">
        <f t="shared" si="36"/>
        <v>48412</v>
      </c>
      <c r="F108" s="25">
        <v>14297</v>
      </c>
      <c r="G108" s="25">
        <v>22503</v>
      </c>
      <c r="H108" s="25">
        <v>15020</v>
      </c>
      <c r="I108" s="69">
        <f t="shared" si="37"/>
        <v>51820</v>
      </c>
      <c r="J108" s="24">
        <f t="shared" si="38"/>
        <v>100232</v>
      </c>
    </row>
    <row r="109" spans="1:10" s="22" customFormat="1" ht="13.5">
      <c r="A109" s="24" t="s">
        <v>42</v>
      </c>
      <c r="B109" s="25">
        <v>5811</v>
      </c>
      <c r="C109" s="25">
        <v>7098</v>
      </c>
      <c r="D109" s="25">
        <v>3433</v>
      </c>
      <c r="E109" s="69">
        <f t="shared" si="36"/>
        <v>16342</v>
      </c>
      <c r="F109" s="25">
        <v>9277</v>
      </c>
      <c r="G109" s="25">
        <v>12997</v>
      </c>
      <c r="H109" s="25">
        <v>4334</v>
      </c>
      <c r="I109" s="69">
        <f t="shared" si="37"/>
        <v>26608</v>
      </c>
      <c r="J109" s="24">
        <f t="shared" si="38"/>
        <v>42950</v>
      </c>
    </row>
    <row r="110" spans="1:10" s="22" customFormat="1" ht="13.5">
      <c r="A110" s="24" t="s">
        <v>43</v>
      </c>
      <c r="B110" s="25">
        <v>1602</v>
      </c>
      <c r="C110" s="25">
        <v>1631</v>
      </c>
      <c r="D110" s="25">
        <v>1511</v>
      </c>
      <c r="E110" s="69">
        <f t="shared" si="36"/>
        <v>4744</v>
      </c>
      <c r="F110" s="25">
        <v>1665</v>
      </c>
      <c r="G110" s="25">
        <v>1817</v>
      </c>
      <c r="H110" s="25">
        <v>1558</v>
      </c>
      <c r="I110" s="69">
        <f t="shared" si="37"/>
        <v>5040</v>
      </c>
      <c r="J110" s="24">
        <f t="shared" si="38"/>
        <v>9784</v>
      </c>
    </row>
    <row r="111" spans="1:10" s="22" customFormat="1" ht="13.5">
      <c r="A111" s="27" t="s">
        <v>44</v>
      </c>
      <c r="B111" s="74">
        <f>SUM(B90:B110)</f>
        <v>971954</v>
      </c>
      <c r="C111" s="74">
        <f>SUM(C90:C110)</f>
        <v>995858</v>
      </c>
      <c r="D111" s="74">
        <f>SUM(D90:D110)</f>
        <v>820316</v>
      </c>
      <c r="E111" s="71">
        <f t="shared" si="36"/>
        <v>2788128</v>
      </c>
      <c r="F111" s="71">
        <f>SUM(F90:F110)</f>
        <v>1091640</v>
      </c>
      <c r="G111" s="71">
        <f>SUM(G90:G110)</f>
        <v>1954712</v>
      </c>
      <c r="H111" s="71">
        <f>SUM(H90:H110)</f>
        <v>906468</v>
      </c>
      <c r="I111" s="71">
        <f t="shared" si="37"/>
        <v>3952820</v>
      </c>
      <c r="J111" s="32">
        <f t="shared" si="38"/>
        <v>6740948</v>
      </c>
    </row>
    <row r="112" spans="1:10" s="22" customFormat="1" ht="13.5">
      <c r="A112" s="24" t="s">
        <v>45</v>
      </c>
      <c r="B112" s="25">
        <v>16307</v>
      </c>
      <c r="C112" s="25">
        <v>18067</v>
      </c>
      <c r="D112" s="25">
        <v>13539</v>
      </c>
      <c r="E112" s="69">
        <f t="shared" si="36"/>
        <v>47913</v>
      </c>
      <c r="F112" s="25">
        <v>19320</v>
      </c>
      <c r="G112" s="25">
        <v>29391</v>
      </c>
      <c r="H112" s="25">
        <v>20112</v>
      </c>
      <c r="I112" s="69">
        <f t="shared" si="37"/>
        <v>68823</v>
      </c>
      <c r="J112" s="24">
        <f t="shared" si="38"/>
        <v>116736</v>
      </c>
    </row>
    <row r="113" spans="1:10" s="22" customFormat="1" ht="13.5">
      <c r="A113" s="24" t="s">
        <v>46</v>
      </c>
      <c r="B113" s="25">
        <v>42763</v>
      </c>
      <c r="C113" s="25">
        <v>39770</v>
      </c>
      <c r="D113" s="25">
        <v>36457</v>
      </c>
      <c r="E113" s="69">
        <f t="shared" si="36"/>
        <v>118990</v>
      </c>
      <c r="F113" s="25">
        <v>40069</v>
      </c>
      <c r="G113" s="25">
        <v>46660</v>
      </c>
      <c r="H113" s="25">
        <v>35153</v>
      </c>
      <c r="I113" s="69">
        <f t="shared" si="37"/>
        <v>121882</v>
      </c>
      <c r="J113" s="24">
        <f t="shared" si="38"/>
        <v>240872</v>
      </c>
    </row>
    <row r="114" spans="1:10" s="22" customFormat="1" ht="13.5">
      <c r="A114" s="24" t="s">
        <v>47</v>
      </c>
      <c r="B114" s="25">
        <v>33982</v>
      </c>
      <c r="C114" s="25">
        <v>33008</v>
      </c>
      <c r="D114" s="25">
        <v>25983</v>
      </c>
      <c r="E114" s="69">
        <f t="shared" si="36"/>
        <v>92973</v>
      </c>
      <c r="F114" s="25">
        <v>30656</v>
      </c>
      <c r="G114" s="25">
        <v>52306</v>
      </c>
      <c r="H114" s="25">
        <v>28455</v>
      </c>
      <c r="I114" s="69">
        <f t="shared" si="37"/>
        <v>111417</v>
      </c>
      <c r="J114" s="24">
        <f t="shared" si="38"/>
        <v>204390</v>
      </c>
    </row>
    <row r="115" spans="1:10" s="22" customFormat="1" ht="13.5">
      <c r="A115" s="24" t="s">
        <v>48</v>
      </c>
      <c r="B115" s="25">
        <v>7175</v>
      </c>
      <c r="C115" s="25">
        <v>7592</v>
      </c>
      <c r="D115" s="25">
        <v>5820</v>
      </c>
      <c r="E115" s="69">
        <f t="shared" si="36"/>
        <v>20587</v>
      </c>
      <c r="F115" s="25">
        <v>7656</v>
      </c>
      <c r="G115" s="25">
        <v>14285</v>
      </c>
      <c r="H115" s="25">
        <v>9416</v>
      </c>
      <c r="I115" s="69">
        <f t="shared" si="37"/>
        <v>31357</v>
      </c>
      <c r="J115" s="24">
        <f t="shared" si="38"/>
        <v>51944</v>
      </c>
    </row>
    <row r="116" spans="1:10" s="22" customFormat="1" ht="13.5">
      <c r="A116" s="24" t="s">
        <v>49</v>
      </c>
      <c r="B116" s="41"/>
      <c r="C116" s="41"/>
      <c r="D116" s="41"/>
      <c r="E116" s="69">
        <f t="shared" si="36"/>
        <v>0</v>
      </c>
      <c r="F116" s="25"/>
      <c r="G116" s="25"/>
      <c r="H116" s="25"/>
      <c r="I116" s="69">
        <f t="shared" si="37"/>
        <v>0</v>
      </c>
      <c r="J116" s="24">
        <f t="shared" si="38"/>
        <v>0</v>
      </c>
    </row>
    <row r="117" spans="1:10" s="22" customFormat="1" ht="13.5">
      <c r="A117" s="24" t="s">
        <v>50</v>
      </c>
      <c r="B117" s="25">
        <v>6694</v>
      </c>
      <c r="C117" s="25">
        <v>1167</v>
      </c>
      <c r="D117" s="25">
        <v>6385</v>
      </c>
      <c r="E117" s="69">
        <f t="shared" si="36"/>
        <v>14246</v>
      </c>
      <c r="F117" s="25">
        <v>6831</v>
      </c>
      <c r="G117" s="25">
        <v>11922</v>
      </c>
      <c r="H117" s="25">
        <v>5366</v>
      </c>
      <c r="I117" s="69">
        <f t="shared" si="37"/>
        <v>24119</v>
      </c>
      <c r="J117" s="24">
        <f t="shared" si="38"/>
        <v>38365</v>
      </c>
    </row>
    <row r="118" spans="1:10" s="22" customFormat="1" ht="13.5">
      <c r="A118" s="24" t="s">
        <v>51</v>
      </c>
      <c r="B118" s="25">
        <v>630</v>
      </c>
      <c r="C118" s="25">
        <v>768</v>
      </c>
      <c r="D118" s="25">
        <v>426</v>
      </c>
      <c r="E118" s="69">
        <f t="shared" si="36"/>
        <v>1824</v>
      </c>
      <c r="F118" s="25">
        <v>593</v>
      </c>
      <c r="G118" s="25">
        <v>568</v>
      </c>
      <c r="H118" s="25">
        <v>549</v>
      </c>
      <c r="I118" s="69">
        <f t="shared" si="37"/>
        <v>1710</v>
      </c>
      <c r="J118" s="24">
        <f t="shared" si="38"/>
        <v>3534</v>
      </c>
    </row>
    <row r="119" spans="1:10" s="22" customFormat="1" ht="13.5">
      <c r="A119" s="27" t="s">
        <v>52</v>
      </c>
      <c r="B119" s="74">
        <f>SUM(B112:B118)</f>
        <v>107551</v>
      </c>
      <c r="C119" s="74">
        <f>SUM(C112:C118)</f>
        <v>100372</v>
      </c>
      <c r="D119" s="74">
        <f>SUM(D112:D118)</f>
        <v>88610</v>
      </c>
      <c r="E119" s="71">
        <f t="shared" si="36"/>
        <v>296533</v>
      </c>
      <c r="F119" s="71">
        <f>SUM(F112:F118)</f>
        <v>105125</v>
      </c>
      <c r="G119" s="71">
        <f>SUM(G112:G118)</f>
        <v>155132</v>
      </c>
      <c r="H119" s="71">
        <f>SUM(H112:H118)</f>
        <v>99051</v>
      </c>
      <c r="I119" s="71">
        <f t="shared" si="37"/>
        <v>359308</v>
      </c>
      <c r="J119" s="32">
        <f t="shared" si="38"/>
        <v>655841</v>
      </c>
    </row>
    <row r="120" spans="1:10" s="22" customFormat="1" ht="13.5">
      <c r="A120" s="24" t="s">
        <v>53</v>
      </c>
      <c r="B120" s="25">
        <v>77606</v>
      </c>
      <c r="C120" s="25">
        <v>83814</v>
      </c>
      <c r="D120" s="25">
        <v>77907</v>
      </c>
      <c r="E120" s="69">
        <f t="shared" si="36"/>
        <v>239327</v>
      </c>
      <c r="F120" s="25">
        <v>78873</v>
      </c>
      <c r="G120" s="25">
        <v>90638</v>
      </c>
      <c r="H120" s="25">
        <v>74551</v>
      </c>
      <c r="I120" s="69">
        <f t="shared" si="37"/>
        <v>244062</v>
      </c>
      <c r="J120" s="24">
        <f t="shared" si="38"/>
        <v>483389</v>
      </c>
    </row>
    <row r="121" spans="1:10" s="22" customFormat="1" ht="13.5">
      <c r="A121" s="24" t="s">
        <v>54</v>
      </c>
      <c r="B121" s="25">
        <v>26570</v>
      </c>
      <c r="C121" s="25">
        <v>27287</v>
      </c>
      <c r="D121" s="25">
        <v>23077</v>
      </c>
      <c r="E121" s="69">
        <f t="shared" si="36"/>
        <v>76934</v>
      </c>
      <c r="F121" s="25">
        <v>25695</v>
      </c>
      <c r="G121" s="25">
        <v>39902</v>
      </c>
      <c r="H121" s="25">
        <v>23352</v>
      </c>
      <c r="I121" s="69">
        <f t="shared" si="37"/>
        <v>88949</v>
      </c>
      <c r="J121" s="24">
        <f t="shared" si="38"/>
        <v>165883</v>
      </c>
    </row>
    <row r="122" spans="1:10" s="22" customFormat="1" ht="13.5">
      <c r="A122" s="24" t="s">
        <v>55</v>
      </c>
      <c r="B122" s="41"/>
      <c r="C122" s="41"/>
      <c r="D122" s="41"/>
      <c r="E122" s="69">
        <f t="shared" si="36"/>
        <v>0</v>
      </c>
      <c r="F122" s="25"/>
      <c r="G122" s="25"/>
      <c r="H122" s="25"/>
      <c r="I122" s="69">
        <f t="shared" si="37"/>
        <v>0</v>
      </c>
      <c r="J122" s="24">
        <f t="shared" si="38"/>
        <v>0</v>
      </c>
    </row>
    <row r="123" spans="1:10" s="22" customFormat="1" ht="13.5">
      <c r="A123" s="24" t="s">
        <v>56</v>
      </c>
      <c r="B123" s="41"/>
      <c r="C123" s="41"/>
      <c r="D123" s="41"/>
      <c r="E123" s="69">
        <f t="shared" si="36"/>
        <v>0</v>
      </c>
      <c r="F123" s="25"/>
      <c r="G123" s="25"/>
      <c r="H123" s="25"/>
      <c r="I123" s="69">
        <f t="shared" si="37"/>
        <v>0</v>
      </c>
      <c r="J123" s="24">
        <f t="shared" si="38"/>
        <v>0</v>
      </c>
    </row>
    <row r="124" spans="1:10" s="22" customFormat="1" ht="13.5">
      <c r="A124" s="24" t="s">
        <v>57</v>
      </c>
      <c r="B124" s="25">
        <v>475</v>
      </c>
      <c r="C124" s="25">
        <v>491</v>
      </c>
      <c r="D124" s="25">
        <v>453</v>
      </c>
      <c r="E124" s="69">
        <f t="shared" si="36"/>
        <v>1419</v>
      </c>
      <c r="F124" s="25">
        <v>380</v>
      </c>
      <c r="G124" s="25">
        <v>638</v>
      </c>
      <c r="H124" s="25">
        <v>337</v>
      </c>
      <c r="I124" s="69">
        <f t="shared" si="37"/>
        <v>1355</v>
      </c>
      <c r="J124" s="24">
        <f t="shared" si="38"/>
        <v>2774</v>
      </c>
    </row>
    <row r="125" spans="1:10" s="22" customFormat="1" ht="13.5">
      <c r="A125" s="27" t="s">
        <v>58</v>
      </c>
      <c r="B125" s="74">
        <f>SUM(B120:B124)</f>
        <v>104651</v>
      </c>
      <c r="C125" s="74">
        <f>SUM(C120:C124)</f>
        <v>111592</v>
      </c>
      <c r="D125" s="74">
        <f>SUM(D120:D124)</f>
        <v>101437</v>
      </c>
      <c r="E125" s="71">
        <f t="shared" si="36"/>
        <v>317680</v>
      </c>
      <c r="F125" s="71">
        <f>SUM(F120:F124)</f>
        <v>104948</v>
      </c>
      <c r="G125" s="71">
        <f>SUM(G120:G124)</f>
        <v>131178</v>
      </c>
      <c r="H125" s="71">
        <f>SUM(H120:H124)</f>
        <v>98240</v>
      </c>
      <c r="I125" s="71">
        <f t="shared" si="37"/>
        <v>334366</v>
      </c>
      <c r="J125" s="32">
        <f t="shared" si="38"/>
        <v>652046</v>
      </c>
    </row>
    <row r="126" spans="1:10" s="22" customFormat="1" ht="13.5">
      <c r="A126" s="24" t="s">
        <v>59</v>
      </c>
      <c r="B126" s="25">
        <v>1022</v>
      </c>
      <c r="C126" s="25">
        <v>1123</v>
      </c>
      <c r="D126" s="25">
        <v>1017</v>
      </c>
      <c r="E126" s="69">
        <f t="shared" si="36"/>
        <v>3162</v>
      </c>
      <c r="F126" s="33">
        <v>1213</v>
      </c>
      <c r="G126" s="33">
        <v>1872</v>
      </c>
      <c r="H126" s="33">
        <v>1109</v>
      </c>
      <c r="I126" s="69">
        <f t="shared" si="37"/>
        <v>4194</v>
      </c>
      <c r="J126" s="24">
        <f t="shared" si="38"/>
        <v>7356</v>
      </c>
    </row>
    <row r="127" spans="1:10" s="22" customFormat="1" ht="13.5">
      <c r="A127" s="24" t="s">
        <v>60</v>
      </c>
      <c r="B127" s="25">
        <v>138</v>
      </c>
      <c r="C127" s="25">
        <v>178</v>
      </c>
      <c r="D127" s="25">
        <v>120</v>
      </c>
      <c r="E127" s="69">
        <f t="shared" si="36"/>
        <v>436</v>
      </c>
      <c r="F127" s="34">
        <v>230</v>
      </c>
      <c r="G127" s="25">
        <v>583</v>
      </c>
      <c r="H127" s="25">
        <v>107</v>
      </c>
      <c r="I127" s="69">
        <f t="shared" si="37"/>
        <v>920</v>
      </c>
      <c r="J127" s="24">
        <f t="shared" si="38"/>
        <v>1356</v>
      </c>
    </row>
    <row r="128" spans="1:10" s="22" customFormat="1" ht="13.5">
      <c r="A128" s="24" t="s">
        <v>61</v>
      </c>
      <c r="B128" s="25">
        <v>7445</v>
      </c>
      <c r="C128" s="25">
        <v>7456</v>
      </c>
      <c r="D128" s="25">
        <v>4440</v>
      </c>
      <c r="E128" s="69">
        <f t="shared" si="36"/>
        <v>19341</v>
      </c>
      <c r="F128" s="25">
        <v>5282</v>
      </c>
      <c r="G128" s="25">
        <v>8501</v>
      </c>
      <c r="H128" s="25">
        <v>4937</v>
      </c>
      <c r="I128" s="69">
        <f t="shared" si="37"/>
        <v>18720</v>
      </c>
      <c r="J128" s="24">
        <f t="shared" si="38"/>
        <v>38061</v>
      </c>
    </row>
    <row r="129" spans="1:10" s="22" customFormat="1" ht="13.5">
      <c r="A129" s="27" t="s">
        <v>62</v>
      </c>
      <c r="B129" s="74">
        <f>SUM(B126:B128)</f>
        <v>8605</v>
      </c>
      <c r="C129" s="74">
        <f>SUM(C126:C128)</f>
        <v>8757</v>
      </c>
      <c r="D129" s="74">
        <f>SUM(D126:D128)</f>
        <v>5577</v>
      </c>
      <c r="E129" s="71">
        <f t="shared" si="36"/>
        <v>22939</v>
      </c>
      <c r="F129" s="71">
        <f>SUM(F126:F128)</f>
        <v>6725</v>
      </c>
      <c r="G129" s="71">
        <f>SUM(G126:G128)</f>
        <v>10956</v>
      </c>
      <c r="H129" s="71">
        <f>SUM(H126:H128)</f>
        <v>6153</v>
      </c>
      <c r="I129" s="71">
        <f t="shared" si="37"/>
        <v>23834</v>
      </c>
      <c r="J129" s="32">
        <f t="shared" si="38"/>
        <v>46773</v>
      </c>
    </row>
    <row r="130" spans="1:10" s="22" customFormat="1" ht="13.5">
      <c r="A130" s="24" t="s">
        <v>63</v>
      </c>
      <c r="B130" s="25">
        <v>9432</v>
      </c>
      <c r="C130" s="25">
        <v>9027</v>
      </c>
      <c r="D130" s="25">
        <v>8482</v>
      </c>
      <c r="E130" s="69">
        <f t="shared" si="36"/>
        <v>26941</v>
      </c>
      <c r="F130" s="25">
        <v>10156</v>
      </c>
      <c r="G130" s="25">
        <v>12368</v>
      </c>
      <c r="H130" s="25">
        <v>8473</v>
      </c>
      <c r="I130" s="69">
        <f t="shared" si="37"/>
        <v>30997</v>
      </c>
      <c r="J130" s="24">
        <f t="shared" si="38"/>
        <v>57938</v>
      </c>
    </row>
    <row r="131" spans="1:10" s="22" customFormat="1" ht="13.5">
      <c r="A131" s="24" t="s">
        <v>64</v>
      </c>
      <c r="B131" s="25">
        <v>33898</v>
      </c>
      <c r="C131" s="25">
        <v>34372</v>
      </c>
      <c r="D131" s="25">
        <v>35958</v>
      </c>
      <c r="E131" s="69">
        <f t="shared" si="36"/>
        <v>104228</v>
      </c>
      <c r="F131" s="25">
        <v>34097</v>
      </c>
      <c r="G131" s="25">
        <v>42695</v>
      </c>
      <c r="H131" s="25">
        <v>34696</v>
      </c>
      <c r="I131" s="69">
        <f t="shared" si="37"/>
        <v>111488</v>
      </c>
      <c r="J131" s="24">
        <f t="shared" si="38"/>
        <v>215716</v>
      </c>
    </row>
    <row r="132" spans="1:10" s="22" customFormat="1" ht="13.5">
      <c r="A132" s="24" t="s">
        <v>65</v>
      </c>
      <c r="B132" s="25">
        <v>10277</v>
      </c>
      <c r="C132" s="25">
        <v>9140</v>
      </c>
      <c r="D132" s="25">
        <v>8869</v>
      </c>
      <c r="E132" s="69">
        <f t="shared" si="36"/>
        <v>28286</v>
      </c>
      <c r="F132" s="25">
        <v>8458</v>
      </c>
      <c r="G132" s="25">
        <v>10968</v>
      </c>
      <c r="H132" s="25">
        <v>7148</v>
      </c>
      <c r="I132" s="69">
        <f t="shared" si="37"/>
        <v>26574</v>
      </c>
      <c r="J132" s="24">
        <f t="shared" si="38"/>
        <v>54860</v>
      </c>
    </row>
    <row r="133" spans="1:10" s="22" customFormat="1" ht="13.5">
      <c r="A133" s="24" t="s">
        <v>66</v>
      </c>
      <c r="B133" s="25">
        <v>561</v>
      </c>
      <c r="C133" s="25">
        <v>735</v>
      </c>
      <c r="D133" s="25">
        <v>508</v>
      </c>
      <c r="E133" s="69">
        <f t="shared" si="36"/>
        <v>1804</v>
      </c>
      <c r="F133" s="25">
        <v>770</v>
      </c>
      <c r="G133" s="25">
        <v>862</v>
      </c>
      <c r="H133" s="25">
        <v>371</v>
      </c>
      <c r="I133" s="69">
        <f t="shared" si="37"/>
        <v>2003</v>
      </c>
      <c r="J133" s="24">
        <f t="shared" si="38"/>
        <v>3807</v>
      </c>
    </row>
    <row r="134" spans="1:10" s="22" customFormat="1" ht="13.5">
      <c r="A134" s="24" t="s">
        <v>67</v>
      </c>
      <c r="B134" s="25">
        <v>582</v>
      </c>
      <c r="C134" s="25">
        <v>768</v>
      </c>
      <c r="D134" s="25">
        <v>674</v>
      </c>
      <c r="E134" s="69">
        <f t="shared" si="36"/>
        <v>2024</v>
      </c>
      <c r="F134" s="25">
        <v>508</v>
      </c>
      <c r="G134" s="25">
        <v>781</v>
      </c>
      <c r="H134" s="25">
        <v>451</v>
      </c>
      <c r="I134" s="69">
        <f t="shared" si="37"/>
        <v>1740</v>
      </c>
      <c r="J134" s="24">
        <f t="shared" si="38"/>
        <v>3764</v>
      </c>
    </row>
    <row r="135" spans="1:10" s="22" customFormat="1" ht="13.5">
      <c r="A135" s="24" t="s">
        <v>68</v>
      </c>
      <c r="B135" s="25">
        <v>13371</v>
      </c>
      <c r="C135" s="25">
        <v>14362</v>
      </c>
      <c r="D135" s="25">
        <v>14993</v>
      </c>
      <c r="E135" s="69">
        <f t="shared" si="36"/>
        <v>42726</v>
      </c>
      <c r="F135" s="25">
        <v>16981</v>
      </c>
      <c r="G135" s="25">
        <v>27732</v>
      </c>
      <c r="H135" s="25">
        <v>13790</v>
      </c>
      <c r="I135" s="69">
        <f t="shared" si="37"/>
        <v>58503</v>
      </c>
      <c r="J135" s="24">
        <f t="shared" si="38"/>
        <v>101229</v>
      </c>
    </row>
    <row r="136" spans="1:10" s="22" customFormat="1" ht="13.5">
      <c r="A136" s="24" t="s">
        <v>69</v>
      </c>
      <c r="B136" s="25">
        <v>2468</v>
      </c>
      <c r="C136" s="25">
        <v>2839</v>
      </c>
      <c r="D136" s="25">
        <v>2344</v>
      </c>
      <c r="E136" s="69">
        <f t="shared" si="36"/>
        <v>7651</v>
      </c>
      <c r="F136" s="25">
        <v>4294</v>
      </c>
      <c r="G136" s="25">
        <v>8892</v>
      </c>
      <c r="H136" s="25">
        <v>2031</v>
      </c>
      <c r="I136" s="69">
        <f t="shared" si="37"/>
        <v>15217</v>
      </c>
      <c r="J136" s="24">
        <f t="shared" si="38"/>
        <v>22868</v>
      </c>
    </row>
    <row r="137" spans="1:10" s="22" customFormat="1" ht="13.5">
      <c r="A137" s="24" t="s">
        <v>70</v>
      </c>
      <c r="B137" s="25">
        <v>2249</v>
      </c>
      <c r="C137" s="25">
        <v>2148</v>
      </c>
      <c r="D137" s="25">
        <v>1360</v>
      </c>
      <c r="E137" s="69">
        <f t="shared" si="36"/>
        <v>5757</v>
      </c>
      <c r="F137" s="25">
        <v>4272</v>
      </c>
      <c r="G137" s="25">
        <v>7868</v>
      </c>
      <c r="H137" s="25">
        <v>2746</v>
      </c>
      <c r="I137" s="69">
        <f t="shared" si="37"/>
        <v>14886</v>
      </c>
      <c r="J137" s="24">
        <f t="shared" si="38"/>
        <v>20643</v>
      </c>
    </row>
    <row r="138" spans="1:10" s="22" customFormat="1" ht="13.5">
      <c r="A138" s="24" t="s">
        <v>71</v>
      </c>
      <c r="B138" s="25">
        <v>535</v>
      </c>
      <c r="C138" s="25">
        <v>719</v>
      </c>
      <c r="D138" s="25">
        <v>613</v>
      </c>
      <c r="E138" s="69">
        <f t="shared" si="36"/>
        <v>1867</v>
      </c>
      <c r="F138" s="25">
        <v>570</v>
      </c>
      <c r="G138" s="25">
        <v>482</v>
      </c>
      <c r="H138" s="25">
        <v>383</v>
      </c>
      <c r="I138" s="69">
        <f t="shared" si="37"/>
        <v>1435</v>
      </c>
      <c r="J138" s="24">
        <f t="shared" si="38"/>
        <v>3302</v>
      </c>
    </row>
    <row r="139" spans="1:10" s="22" customFormat="1" ht="13.5">
      <c r="A139" s="24" t="s">
        <v>72</v>
      </c>
      <c r="B139" s="25">
        <v>440</v>
      </c>
      <c r="C139" s="25">
        <v>430</v>
      </c>
      <c r="D139" s="25">
        <v>319</v>
      </c>
      <c r="E139" s="69">
        <f t="shared" si="36"/>
        <v>1189</v>
      </c>
      <c r="F139" s="25">
        <v>374</v>
      </c>
      <c r="G139" s="25">
        <v>1000</v>
      </c>
      <c r="H139" s="25">
        <v>775</v>
      </c>
      <c r="I139" s="69">
        <f t="shared" si="37"/>
        <v>2149</v>
      </c>
      <c r="J139" s="24">
        <f t="shared" si="38"/>
        <v>3338</v>
      </c>
    </row>
    <row r="140" spans="1:10" s="22" customFormat="1" ht="13.5">
      <c r="A140" s="27" t="s">
        <v>73</v>
      </c>
      <c r="B140" s="74">
        <f>SUM(B130:B139)</f>
        <v>73813</v>
      </c>
      <c r="C140" s="74">
        <f>SUM(C130:C139)</f>
        <v>74540</v>
      </c>
      <c r="D140" s="74">
        <f>SUM(D130:D139)</f>
        <v>74120</v>
      </c>
      <c r="E140" s="71">
        <f t="shared" si="36"/>
        <v>222473</v>
      </c>
      <c r="F140" s="71">
        <f>SUM(F130:F139)</f>
        <v>80480</v>
      </c>
      <c r="G140" s="71">
        <f>SUM(G130:G139)</f>
        <v>113648</v>
      </c>
      <c r="H140" s="71">
        <f>SUM(H130:H139)</f>
        <v>70864</v>
      </c>
      <c r="I140" s="71">
        <f t="shared" si="37"/>
        <v>264992</v>
      </c>
      <c r="J140" s="32">
        <f t="shared" si="38"/>
        <v>487465</v>
      </c>
    </row>
    <row r="141" spans="1:10" s="22" customFormat="1" ht="13.5">
      <c r="A141" s="24" t="s">
        <v>74</v>
      </c>
      <c r="B141" s="42">
        <v>6714</v>
      </c>
      <c r="C141" s="25">
        <v>7348</v>
      </c>
      <c r="D141" s="25">
        <v>5218</v>
      </c>
      <c r="E141" s="69">
        <f t="shared" si="36"/>
        <v>19280</v>
      </c>
      <c r="F141" s="25">
        <v>6533</v>
      </c>
      <c r="G141" s="25">
        <v>10962</v>
      </c>
      <c r="H141" s="25">
        <v>6238</v>
      </c>
      <c r="I141" s="69">
        <f t="shared" si="37"/>
        <v>23733</v>
      </c>
      <c r="J141" s="24">
        <f t="shared" si="38"/>
        <v>43013</v>
      </c>
    </row>
    <row r="142" spans="1:10" ht="13.5">
      <c r="A142" s="24" t="s">
        <v>75</v>
      </c>
      <c r="B142" s="43">
        <v>27407</v>
      </c>
      <c r="C142" s="45">
        <v>26014</v>
      </c>
      <c r="D142" s="45">
        <v>20747</v>
      </c>
      <c r="E142" s="75">
        <f t="shared" si="36"/>
        <v>74168</v>
      </c>
      <c r="F142" s="45">
        <v>24848</v>
      </c>
      <c r="G142" s="45">
        <v>34893</v>
      </c>
      <c r="H142" s="45">
        <v>21377</v>
      </c>
      <c r="I142" s="75">
        <f t="shared" si="37"/>
        <v>81118</v>
      </c>
      <c r="J142" s="47">
        <f t="shared" si="38"/>
        <v>155286</v>
      </c>
    </row>
    <row r="143" spans="1:10" ht="13.5">
      <c r="A143" s="47" t="s">
        <v>76</v>
      </c>
      <c r="B143" s="48">
        <v>8826</v>
      </c>
      <c r="C143" s="45">
        <v>8483</v>
      </c>
      <c r="D143" s="45">
        <v>7066</v>
      </c>
      <c r="E143" s="75">
        <f t="shared" si="36"/>
        <v>24375</v>
      </c>
      <c r="F143" s="45">
        <v>6998</v>
      </c>
      <c r="G143" s="45">
        <v>9403</v>
      </c>
      <c r="H143" s="45">
        <v>7389</v>
      </c>
      <c r="I143" s="75">
        <f t="shared" si="37"/>
        <v>23790</v>
      </c>
      <c r="J143" s="47">
        <f t="shared" si="38"/>
        <v>48165</v>
      </c>
    </row>
    <row r="144" spans="1:10" ht="13.5">
      <c r="A144" s="47" t="s">
        <v>77</v>
      </c>
      <c r="B144" s="48">
        <v>565</v>
      </c>
      <c r="C144" s="45">
        <v>612</v>
      </c>
      <c r="D144" s="45">
        <v>681</v>
      </c>
      <c r="E144" s="75">
        <f t="shared" si="36"/>
        <v>1858</v>
      </c>
      <c r="F144" s="45">
        <v>566</v>
      </c>
      <c r="G144" s="45">
        <v>1430</v>
      </c>
      <c r="H144" s="45">
        <v>793</v>
      </c>
      <c r="I144" s="75">
        <f t="shared" si="37"/>
        <v>2789</v>
      </c>
      <c r="J144" s="47">
        <f t="shared" si="38"/>
        <v>4647</v>
      </c>
    </row>
    <row r="145" spans="1:10" ht="13.5">
      <c r="A145" s="47" t="s">
        <v>78</v>
      </c>
      <c r="B145" s="48">
        <v>855</v>
      </c>
      <c r="C145" s="45">
        <v>1140</v>
      </c>
      <c r="D145" s="45">
        <v>980</v>
      </c>
      <c r="E145" s="75">
        <f t="shared" si="36"/>
        <v>2975</v>
      </c>
      <c r="F145" s="45">
        <v>1535</v>
      </c>
      <c r="G145" s="45">
        <v>2637</v>
      </c>
      <c r="H145" s="45">
        <v>1256</v>
      </c>
      <c r="I145" s="75">
        <f t="shared" si="37"/>
        <v>5428</v>
      </c>
      <c r="J145" s="47">
        <f t="shared" si="38"/>
        <v>8403</v>
      </c>
    </row>
    <row r="146" spans="1:10" ht="13.5">
      <c r="A146" s="47" t="s">
        <v>79</v>
      </c>
      <c r="B146" s="48">
        <v>6974</v>
      </c>
      <c r="C146" s="45">
        <v>5932</v>
      </c>
      <c r="D146" s="45">
        <v>9507</v>
      </c>
      <c r="E146" s="75">
        <f t="shared" si="36"/>
        <v>22413</v>
      </c>
      <c r="F146" s="45">
        <v>13216</v>
      </c>
      <c r="G146" s="45">
        <v>11716</v>
      </c>
      <c r="H146" s="45">
        <v>15122</v>
      </c>
      <c r="I146" s="75">
        <f t="shared" si="37"/>
        <v>40054</v>
      </c>
      <c r="J146" s="47">
        <f t="shared" si="38"/>
        <v>62467</v>
      </c>
    </row>
    <row r="147" spans="1:10" ht="13.5">
      <c r="A147" s="47" t="s">
        <v>80</v>
      </c>
      <c r="B147" s="48">
        <v>2602</v>
      </c>
      <c r="C147" s="45">
        <v>2836</v>
      </c>
      <c r="D147" s="45">
        <v>3198</v>
      </c>
      <c r="E147" s="75">
        <f t="shared" si="36"/>
        <v>8636</v>
      </c>
      <c r="F147" s="45">
        <v>2605</v>
      </c>
      <c r="G147" s="45">
        <v>3500</v>
      </c>
      <c r="H147" s="45">
        <v>2900</v>
      </c>
      <c r="I147" s="75">
        <f t="shared" si="37"/>
        <v>9005</v>
      </c>
      <c r="J147" s="47">
        <f t="shared" si="38"/>
        <v>17641</v>
      </c>
    </row>
    <row r="148" spans="1:10" ht="13.5">
      <c r="A148" s="47" t="s">
        <v>81</v>
      </c>
      <c r="B148" s="48">
        <v>1321</v>
      </c>
      <c r="C148" s="45">
        <v>1347</v>
      </c>
      <c r="D148" s="45">
        <v>1027</v>
      </c>
      <c r="E148" s="75">
        <f t="shared" si="36"/>
        <v>3695</v>
      </c>
      <c r="F148" s="45">
        <v>1391</v>
      </c>
      <c r="G148" s="45">
        <v>1545</v>
      </c>
      <c r="H148" s="45">
        <v>1520</v>
      </c>
      <c r="I148" s="75">
        <f t="shared" si="37"/>
        <v>4456</v>
      </c>
      <c r="J148" s="47">
        <f t="shared" si="38"/>
        <v>8151</v>
      </c>
    </row>
    <row r="149" spans="1:10" ht="13.5">
      <c r="A149" s="47" t="s">
        <v>82</v>
      </c>
      <c r="B149" s="48">
        <v>691</v>
      </c>
      <c r="C149" s="45">
        <v>734</v>
      </c>
      <c r="D149" s="45">
        <v>826</v>
      </c>
      <c r="E149" s="75">
        <f t="shared" si="36"/>
        <v>2251</v>
      </c>
      <c r="F149" s="45">
        <v>888</v>
      </c>
      <c r="G149" s="45">
        <v>1684</v>
      </c>
      <c r="H149" s="45">
        <v>765</v>
      </c>
      <c r="I149" s="75">
        <f t="shared" si="37"/>
        <v>3337</v>
      </c>
      <c r="J149" s="47">
        <f t="shared" si="38"/>
        <v>5588</v>
      </c>
    </row>
    <row r="150" spans="1:10" ht="13.5">
      <c r="A150" s="47" t="s">
        <v>83</v>
      </c>
      <c r="B150" s="48"/>
      <c r="C150" s="49"/>
      <c r="D150" s="49"/>
      <c r="E150" s="75">
        <f t="shared" si="36"/>
        <v>0</v>
      </c>
      <c r="F150" s="45"/>
      <c r="G150" s="45"/>
      <c r="H150" s="45"/>
      <c r="I150" s="75">
        <f t="shared" si="37"/>
        <v>0</v>
      </c>
      <c r="J150" s="47">
        <f t="shared" si="38"/>
        <v>0</v>
      </c>
    </row>
    <row r="151" spans="1:10" ht="13.5">
      <c r="A151" s="47" t="s">
        <v>84</v>
      </c>
      <c r="B151" s="48">
        <v>1541</v>
      </c>
      <c r="C151" s="45">
        <v>1544</v>
      </c>
      <c r="D151" s="45">
        <v>1562</v>
      </c>
      <c r="E151" s="75">
        <f t="shared" si="36"/>
        <v>4647</v>
      </c>
      <c r="F151" s="45">
        <v>2018</v>
      </c>
      <c r="G151" s="45">
        <v>2221</v>
      </c>
      <c r="H151" s="45">
        <v>1640</v>
      </c>
      <c r="I151" s="75">
        <f t="shared" si="37"/>
        <v>5879</v>
      </c>
      <c r="J151" s="47">
        <f t="shared" si="38"/>
        <v>10526</v>
      </c>
    </row>
    <row r="152" spans="1:10" ht="13.5">
      <c r="A152" s="47" t="s">
        <v>85</v>
      </c>
      <c r="B152" s="50">
        <v>17</v>
      </c>
      <c r="C152" s="45">
        <v>34</v>
      </c>
      <c r="D152" s="45">
        <v>9</v>
      </c>
      <c r="E152" s="75">
        <f t="shared" si="36"/>
        <v>60</v>
      </c>
      <c r="F152" s="45">
        <v>64</v>
      </c>
      <c r="G152" s="45">
        <v>120</v>
      </c>
      <c r="H152" s="45">
        <v>56</v>
      </c>
      <c r="I152" s="75">
        <f t="shared" si="37"/>
        <v>240</v>
      </c>
      <c r="J152" s="47">
        <f t="shared" si="38"/>
        <v>300</v>
      </c>
    </row>
    <row r="153" spans="1:10" ht="13.5">
      <c r="A153" s="47" t="s">
        <v>86</v>
      </c>
      <c r="B153" s="48">
        <v>2100</v>
      </c>
      <c r="C153" s="45">
        <v>2200</v>
      </c>
      <c r="D153" s="45">
        <v>1500</v>
      </c>
      <c r="E153" s="75">
        <f t="shared" si="36"/>
        <v>5800</v>
      </c>
      <c r="F153" s="45">
        <v>1900</v>
      </c>
      <c r="G153" s="45">
        <v>2400</v>
      </c>
      <c r="H153" s="45">
        <v>1729</v>
      </c>
      <c r="I153" s="75">
        <f t="shared" si="37"/>
        <v>6029</v>
      </c>
      <c r="J153" s="47">
        <f t="shared" si="38"/>
        <v>11829</v>
      </c>
    </row>
    <row r="154" spans="1:10" ht="13.5">
      <c r="A154" s="47" t="s">
        <v>87</v>
      </c>
      <c r="B154" s="45">
        <v>500</v>
      </c>
      <c r="C154" s="45">
        <v>481</v>
      </c>
      <c r="D154" s="45">
        <v>319</v>
      </c>
      <c r="E154" s="75">
        <f t="shared" si="36"/>
        <v>1300</v>
      </c>
      <c r="F154" s="45">
        <v>514</v>
      </c>
      <c r="G154" s="45">
        <v>880</v>
      </c>
      <c r="H154" s="45">
        <v>470</v>
      </c>
      <c r="I154" s="75">
        <f t="shared" si="37"/>
        <v>1864</v>
      </c>
      <c r="J154" s="47">
        <f t="shared" si="38"/>
        <v>3164</v>
      </c>
    </row>
    <row r="155" spans="1:10" ht="13.5">
      <c r="A155" s="51" t="s">
        <v>88</v>
      </c>
      <c r="B155" s="76">
        <f>SUM(B141:B154)</f>
        <v>60113</v>
      </c>
      <c r="C155" s="76">
        <f>SUM(C141:C154)</f>
        <v>58705</v>
      </c>
      <c r="D155" s="76">
        <f>SUM(D141:D154)</f>
        <v>52640</v>
      </c>
      <c r="E155" s="77">
        <f t="shared" si="36"/>
        <v>171458</v>
      </c>
      <c r="F155" s="77">
        <f>SUM(F141:F154)</f>
        <v>63076</v>
      </c>
      <c r="G155" s="77">
        <f>SUM(G141:G154)</f>
        <v>83391</v>
      </c>
      <c r="H155" s="77">
        <f>SUM(H141:H154)</f>
        <v>61255</v>
      </c>
      <c r="I155" s="77">
        <f aca="true" t="shared" si="39" ref="I155:I172">SUM(F155:H155)</f>
        <v>207722</v>
      </c>
      <c r="J155" s="78">
        <f aca="true" t="shared" si="40" ref="J155:J172">E155+I155</f>
        <v>379180</v>
      </c>
    </row>
    <row r="156" spans="1:10" ht="13.5">
      <c r="A156" s="47" t="s">
        <v>89</v>
      </c>
      <c r="B156" s="45">
        <v>121734</v>
      </c>
      <c r="C156" s="45">
        <v>127239</v>
      </c>
      <c r="D156" s="45">
        <v>116872</v>
      </c>
      <c r="E156" s="75">
        <f aca="true" t="shared" si="41" ref="E156:E172">SUM(B156:D156)</f>
        <v>365845</v>
      </c>
      <c r="F156" s="45">
        <v>130167</v>
      </c>
      <c r="G156" s="45">
        <v>167458</v>
      </c>
      <c r="H156" s="45">
        <v>119503</v>
      </c>
      <c r="I156" s="75">
        <f t="shared" si="39"/>
        <v>417128</v>
      </c>
      <c r="J156" s="47">
        <f t="shared" si="40"/>
        <v>782973</v>
      </c>
    </row>
    <row r="157" spans="1:10" ht="13.5">
      <c r="A157" s="47" t="s">
        <v>90</v>
      </c>
      <c r="B157" s="45">
        <v>3445</v>
      </c>
      <c r="C157" s="45">
        <v>4583</v>
      </c>
      <c r="D157" s="45">
        <v>3796</v>
      </c>
      <c r="E157" s="75">
        <f t="shared" si="41"/>
        <v>11824</v>
      </c>
      <c r="F157" s="45">
        <v>3649</v>
      </c>
      <c r="G157" s="45">
        <v>6921</v>
      </c>
      <c r="H157" s="45">
        <v>3119</v>
      </c>
      <c r="I157" s="75">
        <f t="shared" si="39"/>
        <v>13689</v>
      </c>
      <c r="J157" s="47">
        <f t="shared" si="40"/>
        <v>25513</v>
      </c>
    </row>
    <row r="158" spans="1:10" ht="13.5">
      <c r="A158" s="47" t="s">
        <v>91</v>
      </c>
      <c r="B158" s="45">
        <v>3388</v>
      </c>
      <c r="C158" s="45">
        <v>2974</v>
      </c>
      <c r="D158" s="45">
        <v>2110</v>
      </c>
      <c r="E158" s="75">
        <f t="shared" si="41"/>
        <v>8472</v>
      </c>
      <c r="F158" s="45">
        <v>3599</v>
      </c>
      <c r="G158" s="45">
        <v>5895</v>
      </c>
      <c r="H158" s="45">
        <v>3636</v>
      </c>
      <c r="I158" s="75">
        <f t="shared" si="39"/>
        <v>13130</v>
      </c>
      <c r="J158" s="47">
        <f t="shared" si="40"/>
        <v>21602</v>
      </c>
    </row>
    <row r="159" spans="1:10" ht="13.5">
      <c r="A159" s="47" t="s">
        <v>92</v>
      </c>
      <c r="B159" s="45">
        <v>9721</v>
      </c>
      <c r="C159" s="45">
        <v>11317</v>
      </c>
      <c r="D159" s="45">
        <v>8992</v>
      </c>
      <c r="E159" s="75">
        <f t="shared" si="41"/>
        <v>30030</v>
      </c>
      <c r="F159" s="45">
        <v>11520</v>
      </c>
      <c r="G159" s="45">
        <v>18937</v>
      </c>
      <c r="H159" s="45">
        <v>9623</v>
      </c>
      <c r="I159" s="75">
        <f t="shared" si="39"/>
        <v>40080</v>
      </c>
      <c r="J159" s="47">
        <f t="shared" si="40"/>
        <v>70110</v>
      </c>
    </row>
    <row r="160" spans="1:10" ht="13.5">
      <c r="A160" s="47" t="s">
        <v>93</v>
      </c>
      <c r="B160" s="45">
        <v>2102</v>
      </c>
      <c r="C160" s="45">
        <v>2204</v>
      </c>
      <c r="D160" s="45">
        <v>1926</v>
      </c>
      <c r="E160" s="75">
        <f t="shared" si="41"/>
        <v>6232</v>
      </c>
      <c r="F160" s="45">
        <v>4456</v>
      </c>
      <c r="G160" s="45">
        <v>6072</v>
      </c>
      <c r="H160" s="45">
        <v>2878</v>
      </c>
      <c r="I160" s="75">
        <f t="shared" si="39"/>
        <v>13406</v>
      </c>
      <c r="J160" s="47">
        <f t="shared" si="40"/>
        <v>19638</v>
      </c>
    </row>
    <row r="161" spans="1:10" ht="13.5">
      <c r="A161" s="47" t="s">
        <v>94</v>
      </c>
      <c r="B161" s="45">
        <v>9921</v>
      </c>
      <c r="C161" s="45">
        <v>6524</v>
      </c>
      <c r="D161" s="45">
        <v>5296</v>
      </c>
      <c r="E161" s="75">
        <f t="shared" si="41"/>
        <v>21741</v>
      </c>
      <c r="F161" s="45">
        <v>7289</v>
      </c>
      <c r="G161" s="45">
        <v>16366</v>
      </c>
      <c r="H161" s="45">
        <v>6241</v>
      </c>
      <c r="I161" s="75">
        <f t="shared" si="39"/>
        <v>29896</v>
      </c>
      <c r="J161" s="47">
        <f t="shared" si="40"/>
        <v>51637</v>
      </c>
    </row>
    <row r="162" spans="1:10" ht="13.5">
      <c r="A162" s="47" t="s">
        <v>95</v>
      </c>
      <c r="B162" s="45">
        <v>2256</v>
      </c>
      <c r="C162" s="45">
        <v>2320</v>
      </c>
      <c r="D162" s="45">
        <v>1589</v>
      </c>
      <c r="E162" s="75">
        <f t="shared" si="41"/>
        <v>6165</v>
      </c>
      <c r="F162" s="45">
        <v>2698</v>
      </c>
      <c r="G162" s="45">
        <v>5183</v>
      </c>
      <c r="H162" s="45">
        <v>1993</v>
      </c>
      <c r="I162" s="75">
        <f t="shared" si="39"/>
        <v>9874</v>
      </c>
      <c r="J162" s="47">
        <f t="shared" si="40"/>
        <v>16039</v>
      </c>
    </row>
    <row r="163" spans="1:10" ht="13.5">
      <c r="A163" s="47" t="s">
        <v>96</v>
      </c>
      <c r="B163" s="45">
        <v>750</v>
      </c>
      <c r="C163" s="45">
        <v>622</v>
      </c>
      <c r="D163" s="45">
        <v>731</v>
      </c>
      <c r="E163" s="75">
        <f t="shared" si="41"/>
        <v>2103</v>
      </c>
      <c r="F163" s="45">
        <v>912</v>
      </c>
      <c r="G163" s="45">
        <v>998</v>
      </c>
      <c r="H163" s="45">
        <v>485</v>
      </c>
      <c r="I163" s="75">
        <f t="shared" si="39"/>
        <v>2395</v>
      </c>
      <c r="J163" s="47">
        <f t="shared" si="40"/>
        <v>4498</v>
      </c>
    </row>
    <row r="164" spans="1:10" ht="13.5">
      <c r="A164" s="47" t="s">
        <v>97</v>
      </c>
      <c r="B164" s="45">
        <v>29087</v>
      </c>
      <c r="C164" s="45">
        <v>29343</v>
      </c>
      <c r="D164" s="45">
        <v>23639</v>
      </c>
      <c r="E164" s="75">
        <f t="shared" si="41"/>
        <v>82069</v>
      </c>
      <c r="F164" s="45">
        <v>33139</v>
      </c>
      <c r="G164" s="45">
        <v>57211</v>
      </c>
      <c r="H164" s="45">
        <v>25054</v>
      </c>
      <c r="I164" s="75">
        <f t="shared" si="39"/>
        <v>115404</v>
      </c>
      <c r="J164" s="47">
        <f t="shared" si="40"/>
        <v>197473</v>
      </c>
    </row>
    <row r="165" spans="1:10" ht="13.5">
      <c r="A165" s="51" t="s">
        <v>98</v>
      </c>
      <c r="B165" s="76">
        <f>SUM(B156:B164)</f>
        <v>182404</v>
      </c>
      <c r="C165" s="76">
        <f>SUM(C156:C164)</f>
        <v>187126</v>
      </c>
      <c r="D165" s="76">
        <f>SUM(D156:D164)</f>
        <v>164951</v>
      </c>
      <c r="E165" s="77">
        <f t="shared" si="41"/>
        <v>534481</v>
      </c>
      <c r="F165" s="77">
        <f>SUM(F156:F164)</f>
        <v>197429</v>
      </c>
      <c r="G165" s="77">
        <f>SUM(G156:G164)</f>
        <v>285041</v>
      </c>
      <c r="H165" s="77">
        <f>SUM(H156:H164)</f>
        <v>172532</v>
      </c>
      <c r="I165" s="77">
        <f t="shared" si="39"/>
        <v>655002</v>
      </c>
      <c r="J165" s="78">
        <f t="shared" si="40"/>
        <v>1189483</v>
      </c>
    </row>
    <row r="166" spans="1:10" ht="13.5">
      <c r="A166" s="47" t="s">
        <v>99</v>
      </c>
      <c r="B166" s="45">
        <v>1350</v>
      </c>
      <c r="C166" s="45">
        <v>3837</v>
      </c>
      <c r="D166" s="45">
        <v>1891</v>
      </c>
      <c r="E166" s="75">
        <f t="shared" si="41"/>
        <v>7078</v>
      </c>
      <c r="F166" s="45">
        <v>1774</v>
      </c>
      <c r="G166" s="45">
        <v>3785</v>
      </c>
      <c r="H166" s="45">
        <v>1938</v>
      </c>
      <c r="I166" s="75">
        <f t="shared" si="39"/>
        <v>7497</v>
      </c>
      <c r="J166" s="47">
        <f t="shared" si="40"/>
        <v>14575</v>
      </c>
    </row>
    <row r="167" spans="1:10" ht="13.5">
      <c r="A167" s="47" t="s">
        <v>100</v>
      </c>
      <c r="B167" s="45">
        <v>583</v>
      </c>
      <c r="C167" s="45">
        <v>609</v>
      </c>
      <c r="D167" s="45">
        <v>414</v>
      </c>
      <c r="E167" s="75">
        <f t="shared" si="41"/>
        <v>1606</v>
      </c>
      <c r="F167" s="45">
        <v>1251</v>
      </c>
      <c r="G167" s="45">
        <v>2849</v>
      </c>
      <c r="H167" s="45">
        <v>1376</v>
      </c>
      <c r="I167" s="75">
        <f t="shared" si="39"/>
        <v>5476</v>
      </c>
      <c r="J167" s="47">
        <f t="shared" si="40"/>
        <v>7082</v>
      </c>
    </row>
    <row r="168" spans="1:10" ht="13.5">
      <c r="A168" s="47" t="s">
        <v>101</v>
      </c>
      <c r="B168" s="45">
        <v>114</v>
      </c>
      <c r="C168" s="45">
        <v>160</v>
      </c>
      <c r="D168" s="45">
        <v>295</v>
      </c>
      <c r="E168" s="75">
        <f t="shared" si="41"/>
        <v>569</v>
      </c>
      <c r="F168" s="45">
        <v>215</v>
      </c>
      <c r="G168" s="45">
        <v>521</v>
      </c>
      <c r="H168" s="45">
        <v>178</v>
      </c>
      <c r="I168" s="75">
        <f t="shared" si="39"/>
        <v>914</v>
      </c>
      <c r="J168" s="47">
        <f t="shared" si="40"/>
        <v>1483</v>
      </c>
    </row>
    <row r="169" spans="1:10" ht="13.5">
      <c r="A169" s="47" t="s">
        <v>102</v>
      </c>
      <c r="B169" s="45">
        <v>930</v>
      </c>
      <c r="C169" s="45">
        <v>679</v>
      </c>
      <c r="D169" s="45">
        <v>652</v>
      </c>
      <c r="E169" s="75">
        <f t="shared" si="41"/>
        <v>2261</v>
      </c>
      <c r="F169" s="45">
        <v>954</v>
      </c>
      <c r="G169" s="45">
        <v>876</v>
      </c>
      <c r="H169" s="45">
        <v>644</v>
      </c>
      <c r="I169" s="75">
        <f t="shared" si="39"/>
        <v>2474</v>
      </c>
      <c r="J169" s="47">
        <f t="shared" si="40"/>
        <v>4735</v>
      </c>
    </row>
    <row r="170" spans="1:10" ht="13.5">
      <c r="A170" s="47" t="s">
        <v>103</v>
      </c>
      <c r="B170" s="45">
        <v>440</v>
      </c>
      <c r="C170" s="45">
        <v>494</v>
      </c>
      <c r="D170" s="45">
        <v>360</v>
      </c>
      <c r="E170" s="75">
        <f t="shared" si="41"/>
        <v>1294</v>
      </c>
      <c r="F170" s="45">
        <v>504</v>
      </c>
      <c r="G170" s="45">
        <v>552</v>
      </c>
      <c r="H170" s="45">
        <v>488</v>
      </c>
      <c r="I170" s="75">
        <f t="shared" si="39"/>
        <v>1544</v>
      </c>
      <c r="J170" s="47">
        <f t="shared" si="40"/>
        <v>2838</v>
      </c>
    </row>
    <row r="171" spans="1:10" ht="13.5">
      <c r="A171" s="51" t="s">
        <v>104</v>
      </c>
      <c r="B171" s="76">
        <f>SUM(B166:B170)</f>
        <v>3417</v>
      </c>
      <c r="C171" s="76">
        <f>SUM(C166:C170)</f>
        <v>5779</v>
      </c>
      <c r="D171" s="76">
        <f>SUM(D166:D170)</f>
        <v>3612</v>
      </c>
      <c r="E171" s="77">
        <f t="shared" si="41"/>
        <v>12808</v>
      </c>
      <c r="F171" s="77">
        <f>SUM(F166:F170)</f>
        <v>4698</v>
      </c>
      <c r="G171" s="77">
        <f>SUM(G166:G170)</f>
        <v>8583</v>
      </c>
      <c r="H171" s="77">
        <f>SUM(H166:H170)</f>
        <v>4624</v>
      </c>
      <c r="I171" s="77">
        <f t="shared" si="39"/>
        <v>17905</v>
      </c>
      <c r="J171" s="78">
        <f t="shared" si="40"/>
        <v>30713</v>
      </c>
    </row>
    <row r="172" spans="1:10" ht="13.5">
      <c r="A172" s="56" t="s">
        <v>105</v>
      </c>
      <c r="B172" s="79">
        <f>B111+B119+B125+B129+B140+B155+B165+B171</f>
        <v>1512508</v>
      </c>
      <c r="C172" s="79">
        <f>C111+C119+C125+C129+C140+C155+C165+C171</f>
        <v>1542729</v>
      </c>
      <c r="D172" s="79">
        <f>D111+D119+D125+D129+D140+D155+D165+D171</f>
        <v>1311263</v>
      </c>
      <c r="E172" s="80">
        <f t="shared" si="41"/>
        <v>4366500</v>
      </c>
      <c r="F172" s="80">
        <f>F171+F165+F155+F140+F129+F125+F119+F111</f>
        <v>1654121</v>
      </c>
      <c r="G172" s="80">
        <f>G171+G165+G155+G140+G129+G125+G119+G111</f>
        <v>2742641</v>
      </c>
      <c r="H172" s="80">
        <f>H171+H165+H155+H140+H129+H125+H119+H111</f>
        <v>1419187</v>
      </c>
      <c r="I172" s="80">
        <f t="shared" si="39"/>
        <v>5815949</v>
      </c>
      <c r="J172" s="81">
        <f t="shared" si="40"/>
        <v>10182449</v>
      </c>
    </row>
  </sheetData>
  <mergeCells count="10">
    <mergeCell ref="R2:S2"/>
    <mergeCell ref="J2:K2"/>
    <mergeCell ref="L2:M2"/>
    <mergeCell ref="N2:O2"/>
    <mergeCell ref="P2:Q2"/>
    <mergeCell ref="H2:I2"/>
    <mergeCell ref="A2:A3"/>
    <mergeCell ref="B2:C2"/>
    <mergeCell ref="D2:E2"/>
    <mergeCell ref="F2:G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&amp;C宿泊客数(平成１４年度上半期）</oddHeader>
  </headerFooter>
  <rowBreaks count="2" manualBreakCount="2">
    <brk id="43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ＦＵＪ９９０３Ｂ０５６３</dc:creator>
  <cp:keywords/>
  <dc:description/>
  <cp:lastModifiedBy>FUJ9903B0704</cp:lastModifiedBy>
  <cp:lastPrinted>2003-01-16T02:11:03Z</cp:lastPrinted>
  <dcterms:created xsi:type="dcterms:W3CDTF">2000-10-19T00:16:52Z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