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895" windowHeight="5955" tabRatio="885" firstSheet="2" activeTab="3"/>
  </bookViews>
  <sheets>
    <sheet name="第１四・地域形態別集計" sheetId="1" r:id="rId1"/>
    <sheet name="第1四総計" sheetId="2" r:id="rId2"/>
    <sheet name="第１四観レク客" sheetId="3" r:id="rId3"/>
    <sheet name="第１四宿泊客" sheetId="4" r:id="rId4"/>
  </sheets>
  <externalReferences>
    <externalReference r:id="rId7"/>
  </externalReferences>
  <definedNames>
    <definedName name="_xlnm.Print_Titles" localSheetId="2">'第１四観レク客'!$1:$2</definedName>
    <definedName name="_xlnm.Print_Titles" localSheetId="3">'第１四宿泊客'!$1:$2</definedName>
    <definedName name="_xlnm.Print_Titles" localSheetId="1">'第1四総計'!$1:$2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<sst xmlns="http://schemas.openxmlformats.org/spreadsheetml/2006/main" count="328" uniqueCount="116">
  <si>
    <t>合    計</t>
  </si>
  <si>
    <t>宿泊客数</t>
  </si>
  <si>
    <t>観光レクリエーション客数</t>
  </si>
  <si>
    <t>学ぶ</t>
  </si>
  <si>
    <t>遊ぶ</t>
  </si>
  <si>
    <t>触れ合う</t>
  </si>
  <si>
    <t>伊   豆</t>
  </si>
  <si>
    <t>富   士</t>
  </si>
  <si>
    <t>駿   河</t>
  </si>
  <si>
    <t>奥大井</t>
  </si>
  <si>
    <t>西駿河</t>
  </si>
  <si>
    <t>中東遠</t>
  </si>
  <si>
    <t>西   遠</t>
  </si>
  <si>
    <t>北   遠</t>
  </si>
  <si>
    <t xml:space="preserve">県    計 </t>
  </si>
  <si>
    <t>地域計</t>
  </si>
  <si>
    <t>市町村名</t>
  </si>
  <si>
    <t>４月</t>
  </si>
  <si>
    <t>５月</t>
  </si>
  <si>
    <t>６月</t>
  </si>
  <si>
    <t>第1四半期計</t>
  </si>
  <si>
    <t>客  数</t>
  </si>
  <si>
    <t>前年対比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</si>
  <si>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</si>
  <si>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</si>
  <si>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</si>
  <si>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</si>
  <si>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</si>
  <si>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</si>
  <si>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</si>
  <si>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</si>
  <si>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</si>
  <si>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</si>
  <si>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</si>
  <si>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</si>
  <si>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</si>
  <si>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</si>
  <si>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</si>
  <si>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</si>
  <si>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</si>
  <si>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</si>
  <si>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</si>
  <si>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</si>
  <si>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</si>
  <si>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</si>
  <si>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</si>
  <si>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</si>
  <si>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</si>
  <si>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</si>
  <si>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</si>
  <si>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</si>
  <si>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</si>
  <si>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富士地域計</t>
  </si>
  <si>
    <t>静岡市</t>
  </si>
  <si>
    <t>清水市</t>
  </si>
  <si>
    <t>富士川町</t>
  </si>
  <si>
    <t>蒲原町</t>
  </si>
  <si>
    <t>由比町</t>
  </si>
  <si>
    <t>駿河地域計</t>
  </si>
  <si>
    <t>川根町</t>
  </si>
  <si>
    <t>中川根町</t>
  </si>
  <si>
    <t>本川根町</t>
  </si>
  <si>
    <t>奥大井地域計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</si>
  <si>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</si>
  <si>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</si>
  <si>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</si>
  <si>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</si>
  <si>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</si>
  <si>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</si>
  <si>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</si>
  <si>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</si>
  <si>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</si>
  <si>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</si>
  <si>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西駿河地域計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</si>
  <si>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</si>
  <si>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</si>
  <si>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</si>
  <si>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</si>
  <si>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</si>
  <si>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</si>
  <si>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</si>
  <si>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</si>
  <si>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</si>
  <si>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</si>
  <si>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</si>
  <si>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</si>
  <si>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</si>
  <si>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</si>
  <si>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中東遠地域計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</si>
  <si>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</si>
  <si>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</si>
  <si>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</si>
  <si>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</si>
  <si>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</si>
  <si>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</si>
  <si>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</si>
  <si>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</si>
  <si>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</si>
  <si>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西遠地域計</t>
  </si>
  <si>
    <t>天竜市</t>
  </si>
  <si>
    <t>春野町</t>
  </si>
  <si>
    <t>龍山村</t>
  </si>
  <si>
    <t>佐久間町</t>
  </si>
  <si>
    <t>水窪町</t>
  </si>
  <si>
    <t>北遠地域計</t>
  </si>
  <si>
    <t>県  計</t>
  </si>
  <si>
    <t>客数</t>
  </si>
  <si>
    <t>県   計</t>
  </si>
  <si>
    <t>未定稿</t>
  </si>
  <si>
    <t>計</t>
  </si>
  <si>
    <t>H13.４</t>
  </si>
  <si>
    <t>H13.5</t>
  </si>
  <si>
    <t>H13.6</t>
  </si>
  <si>
    <t>13年度</t>
  </si>
  <si>
    <t>平成14年度第1四半期(４～６月分） 地域別形態別観光交流客数</t>
  </si>
  <si>
    <t>（単位：人、下段は前年同期比）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</si>
</sst>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△&quot;\ #,##0;&quot;▲&quot;\ #,##0"/>
    <numFmt numFmtId="178" formatCode="#,##0_);[Red]\(#,##0\)"/>
    <numFmt numFmtId="179" formatCode="#,##0;[Red]#,##0"/>
    <numFmt numFmtId="180" formatCode="#,##0_ "/>
    <numFmt numFmtId="181" formatCode="#,##0.00_);[Red]\(#,##0.00\)"/>
    <numFmt numFmtId="182" formatCode="#,##0_ ;[Red]\-#,##0\ "/>
    <numFmt numFmtId="183" formatCode="0;[Red]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#,##0;&quot;△ &quot;#,##0"/>
    <numFmt numFmtId="194" formatCode="0.0000%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,"/>
    <numFmt numFmtId="203" formatCode="#,000,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  <numFmt numFmtId="208" formatCode="#,##0.0"/>
    <numFmt numFmtId="209" formatCode="&quot;\&quot;#,##0_);[Red]\(&quot;\&quot;#,##0\)"/>
    <numFmt numFmtId="210" formatCode="0.0_);[Red]\(0.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リュウミンライト－ＫＬ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u val="single"/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17" applyFont="1" applyAlignment="1">
      <alignment/>
    </xf>
    <xf numFmtId="0" fontId="7" fillId="0" borderId="0" xfId="0" applyFont="1" applyAlignment="1">
      <alignment/>
    </xf>
    <xf numFmtId="38" fontId="7" fillId="0" borderId="0" xfId="17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38" fontId="7" fillId="0" borderId="7" xfId="0" applyNumberFormat="1" applyFont="1" applyBorder="1" applyAlignment="1">
      <alignment/>
    </xf>
    <xf numFmtId="38" fontId="7" fillId="0" borderId="8" xfId="17" applyFont="1" applyBorder="1" applyAlignment="1">
      <alignment/>
    </xf>
    <xf numFmtId="38" fontId="7" fillId="0" borderId="9" xfId="0" applyNumberFormat="1" applyFont="1" applyBorder="1" applyAlignment="1">
      <alignment/>
    </xf>
    <xf numFmtId="38" fontId="7" fillId="0" borderId="7" xfId="0" applyNumberFormat="1" applyFont="1" applyBorder="1" applyAlignment="1">
      <alignment/>
    </xf>
    <xf numFmtId="38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76" fontId="7" fillId="0" borderId="12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38" fontId="7" fillId="0" borderId="10" xfId="0" applyNumberFormat="1" applyFont="1" applyBorder="1" applyAlignment="1">
      <alignment/>
    </xf>
    <xf numFmtId="38" fontId="7" fillId="0" borderId="9" xfId="0" applyNumberFormat="1" applyFont="1" applyBorder="1" applyAlignment="1">
      <alignment/>
    </xf>
    <xf numFmtId="38" fontId="7" fillId="0" borderId="7" xfId="17" applyFont="1" applyBorder="1" applyAlignment="1">
      <alignment/>
    </xf>
    <xf numFmtId="176" fontId="7" fillId="0" borderId="15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38" fontId="7" fillId="0" borderId="5" xfId="17" applyFont="1" applyBorder="1" applyAlignment="1">
      <alignment horizontal="center" vertical="center"/>
    </xf>
    <xf numFmtId="0" fontId="0" fillId="0" borderId="5" xfId="0" applyBorder="1" applyAlignment="1">
      <alignment/>
    </xf>
    <xf numFmtId="176" fontId="0" fillId="0" borderId="5" xfId="0" applyNumberFormat="1" applyBorder="1" applyAlignment="1">
      <alignment/>
    </xf>
    <xf numFmtId="38" fontId="0" fillId="0" borderId="5" xfId="17" applyBorder="1" applyAlignment="1">
      <alignment/>
    </xf>
    <xf numFmtId="0" fontId="6" fillId="0" borderId="5" xfId="0" applyFont="1" applyBorder="1" applyAlignment="1">
      <alignment/>
    </xf>
    <xf numFmtId="38" fontId="6" fillId="0" borderId="5" xfId="17" applyFont="1" applyBorder="1" applyAlignment="1">
      <alignment/>
    </xf>
    <xf numFmtId="176" fontId="6" fillId="0" borderId="5" xfId="0" applyNumberFormat="1" applyFont="1" applyBorder="1" applyAlignment="1">
      <alignment/>
    </xf>
    <xf numFmtId="0" fontId="6" fillId="2" borderId="5" xfId="0" applyFont="1" applyFill="1" applyBorder="1" applyAlignment="1">
      <alignment/>
    </xf>
    <xf numFmtId="38" fontId="6" fillId="2" borderId="5" xfId="17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38" fontId="6" fillId="0" borderId="5" xfId="17" applyFont="1" applyBorder="1" applyAlignment="1">
      <alignment horizontal="center"/>
    </xf>
    <xf numFmtId="179" fontId="7" fillId="0" borderId="5" xfId="0" applyNumberFormat="1" applyFont="1" applyBorder="1" applyAlignment="1">
      <alignment horizontal="distributed" vertical="center"/>
    </xf>
    <xf numFmtId="179" fontId="7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/>
    </xf>
    <xf numFmtId="38" fontId="0" fillId="2" borderId="5" xfId="17" applyFill="1" applyBorder="1" applyAlignment="1">
      <alignment/>
    </xf>
    <xf numFmtId="176" fontId="0" fillId="2" borderId="5" xfId="0" applyNumberFormat="1" applyFill="1" applyBorder="1" applyAlignment="1">
      <alignment/>
    </xf>
    <xf numFmtId="0" fontId="4" fillId="0" borderId="5" xfId="0" applyFont="1" applyBorder="1" applyAlignment="1">
      <alignment/>
    </xf>
    <xf numFmtId="38" fontId="10" fillId="0" borderId="5" xfId="17" applyFont="1" applyBorder="1" applyAlignment="1">
      <alignment horizontal="center" vertical="center"/>
    </xf>
    <xf numFmtId="38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8" fontId="11" fillId="0" borderId="5" xfId="17" applyFont="1" applyFill="1" applyBorder="1" applyAlignment="1">
      <alignment/>
    </xf>
    <xf numFmtId="38" fontId="11" fillId="0" borderId="5" xfId="17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38" fontId="6" fillId="3" borderId="5" xfId="17" applyFont="1" applyFill="1" applyBorder="1" applyAlignment="1">
      <alignment/>
    </xf>
    <xf numFmtId="176" fontId="6" fillId="3" borderId="5" xfId="0" applyNumberFormat="1" applyFont="1" applyFill="1" applyBorder="1" applyAlignment="1">
      <alignment/>
    </xf>
    <xf numFmtId="38" fontId="11" fillId="0" borderId="5" xfId="0" applyNumberFormat="1" applyFont="1" applyBorder="1" applyAlignment="1">
      <alignment/>
    </xf>
    <xf numFmtId="38" fontId="6" fillId="4" borderId="5" xfId="0" applyNumberFormat="1" applyFont="1" applyFill="1" applyBorder="1" applyAlignment="1">
      <alignment/>
    </xf>
    <xf numFmtId="38" fontId="12" fillId="4" borderId="18" xfId="0" applyNumberFormat="1" applyFont="1" applyFill="1" applyBorder="1" applyAlignment="1">
      <alignment/>
    </xf>
    <xf numFmtId="38" fontId="6" fillId="4" borderId="5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/>
    </xf>
    <xf numFmtId="38" fontId="6" fillId="5" borderId="5" xfId="17" applyFont="1" applyFill="1" applyBorder="1" applyAlignment="1">
      <alignment/>
    </xf>
    <xf numFmtId="176" fontId="6" fillId="5" borderId="5" xfId="0" applyNumberFormat="1" applyFont="1" applyFill="1" applyBorder="1" applyAlignment="1">
      <alignment/>
    </xf>
    <xf numFmtId="0" fontId="6" fillId="6" borderId="5" xfId="0" applyFont="1" applyFill="1" applyBorder="1" applyAlignment="1">
      <alignment/>
    </xf>
    <xf numFmtId="38" fontId="6" fillId="6" borderId="5" xfId="17" applyFont="1" applyFill="1" applyBorder="1" applyAlignment="1">
      <alignment/>
    </xf>
    <xf numFmtId="176" fontId="6" fillId="6" borderId="5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38" fontId="0" fillId="3" borderId="5" xfId="17" applyFill="1" applyBorder="1" applyAlignment="1">
      <alignment/>
    </xf>
    <xf numFmtId="176" fontId="0" fillId="3" borderId="5" xfId="0" applyNumberFormat="1" applyFill="1" applyBorder="1" applyAlignment="1">
      <alignment/>
    </xf>
    <xf numFmtId="3" fontId="0" fillId="6" borderId="5" xfId="0" applyNumberFormat="1" applyFill="1" applyBorder="1" applyAlignment="1">
      <alignment/>
    </xf>
    <xf numFmtId="0" fontId="0" fillId="6" borderId="5" xfId="0" applyFill="1" applyBorder="1" applyAlignment="1">
      <alignment/>
    </xf>
    <xf numFmtId="38" fontId="0" fillId="6" borderId="5" xfId="17" applyFill="1" applyBorder="1" applyAlignment="1">
      <alignment/>
    </xf>
    <xf numFmtId="176" fontId="0" fillId="6" borderId="5" xfId="0" applyNumberFormat="1" applyFill="1" applyBorder="1" applyAlignment="1">
      <alignment/>
    </xf>
    <xf numFmtId="38" fontId="6" fillId="6" borderId="5" xfId="0" applyNumberFormat="1" applyFont="1" applyFill="1" applyBorder="1" applyAlignment="1">
      <alignment/>
    </xf>
    <xf numFmtId="0" fontId="7" fillId="0" borderId="0" xfId="0" applyFont="1" applyBorder="1" applyAlignment="1">
      <alignment horizontal="distributed" vertical="center"/>
    </xf>
    <xf numFmtId="3" fontId="0" fillId="2" borderId="5" xfId="0" applyNumberFormat="1" applyFill="1" applyBorder="1" applyAlignment="1">
      <alignment/>
    </xf>
    <xf numFmtId="38" fontId="6" fillId="2" borderId="5" xfId="0" applyNumberFormat="1" applyFont="1" applyFill="1" applyBorder="1" applyAlignment="1">
      <alignment/>
    </xf>
    <xf numFmtId="38" fontId="6" fillId="0" borderId="5" xfId="17" applyFont="1" applyBorder="1" applyAlignment="1">
      <alignment horizontal="right"/>
    </xf>
    <xf numFmtId="38" fontId="8" fillId="0" borderId="19" xfId="17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7" fillId="0" borderId="22" xfId="17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8" fontId="7" fillId="0" borderId="4" xfId="17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⑪宿泊施設利用客数及び宿泊客数" xfId="21"/>
    <cellStyle name="標準_A" xfId="22"/>
    <cellStyle name="標準_市町村別 (2)" xfId="23"/>
    <cellStyle name="標準_宿泊客数" xfId="24"/>
    <cellStyle name="標準_宿泊施設・客数⑩" xfId="25"/>
    <cellStyle name="標準_宿泊施設入込客数" xfId="26"/>
    <cellStyle name="標準_静岡市" xfId="27"/>
    <cellStyle name="標準_入込総計" xfId="28"/>
    <cellStyle name="標準_入込統計（全体）.xls グラフ 2" xfId="29"/>
    <cellStyle name="標準_入込統計（全体）.xls グラフ 3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6">
      <selection activeCell="E6" sqref="E6:H6"/>
    </sheetView>
  </sheetViews>
  <sheetFormatPr defaultColWidth="9.00390625" defaultRowHeight="13.5"/>
  <cols>
    <col min="1" max="1" width="9.00390625" style="2" customWidth="1"/>
    <col min="2" max="2" width="8.375" style="2" customWidth="1"/>
    <col min="3" max="3" width="10.375" style="2" customWidth="1"/>
    <col min="4" max="4" width="9.50390625" style="3" customWidth="1"/>
    <col min="5" max="5" width="10.375" style="3" customWidth="1"/>
    <col min="6" max="8" width="9.50390625" style="3" customWidth="1"/>
    <col min="9" max="10" width="3.75390625" style="2" customWidth="1"/>
    <col min="11" max="11" width="11.125" style="2" customWidth="1"/>
    <col min="12" max="12" width="9.00390625" style="2" customWidth="1"/>
    <col min="13" max="18" width="11.75390625" style="2" customWidth="1"/>
    <col min="19" max="16384" width="9.00390625" style="2" customWidth="1"/>
  </cols>
  <sheetData>
    <row r="1" ht="19.5" customHeight="1">
      <c r="A1" s="44" t="s">
        <v>108</v>
      </c>
    </row>
    <row r="3" ht="21" customHeight="1">
      <c r="B3" s="1" t="s">
        <v>114</v>
      </c>
    </row>
    <row r="4" ht="8.25" customHeight="1"/>
    <row r="5" spans="4:12" s="4" customFormat="1" ht="15" customHeight="1">
      <c r="D5" s="5"/>
      <c r="F5" s="76" t="s">
        <v>115</v>
      </c>
      <c r="G5" s="76"/>
      <c r="H5" s="76"/>
      <c r="L5" s="4" t="s">
        <v>113</v>
      </c>
    </row>
    <row r="6" spans="2:18" s="4" customFormat="1" ht="21.75" customHeight="1">
      <c r="B6" s="6"/>
      <c r="C6" s="77" t="s">
        <v>0</v>
      </c>
      <c r="D6" s="82" t="s">
        <v>1</v>
      </c>
      <c r="E6" s="79" t="s">
        <v>2</v>
      </c>
      <c r="F6" s="80"/>
      <c r="G6" s="80"/>
      <c r="H6" s="81"/>
      <c r="L6" s="6"/>
      <c r="M6" s="77" t="s">
        <v>0</v>
      </c>
      <c r="N6" s="82" t="s">
        <v>1</v>
      </c>
      <c r="O6" s="79" t="s">
        <v>2</v>
      </c>
      <c r="P6" s="80"/>
      <c r="Q6" s="80"/>
      <c r="R6" s="81"/>
    </row>
    <row r="7" spans="2:18" s="4" customFormat="1" ht="21.75" customHeight="1">
      <c r="B7" s="7"/>
      <c r="C7" s="78"/>
      <c r="D7" s="83"/>
      <c r="E7" s="8"/>
      <c r="F7" s="9" t="s">
        <v>3</v>
      </c>
      <c r="G7" s="10" t="s">
        <v>4</v>
      </c>
      <c r="H7" s="11" t="s">
        <v>5</v>
      </c>
      <c r="L7" s="7"/>
      <c r="M7" s="78"/>
      <c r="N7" s="83"/>
      <c r="O7" s="8"/>
      <c r="P7" s="9" t="s">
        <v>3</v>
      </c>
      <c r="Q7" s="10" t="s">
        <v>4</v>
      </c>
      <c r="R7" s="11" t="s">
        <v>5</v>
      </c>
    </row>
    <row r="8" spans="2:18" s="4" customFormat="1" ht="19.5" customHeight="1">
      <c r="B8" s="12" t="s">
        <v>6</v>
      </c>
      <c r="C8" s="13">
        <v>8359796</v>
      </c>
      <c r="D8" s="14">
        <v>2682172</v>
      </c>
      <c r="E8" s="15">
        <v>5677624</v>
      </c>
      <c r="F8" s="15">
        <v>2868181</v>
      </c>
      <c r="G8" s="16">
        <v>1199382</v>
      </c>
      <c r="H8" s="17">
        <v>1610061</v>
      </c>
      <c r="L8" s="12" t="s">
        <v>6</v>
      </c>
      <c r="M8" s="13">
        <f>N8+O8</f>
        <v>9835971</v>
      </c>
      <c r="N8" s="14">
        <v>2788128</v>
      </c>
      <c r="O8" s="15">
        <v>7047843</v>
      </c>
      <c r="P8" s="15">
        <v>3049619</v>
      </c>
      <c r="Q8" s="16">
        <v>1990197</v>
      </c>
      <c r="R8" s="17">
        <v>2008027</v>
      </c>
    </row>
    <row r="9" spans="2:18" s="4" customFormat="1" ht="19.5" customHeight="1">
      <c r="B9" s="18"/>
      <c r="C9" s="19">
        <f aca="true" t="shared" si="0" ref="C9:H9">C8/M8</f>
        <v>0.8499207653214919</v>
      </c>
      <c r="D9" s="19">
        <f t="shared" si="0"/>
        <v>0.9619974405766163</v>
      </c>
      <c r="E9" s="19">
        <f t="shared" si="0"/>
        <v>0.8055832117713179</v>
      </c>
      <c r="F9" s="19">
        <f t="shared" si="0"/>
        <v>0.940504699111594</v>
      </c>
      <c r="G9" s="19">
        <f t="shared" si="0"/>
        <v>0.6026448637999153</v>
      </c>
      <c r="H9" s="19">
        <f t="shared" si="0"/>
        <v>0.8018124258289355</v>
      </c>
      <c r="L9" s="18"/>
      <c r="M9" s="19"/>
      <c r="N9" s="19"/>
      <c r="O9" s="20"/>
      <c r="P9" s="20"/>
      <c r="Q9" s="19"/>
      <c r="R9" s="21"/>
    </row>
    <row r="10" spans="2:18" s="4" customFormat="1" ht="19.5" customHeight="1">
      <c r="B10" s="12" t="s">
        <v>7</v>
      </c>
      <c r="C10" s="13">
        <f>D10+E10</f>
        <v>5542666</v>
      </c>
      <c r="D10" s="22">
        <v>268230</v>
      </c>
      <c r="E10" s="15">
        <v>5274436</v>
      </c>
      <c r="F10" s="23">
        <v>1498636</v>
      </c>
      <c r="G10" s="13">
        <v>3125769</v>
      </c>
      <c r="H10" s="22">
        <v>650031</v>
      </c>
      <c r="L10" s="12" t="s">
        <v>7</v>
      </c>
      <c r="M10" s="13">
        <f>N10+O10</f>
        <v>6018711</v>
      </c>
      <c r="N10" s="22">
        <v>296533</v>
      </c>
      <c r="O10" s="15">
        <v>5722178</v>
      </c>
      <c r="P10" s="23">
        <v>1486728</v>
      </c>
      <c r="Q10" s="13">
        <v>3320150</v>
      </c>
      <c r="R10" s="22">
        <v>915300</v>
      </c>
    </row>
    <row r="11" spans="2:18" s="4" customFormat="1" ht="19.5" customHeight="1">
      <c r="B11" s="18"/>
      <c r="C11" s="19">
        <f aca="true" t="shared" si="1" ref="C11:H11">C10/M10</f>
        <v>0.9209058218611925</v>
      </c>
      <c r="D11" s="19">
        <f t="shared" si="1"/>
        <v>0.9045536247230493</v>
      </c>
      <c r="E11" s="19">
        <f t="shared" si="1"/>
        <v>0.921753220539452</v>
      </c>
      <c r="F11" s="19">
        <f t="shared" si="1"/>
        <v>1.0080095350326355</v>
      </c>
      <c r="G11" s="19">
        <f t="shared" si="1"/>
        <v>0.9414541511678689</v>
      </c>
      <c r="H11" s="19">
        <f t="shared" si="1"/>
        <v>0.7101835463782367</v>
      </c>
      <c r="L11" s="18"/>
      <c r="M11" s="19"/>
      <c r="N11" s="19"/>
      <c r="O11" s="20"/>
      <c r="P11" s="20"/>
      <c r="Q11" s="19"/>
      <c r="R11" s="21"/>
    </row>
    <row r="12" spans="2:18" s="4" customFormat="1" ht="19.5" customHeight="1">
      <c r="B12" s="12" t="s">
        <v>8</v>
      </c>
      <c r="C12" s="13">
        <f>D12+E12</f>
        <v>5143024</v>
      </c>
      <c r="D12" s="22">
        <v>311271</v>
      </c>
      <c r="E12" s="15">
        <v>4831753</v>
      </c>
      <c r="F12" s="23">
        <v>897125</v>
      </c>
      <c r="G12" s="13">
        <v>2148517</v>
      </c>
      <c r="H12" s="22">
        <v>1786111</v>
      </c>
      <c r="L12" s="12" t="s">
        <v>8</v>
      </c>
      <c r="M12" s="13">
        <f>N12+O12</f>
        <v>5548882</v>
      </c>
      <c r="N12" s="22">
        <v>317680</v>
      </c>
      <c r="O12" s="15">
        <v>5231202</v>
      </c>
      <c r="P12" s="23">
        <v>1079714</v>
      </c>
      <c r="Q12" s="13">
        <v>2243908</v>
      </c>
      <c r="R12" s="22">
        <v>1907580</v>
      </c>
    </row>
    <row r="13" spans="2:18" s="4" customFormat="1" ht="19.5" customHeight="1">
      <c r="B13" s="18"/>
      <c r="C13" s="19">
        <f aca="true" t="shared" si="2" ref="C13:H13">C12/M12</f>
        <v>0.9268576985417963</v>
      </c>
      <c r="D13" s="19">
        <f t="shared" si="2"/>
        <v>0.9798256106774113</v>
      </c>
      <c r="E13" s="19">
        <f t="shared" si="2"/>
        <v>0.9236410675787324</v>
      </c>
      <c r="F13" s="19">
        <f t="shared" si="2"/>
        <v>0.8308913286296186</v>
      </c>
      <c r="G13" s="19">
        <f t="shared" si="2"/>
        <v>0.9574888988318594</v>
      </c>
      <c r="H13" s="19">
        <f t="shared" si="2"/>
        <v>0.9363229851434802</v>
      </c>
      <c r="L13" s="18"/>
      <c r="M13" s="19"/>
      <c r="N13" s="19"/>
      <c r="O13" s="20"/>
      <c r="P13" s="20"/>
      <c r="Q13" s="19"/>
      <c r="R13" s="21"/>
    </row>
    <row r="14" spans="2:18" s="4" customFormat="1" ht="19.5" customHeight="1">
      <c r="B14" s="12" t="s">
        <v>9</v>
      </c>
      <c r="C14" s="13">
        <f>D14+E14</f>
        <v>234068</v>
      </c>
      <c r="D14" s="22">
        <v>21314</v>
      </c>
      <c r="E14" s="15">
        <v>212754</v>
      </c>
      <c r="F14" s="23">
        <v>16310</v>
      </c>
      <c r="G14" s="13">
        <v>181444</v>
      </c>
      <c r="H14" s="22">
        <v>15000</v>
      </c>
      <c r="L14" s="12" t="s">
        <v>9</v>
      </c>
      <c r="M14" s="13">
        <f>N14+O14</f>
        <v>242981</v>
      </c>
      <c r="N14" s="22">
        <v>22939</v>
      </c>
      <c r="O14" s="15">
        <v>220042</v>
      </c>
      <c r="P14" s="23">
        <v>19139</v>
      </c>
      <c r="Q14" s="13">
        <v>184903</v>
      </c>
      <c r="R14" s="22">
        <v>16000</v>
      </c>
    </row>
    <row r="15" spans="2:18" s="4" customFormat="1" ht="19.5" customHeight="1">
      <c r="B15" s="18"/>
      <c r="C15" s="19">
        <f aca="true" t="shared" si="3" ref="C15:H15">C14/M14</f>
        <v>0.9633181195237488</v>
      </c>
      <c r="D15" s="19">
        <f t="shared" si="3"/>
        <v>0.9291599459435895</v>
      </c>
      <c r="E15" s="19">
        <f t="shared" si="3"/>
        <v>0.9668790503631125</v>
      </c>
      <c r="F15" s="19">
        <f t="shared" si="3"/>
        <v>0.8521866346204086</v>
      </c>
      <c r="G15" s="19">
        <f t="shared" si="3"/>
        <v>0.9812928941120479</v>
      </c>
      <c r="H15" s="19">
        <f t="shared" si="3"/>
        <v>0.9375</v>
      </c>
      <c r="L15" s="18"/>
      <c r="M15" s="19"/>
      <c r="N15" s="19"/>
      <c r="O15" s="20"/>
      <c r="P15" s="20"/>
      <c r="Q15" s="19"/>
      <c r="R15" s="21"/>
    </row>
    <row r="16" spans="2:18" s="4" customFormat="1" ht="19.5" customHeight="1">
      <c r="B16" s="12" t="s">
        <v>10</v>
      </c>
      <c r="C16" s="13">
        <f>D16+E16</f>
        <v>2422922</v>
      </c>
      <c r="D16" s="22">
        <v>206606</v>
      </c>
      <c r="E16" s="15">
        <v>2216316</v>
      </c>
      <c r="F16" s="23">
        <v>928944</v>
      </c>
      <c r="G16" s="13">
        <v>740614</v>
      </c>
      <c r="H16" s="22">
        <v>546758</v>
      </c>
      <c r="L16" s="12" t="s">
        <v>10</v>
      </c>
      <c r="M16" s="13">
        <f>N16+O16</f>
        <v>3206223</v>
      </c>
      <c r="N16" s="22">
        <v>222473</v>
      </c>
      <c r="O16" s="15">
        <v>2983750</v>
      </c>
      <c r="P16" s="23">
        <v>1090321</v>
      </c>
      <c r="Q16" s="13">
        <v>845019</v>
      </c>
      <c r="R16" s="22">
        <v>1048410</v>
      </c>
    </row>
    <row r="17" spans="2:18" s="4" customFormat="1" ht="19.5" customHeight="1">
      <c r="B17" s="18"/>
      <c r="C17" s="19">
        <f aca="true" t="shared" si="4" ref="C17:H17">C16/M16</f>
        <v>0.7556935372243291</v>
      </c>
      <c r="D17" s="19">
        <f t="shared" si="4"/>
        <v>0.9286789857645646</v>
      </c>
      <c r="E17" s="19">
        <f t="shared" si="4"/>
        <v>0.7427954754922497</v>
      </c>
      <c r="F17" s="19">
        <f t="shared" si="4"/>
        <v>0.8519912943069059</v>
      </c>
      <c r="G17" s="19">
        <f t="shared" si="4"/>
        <v>0.8764465651068201</v>
      </c>
      <c r="H17" s="19">
        <f t="shared" si="4"/>
        <v>0.5215116223614807</v>
      </c>
      <c r="L17" s="18"/>
      <c r="M17" s="19"/>
      <c r="N17" s="19"/>
      <c r="O17" s="20"/>
      <c r="P17" s="20"/>
      <c r="Q17" s="19"/>
      <c r="R17" s="21"/>
    </row>
    <row r="18" spans="2:18" s="4" customFormat="1" ht="19.5" customHeight="1">
      <c r="B18" s="12" t="s">
        <v>11</v>
      </c>
      <c r="C18" s="13">
        <f>D18+E18</f>
        <v>2896250</v>
      </c>
      <c r="D18" s="22">
        <v>181767</v>
      </c>
      <c r="E18" s="15">
        <v>2714483</v>
      </c>
      <c r="F18" s="23">
        <v>1680638</v>
      </c>
      <c r="G18" s="13">
        <v>518400</v>
      </c>
      <c r="H18" s="22">
        <v>515445</v>
      </c>
      <c r="L18" s="12" t="s">
        <v>11</v>
      </c>
      <c r="M18" s="13">
        <f>N18+O18</f>
        <v>2906417</v>
      </c>
      <c r="N18" s="22">
        <v>171458</v>
      </c>
      <c r="O18" s="15">
        <v>2734959</v>
      </c>
      <c r="P18" s="23">
        <v>1600365</v>
      </c>
      <c r="Q18" s="13">
        <v>752128</v>
      </c>
      <c r="R18" s="22">
        <v>382466</v>
      </c>
    </row>
    <row r="19" spans="2:18" s="4" customFormat="1" ht="19.5" customHeight="1">
      <c r="B19" s="18"/>
      <c r="C19" s="19">
        <f aca="true" t="shared" si="5" ref="C19:H19">C18/M18</f>
        <v>0.9965018784296954</v>
      </c>
      <c r="D19" s="19">
        <f t="shared" si="5"/>
        <v>1.0601255117871433</v>
      </c>
      <c r="E19" s="19">
        <f t="shared" si="5"/>
        <v>0.9925132332879579</v>
      </c>
      <c r="F19" s="19">
        <f t="shared" si="5"/>
        <v>1.0501591824365066</v>
      </c>
      <c r="G19" s="19">
        <f t="shared" si="5"/>
        <v>0.6892443839346494</v>
      </c>
      <c r="H19" s="19">
        <f t="shared" si="5"/>
        <v>1.3476884219773784</v>
      </c>
      <c r="L19" s="18"/>
      <c r="M19" s="19"/>
      <c r="N19" s="19"/>
      <c r="O19" s="20"/>
      <c r="P19" s="20"/>
      <c r="Q19" s="19"/>
      <c r="R19" s="21"/>
    </row>
    <row r="20" spans="2:18" s="4" customFormat="1" ht="19.5" customHeight="1">
      <c r="B20" s="12" t="s">
        <v>12</v>
      </c>
      <c r="C20" s="13">
        <f>D20+E20</f>
        <v>4351023</v>
      </c>
      <c r="D20" s="22">
        <v>557154</v>
      </c>
      <c r="E20" s="15">
        <v>3793869</v>
      </c>
      <c r="F20" s="23">
        <v>1014974</v>
      </c>
      <c r="G20" s="13">
        <v>971433</v>
      </c>
      <c r="H20" s="22">
        <v>1807462</v>
      </c>
      <c r="L20" s="12" t="s">
        <v>12</v>
      </c>
      <c r="M20" s="13">
        <f>N20+O20</f>
        <v>4747725</v>
      </c>
      <c r="N20" s="22">
        <v>534481</v>
      </c>
      <c r="O20" s="15">
        <v>4213244</v>
      </c>
      <c r="P20" s="23">
        <v>1157667</v>
      </c>
      <c r="Q20" s="13">
        <v>1081285</v>
      </c>
      <c r="R20" s="22">
        <v>1974292</v>
      </c>
    </row>
    <row r="21" spans="2:18" s="4" customFormat="1" ht="19.5" customHeight="1">
      <c r="B21" s="18"/>
      <c r="C21" s="19">
        <f aca="true" t="shared" si="6" ref="C21:H21">C20/M20</f>
        <v>0.91644377043742</v>
      </c>
      <c r="D21" s="19">
        <f t="shared" si="6"/>
        <v>1.0424205911903324</v>
      </c>
      <c r="E21" s="19">
        <f t="shared" si="6"/>
        <v>0.9004626838607022</v>
      </c>
      <c r="F21" s="19">
        <f t="shared" si="6"/>
        <v>0.8767408935384701</v>
      </c>
      <c r="G21" s="19">
        <f t="shared" si="6"/>
        <v>0.8984060631563371</v>
      </c>
      <c r="H21" s="19">
        <f t="shared" si="6"/>
        <v>0.9154988218561388</v>
      </c>
      <c r="L21" s="18"/>
      <c r="M21" s="19"/>
      <c r="N21" s="19"/>
      <c r="O21" s="20"/>
      <c r="P21" s="20"/>
      <c r="Q21" s="19"/>
      <c r="R21" s="21"/>
    </row>
    <row r="22" spans="2:18" s="4" customFormat="1" ht="19.5" customHeight="1">
      <c r="B22" s="12" t="s">
        <v>13</v>
      </c>
      <c r="C22" s="13">
        <f>D22+E22</f>
        <v>325869</v>
      </c>
      <c r="D22" s="22">
        <v>14433</v>
      </c>
      <c r="E22" s="15">
        <v>311436</v>
      </c>
      <c r="F22" s="23">
        <v>221933</v>
      </c>
      <c r="G22" s="13">
        <v>55723</v>
      </c>
      <c r="H22" s="22">
        <v>33780</v>
      </c>
      <c r="L22" s="12" t="s">
        <v>13</v>
      </c>
      <c r="M22" s="15">
        <v>378360</v>
      </c>
      <c r="N22" s="13">
        <v>12808</v>
      </c>
      <c r="O22" s="13">
        <v>365552</v>
      </c>
      <c r="P22" s="22">
        <v>249424</v>
      </c>
      <c r="Q22" s="13">
        <v>78678</v>
      </c>
      <c r="R22" s="22">
        <v>37450</v>
      </c>
    </row>
    <row r="23" spans="2:18" s="4" customFormat="1" ht="19.5" customHeight="1">
      <c r="B23" s="18"/>
      <c r="C23" s="19">
        <f aca="true" t="shared" si="7" ref="C23:H23">C22/M22</f>
        <v>0.861267047256581</v>
      </c>
      <c r="D23" s="19">
        <f t="shared" si="7"/>
        <v>1.1268738288569644</v>
      </c>
      <c r="E23" s="19">
        <f t="shared" si="7"/>
        <v>0.8519608701361229</v>
      </c>
      <c r="F23" s="19">
        <f t="shared" si="7"/>
        <v>0.8897820578613125</v>
      </c>
      <c r="G23" s="19">
        <f t="shared" si="7"/>
        <v>0.7082411855919063</v>
      </c>
      <c r="H23" s="19">
        <f t="shared" si="7"/>
        <v>0.9020026702269693</v>
      </c>
      <c r="L23" s="18"/>
      <c r="M23" s="19"/>
      <c r="N23" s="19"/>
      <c r="O23" s="20"/>
      <c r="P23" s="20"/>
      <c r="Q23" s="19"/>
      <c r="R23" s="21"/>
    </row>
    <row r="24" spans="2:18" s="4" customFormat="1" ht="19.5" customHeight="1">
      <c r="B24" s="12" t="s">
        <v>14</v>
      </c>
      <c r="C24" s="13">
        <f aca="true" t="shared" si="8" ref="C24:H24">C8+C10+C12+C14+C16+C18+C20+C22</f>
        <v>29275618</v>
      </c>
      <c r="D24" s="24">
        <f t="shared" si="8"/>
        <v>4242947</v>
      </c>
      <c r="E24" s="24">
        <f t="shared" si="8"/>
        <v>25032671</v>
      </c>
      <c r="F24" s="24">
        <f t="shared" si="8"/>
        <v>9126741</v>
      </c>
      <c r="G24" s="24">
        <f t="shared" si="8"/>
        <v>8941282</v>
      </c>
      <c r="H24" s="24">
        <f t="shared" si="8"/>
        <v>6964648</v>
      </c>
      <c r="L24" s="12" t="s">
        <v>15</v>
      </c>
      <c r="M24" s="13">
        <f aca="true" t="shared" si="9" ref="M24:R24">M8+M10+M12+M14+M16+M18+M20+M22</f>
        <v>32885270</v>
      </c>
      <c r="N24" s="13">
        <f t="shared" si="9"/>
        <v>4366500</v>
      </c>
      <c r="O24" s="13">
        <f t="shared" si="9"/>
        <v>28518770</v>
      </c>
      <c r="P24" s="13">
        <f t="shared" si="9"/>
        <v>9732977</v>
      </c>
      <c r="Q24" s="13">
        <f t="shared" si="9"/>
        <v>10496268</v>
      </c>
      <c r="R24" s="13">
        <f t="shared" si="9"/>
        <v>8289525</v>
      </c>
    </row>
    <row r="25" spans="2:18" s="4" customFormat="1" ht="19.5" customHeight="1">
      <c r="B25" s="7"/>
      <c r="C25" s="25">
        <f aca="true" t="shared" si="10" ref="C25:H25">C24/M24</f>
        <v>0.8902349897081581</v>
      </c>
      <c r="D25" s="25">
        <f t="shared" si="10"/>
        <v>0.9717043398603</v>
      </c>
      <c r="E25" s="25">
        <f t="shared" si="10"/>
        <v>0.8777612428586506</v>
      </c>
      <c r="F25" s="25">
        <f t="shared" si="10"/>
        <v>0.9377131991578733</v>
      </c>
      <c r="G25" s="25">
        <f t="shared" si="10"/>
        <v>0.8518534397178121</v>
      </c>
      <c r="H25" s="25">
        <f t="shared" si="10"/>
        <v>0.8401745576495637</v>
      </c>
      <c r="L25" s="7"/>
      <c r="M25" s="25"/>
      <c r="N25" s="26"/>
      <c r="O25" s="27"/>
      <c r="P25" s="27"/>
      <c r="Q25" s="25"/>
      <c r="R25" s="26"/>
    </row>
  </sheetData>
  <mergeCells count="7">
    <mergeCell ref="C6:C7"/>
    <mergeCell ref="E6:H6"/>
    <mergeCell ref="F5:H5"/>
    <mergeCell ref="M6:M7"/>
    <mergeCell ref="O6:R6"/>
    <mergeCell ref="D6:D7"/>
    <mergeCell ref="N6:N7"/>
  </mergeCells>
  <printOptions/>
  <pageMargins left="0.83" right="0.78" top="0.97" bottom="0.45" header="0.31" footer="0.24"/>
  <pageSetup horizontalDpi="600" verticalDpi="600" orientation="portrait" paperSize="9" scale="95" r:id="rId1"/>
  <colBreaks count="1" manualBreakCount="1">
    <brk id="10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72">
      <selection activeCell="F5" sqref="F5"/>
    </sheetView>
  </sheetViews>
  <sheetFormatPr defaultColWidth="9.00390625" defaultRowHeight="13.5"/>
  <cols>
    <col min="1" max="1" width="12.375" style="2" bestFit="1" customWidth="1"/>
    <col min="2" max="2" width="10.625" style="2" customWidth="1"/>
    <col min="3" max="3" width="9.00390625" style="2" customWidth="1"/>
    <col min="4" max="4" width="10.625" style="2" customWidth="1"/>
    <col min="5" max="5" width="9.00390625" style="2" customWidth="1"/>
    <col min="6" max="6" width="10.625" style="2" customWidth="1"/>
    <col min="7" max="7" width="9.00390625" style="2" customWidth="1"/>
    <col min="8" max="8" width="10.625" style="2" customWidth="1"/>
    <col min="9" max="10" width="9.00390625" style="2" customWidth="1"/>
    <col min="11" max="11" width="11.25390625" style="2" customWidth="1"/>
    <col min="12" max="12" width="10.50390625" style="2" customWidth="1"/>
    <col min="13" max="13" width="9.875" style="2" customWidth="1"/>
    <col min="14" max="14" width="11.125" style="2" bestFit="1" customWidth="1"/>
    <col min="15" max="16384" width="9.00390625" style="2" customWidth="1"/>
  </cols>
  <sheetData>
    <row r="1" spans="1:16" ht="13.5">
      <c r="A1" s="86" t="s">
        <v>16</v>
      </c>
      <c r="B1" s="88" t="s">
        <v>17</v>
      </c>
      <c r="C1" s="89"/>
      <c r="D1" s="88" t="s">
        <v>18</v>
      </c>
      <c r="E1" s="89"/>
      <c r="F1" s="88" t="s">
        <v>19</v>
      </c>
      <c r="G1" s="89"/>
      <c r="H1" s="84" t="s">
        <v>20</v>
      </c>
      <c r="I1" s="85"/>
      <c r="P1" s="72"/>
    </row>
    <row r="2" spans="1:14" ht="13.5">
      <c r="A2" s="87"/>
      <c r="B2" s="28" t="s">
        <v>21</v>
      </c>
      <c r="C2" s="28" t="s">
        <v>22</v>
      </c>
      <c r="D2" s="28" t="s">
        <v>21</v>
      </c>
      <c r="E2" s="28" t="s">
        <v>22</v>
      </c>
      <c r="F2" s="28" t="s">
        <v>21</v>
      </c>
      <c r="G2" s="28" t="s">
        <v>22</v>
      </c>
      <c r="H2" s="28" t="s">
        <v>21</v>
      </c>
      <c r="I2" s="28" t="s">
        <v>22</v>
      </c>
      <c r="K2" s="45" t="s">
        <v>110</v>
      </c>
      <c r="L2" s="45" t="s">
        <v>111</v>
      </c>
      <c r="M2" s="45" t="s">
        <v>112</v>
      </c>
      <c r="N2" s="10" t="s">
        <v>109</v>
      </c>
    </row>
    <row r="3" spans="1:14" ht="13.5">
      <c r="A3" s="32" t="s">
        <v>23</v>
      </c>
      <c r="B3" s="33">
        <v>281554</v>
      </c>
      <c r="C3" s="34">
        <f>B3/K3</f>
        <v>1.030702830136876</v>
      </c>
      <c r="D3" s="33">
        <v>351370</v>
      </c>
      <c r="E3" s="34">
        <f>D3/L3</f>
        <v>0.9981847055046889</v>
      </c>
      <c r="F3" s="33">
        <v>183642</v>
      </c>
      <c r="G3" s="34">
        <f>F3/M3</f>
        <v>1.0043478974224351</v>
      </c>
      <c r="H3" s="33">
        <f>B3+D3+F3</f>
        <v>816566</v>
      </c>
      <c r="I3" s="34">
        <f>H3/N3</f>
        <v>1.0105727188458744</v>
      </c>
      <c r="K3" s="33">
        <v>273167</v>
      </c>
      <c r="L3" s="33">
        <v>352009</v>
      </c>
      <c r="M3" s="33">
        <v>182847</v>
      </c>
      <c r="N3" s="46">
        <f>SUM(K3:M3)</f>
        <v>808023</v>
      </c>
    </row>
    <row r="4" spans="1:14" ht="13.5">
      <c r="A4" s="32" t="s">
        <v>24</v>
      </c>
      <c r="B4" s="33">
        <v>303725</v>
      </c>
      <c r="C4" s="34">
        <f>B4/K4</f>
        <v>0.6088381509842441</v>
      </c>
      <c r="D4" s="33">
        <v>709496</v>
      </c>
      <c r="E4" s="34">
        <f>D4/L4</f>
        <v>0.7256890249016555</v>
      </c>
      <c r="F4" s="33">
        <v>274647</v>
      </c>
      <c r="G4" s="34">
        <f>F4/M4</f>
        <v>0.830466808178668</v>
      </c>
      <c r="H4" s="33">
        <f>B4+D4+F4</f>
        <v>1287868</v>
      </c>
      <c r="I4" s="34">
        <f>H4/N4</f>
        <v>0.712608036475106</v>
      </c>
      <c r="K4" s="33">
        <v>498860</v>
      </c>
      <c r="L4" s="33">
        <v>977686</v>
      </c>
      <c r="M4" s="33">
        <v>330714</v>
      </c>
      <c r="N4" s="46">
        <f aca="true" t="shared" si="0" ref="N4:N67">SUM(K4:M4)</f>
        <v>1807260</v>
      </c>
    </row>
    <row r="5" spans="1:14" ht="13.5">
      <c r="A5" s="32" t="s">
        <v>25</v>
      </c>
      <c r="B5" s="33">
        <v>67905</v>
      </c>
      <c r="C5" s="34">
        <f>B5/K5</f>
        <v>0.8820893195812008</v>
      </c>
      <c r="D5" s="33">
        <v>136370</v>
      </c>
      <c r="E5" s="34">
        <f>D5/L5</f>
        <v>0.9416777151695945</v>
      </c>
      <c r="F5" s="33">
        <v>60434</v>
      </c>
      <c r="G5" s="34">
        <f>F5/M5</f>
        <v>0.8068624833110815</v>
      </c>
      <c r="H5" s="33">
        <f>B5+D5+F5</f>
        <v>264709</v>
      </c>
      <c r="I5" s="34">
        <f>H5/N5</f>
        <v>0.8921832974944219</v>
      </c>
      <c r="K5" s="33">
        <v>76982</v>
      </c>
      <c r="L5" s="33">
        <v>144816</v>
      </c>
      <c r="M5" s="33">
        <v>74900</v>
      </c>
      <c r="N5" s="46">
        <f t="shared" si="0"/>
        <v>296698</v>
      </c>
    </row>
    <row r="6" spans="1:14" ht="13.5">
      <c r="A6" s="32" t="s">
        <v>26</v>
      </c>
      <c r="B6" s="33">
        <v>685454</v>
      </c>
      <c r="C6" s="34">
        <f aca="true" t="shared" si="1" ref="C6:C23">B6/K6</f>
        <v>0.6305553306889015</v>
      </c>
      <c r="D6" s="33">
        <v>877808</v>
      </c>
      <c r="E6" s="34">
        <f aca="true" t="shared" si="2" ref="E6:E23">D6/L6</f>
        <v>1.0116795017483524</v>
      </c>
      <c r="F6" s="33">
        <v>451303</v>
      </c>
      <c r="G6" s="34">
        <f aca="true" t="shared" si="3" ref="G6:G23">F6/M6</f>
        <v>0.9352112033951692</v>
      </c>
      <c r="H6" s="33">
        <f aca="true" t="shared" si="4" ref="H6:H13">B6+D6+F6</f>
        <v>2014565</v>
      </c>
      <c r="I6" s="34">
        <f aca="true" t="shared" si="5" ref="I6:I13">H6/N6</f>
        <v>0.8265539903483601</v>
      </c>
      <c r="K6" s="33">
        <v>1087064</v>
      </c>
      <c r="L6" s="33">
        <v>867674</v>
      </c>
      <c r="M6" s="33">
        <v>482568</v>
      </c>
      <c r="N6" s="46">
        <f t="shared" si="0"/>
        <v>2437306</v>
      </c>
    </row>
    <row r="7" spans="1:14" ht="13.5">
      <c r="A7" s="32" t="s">
        <v>27</v>
      </c>
      <c r="B7" s="33">
        <v>124176</v>
      </c>
      <c r="C7" s="34">
        <f t="shared" si="1"/>
        <v>0.996461156985002</v>
      </c>
      <c r="D7" s="33">
        <v>353610</v>
      </c>
      <c r="E7" s="34">
        <f t="shared" si="2"/>
        <v>0.8627874860313386</v>
      </c>
      <c r="F7" s="33">
        <v>285699</v>
      </c>
      <c r="G7" s="34">
        <f t="shared" si="3"/>
        <v>0.8674710867261581</v>
      </c>
      <c r="H7" s="33">
        <f t="shared" si="4"/>
        <v>763485</v>
      </c>
      <c r="I7" s="34">
        <f t="shared" si="5"/>
        <v>0.8838575612692606</v>
      </c>
      <c r="K7" s="33">
        <v>124617</v>
      </c>
      <c r="L7" s="33">
        <v>409846</v>
      </c>
      <c r="M7" s="33">
        <v>329347</v>
      </c>
      <c r="N7" s="46">
        <f t="shared" si="0"/>
        <v>863810</v>
      </c>
    </row>
    <row r="8" spans="1:14" ht="13.5">
      <c r="A8" s="32" t="s">
        <v>28</v>
      </c>
      <c r="B8" s="33">
        <v>134110</v>
      </c>
      <c r="C8" s="34">
        <f t="shared" si="1"/>
        <v>0.8566811033178746</v>
      </c>
      <c r="D8" s="33">
        <v>130708</v>
      </c>
      <c r="E8" s="34">
        <f t="shared" si="2"/>
        <v>0.7707703103531646</v>
      </c>
      <c r="F8" s="33">
        <v>106913</v>
      </c>
      <c r="G8" s="34">
        <f t="shared" si="3"/>
        <v>0.8006605207779467</v>
      </c>
      <c r="H8" s="33">
        <f t="shared" si="4"/>
        <v>371731</v>
      </c>
      <c r="I8" s="34">
        <f t="shared" si="5"/>
        <v>0.808712129452767</v>
      </c>
      <c r="K8" s="33">
        <v>156546</v>
      </c>
      <c r="L8" s="33">
        <v>169581</v>
      </c>
      <c r="M8" s="33">
        <v>133531</v>
      </c>
      <c r="N8" s="46">
        <f t="shared" si="0"/>
        <v>459658</v>
      </c>
    </row>
    <row r="9" spans="1:14" ht="13.5">
      <c r="A9" s="32" t="s">
        <v>29</v>
      </c>
      <c r="B9" s="33">
        <v>41216</v>
      </c>
      <c r="C9" s="34">
        <f t="shared" si="1"/>
        <v>0.9864062799157572</v>
      </c>
      <c r="D9" s="33">
        <v>142044</v>
      </c>
      <c r="E9" s="34">
        <f t="shared" si="2"/>
        <v>0.9928842040513903</v>
      </c>
      <c r="F9" s="33">
        <v>70579</v>
      </c>
      <c r="G9" s="34">
        <f t="shared" si="3"/>
        <v>0.6544363774606619</v>
      </c>
      <c r="H9" s="33">
        <f t="shared" si="4"/>
        <v>253839</v>
      </c>
      <c r="I9" s="34">
        <f t="shared" si="5"/>
        <v>0.8672534020287468</v>
      </c>
      <c r="K9" s="33">
        <v>41784</v>
      </c>
      <c r="L9" s="33">
        <v>143062</v>
      </c>
      <c r="M9" s="33">
        <v>107847</v>
      </c>
      <c r="N9" s="46">
        <f t="shared" si="0"/>
        <v>292693</v>
      </c>
    </row>
    <row r="10" spans="1:14" ht="13.5">
      <c r="A10" s="32" t="s">
        <v>30</v>
      </c>
      <c r="B10" s="33">
        <v>55811</v>
      </c>
      <c r="C10" s="34">
        <f t="shared" si="1"/>
        <v>0.9333879653476937</v>
      </c>
      <c r="D10" s="33">
        <v>62882</v>
      </c>
      <c r="E10" s="34">
        <f t="shared" si="2"/>
        <v>0.9641077533998743</v>
      </c>
      <c r="F10" s="33">
        <v>39499</v>
      </c>
      <c r="G10" s="34">
        <f t="shared" si="3"/>
        <v>1.0513441575725313</v>
      </c>
      <c r="H10" s="33">
        <f t="shared" si="4"/>
        <v>158192</v>
      </c>
      <c r="I10" s="34">
        <f t="shared" si="5"/>
        <v>0.9729683185002491</v>
      </c>
      <c r="K10" s="33">
        <v>59794</v>
      </c>
      <c r="L10" s="33">
        <v>65223</v>
      </c>
      <c r="M10" s="33">
        <v>37570</v>
      </c>
      <c r="N10" s="46">
        <f t="shared" si="0"/>
        <v>162587</v>
      </c>
    </row>
    <row r="11" spans="1:14" ht="13.5">
      <c r="A11" s="32" t="s">
        <v>31</v>
      </c>
      <c r="B11" s="33">
        <v>41803</v>
      </c>
      <c r="C11" s="34">
        <f t="shared" si="1"/>
        <v>0.8441980693889091</v>
      </c>
      <c r="D11" s="33">
        <v>48997</v>
      </c>
      <c r="E11" s="34">
        <f t="shared" si="2"/>
        <v>0.9460889378053254</v>
      </c>
      <c r="F11" s="33">
        <v>32701</v>
      </c>
      <c r="G11" s="34">
        <f t="shared" si="3"/>
        <v>0.9810692427697107</v>
      </c>
      <c r="H11" s="33">
        <f t="shared" si="4"/>
        <v>123501</v>
      </c>
      <c r="I11" s="34">
        <f t="shared" si="5"/>
        <v>0.917275083742452</v>
      </c>
      <c r="K11" s="33">
        <v>49518</v>
      </c>
      <c r="L11" s="33">
        <v>51789</v>
      </c>
      <c r="M11" s="33">
        <v>33332</v>
      </c>
      <c r="N11" s="46">
        <f t="shared" si="0"/>
        <v>134639</v>
      </c>
    </row>
    <row r="12" spans="1:14" ht="13.5">
      <c r="A12" s="32" t="s">
        <v>32</v>
      </c>
      <c r="B12" s="33">
        <v>105405</v>
      </c>
      <c r="C12" s="34">
        <f t="shared" si="1"/>
        <v>1.0544190466663332</v>
      </c>
      <c r="D12" s="33">
        <v>123940</v>
      </c>
      <c r="E12" s="34">
        <f t="shared" si="2"/>
        <v>1.0224132384118525</v>
      </c>
      <c r="F12" s="33">
        <v>91541</v>
      </c>
      <c r="G12" s="34">
        <f t="shared" si="3"/>
        <v>1.0462785168929731</v>
      </c>
      <c r="H12" s="33">
        <f t="shared" si="4"/>
        <v>320886</v>
      </c>
      <c r="I12" s="34">
        <f t="shared" si="5"/>
        <v>1.0395425683555786</v>
      </c>
      <c r="K12" s="33">
        <v>99965</v>
      </c>
      <c r="L12" s="33">
        <v>121223</v>
      </c>
      <c r="M12" s="33">
        <v>87492</v>
      </c>
      <c r="N12" s="46">
        <f t="shared" si="0"/>
        <v>308680</v>
      </c>
    </row>
    <row r="13" spans="1:14" ht="13.5">
      <c r="A13" s="32" t="s">
        <v>33</v>
      </c>
      <c r="B13" s="33">
        <v>27739</v>
      </c>
      <c r="C13" s="34">
        <f t="shared" si="1"/>
        <v>0.9502586413620636</v>
      </c>
      <c r="D13" s="33">
        <v>36193</v>
      </c>
      <c r="E13" s="34">
        <f t="shared" si="2"/>
        <v>1.0293799772468715</v>
      </c>
      <c r="F13" s="33">
        <v>22872</v>
      </c>
      <c r="G13" s="34">
        <f t="shared" si="3"/>
        <v>1.0128869403480802</v>
      </c>
      <c r="H13" s="33">
        <f t="shared" si="4"/>
        <v>86804</v>
      </c>
      <c r="I13" s="34">
        <f t="shared" si="5"/>
        <v>0.9985275847789077</v>
      </c>
      <c r="K13" s="33">
        <v>29191</v>
      </c>
      <c r="L13" s="33">
        <v>35160</v>
      </c>
      <c r="M13" s="33">
        <v>22581</v>
      </c>
      <c r="N13" s="46">
        <f t="shared" si="0"/>
        <v>86932</v>
      </c>
    </row>
    <row r="14" spans="1:14" ht="13.5">
      <c r="A14" s="32" t="s">
        <v>34</v>
      </c>
      <c r="B14" s="33">
        <v>123316</v>
      </c>
      <c r="C14" s="34">
        <f t="shared" si="1"/>
        <v>0.9285563687840728</v>
      </c>
      <c r="D14" s="33">
        <v>105207</v>
      </c>
      <c r="E14" s="34">
        <f t="shared" si="2"/>
        <v>0.9395243751060467</v>
      </c>
      <c r="F14" s="33">
        <v>76980</v>
      </c>
      <c r="G14" s="34">
        <f t="shared" si="3"/>
        <v>0.812994392049595</v>
      </c>
      <c r="H14" s="33">
        <f>B14+D14+F14</f>
        <v>305503</v>
      </c>
      <c r="I14" s="34">
        <f>H14/N14</f>
        <v>0.8999410846319262</v>
      </c>
      <c r="K14" s="33">
        <v>132804</v>
      </c>
      <c r="L14" s="33">
        <v>111979</v>
      </c>
      <c r="M14" s="33">
        <v>94687</v>
      </c>
      <c r="N14" s="46">
        <f t="shared" si="0"/>
        <v>339470</v>
      </c>
    </row>
    <row r="15" spans="1:14" ht="13.5">
      <c r="A15" s="32" t="s">
        <v>35</v>
      </c>
      <c r="B15" s="33">
        <v>134881</v>
      </c>
      <c r="C15" s="34">
        <f t="shared" si="1"/>
        <v>0.8344582681159869</v>
      </c>
      <c r="D15" s="33">
        <v>165321</v>
      </c>
      <c r="E15" s="34">
        <f t="shared" si="2"/>
        <v>0.8737111358915953</v>
      </c>
      <c r="F15" s="33">
        <v>106072</v>
      </c>
      <c r="G15" s="34">
        <f t="shared" si="3"/>
        <v>0.8173027284004839</v>
      </c>
      <c r="H15" s="33">
        <f>B15+D15+F15</f>
        <v>406274</v>
      </c>
      <c r="I15" s="34">
        <f>H15/N15</f>
        <v>0.8452788891454918</v>
      </c>
      <c r="K15" s="33">
        <v>161639</v>
      </c>
      <c r="L15" s="33">
        <v>189217</v>
      </c>
      <c r="M15" s="33">
        <v>129783</v>
      </c>
      <c r="N15" s="46">
        <f t="shared" si="0"/>
        <v>480639</v>
      </c>
    </row>
    <row r="16" spans="1:14" ht="13.5">
      <c r="A16" s="32" t="s">
        <v>36</v>
      </c>
      <c r="B16" s="33">
        <v>23381</v>
      </c>
      <c r="C16" s="34">
        <f t="shared" si="1"/>
        <v>1.0723261786828104</v>
      </c>
      <c r="D16" s="33">
        <v>27357</v>
      </c>
      <c r="E16" s="34">
        <f t="shared" si="2"/>
        <v>1.095112285336856</v>
      </c>
      <c r="F16" s="33">
        <v>15102</v>
      </c>
      <c r="G16" s="34">
        <f t="shared" si="3"/>
        <v>0.7998093422306959</v>
      </c>
      <c r="H16" s="33">
        <f aca="true" t="shared" si="6" ref="H16:H23">B16+D16+F16</f>
        <v>65840</v>
      </c>
      <c r="I16" s="34">
        <f aca="true" t="shared" si="7" ref="I16:I23">H16/N16</f>
        <v>1.0026345043933786</v>
      </c>
      <c r="K16" s="33">
        <v>21804</v>
      </c>
      <c r="L16" s="33">
        <v>24981</v>
      </c>
      <c r="M16" s="33">
        <v>18882</v>
      </c>
      <c r="N16" s="46">
        <f t="shared" si="0"/>
        <v>65667</v>
      </c>
    </row>
    <row r="17" spans="1:14" ht="13.5">
      <c r="A17" s="32" t="s">
        <v>37</v>
      </c>
      <c r="B17" s="33">
        <v>92582</v>
      </c>
      <c r="C17" s="34">
        <f t="shared" si="1"/>
        <v>0.9629213600008321</v>
      </c>
      <c r="D17" s="33">
        <v>104391</v>
      </c>
      <c r="E17" s="34">
        <f t="shared" si="2"/>
        <v>0.979433868440558</v>
      </c>
      <c r="F17" s="33">
        <v>74065</v>
      </c>
      <c r="G17" s="34">
        <f t="shared" si="3"/>
        <v>1.0240297537572414</v>
      </c>
      <c r="H17" s="33">
        <f t="shared" si="6"/>
        <v>271038</v>
      </c>
      <c r="I17" s="34">
        <f t="shared" si="7"/>
        <v>0.985388483114409</v>
      </c>
      <c r="K17" s="33">
        <v>96147</v>
      </c>
      <c r="L17" s="33">
        <v>106583</v>
      </c>
      <c r="M17" s="33">
        <v>72327</v>
      </c>
      <c r="N17" s="46">
        <f t="shared" si="0"/>
        <v>275057</v>
      </c>
    </row>
    <row r="18" spans="1:14" ht="13.5">
      <c r="A18" s="32" t="s">
        <v>38</v>
      </c>
      <c r="B18" s="33">
        <v>53231</v>
      </c>
      <c r="C18" s="34">
        <f t="shared" si="1"/>
        <v>0.7701578482862392</v>
      </c>
      <c r="D18" s="33">
        <v>61415</v>
      </c>
      <c r="E18" s="34">
        <f t="shared" si="2"/>
        <v>0.7903202975202358</v>
      </c>
      <c r="F18" s="33">
        <v>39792</v>
      </c>
      <c r="G18" s="34">
        <f t="shared" si="3"/>
        <v>0.8208090100868417</v>
      </c>
      <c r="H18" s="33">
        <f t="shared" si="6"/>
        <v>154438</v>
      </c>
      <c r="I18" s="34">
        <f t="shared" si="7"/>
        <v>0.7907529249123166</v>
      </c>
      <c r="K18" s="33">
        <v>69117</v>
      </c>
      <c r="L18" s="33">
        <v>77709</v>
      </c>
      <c r="M18" s="33">
        <v>48479</v>
      </c>
      <c r="N18" s="46">
        <f t="shared" si="0"/>
        <v>195305</v>
      </c>
    </row>
    <row r="19" spans="1:14" ht="13.5">
      <c r="A19" s="32" t="s">
        <v>39</v>
      </c>
      <c r="B19" s="33">
        <v>50746</v>
      </c>
      <c r="C19" s="34">
        <f t="shared" si="1"/>
        <v>0.7597161506677047</v>
      </c>
      <c r="D19" s="33">
        <v>42729</v>
      </c>
      <c r="E19" s="34">
        <f t="shared" si="2"/>
        <v>0.8245498929005616</v>
      </c>
      <c r="F19" s="33">
        <v>30831</v>
      </c>
      <c r="G19" s="34">
        <f t="shared" si="3"/>
        <v>0.6806561285764747</v>
      </c>
      <c r="H19" s="33">
        <f t="shared" si="6"/>
        <v>124306</v>
      </c>
      <c r="I19" s="34">
        <f t="shared" si="7"/>
        <v>0.7583657183993948</v>
      </c>
      <c r="K19" s="33">
        <v>66796</v>
      </c>
      <c r="L19" s="33">
        <v>51821</v>
      </c>
      <c r="M19" s="33">
        <v>45296</v>
      </c>
      <c r="N19" s="46">
        <f t="shared" si="0"/>
        <v>163913</v>
      </c>
    </row>
    <row r="20" spans="1:14" ht="13.5">
      <c r="A20" s="32" t="s">
        <v>40</v>
      </c>
      <c r="B20" s="33">
        <v>38389</v>
      </c>
      <c r="C20" s="34">
        <f t="shared" si="1"/>
        <v>0.7278087437909984</v>
      </c>
      <c r="D20" s="33">
        <v>44351</v>
      </c>
      <c r="E20" s="34">
        <f t="shared" si="2"/>
        <v>0.805371443098658</v>
      </c>
      <c r="F20" s="33">
        <v>40049</v>
      </c>
      <c r="G20" s="34">
        <f t="shared" si="3"/>
        <v>0.7489994389377221</v>
      </c>
      <c r="H20" s="33">
        <f t="shared" si="6"/>
        <v>122789</v>
      </c>
      <c r="I20" s="34">
        <f t="shared" si="7"/>
        <v>0.7613169234584741</v>
      </c>
      <c r="K20" s="33">
        <v>52746</v>
      </c>
      <c r="L20" s="33">
        <v>55069</v>
      </c>
      <c r="M20" s="33">
        <v>53470</v>
      </c>
      <c r="N20" s="46">
        <f t="shared" si="0"/>
        <v>161285</v>
      </c>
    </row>
    <row r="21" spans="1:14" ht="13.5">
      <c r="A21" s="32" t="s">
        <v>41</v>
      </c>
      <c r="B21" s="33">
        <v>73562</v>
      </c>
      <c r="C21" s="34">
        <f t="shared" si="1"/>
        <v>0.8940229940934834</v>
      </c>
      <c r="D21" s="33">
        <v>86844</v>
      </c>
      <c r="E21" s="34">
        <f t="shared" si="2"/>
        <v>0.8429655801673429</v>
      </c>
      <c r="F21" s="33">
        <v>92378</v>
      </c>
      <c r="G21" s="34">
        <f t="shared" si="3"/>
        <v>0.9475541332020392</v>
      </c>
      <c r="H21" s="33">
        <f t="shared" si="6"/>
        <v>252784</v>
      </c>
      <c r="I21" s="34">
        <f t="shared" si="7"/>
        <v>0.8938771901907743</v>
      </c>
      <c r="K21" s="33">
        <v>82282</v>
      </c>
      <c r="L21" s="33">
        <v>103022</v>
      </c>
      <c r="M21" s="33">
        <v>97491</v>
      </c>
      <c r="N21" s="46">
        <f t="shared" si="0"/>
        <v>282795</v>
      </c>
    </row>
    <row r="22" spans="1:14" ht="13.5">
      <c r="A22" s="32" t="s">
        <v>42</v>
      </c>
      <c r="B22" s="33">
        <v>30464</v>
      </c>
      <c r="C22" s="34">
        <f t="shared" si="1"/>
        <v>0.8852983057743163</v>
      </c>
      <c r="D22" s="33">
        <v>35122</v>
      </c>
      <c r="E22" s="34">
        <f t="shared" si="2"/>
        <v>0.9148974966787361</v>
      </c>
      <c r="F22" s="33">
        <v>21931</v>
      </c>
      <c r="G22" s="34">
        <f t="shared" si="3"/>
        <v>0.7072234762979684</v>
      </c>
      <c r="H22" s="33">
        <f t="shared" si="6"/>
        <v>87517</v>
      </c>
      <c r="I22" s="34">
        <f t="shared" si="7"/>
        <v>0.8430498025238417</v>
      </c>
      <c r="K22" s="33">
        <v>34411</v>
      </c>
      <c r="L22" s="33">
        <v>38389</v>
      </c>
      <c r="M22" s="33">
        <v>31010</v>
      </c>
      <c r="N22" s="46">
        <f t="shared" si="0"/>
        <v>103810</v>
      </c>
    </row>
    <row r="23" spans="1:14" ht="13.5">
      <c r="A23" s="32" t="s">
        <v>43</v>
      </c>
      <c r="B23" s="33">
        <v>36913</v>
      </c>
      <c r="C23" s="34">
        <f t="shared" si="1"/>
        <v>0.9562457903735557</v>
      </c>
      <c r="D23" s="33">
        <v>36611</v>
      </c>
      <c r="E23" s="34">
        <f t="shared" si="2"/>
        <v>0.9994540143594224</v>
      </c>
      <c r="F23" s="33">
        <v>33637</v>
      </c>
      <c r="G23" s="34">
        <f t="shared" si="3"/>
        <v>0.9746747413868042</v>
      </c>
      <c r="H23" s="33">
        <f t="shared" si="6"/>
        <v>107161</v>
      </c>
      <c r="I23" s="34">
        <f t="shared" si="7"/>
        <v>0.9764634057442776</v>
      </c>
      <c r="K23" s="33">
        <v>38602</v>
      </c>
      <c r="L23" s="33">
        <v>36631</v>
      </c>
      <c r="M23" s="33">
        <v>34511</v>
      </c>
      <c r="N23" s="46">
        <f t="shared" si="0"/>
        <v>109744</v>
      </c>
    </row>
    <row r="24" spans="1:14" ht="13.5">
      <c r="A24" s="35" t="s">
        <v>44</v>
      </c>
      <c r="B24" s="36">
        <f>SUM(B3:B23)</f>
        <v>2526363</v>
      </c>
      <c r="C24" s="37">
        <f>B24/K24</f>
        <v>0.7764260399110465</v>
      </c>
      <c r="D24" s="36">
        <f>SUM(D3:D23)</f>
        <v>3682766</v>
      </c>
      <c r="E24" s="37">
        <f>D24/L24</f>
        <v>0.8909623149557152</v>
      </c>
      <c r="F24" s="36">
        <f>SUM(F3:F23)</f>
        <v>2150667</v>
      </c>
      <c r="G24" s="37">
        <f>F24/M24</f>
        <v>0.8783018501918393</v>
      </c>
      <c r="H24" s="36">
        <f>SUM(H3:H23)</f>
        <v>8359796</v>
      </c>
      <c r="I24" s="37">
        <f>H24/N24</f>
        <v>0.8499207653214919</v>
      </c>
      <c r="K24" s="36">
        <f>SUM(K3:K23)</f>
        <v>3253836</v>
      </c>
      <c r="L24" s="36">
        <f>SUM(L3:L23)</f>
        <v>4133470</v>
      </c>
      <c r="M24" s="36">
        <f>SUM(M3:M23)</f>
        <v>2448665</v>
      </c>
      <c r="N24" s="74">
        <f t="shared" si="0"/>
        <v>9835971</v>
      </c>
    </row>
    <row r="25" spans="1:14" ht="13.5">
      <c r="A25" s="32" t="s">
        <v>45</v>
      </c>
      <c r="B25" s="33">
        <v>372260</v>
      </c>
      <c r="C25" s="34">
        <f aca="true" t="shared" si="8" ref="C25:C31">B25/K25</f>
        <v>0.9933131607456386</v>
      </c>
      <c r="D25" s="33">
        <v>974290</v>
      </c>
      <c r="E25" s="34">
        <f aca="true" t="shared" si="9" ref="E25:E31">D25/L25</f>
        <v>0.9914015914687506</v>
      </c>
      <c r="F25" s="33">
        <v>360426</v>
      </c>
      <c r="G25" s="34">
        <f aca="true" t="shared" si="10" ref="G25:G31">F25/M25</f>
        <v>1.062197741961152</v>
      </c>
      <c r="H25" s="33">
        <f aca="true" t="shared" si="11" ref="H25:H31">B25+D25+F25</f>
        <v>1706976</v>
      </c>
      <c r="I25" s="34">
        <f aca="true" t="shared" si="12" ref="I25:I31">H25/N25</f>
        <v>1.005981163666066</v>
      </c>
      <c r="K25" s="33">
        <v>374766</v>
      </c>
      <c r="L25" s="33">
        <v>982740</v>
      </c>
      <c r="M25" s="33">
        <v>339321</v>
      </c>
      <c r="N25" s="46">
        <f t="shared" si="0"/>
        <v>1696827</v>
      </c>
    </row>
    <row r="26" spans="1:14" ht="13.5">
      <c r="A26" s="32" t="s">
        <v>46</v>
      </c>
      <c r="B26" s="33">
        <v>112703</v>
      </c>
      <c r="C26" s="34">
        <f t="shared" si="8"/>
        <v>0.8379156010230179</v>
      </c>
      <c r="D26" s="33">
        <v>109992</v>
      </c>
      <c r="E26" s="34">
        <f t="shared" si="9"/>
        <v>0.8609536929772379</v>
      </c>
      <c r="F26" s="33">
        <v>181426</v>
      </c>
      <c r="G26" s="34">
        <f t="shared" si="10"/>
        <v>0.9240634629587186</v>
      </c>
      <c r="H26" s="33">
        <f t="shared" si="11"/>
        <v>404121</v>
      </c>
      <c r="I26" s="34">
        <f t="shared" si="12"/>
        <v>0.8812154515422105</v>
      </c>
      <c r="K26" s="33">
        <v>134504</v>
      </c>
      <c r="L26" s="33">
        <v>127756</v>
      </c>
      <c r="M26" s="33">
        <v>196335</v>
      </c>
      <c r="N26" s="46">
        <f t="shared" si="0"/>
        <v>458595</v>
      </c>
    </row>
    <row r="27" spans="1:14" ht="13.5">
      <c r="A27" s="32" t="s">
        <v>47</v>
      </c>
      <c r="B27" s="33">
        <v>785565</v>
      </c>
      <c r="C27" s="34">
        <f t="shared" si="8"/>
        <v>0.9885312182654883</v>
      </c>
      <c r="D27" s="33">
        <v>784860</v>
      </c>
      <c r="E27" s="34">
        <f t="shared" si="9"/>
        <v>0.9146816864378039</v>
      </c>
      <c r="F27" s="33">
        <v>641517</v>
      </c>
      <c r="G27" s="34">
        <f t="shared" si="10"/>
        <v>0.9159517007123246</v>
      </c>
      <c r="H27" s="33">
        <f t="shared" si="11"/>
        <v>2211942</v>
      </c>
      <c r="I27" s="34">
        <f t="shared" si="12"/>
        <v>0.9399995155390839</v>
      </c>
      <c r="K27" s="33">
        <v>794679</v>
      </c>
      <c r="L27" s="33">
        <v>858069</v>
      </c>
      <c r="M27" s="33">
        <v>700383</v>
      </c>
      <c r="N27" s="46">
        <f t="shared" si="0"/>
        <v>2353131</v>
      </c>
    </row>
    <row r="28" spans="1:14" ht="13.5">
      <c r="A28" s="32" t="s">
        <v>48</v>
      </c>
      <c r="B28" s="33">
        <v>125522</v>
      </c>
      <c r="C28" s="34">
        <f t="shared" si="8"/>
        <v>1.0512466185941727</v>
      </c>
      <c r="D28" s="33">
        <v>200682</v>
      </c>
      <c r="E28" s="34">
        <f t="shared" si="9"/>
        <v>0.9257788172772188</v>
      </c>
      <c r="F28" s="33">
        <v>87474</v>
      </c>
      <c r="G28" s="34">
        <f t="shared" si="10"/>
        <v>0.866585431093411</v>
      </c>
      <c r="H28" s="33">
        <f t="shared" si="11"/>
        <v>413678</v>
      </c>
      <c r="I28" s="34">
        <f t="shared" si="12"/>
        <v>0.9463825309129177</v>
      </c>
      <c r="K28" s="33">
        <v>119403</v>
      </c>
      <c r="L28" s="33">
        <v>216771</v>
      </c>
      <c r="M28" s="33">
        <v>100941</v>
      </c>
      <c r="N28" s="46">
        <f t="shared" si="0"/>
        <v>437115</v>
      </c>
    </row>
    <row r="29" spans="1:14" ht="13.5">
      <c r="A29" s="32" t="s">
        <v>49</v>
      </c>
      <c r="B29" s="33">
        <v>4790</v>
      </c>
      <c r="C29" s="34">
        <f t="shared" si="8"/>
        <v>0.43219344942705046</v>
      </c>
      <c r="D29" s="33">
        <v>10898</v>
      </c>
      <c r="E29" s="34">
        <f t="shared" si="9"/>
        <v>0.8505424178568641</v>
      </c>
      <c r="F29" s="33">
        <v>6813</v>
      </c>
      <c r="G29" s="34">
        <f t="shared" si="10"/>
        <v>0.5611564121571534</v>
      </c>
      <c r="H29" s="33">
        <f t="shared" si="11"/>
        <v>22501</v>
      </c>
      <c r="I29" s="34">
        <f t="shared" si="12"/>
        <v>0.6243860476732247</v>
      </c>
      <c r="K29" s="33">
        <v>11083</v>
      </c>
      <c r="L29" s="33">
        <v>12813</v>
      </c>
      <c r="M29" s="33">
        <v>12141</v>
      </c>
      <c r="N29" s="46">
        <f t="shared" si="0"/>
        <v>36037</v>
      </c>
    </row>
    <row r="30" spans="1:14" ht="13.5">
      <c r="A30" s="32" t="s">
        <v>50</v>
      </c>
      <c r="B30" s="33">
        <v>322543</v>
      </c>
      <c r="C30" s="34">
        <f t="shared" si="8"/>
        <v>0.8523458186449905</v>
      </c>
      <c r="D30" s="33">
        <v>278736</v>
      </c>
      <c r="E30" s="34">
        <f t="shared" si="9"/>
        <v>0.6964325869366421</v>
      </c>
      <c r="F30" s="33">
        <v>154828</v>
      </c>
      <c r="G30" s="34">
        <f t="shared" si="10"/>
        <v>0.7476543448342468</v>
      </c>
      <c r="H30" s="33">
        <f t="shared" si="11"/>
        <v>756107</v>
      </c>
      <c r="I30" s="34">
        <f t="shared" si="12"/>
        <v>0.7670473970237497</v>
      </c>
      <c r="K30" s="33">
        <v>378418</v>
      </c>
      <c r="L30" s="33">
        <v>400234</v>
      </c>
      <c r="M30" s="33">
        <v>207085</v>
      </c>
      <c r="N30" s="46">
        <f t="shared" si="0"/>
        <v>985737</v>
      </c>
    </row>
    <row r="31" spans="1:14" ht="13.5">
      <c r="A31" s="32" t="s">
        <v>51</v>
      </c>
      <c r="B31" s="33">
        <v>9076</v>
      </c>
      <c r="C31" s="34">
        <f t="shared" si="8"/>
        <v>0.5422068223908239</v>
      </c>
      <c r="D31" s="33">
        <v>8750</v>
      </c>
      <c r="E31" s="34">
        <f t="shared" si="9"/>
        <v>0.4869226488592098</v>
      </c>
      <c r="F31" s="33">
        <v>9515</v>
      </c>
      <c r="G31" s="34">
        <f t="shared" si="10"/>
        <v>0.5745772946859904</v>
      </c>
      <c r="H31" s="33">
        <f t="shared" si="11"/>
        <v>27341</v>
      </c>
      <c r="I31" s="34">
        <f t="shared" si="12"/>
        <v>0.5332852210887671</v>
      </c>
      <c r="K31" s="33">
        <v>16739</v>
      </c>
      <c r="L31" s="33">
        <v>17970</v>
      </c>
      <c r="M31" s="33">
        <v>16560</v>
      </c>
      <c r="N31" s="46">
        <f t="shared" si="0"/>
        <v>51269</v>
      </c>
    </row>
    <row r="32" spans="1:14" ht="13.5">
      <c r="A32" s="35" t="s">
        <v>52</v>
      </c>
      <c r="B32" s="36">
        <f>SUM(B25:B31)</f>
        <v>1732459</v>
      </c>
      <c r="C32" s="37">
        <f>B32/K32</f>
        <v>0.9469100214692675</v>
      </c>
      <c r="D32" s="36">
        <f>SUM(D25:D31)</f>
        <v>2368208</v>
      </c>
      <c r="E32" s="37">
        <f>D32/L32</f>
        <v>0.9051561467431956</v>
      </c>
      <c r="F32" s="36">
        <f>SUM(F25:F31)</f>
        <v>1441999</v>
      </c>
      <c r="G32" s="37">
        <f>F32/M32</f>
        <v>0.9168553999768561</v>
      </c>
      <c r="H32" s="36">
        <f>SUM(H25:H31)</f>
        <v>5542666</v>
      </c>
      <c r="I32" s="37">
        <f>H32/N32</f>
        <v>0.9209058218611925</v>
      </c>
      <c r="K32" s="36">
        <f>SUM(K25:K31)</f>
        <v>1829592</v>
      </c>
      <c r="L32" s="36">
        <f>SUM(L25:L31)</f>
        <v>2616353</v>
      </c>
      <c r="M32" s="36">
        <f>SUM(M25:M31)</f>
        <v>1572766</v>
      </c>
      <c r="N32" s="74">
        <f t="shared" si="0"/>
        <v>6018711</v>
      </c>
    </row>
    <row r="33" spans="1:14" ht="13.5">
      <c r="A33" s="32" t="s">
        <v>53</v>
      </c>
      <c r="B33" s="33">
        <v>1440820</v>
      </c>
      <c r="C33" s="34">
        <f aca="true" t="shared" si="13" ref="C33:C67">B33/K33</f>
        <v>0.8990638833180039</v>
      </c>
      <c r="D33" s="33">
        <v>684312</v>
      </c>
      <c r="E33" s="34">
        <f aca="true" t="shared" si="14" ref="E33:E68">D33/L33</f>
        <v>1.1750770578083816</v>
      </c>
      <c r="F33" s="33">
        <v>389194</v>
      </c>
      <c r="G33" s="34">
        <f aca="true" t="shared" si="15" ref="G33:G42">F33/M33</f>
        <v>0.9960357575183688</v>
      </c>
      <c r="H33" s="33">
        <f>B33+D33+F33</f>
        <v>2514326</v>
      </c>
      <c r="I33" s="34">
        <f aca="true" t="shared" si="16" ref="I33:I38">H33/N33</f>
        <v>0.9761810103444688</v>
      </c>
      <c r="K33" s="33">
        <v>1602578</v>
      </c>
      <c r="L33" s="33">
        <v>582355</v>
      </c>
      <c r="M33" s="33">
        <v>390743</v>
      </c>
      <c r="N33" s="46">
        <f t="shared" si="0"/>
        <v>2575676</v>
      </c>
    </row>
    <row r="34" spans="1:14" ht="13.5">
      <c r="A34" s="32" t="s">
        <v>54</v>
      </c>
      <c r="B34" s="33">
        <v>574707</v>
      </c>
      <c r="C34" s="34">
        <f t="shared" si="13"/>
        <v>0.716585121345423</v>
      </c>
      <c r="D34" s="33">
        <v>812435</v>
      </c>
      <c r="E34" s="34">
        <f t="shared" si="14"/>
        <v>0.9902744224257509</v>
      </c>
      <c r="F34" s="33">
        <v>612413</v>
      </c>
      <c r="G34" s="34">
        <f t="shared" si="15"/>
        <v>0.9952351932655664</v>
      </c>
      <c r="H34" s="33">
        <f>B34+D34+F34</f>
        <v>1999555</v>
      </c>
      <c r="I34" s="34">
        <f t="shared" si="16"/>
        <v>0.8935492390405256</v>
      </c>
      <c r="K34" s="33">
        <v>802008</v>
      </c>
      <c r="L34" s="33">
        <v>820414</v>
      </c>
      <c r="M34" s="33">
        <v>615345</v>
      </c>
      <c r="N34" s="46">
        <f t="shared" si="0"/>
        <v>2237767</v>
      </c>
    </row>
    <row r="35" spans="1:14" ht="13.5">
      <c r="A35" s="32" t="s">
        <v>55</v>
      </c>
      <c r="B35" s="33">
        <v>181800</v>
      </c>
      <c r="C35" s="34">
        <f t="shared" si="13"/>
        <v>0.83703584336656</v>
      </c>
      <c r="D35" s="33">
        <v>202500</v>
      </c>
      <c r="E35" s="34">
        <f t="shared" si="14"/>
        <v>0.8958710299641209</v>
      </c>
      <c r="F35" s="33">
        <v>151250</v>
      </c>
      <c r="G35" s="34">
        <f t="shared" si="15"/>
        <v>0.9619359557350463</v>
      </c>
      <c r="H35" s="33">
        <f>B35+D35+F35</f>
        <v>535550</v>
      </c>
      <c r="I35" s="34">
        <f t="shared" si="16"/>
        <v>0.8918891462811445</v>
      </c>
      <c r="K35" s="33">
        <v>217195</v>
      </c>
      <c r="L35" s="33">
        <v>226037</v>
      </c>
      <c r="M35" s="33">
        <v>157235</v>
      </c>
      <c r="N35" s="46">
        <f t="shared" si="0"/>
        <v>600467</v>
      </c>
    </row>
    <row r="36" spans="1:14" ht="13.5">
      <c r="A36" s="32" t="s">
        <v>56</v>
      </c>
      <c r="B36" s="33">
        <v>34000</v>
      </c>
      <c r="C36" s="34">
        <f t="shared" si="13"/>
        <v>0.43037974683544306</v>
      </c>
      <c r="D36" s="33">
        <v>2500</v>
      </c>
      <c r="E36" s="34">
        <f t="shared" si="14"/>
        <v>1</v>
      </c>
      <c r="F36" s="33">
        <v>1500</v>
      </c>
      <c r="G36" s="34">
        <f t="shared" si="15"/>
        <v>0.75</v>
      </c>
      <c r="H36" s="33">
        <f>B36+D36+F36</f>
        <v>38000</v>
      </c>
      <c r="I36" s="34">
        <f t="shared" si="16"/>
        <v>0.4550898203592814</v>
      </c>
      <c r="K36" s="33">
        <v>79000</v>
      </c>
      <c r="L36" s="33">
        <v>2500</v>
      </c>
      <c r="M36" s="33">
        <v>2000</v>
      </c>
      <c r="N36" s="46">
        <f t="shared" si="0"/>
        <v>83500</v>
      </c>
    </row>
    <row r="37" spans="1:14" ht="13.5">
      <c r="A37" s="32" t="s">
        <v>57</v>
      </c>
      <c r="B37" s="33">
        <v>7681</v>
      </c>
      <c r="C37" s="34">
        <f t="shared" si="13"/>
        <v>0.7580183558669693</v>
      </c>
      <c r="D37" s="33">
        <v>40661</v>
      </c>
      <c r="E37" s="34">
        <f t="shared" si="14"/>
        <v>1.2465052115266708</v>
      </c>
      <c r="F37" s="33">
        <v>7251</v>
      </c>
      <c r="G37" s="34">
        <f>F37/M37</f>
        <v>0.8316320678976947</v>
      </c>
      <c r="H37" s="33">
        <f>B37+D37+F37</f>
        <v>55593</v>
      </c>
      <c r="I37" s="34">
        <f t="shared" si="16"/>
        <v>1.0800629468448866</v>
      </c>
      <c r="K37" s="33">
        <v>10133</v>
      </c>
      <c r="L37" s="33">
        <v>32620</v>
      </c>
      <c r="M37" s="33">
        <v>8719</v>
      </c>
      <c r="N37" s="46">
        <f t="shared" si="0"/>
        <v>51472</v>
      </c>
    </row>
    <row r="38" spans="1:14" ht="13.5">
      <c r="A38" s="51" t="s">
        <v>58</v>
      </c>
      <c r="B38" s="52">
        <f>SUM(B33:B37)</f>
        <v>2239008</v>
      </c>
      <c r="C38" s="53">
        <f t="shared" si="13"/>
        <v>0.8259236552690348</v>
      </c>
      <c r="D38" s="52">
        <f>SUM(D33:D37)</f>
        <v>1742408</v>
      </c>
      <c r="E38" s="53">
        <f t="shared" si="14"/>
        <v>1.0471667610218243</v>
      </c>
      <c r="F38" s="52">
        <f>SUM(F33:F37)</f>
        <v>1161608</v>
      </c>
      <c r="G38" s="53">
        <f t="shared" si="15"/>
        <v>0.9894092374889485</v>
      </c>
      <c r="H38" s="52">
        <f>SUM(H33:H37)</f>
        <v>5143024</v>
      </c>
      <c r="I38" s="53">
        <f t="shared" si="16"/>
        <v>0.9268576985417963</v>
      </c>
      <c r="K38" s="52">
        <f>SUM(K33:K37)</f>
        <v>2710914</v>
      </c>
      <c r="L38" s="52">
        <f>SUM(L33:L37)</f>
        <v>1663926</v>
      </c>
      <c r="M38" s="52">
        <f>SUM(M33:M37)</f>
        <v>1174042</v>
      </c>
      <c r="N38" s="74">
        <f t="shared" si="0"/>
        <v>5548882</v>
      </c>
    </row>
    <row r="39" spans="1:14" ht="13.5">
      <c r="A39" s="32" t="s">
        <v>59</v>
      </c>
      <c r="B39" s="54">
        <v>51518</v>
      </c>
      <c r="C39" s="34">
        <f t="shared" si="13"/>
        <v>0.9249856363114047</v>
      </c>
      <c r="D39" s="54">
        <v>42855</v>
      </c>
      <c r="E39" s="34">
        <f t="shared" si="14"/>
        <v>1.0818145100217096</v>
      </c>
      <c r="F39" s="54">
        <v>35256</v>
      </c>
      <c r="G39" s="34">
        <f t="shared" si="15"/>
        <v>1.0793534166054373</v>
      </c>
      <c r="H39" s="33">
        <f>B39+D39+F39</f>
        <v>129629</v>
      </c>
      <c r="I39" s="34">
        <f>H39/N39</f>
        <v>1.0129323143763578</v>
      </c>
      <c r="K39" s="54">
        <v>55696</v>
      </c>
      <c r="L39" s="54">
        <v>39614</v>
      </c>
      <c r="M39" s="54">
        <v>32664</v>
      </c>
      <c r="N39" s="46">
        <f t="shared" si="0"/>
        <v>127974</v>
      </c>
    </row>
    <row r="40" spans="1:14" ht="13.5">
      <c r="A40" s="32" t="s">
        <v>60</v>
      </c>
      <c r="B40" s="33">
        <v>19327</v>
      </c>
      <c r="C40" s="34">
        <f t="shared" si="13"/>
        <v>0.9754706505829506</v>
      </c>
      <c r="D40" s="33">
        <v>17325</v>
      </c>
      <c r="E40" s="34">
        <f t="shared" si="14"/>
        <v>0.7302115822304645</v>
      </c>
      <c r="F40" s="33">
        <v>12108</v>
      </c>
      <c r="G40" s="34">
        <f t="shared" si="15"/>
        <v>1.0519548218940051</v>
      </c>
      <c r="H40" s="33">
        <f>B40+D40+F40</f>
        <v>48760</v>
      </c>
      <c r="I40" s="34">
        <f>H40/N40</f>
        <v>0.8857563261821286</v>
      </c>
      <c r="K40" s="33">
        <v>19813</v>
      </c>
      <c r="L40" s="33">
        <v>23726</v>
      </c>
      <c r="M40" s="33">
        <v>11510</v>
      </c>
      <c r="N40" s="46">
        <f t="shared" si="0"/>
        <v>55049</v>
      </c>
    </row>
    <row r="41" spans="1:14" ht="13.5">
      <c r="A41" s="32" t="s">
        <v>61</v>
      </c>
      <c r="B41" s="33">
        <v>18312</v>
      </c>
      <c r="C41" s="34">
        <f t="shared" si="13"/>
        <v>0.9101391650099404</v>
      </c>
      <c r="D41" s="33">
        <v>24110</v>
      </c>
      <c r="E41" s="34">
        <f t="shared" si="14"/>
        <v>0.9167648960036503</v>
      </c>
      <c r="F41" s="33">
        <v>13257</v>
      </c>
      <c r="G41" s="34">
        <f t="shared" si="15"/>
        <v>0.9791712829603368</v>
      </c>
      <c r="H41" s="33">
        <f>B41+D41+F41</f>
        <v>55679</v>
      </c>
      <c r="I41" s="34">
        <f>H41/N41</f>
        <v>0.9286333766970213</v>
      </c>
      <c r="K41" s="33">
        <v>20120</v>
      </c>
      <c r="L41" s="33">
        <v>26299</v>
      </c>
      <c r="M41" s="33">
        <v>13539</v>
      </c>
      <c r="N41" s="46">
        <f t="shared" si="0"/>
        <v>59958</v>
      </c>
    </row>
    <row r="42" spans="1:14" ht="13.5">
      <c r="A42" s="35" t="s">
        <v>62</v>
      </c>
      <c r="B42" s="36">
        <f>SUM(B39:B41)</f>
        <v>89157</v>
      </c>
      <c r="C42" s="53">
        <f>B42/K42</f>
        <v>0.9323217852325132</v>
      </c>
      <c r="D42" s="36">
        <f>SUM(D39:D41)</f>
        <v>84290</v>
      </c>
      <c r="E42" s="53">
        <f t="shared" si="14"/>
        <v>0.9403273128883634</v>
      </c>
      <c r="F42" s="36">
        <f>SUM(F39:F41)</f>
        <v>60621</v>
      </c>
      <c r="G42" s="53">
        <f t="shared" si="15"/>
        <v>1.0503872611023513</v>
      </c>
      <c r="H42" s="36">
        <f>SUM(H39:H41)</f>
        <v>234068</v>
      </c>
      <c r="I42" s="53">
        <f>H42/N42</f>
        <v>0.9633181195237488</v>
      </c>
      <c r="K42" s="36">
        <f>SUM(K39:K41)</f>
        <v>95629</v>
      </c>
      <c r="L42" s="36">
        <f>SUM(L39:L41)</f>
        <v>89639</v>
      </c>
      <c r="M42" s="36">
        <f>SUM(M39:M41)</f>
        <v>57713</v>
      </c>
      <c r="N42" s="74">
        <f t="shared" si="0"/>
        <v>242981</v>
      </c>
    </row>
    <row r="43" spans="1:14" ht="13.5">
      <c r="A43" s="32" t="s">
        <v>63</v>
      </c>
      <c r="B43" s="33">
        <v>63144</v>
      </c>
      <c r="C43" s="34">
        <f t="shared" si="13"/>
        <v>0.8823677370671585</v>
      </c>
      <c r="D43" s="33">
        <v>120602</v>
      </c>
      <c r="E43" s="34">
        <f t="shared" si="14"/>
        <v>0.9049244783264427</v>
      </c>
      <c r="F43" s="33">
        <v>63876</v>
      </c>
      <c r="G43" s="34">
        <f aca="true" t="shared" si="17" ref="G43:G53">F43/M43</f>
        <v>0.9028154681139756</v>
      </c>
      <c r="H43" s="33">
        <f aca="true" t="shared" si="18" ref="H43:H52">B43+D43+F43</f>
        <v>247622</v>
      </c>
      <c r="I43" s="34">
        <f aca="true" t="shared" si="19" ref="I43:I53">H43/N43</f>
        <v>0.8985256924310653</v>
      </c>
      <c r="K43" s="33">
        <v>71562</v>
      </c>
      <c r="L43" s="33">
        <v>133273</v>
      </c>
      <c r="M43" s="33">
        <v>70752</v>
      </c>
      <c r="N43" s="46">
        <f t="shared" si="0"/>
        <v>275587</v>
      </c>
    </row>
    <row r="44" spans="1:14" ht="13.5">
      <c r="A44" s="32" t="s">
        <v>64</v>
      </c>
      <c r="B44" s="33">
        <v>269904</v>
      </c>
      <c r="C44" s="34">
        <f t="shared" si="13"/>
        <v>0.8862619934196269</v>
      </c>
      <c r="D44" s="33">
        <v>239515</v>
      </c>
      <c r="E44" s="34">
        <f t="shared" si="14"/>
        <v>0.86514045461277</v>
      </c>
      <c r="F44" s="33">
        <v>208808</v>
      </c>
      <c r="G44" s="34">
        <f t="shared" si="17"/>
        <v>0.9707936212748152</v>
      </c>
      <c r="H44" s="33">
        <f t="shared" si="18"/>
        <v>718227</v>
      </c>
      <c r="I44" s="34">
        <f t="shared" si="19"/>
        <v>0.9017480599083721</v>
      </c>
      <c r="K44" s="33">
        <v>304542</v>
      </c>
      <c r="L44" s="33">
        <v>276851</v>
      </c>
      <c r="M44" s="33">
        <v>215090</v>
      </c>
      <c r="N44" s="46">
        <f t="shared" si="0"/>
        <v>796483</v>
      </c>
    </row>
    <row r="45" spans="1:14" ht="13.5">
      <c r="A45" s="32" t="s">
        <v>65</v>
      </c>
      <c r="B45" s="33">
        <v>45331</v>
      </c>
      <c r="C45" s="34">
        <f t="shared" si="13"/>
        <v>0.5037449437702805</v>
      </c>
      <c r="D45" s="33">
        <v>179579</v>
      </c>
      <c r="E45" s="34">
        <f t="shared" si="14"/>
        <v>0.8809023928420764</v>
      </c>
      <c r="F45" s="33">
        <v>30380</v>
      </c>
      <c r="G45" s="34">
        <f t="shared" si="17"/>
        <v>0.8031512716121186</v>
      </c>
      <c r="H45" s="33">
        <f t="shared" si="18"/>
        <v>255290</v>
      </c>
      <c r="I45" s="34">
        <f t="shared" si="19"/>
        <v>0.7697062157794448</v>
      </c>
      <c r="K45" s="33">
        <v>89988</v>
      </c>
      <c r="L45" s="33">
        <v>203858</v>
      </c>
      <c r="M45" s="33">
        <v>37826</v>
      </c>
      <c r="N45" s="46">
        <f t="shared" si="0"/>
        <v>331672</v>
      </c>
    </row>
    <row r="46" spans="1:14" ht="13.5">
      <c r="A46" s="32" t="s">
        <v>66</v>
      </c>
      <c r="B46" s="33">
        <v>7707</v>
      </c>
      <c r="C46" s="34">
        <f t="shared" si="13"/>
        <v>2.1969783352337515</v>
      </c>
      <c r="D46" s="33">
        <v>10359</v>
      </c>
      <c r="E46" s="34">
        <f t="shared" si="14"/>
        <v>2.0001930874686233</v>
      </c>
      <c r="F46" s="33">
        <v>5078</v>
      </c>
      <c r="G46" s="34">
        <f t="shared" si="17"/>
        <v>1.915503583553376</v>
      </c>
      <c r="H46" s="33">
        <f t="shared" si="18"/>
        <v>23144</v>
      </c>
      <c r="I46" s="34">
        <f t="shared" si="19"/>
        <v>2.041277121185394</v>
      </c>
      <c r="K46" s="33">
        <v>3508</v>
      </c>
      <c r="L46" s="33">
        <v>5179</v>
      </c>
      <c r="M46" s="33">
        <v>2651</v>
      </c>
      <c r="N46" s="46">
        <f t="shared" si="0"/>
        <v>11338</v>
      </c>
    </row>
    <row r="47" spans="1:14" ht="13.5">
      <c r="A47" s="32" t="s">
        <v>67</v>
      </c>
      <c r="B47" s="33">
        <v>12053</v>
      </c>
      <c r="C47" s="34">
        <f t="shared" si="13"/>
        <v>1.194312326595323</v>
      </c>
      <c r="D47" s="33">
        <v>10187</v>
      </c>
      <c r="E47" s="34">
        <f t="shared" si="14"/>
        <v>1.0561949196474858</v>
      </c>
      <c r="F47" s="33">
        <v>8867</v>
      </c>
      <c r="G47" s="34">
        <f t="shared" si="17"/>
        <v>2.6202718676122934</v>
      </c>
      <c r="H47" s="33">
        <f t="shared" si="18"/>
        <v>31107</v>
      </c>
      <c r="I47" s="34">
        <f t="shared" si="19"/>
        <v>1.3454002854547813</v>
      </c>
      <c r="K47" s="33">
        <v>10092</v>
      </c>
      <c r="L47" s="33">
        <v>9645</v>
      </c>
      <c r="M47" s="33">
        <v>3384</v>
      </c>
      <c r="N47" s="46">
        <f t="shared" si="0"/>
        <v>23121</v>
      </c>
    </row>
    <row r="48" spans="1:14" ht="13.5">
      <c r="A48" s="32" t="s">
        <v>68</v>
      </c>
      <c r="B48" s="33">
        <v>132095</v>
      </c>
      <c r="C48" s="34">
        <f t="shared" si="13"/>
        <v>0.6736859821091606</v>
      </c>
      <c r="D48" s="33">
        <v>305730</v>
      </c>
      <c r="E48" s="34">
        <f t="shared" si="14"/>
        <v>0.9398199239487622</v>
      </c>
      <c r="F48" s="33">
        <v>127665</v>
      </c>
      <c r="G48" s="34">
        <f t="shared" si="17"/>
        <v>0.6622453002448437</v>
      </c>
      <c r="H48" s="33">
        <f t="shared" si="18"/>
        <v>565490</v>
      </c>
      <c r="I48" s="34">
        <f t="shared" si="19"/>
        <v>0.7918242525144891</v>
      </c>
      <c r="K48" s="33">
        <v>196078</v>
      </c>
      <c r="L48" s="33">
        <v>325307</v>
      </c>
      <c r="M48" s="33">
        <v>192776</v>
      </c>
      <c r="N48" s="46">
        <f t="shared" si="0"/>
        <v>714161</v>
      </c>
    </row>
    <row r="49" spans="1:14" ht="13.5">
      <c r="A49" s="32" t="s">
        <v>69</v>
      </c>
      <c r="B49" s="33">
        <v>67805</v>
      </c>
      <c r="C49" s="34">
        <f t="shared" si="13"/>
        <v>1.4118100235284319</v>
      </c>
      <c r="D49" s="33">
        <v>29091</v>
      </c>
      <c r="E49" s="34">
        <f t="shared" si="14"/>
        <v>0.9172631247043985</v>
      </c>
      <c r="F49" s="33">
        <v>34774</v>
      </c>
      <c r="G49" s="34">
        <f t="shared" si="17"/>
        <v>0.9659176133996278</v>
      </c>
      <c r="H49" s="33">
        <f t="shared" si="18"/>
        <v>131670</v>
      </c>
      <c r="I49" s="34">
        <f t="shared" si="19"/>
        <v>1.1376065939192868</v>
      </c>
      <c r="K49" s="33">
        <v>48027</v>
      </c>
      <c r="L49" s="33">
        <v>31715</v>
      </c>
      <c r="M49" s="33">
        <v>36001</v>
      </c>
      <c r="N49" s="46">
        <f t="shared" si="0"/>
        <v>115743</v>
      </c>
    </row>
    <row r="50" spans="1:14" ht="13.5">
      <c r="A50" s="32" t="s">
        <v>70</v>
      </c>
      <c r="B50" s="33">
        <v>49503</v>
      </c>
      <c r="C50" s="34">
        <f t="shared" si="13"/>
        <v>2.5717180113252636</v>
      </c>
      <c r="D50" s="33">
        <v>53911</v>
      </c>
      <c r="E50" s="34">
        <f t="shared" si="14"/>
        <v>3.143865173781199</v>
      </c>
      <c r="F50" s="33">
        <v>15089</v>
      </c>
      <c r="G50" s="34">
        <f t="shared" si="17"/>
        <v>1.21099518459069</v>
      </c>
      <c r="H50" s="33">
        <f t="shared" si="18"/>
        <v>118503</v>
      </c>
      <c r="I50" s="34">
        <f t="shared" si="19"/>
        <v>2.4255070921260002</v>
      </c>
      <c r="K50" s="33">
        <v>19249</v>
      </c>
      <c r="L50" s="33">
        <v>17148</v>
      </c>
      <c r="M50" s="33">
        <v>12460</v>
      </c>
      <c r="N50" s="46">
        <f t="shared" si="0"/>
        <v>48857</v>
      </c>
    </row>
    <row r="51" spans="1:14" ht="13.5">
      <c r="A51" s="32" t="s">
        <v>71</v>
      </c>
      <c r="B51" s="33">
        <v>15596</v>
      </c>
      <c r="C51" s="34">
        <f t="shared" si="13"/>
        <v>0.11867837521116471</v>
      </c>
      <c r="D51" s="33">
        <v>12192</v>
      </c>
      <c r="E51" s="34">
        <f t="shared" si="14"/>
        <v>0.025638060070277555</v>
      </c>
      <c r="F51" s="33">
        <v>7767</v>
      </c>
      <c r="G51" s="34">
        <f t="shared" si="17"/>
        <v>3.6379391100702576</v>
      </c>
      <c r="H51" s="33">
        <f t="shared" si="18"/>
        <v>35555</v>
      </c>
      <c r="I51" s="34">
        <f t="shared" si="19"/>
        <v>0.05837377604696827</v>
      </c>
      <c r="K51" s="33">
        <v>131414</v>
      </c>
      <c r="L51" s="33">
        <v>475543</v>
      </c>
      <c r="M51" s="33">
        <v>2135</v>
      </c>
      <c r="N51" s="46">
        <f t="shared" si="0"/>
        <v>609092</v>
      </c>
    </row>
    <row r="52" spans="1:14" ht="13.5">
      <c r="A52" s="32" t="s">
        <v>72</v>
      </c>
      <c r="B52" s="33">
        <v>150944</v>
      </c>
      <c r="C52" s="34">
        <f t="shared" si="13"/>
        <v>1.3116212787403765</v>
      </c>
      <c r="D52" s="33">
        <v>92084</v>
      </c>
      <c r="E52" s="34">
        <f t="shared" si="14"/>
        <v>0.9550994160538516</v>
      </c>
      <c r="F52" s="33">
        <v>53286</v>
      </c>
      <c r="G52" s="34">
        <f t="shared" si="17"/>
        <v>0.775926842764365</v>
      </c>
      <c r="H52" s="33">
        <f t="shared" si="18"/>
        <v>296314</v>
      </c>
      <c r="I52" s="34">
        <f t="shared" si="19"/>
        <v>1.0576259329190596</v>
      </c>
      <c r="K52" s="33">
        <v>115082</v>
      </c>
      <c r="L52" s="33">
        <v>96413</v>
      </c>
      <c r="M52" s="33">
        <v>68674</v>
      </c>
      <c r="N52" s="46">
        <f t="shared" si="0"/>
        <v>280169</v>
      </c>
    </row>
    <row r="53" spans="1:14" ht="13.5">
      <c r="A53" s="35" t="s">
        <v>73</v>
      </c>
      <c r="B53" s="36">
        <f>SUM(B43:B52)</f>
        <v>814082</v>
      </c>
      <c r="C53" s="53">
        <f>B53/K53</f>
        <v>0.822685646491003</v>
      </c>
      <c r="D53" s="36">
        <f>SUM(D43:D52)</f>
        <v>1053250</v>
      </c>
      <c r="E53" s="53">
        <f t="shared" si="14"/>
        <v>0.6687590321359906</v>
      </c>
      <c r="F53" s="36">
        <f>SUM(F43:F52)</f>
        <v>555590</v>
      </c>
      <c r="G53" s="53">
        <f t="shared" si="17"/>
        <v>0.8657434604494904</v>
      </c>
      <c r="H53" s="36">
        <f>SUM(H43:H52)</f>
        <v>2422922</v>
      </c>
      <c r="I53" s="53">
        <f t="shared" si="19"/>
        <v>0.7556935372243291</v>
      </c>
      <c r="K53" s="36">
        <f>SUM(K43:K52)</f>
        <v>989542</v>
      </c>
      <c r="L53" s="36">
        <f>SUM(L43:L52)</f>
        <v>1574932</v>
      </c>
      <c r="M53" s="36">
        <f>SUM(M43:M52)</f>
        <v>641749</v>
      </c>
      <c r="N53" s="74">
        <f t="shared" si="0"/>
        <v>3206223</v>
      </c>
    </row>
    <row r="54" spans="1:14" ht="13.5">
      <c r="A54" s="32" t="s">
        <v>74</v>
      </c>
      <c r="B54" s="33">
        <v>87320</v>
      </c>
      <c r="C54" s="34">
        <f t="shared" si="13"/>
        <v>0.6324786324786325</v>
      </c>
      <c r="D54" s="33">
        <v>85731</v>
      </c>
      <c r="E54" s="34">
        <f t="shared" si="14"/>
        <v>0.9142397065253325</v>
      </c>
      <c r="F54" s="33">
        <v>124086</v>
      </c>
      <c r="G54" s="34">
        <f aca="true" t="shared" si="20" ref="G54:G68">F54/M54</f>
        <v>2.2124237777698537</v>
      </c>
      <c r="H54" s="33">
        <f aca="true" t="shared" si="21" ref="H54:H67">B54+D54+F54</f>
        <v>297137</v>
      </c>
      <c r="I54" s="34">
        <f aca="true" t="shared" si="22" ref="I54:I68">H54/N54</f>
        <v>1.032015948930081</v>
      </c>
      <c r="K54" s="33">
        <v>138060</v>
      </c>
      <c r="L54" s="33">
        <v>93773</v>
      </c>
      <c r="M54" s="33">
        <v>56086</v>
      </c>
      <c r="N54" s="46">
        <f t="shared" si="0"/>
        <v>287919</v>
      </c>
    </row>
    <row r="55" spans="1:14" ht="13.5">
      <c r="A55" s="32" t="s">
        <v>75</v>
      </c>
      <c r="B55" s="33">
        <v>90784</v>
      </c>
      <c r="C55" s="34">
        <f t="shared" si="13"/>
        <v>0.7970500438981563</v>
      </c>
      <c r="D55" s="33">
        <v>145928</v>
      </c>
      <c r="E55" s="34">
        <f t="shared" si="14"/>
        <v>0.7813204405394841</v>
      </c>
      <c r="F55" s="33">
        <v>118639</v>
      </c>
      <c r="G55" s="34">
        <f t="shared" si="20"/>
        <v>0.7637572745532265</v>
      </c>
      <c r="H55" s="33">
        <f t="shared" si="21"/>
        <v>355351</v>
      </c>
      <c r="I55" s="34">
        <f t="shared" si="22"/>
        <v>0.7792665463468762</v>
      </c>
      <c r="K55" s="33">
        <v>113900</v>
      </c>
      <c r="L55" s="33">
        <v>186771</v>
      </c>
      <c r="M55" s="33">
        <v>155336</v>
      </c>
      <c r="N55" s="46">
        <f t="shared" si="0"/>
        <v>456007</v>
      </c>
    </row>
    <row r="56" spans="1:14" ht="13.5">
      <c r="A56" s="32" t="s">
        <v>76</v>
      </c>
      <c r="B56" s="33">
        <v>542908</v>
      </c>
      <c r="C56" s="34">
        <f t="shared" si="13"/>
        <v>1.4748886854423107</v>
      </c>
      <c r="D56" s="33">
        <v>330976</v>
      </c>
      <c r="E56" s="34">
        <f t="shared" si="14"/>
        <v>0.9852675448388777</v>
      </c>
      <c r="F56" s="33">
        <v>407276</v>
      </c>
      <c r="G56" s="34">
        <f t="shared" si="20"/>
        <v>1.0255792988482013</v>
      </c>
      <c r="H56" s="33">
        <f t="shared" si="21"/>
        <v>1281160</v>
      </c>
      <c r="I56" s="34">
        <f t="shared" si="22"/>
        <v>1.1634808889663841</v>
      </c>
      <c r="K56" s="33">
        <v>368101</v>
      </c>
      <c r="L56" s="33">
        <v>335925</v>
      </c>
      <c r="M56" s="33">
        <v>397118</v>
      </c>
      <c r="N56" s="46">
        <f t="shared" si="0"/>
        <v>1101144</v>
      </c>
    </row>
    <row r="57" spans="1:14" ht="13.5">
      <c r="A57" s="32" t="s">
        <v>77</v>
      </c>
      <c r="B57" s="33">
        <v>49578</v>
      </c>
      <c r="C57" s="34">
        <f t="shared" si="13"/>
        <v>0.9791444483943595</v>
      </c>
      <c r="D57" s="33">
        <v>18534</v>
      </c>
      <c r="E57" s="34">
        <f t="shared" si="14"/>
        <v>1.0312134868970122</v>
      </c>
      <c r="F57" s="33">
        <v>15859</v>
      </c>
      <c r="G57" s="34">
        <f t="shared" si="20"/>
        <v>1.1443105563171947</v>
      </c>
      <c r="H57" s="33">
        <f t="shared" si="21"/>
        <v>83971</v>
      </c>
      <c r="I57" s="34">
        <f t="shared" si="22"/>
        <v>1.0182499454320568</v>
      </c>
      <c r="K57" s="33">
        <v>50634</v>
      </c>
      <c r="L57" s="33">
        <v>17973</v>
      </c>
      <c r="M57" s="33">
        <v>13859</v>
      </c>
      <c r="N57" s="46">
        <f t="shared" si="0"/>
        <v>82466</v>
      </c>
    </row>
    <row r="58" spans="1:14" ht="13.5">
      <c r="A58" s="32" t="s">
        <v>78</v>
      </c>
      <c r="B58" s="33">
        <v>27026</v>
      </c>
      <c r="C58" s="34">
        <f t="shared" si="13"/>
        <v>0.8859240805087524</v>
      </c>
      <c r="D58" s="33">
        <v>26745</v>
      </c>
      <c r="E58" s="34">
        <f t="shared" si="14"/>
        <v>0.9209710743801653</v>
      </c>
      <c r="F58" s="33">
        <v>21328</v>
      </c>
      <c r="G58" s="34">
        <f t="shared" si="20"/>
        <v>0.8860086407444334</v>
      </c>
      <c r="H58" s="33">
        <f t="shared" si="21"/>
        <v>75099</v>
      </c>
      <c r="I58" s="34">
        <f t="shared" si="22"/>
        <v>0.8981200220048315</v>
      </c>
      <c r="K58" s="33">
        <v>30506</v>
      </c>
      <c r="L58" s="33">
        <v>29040</v>
      </c>
      <c r="M58" s="33">
        <v>24072</v>
      </c>
      <c r="N58" s="46">
        <f t="shared" si="0"/>
        <v>83618</v>
      </c>
    </row>
    <row r="59" spans="1:14" ht="13.5">
      <c r="A59" s="32" t="s">
        <v>79</v>
      </c>
      <c r="B59" s="33">
        <v>39360</v>
      </c>
      <c r="C59" s="34">
        <f t="shared" si="13"/>
        <v>0.9083775675051927</v>
      </c>
      <c r="D59" s="33">
        <v>47389</v>
      </c>
      <c r="E59" s="34">
        <f t="shared" si="14"/>
        <v>0.9618811780705138</v>
      </c>
      <c r="F59" s="33">
        <v>35527</v>
      </c>
      <c r="G59" s="34">
        <f t="shared" si="20"/>
        <v>0.8112298488377403</v>
      </c>
      <c r="H59" s="33">
        <f t="shared" si="21"/>
        <v>122276</v>
      </c>
      <c r="I59" s="34">
        <f t="shared" si="22"/>
        <v>0.8965107668394542</v>
      </c>
      <c r="K59" s="33">
        <v>43330</v>
      </c>
      <c r="L59" s="33">
        <v>49267</v>
      </c>
      <c r="M59" s="33">
        <v>43794</v>
      </c>
      <c r="N59" s="46">
        <f t="shared" si="0"/>
        <v>136391</v>
      </c>
    </row>
    <row r="60" spans="1:14" ht="13.5">
      <c r="A60" s="32" t="s">
        <v>80</v>
      </c>
      <c r="B60" s="33">
        <v>4365</v>
      </c>
      <c r="C60" s="34">
        <f t="shared" si="13"/>
        <v>0.6052412645590682</v>
      </c>
      <c r="D60" s="33">
        <v>7664</v>
      </c>
      <c r="E60" s="34">
        <f t="shared" si="14"/>
        <v>0.8347674545256508</v>
      </c>
      <c r="F60" s="33">
        <v>15334</v>
      </c>
      <c r="G60" s="34">
        <f t="shared" si="20"/>
        <v>0.8807581849511775</v>
      </c>
      <c r="H60" s="33">
        <f t="shared" si="21"/>
        <v>27363</v>
      </c>
      <c r="I60" s="34">
        <f t="shared" si="22"/>
        <v>0.8094843652930214</v>
      </c>
      <c r="K60" s="33">
        <v>7212</v>
      </c>
      <c r="L60" s="33">
        <v>9181</v>
      </c>
      <c r="M60" s="33">
        <v>17410</v>
      </c>
      <c r="N60" s="46">
        <f t="shared" si="0"/>
        <v>33803</v>
      </c>
    </row>
    <row r="61" spans="1:14" ht="13.5">
      <c r="A61" s="32" t="s">
        <v>81</v>
      </c>
      <c r="B61" s="33">
        <v>11011</v>
      </c>
      <c r="C61" s="34">
        <f t="shared" si="13"/>
        <v>0.6973842548609792</v>
      </c>
      <c r="D61" s="33">
        <v>8517</v>
      </c>
      <c r="E61" s="34">
        <f t="shared" si="14"/>
        <v>0.5217790847270722</v>
      </c>
      <c r="F61" s="33">
        <v>4889</v>
      </c>
      <c r="G61" s="34">
        <f t="shared" si="20"/>
        <v>0.2741392845127285</v>
      </c>
      <c r="H61" s="33">
        <f t="shared" si="21"/>
        <v>24417</v>
      </c>
      <c r="I61" s="34">
        <f t="shared" si="22"/>
        <v>0.48886797741560883</v>
      </c>
      <c r="K61" s="33">
        <v>15789</v>
      </c>
      <c r="L61" s="33">
        <v>16323</v>
      </c>
      <c r="M61" s="33">
        <v>17834</v>
      </c>
      <c r="N61" s="46">
        <f t="shared" si="0"/>
        <v>49946</v>
      </c>
    </row>
    <row r="62" spans="1:14" ht="13.5">
      <c r="A62" s="32" t="s">
        <v>82</v>
      </c>
      <c r="B62" s="33">
        <v>49352</v>
      </c>
      <c r="C62" s="34">
        <f t="shared" si="13"/>
        <v>0.8184954225819292</v>
      </c>
      <c r="D62" s="33">
        <v>94222</v>
      </c>
      <c r="E62" s="34">
        <f t="shared" si="14"/>
        <v>0.879896902402809</v>
      </c>
      <c r="F62" s="33">
        <v>132813</v>
      </c>
      <c r="G62" s="34">
        <f t="shared" si="20"/>
        <v>0.8964644419245099</v>
      </c>
      <c r="H62" s="33">
        <f t="shared" si="21"/>
        <v>276387</v>
      </c>
      <c r="I62" s="34">
        <f t="shared" si="22"/>
        <v>0.8759424589026118</v>
      </c>
      <c r="K62" s="33">
        <v>60296</v>
      </c>
      <c r="L62" s="33">
        <v>107083</v>
      </c>
      <c r="M62" s="33">
        <v>148152</v>
      </c>
      <c r="N62" s="46">
        <f t="shared" si="0"/>
        <v>315531</v>
      </c>
    </row>
    <row r="63" spans="1:14" ht="13.5">
      <c r="A63" s="32" t="s">
        <v>83</v>
      </c>
      <c r="B63" s="33">
        <v>25925</v>
      </c>
      <c r="C63" s="34">
        <f t="shared" si="13"/>
        <v>1.0644631492506673</v>
      </c>
      <c r="D63" s="33">
        <v>29415</v>
      </c>
      <c r="E63" s="34">
        <f t="shared" si="14"/>
        <v>1.02484147446171</v>
      </c>
      <c r="F63" s="33">
        <v>26943</v>
      </c>
      <c r="G63" s="34">
        <f t="shared" si="20"/>
        <v>0.9748181916856615</v>
      </c>
      <c r="H63" s="33">
        <f t="shared" si="21"/>
        <v>82283</v>
      </c>
      <c r="I63" s="34">
        <f t="shared" si="22"/>
        <v>1.0196664022999902</v>
      </c>
      <c r="K63" s="33">
        <v>24355</v>
      </c>
      <c r="L63" s="33">
        <v>28702</v>
      </c>
      <c r="M63" s="33">
        <v>27639</v>
      </c>
      <c r="N63" s="46">
        <f t="shared" si="0"/>
        <v>80696</v>
      </c>
    </row>
    <row r="64" spans="1:14" ht="13.5">
      <c r="A64" s="32" t="s">
        <v>84</v>
      </c>
      <c r="B64" s="33">
        <v>10199</v>
      </c>
      <c r="C64" s="34">
        <f t="shared" si="13"/>
        <v>0.9501583752561953</v>
      </c>
      <c r="D64" s="33">
        <v>12140</v>
      </c>
      <c r="E64" s="34">
        <f t="shared" si="14"/>
        <v>0.9732243065576399</v>
      </c>
      <c r="F64" s="33">
        <v>14268</v>
      </c>
      <c r="G64" s="34">
        <f t="shared" si="20"/>
        <v>1.006489841986456</v>
      </c>
      <c r="H64" s="33">
        <f t="shared" si="21"/>
        <v>36607</v>
      </c>
      <c r="I64" s="34">
        <f t="shared" si="22"/>
        <v>0.9792157072544404</v>
      </c>
      <c r="K64" s="33">
        <v>10734</v>
      </c>
      <c r="L64" s="33">
        <v>12474</v>
      </c>
      <c r="M64" s="33">
        <v>14176</v>
      </c>
      <c r="N64" s="46">
        <f t="shared" si="0"/>
        <v>37384</v>
      </c>
    </row>
    <row r="65" spans="1:14" ht="13.5">
      <c r="A65" s="32" t="s">
        <v>85</v>
      </c>
      <c r="B65" s="33">
        <v>23630</v>
      </c>
      <c r="C65" s="34">
        <f t="shared" si="13"/>
        <v>1.0738468529879572</v>
      </c>
      <c r="D65" s="33">
        <v>29516</v>
      </c>
      <c r="E65" s="34">
        <f t="shared" si="14"/>
        <v>1.1122164443439595</v>
      </c>
      <c r="F65" s="33">
        <v>24246</v>
      </c>
      <c r="G65" s="34">
        <f t="shared" si="20"/>
        <v>1.0477054705729842</v>
      </c>
      <c r="H65" s="33">
        <f t="shared" si="21"/>
        <v>77392</v>
      </c>
      <c r="I65" s="34">
        <f t="shared" si="22"/>
        <v>1.0796121922298947</v>
      </c>
      <c r="K65" s="33">
        <v>22005</v>
      </c>
      <c r="L65" s="33">
        <v>26538</v>
      </c>
      <c r="M65" s="33">
        <v>23142</v>
      </c>
      <c r="N65" s="46">
        <f t="shared" si="0"/>
        <v>71685</v>
      </c>
    </row>
    <row r="66" spans="1:14" ht="13.5">
      <c r="A66" s="32" t="s">
        <v>86</v>
      </c>
      <c r="B66" s="33">
        <v>14441</v>
      </c>
      <c r="C66" s="34">
        <f t="shared" si="13"/>
        <v>0.9924403821043227</v>
      </c>
      <c r="D66" s="33">
        <v>91508</v>
      </c>
      <c r="E66" s="34">
        <f t="shared" si="14"/>
        <v>0.986843240445173</v>
      </c>
      <c r="F66" s="33">
        <v>15442</v>
      </c>
      <c r="G66" s="34">
        <f t="shared" si="20"/>
        <v>1.1419063817200326</v>
      </c>
      <c r="H66" s="33">
        <f t="shared" si="21"/>
        <v>121391</v>
      </c>
      <c r="I66" s="34">
        <f t="shared" si="22"/>
        <v>1.00487574709028</v>
      </c>
      <c r="K66" s="33">
        <v>14551</v>
      </c>
      <c r="L66" s="33">
        <v>92728</v>
      </c>
      <c r="M66" s="33">
        <v>13523</v>
      </c>
      <c r="N66" s="46">
        <f t="shared" si="0"/>
        <v>120802</v>
      </c>
    </row>
    <row r="67" spans="1:14" ht="13.5">
      <c r="A67" s="32" t="s">
        <v>87</v>
      </c>
      <c r="B67" s="33">
        <v>5819</v>
      </c>
      <c r="C67" s="34">
        <f t="shared" si="13"/>
        <v>0.5363627984146004</v>
      </c>
      <c r="D67" s="33">
        <v>5725</v>
      </c>
      <c r="E67" s="34">
        <f t="shared" si="14"/>
        <v>0.5454458841463414</v>
      </c>
      <c r="F67" s="33">
        <v>23872</v>
      </c>
      <c r="G67" s="34">
        <f t="shared" si="20"/>
        <v>0.8624277456647399</v>
      </c>
      <c r="H67" s="33">
        <f t="shared" si="21"/>
        <v>35416</v>
      </c>
      <c r="I67" s="34">
        <f t="shared" si="22"/>
        <v>0.722406935237124</v>
      </c>
      <c r="K67" s="33">
        <v>10849</v>
      </c>
      <c r="L67" s="33">
        <v>10496</v>
      </c>
      <c r="M67" s="33">
        <v>27680</v>
      </c>
      <c r="N67" s="46">
        <f t="shared" si="0"/>
        <v>49025</v>
      </c>
    </row>
    <row r="68" spans="1:14" ht="13.5">
      <c r="A68" s="35" t="s">
        <v>88</v>
      </c>
      <c r="B68" s="36">
        <f>SUM(B54:B67)</f>
        <v>981718</v>
      </c>
      <c r="C68" s="53">
        <f>B68/K68</f>
        <v>1.0784293909188178</v>
      </c>
      <c r="D68" s="36">
        <f>SUM(D54:D67)</f>
        <v>934010</v>
      </c>
      <c r="E68" s="53">
        <f t="shared" si="14"/>
        <v>0.9190533261699109</v>
      </c>
      <c r="F68" s="36">
        <f>SUM(F54:F67)</f>
        <v>980522</v>
      </c>
      <c r="G68" s="53">
        <f t="shared" si="20"/>
        <v>1.0007154367991704</v>
      </c>
      <c r="H68" s="36">
        <f>SUM(H54:H67)</f>
        <v>2896250</v>
      </c>
      <c r="I68" s="53">
        <f t="shared" si="22"/>
        <v>0.9965018784296954</v>
      </c>
      <c r="K68" s="36">
        <f>SUM(K54:K67)</f>
        <v>910322</v>
      </c>
      <c r="L68" s="36">
        <f>SUM(L54:L67)</f>
        <v>1016274</v>
      </c>
      <c r="M68" s="36">
        <f>SUM(M54:M67)</f>
        <v>979821</v>
      </c>
      <c r="N68" s="74">
        <f aca="true" t="shared" si="23" ref="N68:N85">SUM(K68:M68)</f>
        <v>2906417</v>
      </c>
    </row>
    <row r="69" spans="1:14" ht="13.5">
      <c r="A69" s="32" t="s">
        <v>89</v>
      </c>
      <c r="B69" s="33">
        <v>551317</v>
      </c>
      <c r="C69" s="34">
        <f aca="true" t="shared" si="24" ref="C69:C77">B69/K69</f>
        <v>0.8595954272742014</v>
      </c>
      <c r="D69" s="33">
        <v>1967268</v>
      </c>
      <c r="E69" s="34">
        <f aca="true" t="shared" si="25" ref="E69:E77">D69/L69</f>
        <v>0.9232918025954716</v>
      </c>
      <c r="F69" s="33">
        <v>444213</v>
      </c>
      <c r="G69" s="34">
        <f aca="true" t="shared" si="26" ref="G69:G77">F69/M69</f>
        <v>0.9572689541032924</v>
      </c>
      <c r="H69" s="33">
        <f aca="true" t="shared" si="27" ref="H69:H77">B69+D69+F69</f>
        <v>2962798</v>
      </c>
      <c r="I69" s="34">
        <f aca="true" t="shared" si="28" ref="I69:I77">H69/N69</f>
        <v>0.9155399319123111</v>
      </c>
      <c r="K69" s="33">
        <v>641368</v>
      </c>
      <c r="L69" s="33">
        <v>2130711</v>
      </c>
      <c r="M69" s="33">
        <v>464042</v>
      </c>
      <c r="N69" s="46">
        <f t="shared" si="23"/>
        <v>3236121</v>
      </c>
    </row>
    <row r="70" spans="1:14" ht="13.5">
      <c r="A70" s="32" t="s">
        <v>90</v>
      </c>
      <c r="B70" s="33">
        <v>113126</v>
      </c>
      <c r="C70" s="34">
        <f t="shared" si="24"/>
        <v>0.9716474700885533</v>
      </c>
      <c r="D70" s="33">
        <v>215995</v>
      </c>
      <c r="E70" s="34">
        <f t="shared" si="25"/>
        <v>0.9387128037306006</v>
      </c>
      <c r="F70" s="33">
        <v>173448</v>
      </c>
      <c r="G70" s="34">
        <f t="shared" si="26"/>
        <v>0.9841858881606945</v>
      </c>
      <c r="H70" s="33">
        <f t="shared" si="27"/>
        <v>502569</v>
      </c>
      <c r="I70" s="34">
        <f t="shared" si="28"/>
        <v>0.9613779963616121</v>
      </c>
      <c r="K70" s="33">
        <v>116427</v>
      </c>
      <c r="L70" s="33">
        <v>230097</v>
      </c>
      <c r="M70" s="33">
        <v>176235</v>
      </c>
      <c r="N70" s="46">
        <f t="shared" si="23"/>
        <v>522759</v>
      </c>
    </row>
    <row r="71" spans="1:14" ht="13.5">
      <c r="A71" s="32" t="s">
        <v>91</v>
      </c>
      <c r="B71" s="33">
        <v>26435</v>
      </c>
      <c r="C71" s="34">
        <f t="shared" si="24"/>
        <v>0.4722897162867148</v>
      </c>
      <c r="D71" s="33">
        <v>26327</v>
      </c>
      <c r="E71" s="34">
        <f t="shared" si="25"/>
        <v>0.8228987591035539</v>
      </c>
      <c r="F71" s="33">
        <v>23580</v>
      </c>
      <c r="G71" s="34">
        <f t="shared" si="26"/>
        <v>0.8169628936700967</v>
      </c>
      <c r="H71" s="33">
        <f t="shared" si="27"/>
        <v>76342</v>
      </c>
      <c r="I71" s="34">
        <f t="shared" si="28"/>
        <v>0.6534563632006026</v>
      </c>
      <c r="K71" s="33">
        <v>55972</v>
      </c>
      <c r="L71" s="33">
        <v>31993</v>
      </c>
      <c r="M71" s="33">
        <v>28863</v>
      </c>
      <c r="N71" s="46">
        <f t="shared" si="23"/>
        <v>116828</v>
      </c>
    </row>
    <row r="72" spans="1:14" ht="13.5">
      <c r="A72" s="32" t="s">
        <v>92</v>
      </c>
      <c r="B72" s="33">
        <v>35254</v>
      </c>
      <c r="C72" s="34">
        <f t="shared" si="24"/>
        <v>0.9935742066399865</v>
      </c>
      <c r="D72" s="33">
        <v>87158</v>
      </c>
      <c r="E72" s="34">
        <f t="shared" si="25"/>
        <v>0.9337390056029912</v>
      </c>
      <c r="F72" s="33">
        <v>35663</v>
      </c>
      <c r="G72" s="34">
        <f t="shared" si="26"/>
        <v>0.9339042082384057</v>
      </c>
      <c r="H72" s="33">
        <f t="shared" si="27"/>
        <v>158075</v>
      </c>
      <c r="I72" s="34">
        <f t="shared" si="28"/>
        <v>0.9464888750508945</v>
      </c>
      <c r="K72" s="33">
        <v>35482</v>
      </c>
      <c r="L72" s="33">
        <v>93343</v>
      </c>
      <c r="M72" s="33">
        <v>38187</v>
      </c>
      <c r="N72" s="46">
        <f t="shared" si="23"/>
        <v>167012</v>
      </c>
    </row>
    <row r="73" spans="1:14" ht="13.5">
      <c r="A73" s="32" t="s">
        <v>93</v>
      </c>
      <c r="B73" s="33">
        <v>27937</v>
      </c>
      <c r="C73" s="34">
        <f t="shared" si="24"/>
        <v>1.264060449753405</v>
      </c>
      <c r="D73" s="33">
        <v>34322</v>
      </c>
      <c r="E73" s="34">
        <f t="shared" si="25"/>
        <v>1.0203038140253873</v>
      </c>
      <c r="F73" s="33">
        <v>35714</v>
      </c>
      <c r="G73" s="34">
        <f t="shared" si="26"/>
        <v>1.5515009340110344</v>
      </c>
      <c r="H73" s="33">
        <f t="shared" si="27"/>
        <v>97973</v>
      </c>
      <c r="I73" s="34">
        <f t="shared" si="28"/>
        <v>1.2439594205106719</v>
      </c>
      <c r="K73" s="33">
        <v>22101</v>
      </c>
      <c r="L73" s="33">
        <v>33639</v>
      </c>
      <c r="M73" s="33">
        <v>23019</v>
      </c>
      <c r="N73" s="46">
        <f t="shared" si="23"/>
        <v>78759</v>
      </c>
    </row>
    <row r="74" spans="1:14" ht="13.5">
      <c r="A74" s="32" t="s">
        <v>94</v>
      </c>
      <c r="B74" s="33">
        <v>15521</v>
      </c>
      <c r="C74" s="34">
        <f t="shared" si="24"/>
        <v>1.0386108137044967</v>
      </c>
      <c r="D74" s="33">
        <v>14159</v>
      </c>
      <c r="E74" s="34">
        <f t="shared" si="25"/>
        <v>1.0461799911334417</v>
      </c>
      <c r="F74" s="33">
        <v>13572</v>
      </c>
      <c r="G74" s="34">
        <f t="shared" si="26"/>
        <v>1.2303508294805547</v>
      </c>
      <c r="H74" s="33">
        <f t="shared" si="27"/>
        <v>43252</v>
      </c>
      <c r="I74" s="34">
        <f t="shared" si="28"/>
        <v>1.0947379078184718</v>
      </c>
      <c r="K74" s="33">
        <v>14944</v>
      </c>
      <c r="L74" s="33">
        <v>13534</v>
      </c>
      <c r="M74" s="33">
        <v>11031</v>
      </c>
      <c r="N74" s="46">
        <f t="shared" si="23"/>
        <v>39509</v>
      </c>
    </row>
    <row r="75" spans="1:14" ht="13.5">
      <c r="A75" s="32" t="s">
        <v>95</v>
      </c>
      <c r="B75" s="33">
        <v>48438</v>
      </c>
      <c r="C75" s="34">
        <f t="shared" si="24"/>
        <v>0.47208685821215546</v>
      </c>
      <c r="D75" s="33">
        <v>15450</v>
      </c>
      <c r="E75" s="34">
        <f t="shared" si="25"/>
        <v>1.02263701350278</v>
      </c>
      <c r="F75" s="33">
        <v>11894</v>
      </c>
      <c r="G75" s="34">
        <f t="shared" si="26"/>
        <v>0.9346954813359528</v>
      </c>
      <c r="H75" s="33">
        <f t="shared" si="27"/>
        <v>75782</v>
      </c>
      <c r="I75" s="34">
        <f t="shared" si="28"/>
        <v>0.5809854565805714</v>
      </c>
      <c r="K75" s="33">
        <v>102604</v>
      </c>
      <c r="L75" s="33">
        <v>15108</v>
      </c>
      <c r="M75" s="33">
        <v>12725</v>
      </c>
      <c r="N75" s="46">
        <f t="shared" si="23"/>
        <v>130437</v>
      </c>
    </row>
    <row r="76" spans="1:14" ht="13.5">
      <c r="A76" s="32" t="s">
        <v>96</v>
      </c>
      <c r="B76" s="33">
        <v>101274</v>
      </c>
      <c r="C76" s="34">
        <f t="shared" si="24"/>
        <v>0.752759463939288</v>
      </c>
      <c r="D76" s="33">
        <v>124673</v>
      </c>
      <c r="E76" s="34">
        <f t="shared" si="25"/>
        <v>1.0299553066164382</v>
      </c>
      <c r="F76" s="33">
        <v>63340</v>
      </c>
      <c r="G76" s="34">
        <f t="shared" si="26"/>
        <v>1.0623060796645702</v>
      </c>
      <c r="H76" s="33">
        <f t="shared" si="27"/>
        <v>289287</v>
      </c>
      <c r="I76" s="34">
        <f t="shared" si="28"/>
        <v>0.9177625004362185</v>
      </c>
      <c r="K76" s="33">
        <v>134537</v>
      </c>
      <c r="L76" s="33">
        <v>121047</v>
      </c>
      <c r="M76" s="33">
        <v>59625</v>
      </c>
      <c r="N76" s="46">
        <f t="shared" si="23"/>
        <v>315209</v>
      </c>
    </row>
    <row r="77" spans="1:14" ht="13.5">
      <c r="A77" s="32" t="s">
        <v>97</v>
      </c>
      <c r="B77" s="33">
        <v>48780</v>
      </c>
      <c r="C77" s="34">
        <f t="shared" si="24"/>
        <v>0.955777181260654</v>
      </c>
      <c r="D77" s="33">
        <v>51865</v>
      </c>
      <c r="E77" s="34">
        <f t="shared" si="25"/>
        <v>1.06119818308303</v>
      </c>
      <c r="F77" s="33">
        <v>44300</v>
      </c>
      <c r="G77" s="34">
        <f t="shared" si="26"/>
        <v>1.0757649344341913</v>
      </c>
      <c r="H77" s="33">
        <f t="shared" si="27"/>
        <v>144945</v>
      </c>
      <c r="I77" s="34">
        <f t="shared" si="28"/>
        <v>1.0273157040491598</v>
      </c>
      <c r="K77" s="33">
        <v>51037</v>
      </c>
      <c r="L77" s="33">
        <v>48874</v>
      </c>
      <c r="M77" s="33">
        <v>41180</v>
      </c>
      <c r="N77" s="46">
        <f t="shared" si="23"/>
        <v>141091</v>
      </c>
    </row>
    <row r="78" spans="1:14" ht="13.5">
      <c r="A78" s="35" t="s">
        <v>98</v>
      </c>
      <c r="B78" s="36">
        <f>SUM(B69:B77)</f>
        <v>968082</v>
      </c>
      <c r="C78" s="37">
        <f aca="true" t="shared" si="29" ref="C78:C85">B78/K78</f>
        <v>0.8242699698247382</v>
      </c>
      <c r="D78" s="36">
        <f>SUM(D69:D77)</f>
        <v>2537217</v>
      </c>
      <c r="E78" s="37">
        <f>D78/L78</f>
        <v>0.9333679377091805</v>
      </c>
      <c r="F78" s="36">
        <f>SUM(F69:F77)</f>
        <v>845724</v>
      </c>
      <c r="G78" s="37">
        <f>F78/M78</f>
        <v>0.9892584807470286</v>
      </c>
      <c r="H78" s="36">
        <f>SUM(H69:H77)</f>
        <v>4351023</v>
      </c>
      <c r="I78" s="37">
        <f>H78/N78</f>
        <v>0.91644377043742</v>
      </c>
      <c r="K78" s="36">
        <f>SUM(K69:K77)</f>
        <v>1174472</v>
      </c>
      <c r="L78" s="36">
        <f>SUM(L69:L77)</f>
        <v>2718346</v>
      </c>
      <c r="M78" s="36">
        <f>SUM(M69:M77)</f>
        <v>854907</v>
      </c>
      <c r="N78" s="74">
        <f t="shared" si="23"/>
        <v>4747725</v>
      </c>
    </row>
    <row r="79" spans="1:14" ht="13.5">
      <c r="A79" s="32" t="s">
        <v>99</v>
      </c>
      <c r="B79" s="33">
        <v>67467</v>
      </c>
      <c r="C79" s="34">
        <f t="shared" si="29"/>
        <v>1.0615696887686061</v>
      </c>
      <c r="D79" s="33">
        <v>42353</v>
      </c>
      <c r="E79" s="34">
        <f aca="true" t="shared" si="30" ref="E79:E85">D79/L79</f>
        <v>0.8480607116397348</v>
      </c>
      <c r="F79" s="33">
        <v>43538</v>
      </c>
      <c r="G79" s="34">
        <f aca="true" t="shared" si="31" ref="G79:G85">F79/M79</f>
        <v>0.8862336393429275</v>
      </c>
      <c r="H79" s="33">
        <f>B79+D79+F79</f>
        <v>153358</v>
      </c>
      <c r="I79" s="34">
        <f aca="true" t="shared" si="32" ref="I79:I85">H79/N79</f>
        <v>0.9430335378977014</v>
      </c>
      <c r="K79" s="33">
        <v>63554</v>
      </c>
      <c r="L79" s="33">
        <v>49941</v>
      </c>
      <c r="M79" s="33">
        <v>49127</v>
      </c>
      <c r="N79" s="46">
        <f t="shared" si="23"/>
        <v>162622</v>
      </c>
    </row>
    <row r="80" spans="1:14" ht="13.5">
      <c r="A80" s="32" t="s">
        <v>100</v>
      </c>
      <c r="B80" s="33">
        <v>34052</v>
      </c>
      <c r="C80" s="34">
        <f t="shared" si="29"/>
        <v>0.7210282253795498</v>
      </c>
      <c r="D80" s="33">
        <v>37682</v>
      </c>
      <c r="E80" s="34">
        <f t="shared" si="30"/>
        <v>0.7927378297639585</v>
      </c>
      <c r="F80" s="33">
        <v>21762</v>
      </c>
      <c r="G80" s="34">
        <f t="shared" si="31"/>
        <v>0.6575814347011543</v>
      </c>
      <c r="H80" s="33">
        <f>B80+D80+F80</f>
        <v>93496</v>
      </c>
      <c r="I80" s="34">
        <f t="shared" si="32"/>
        <v>0.7312658871377733</v>
      </c>
      <c r="K80" s="33">
        <v>47227</v>
      </c>
      <c r="L80" s="33">
        <v>47534</v>
      </c>
      <c r="M80" s="33">
        <v>33094</v>
      </c>
      <c r="N80" s="46">
        <f t="shared" si="23"/>
        <v>127855</v>
      </c>
    </row>
    <row r="81" spans="1:14" ht="13.5">
      <c r="A81" s="32" t="s">
        <v>101</v>
      </c>
      <c r="B81" s="33">
        <v>15172</v>
      </c>
      <c r="C81" s="34">
        <f t="shared" si="29"/>
        <v>0.8370758620689656</v>
      </c>
      <c r="D81" s="33">
        <v>7558</v>
      </c>
      <c r="E81" s="34">
        <f t="shared" si="30"/>
        <v>1.017364382824068</v>
      </c>
      <c r="F81" s="33">
        <v>7069</v>
      </c>
      <c r="G81" s="34">
        <f t="shared" si="31"/>
        <v>1.019616327708063</v>
      </c>
      <c r="H81" s="33">
        <f>B81+D81+F81</f>
        <v>29799</v>
      </c>
      <c r="I81" s="34">
        <f t="shared" si="32"/>
        <v>0.9172592113768584</v>
      </c>
      <c r="K81" s="33">
        <v>18125</v>
      </c>
      <c r="L81" s="33">
        <v>7429</v>
      </c>
      <c r="M81" s="33">
        <v>6933</v>
      </c>
      <c r="N81" s="46">
        <f t="shared" si="23"/>
        <v>32487</v>
      </c>
    </row>
    <row r="82" spans="1:14" ht="13.5">
      <c r="A82" s="32" t="s">
        <v>102</v>
      </c>
      <c r="B82" s="33">
        <v>12195</v>
      </c>
      <c r="C82" s="34">
        <f t="shared" si="29"/>
        <v>0.7607610729881472</v>
      </c>
      <c r="D82" s="33">
        <v>17383</v>
      </c>
      <c r="E82" s="34">
        <f t="shared" si="30"/>
        <v>0.8666799621079923</v>
      </c>
      <c r="F82" s="33">
        <v>6816</v>
      </c>
      <c r="G82" s="34">
        <f t="shared" si="31"/>
        <v>0.8891207931124445</v>
      </c>
      <c r="H82" s="33">
        <f>B82+D82+F82</f>
        <v>36394</v>
      </c>
      <c r="I82" s="34">
        <f t="shared" si="32"/>
        <v>0.8318058190295523</v>
      </c>
      <c r="K82" s="33">
        <v>16030</v>
      </c>
      <c r="L82" s="33">
        <v>20057</v>
      </c>
      <c r="M82" s="33">
        <v>7666</v>
      </c>
      <c r="N82" s="46">
        <f t="shared" si="23"/>
        <v>43753</v>
      </c>
    </row>
    <row r="83" spans="1:14" ht="13.5">
      <c r="A83" s="32" t="s">
        <v>103</v>
      </c>
      <c r="B83" s="33">
        <v>5491</v>
      </c>
      <c r="C83" s="34">
        <f t="shared" si="29"/>
        <v>1.343528260337656</v>
      </c>
      <c r="D83" s="33">
        <v>4555</v>
      </c>
      <c r="E83" s="34">
        <f t="shared" si="30"/>
        <v>1.0233655358346438</v>
      </c>
      <c r="F83" s="33">
        <v>2776</v>
      </c>
      <c r="G83" s="34">
        <f t="shared" si="31"/>
        <v>0.8940418679549115</v>
      </c>
      <c r="H83" s="33">
        <f>B83+D83+F83</f>
        <v>12822</v>
      </c>
      <c r="I83" s="34">
        <f t="shared" si="32"/>
        <v>1.1012625611955682</v>
      </c>
      <c r="K83" s="33">
        <v>4087</v>
      </c>
      <c r="L83" s="33">
        <v>4451</v>
      </c>
      <c r="M83" s="33">
        <v>3105</v>
      </c>
      <c r="N83" s="46">
        <f t="shared" si="23"/>
        <v>11643</v>
      </c>
    </row>
    <row r="84" spans="1:14" ht="13.5">
      <c r="A84" s="35" t="s">
        <v>104</v>
      </c>
      <c r="B84" s="36">
        <f>SUM(B79:B83)</f>
        <v>134377</v>
      </c>
      <c r="C84" s="37">
        <f t="shared" si="29"/>
        <v>0.901719868745093</v>
      </c>
      <c r="D84" s="36">
        <f>SUM(D79:D83)</f>
        <v>109531</v>
      </c>
      <c r="E84" s="37">
        <f>D84/L84</f>
        <v>0.8463743702284178</v>
      </c>
      <c r="F84" s="36">
        <f>SUM(F79:F83)</f>
        <v>81961</v>
      </c>
      <c r="G84" s="37">
        <f>F84/M84</f>
        <v>0.8202251688766575</v>
      </c>
      <c r="H84" s="36">
        <f>SUM(H79:H83)</f>
        <v>325869</v>
      </c>
      <c r="I84" s="37">
        <f>H84/N84</f>
        <v>0.861267047256581</v>
      </c>
      <c r="K84" s="36">
        <f>SUM(K79:K83)</f>
        <v>149023</v>
      </c>
      <c r="L84" s="36">
        <f>SUM(L79:L83)</f>
        <v>129412</v>
      </c>
      <c r="M84" s="36">
        <f>SUM(M79:M83)</f>
        <v>99925</v>
      </c>
      <c r="N84" s="74">
        <f t="shared" si="23"/>
        <v>378360</v>
      </c>
    </row>
    <row r="85" spans="1:14" ht="13.5">
      <c r="A85" s="61" t="s">
        <v>105</v>
      </c>
      <c r="B85" s="62">
        <f>SUM(B84,B78,B68,B53,B42,B38,B32,B24)</f>
        <v>9485246</v>
      </c>
      <c r="C85" s="63">
        <f t="shared" si="29"/>
        <v>0.8535016957113665</v>
      </c>
      <c r="D85" s="62">
        <f>SUM(D84,D78,D68,D53,D42,D38,D32,D24)</f>
        <v>12511680</v>
      </c>
      <c r="E85" s="63">
        <f t="shared" si="30"/>
        <v>0.8973866102362069</v>
      </c>
      <c r="F85" s="62">
        <f>SUM(F84,F78,F68,F53,F42,F38,F32,F24)</f>
        <v>7278692</v>
      </c>
      <c r="G85" s="63">
        <f t="shared" si="31"/>
        <v>0.9296392096238014</v>
      </c>
      <c r="H85" s="62">
        <f>SUM(H84,H78,H68,H53,H42,H38,H32,H24)</f>
        <v>29275618</v>
      </c>
      <c r="I85" s="63">
        <f t="shared" si="32"/>
        <v>0.8902349897081581</v>
      </c>
      <c r="K85" s="62">
        <f>K24+K32+K38+K42+K53+K68+K78+K84</f>
        <v>11113330</v>
      </c>
      <c r="L85" s="62">
        <f>L24+L32+L38+L42+L53+L68+L78+L84</f>
        <v>13942352</v>
      </c>
      <c r="M85" s="62">
        <f>M24+M32+M38+M42+M53+M68+M78+M84</f>
        <v>7829588</v>
      </c>
      <c r="N85" s="71">
        <f t="shared" si="23"/>
        <v>32885270</v>
      </c>
    </row>
  </sheetData>
  <mergeCells count="5">
    <mergeCell ref="H1:I1"/>
    <mergeCell ref="A1:A2"/>
    <mergeCell ref="B1:C1"/>
    <mergeCell ref="D1:E1"/>
    <mergeCell ref="F1:G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&amp;C観光交流客数(平成14年度第1四半期）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69">
      <selection activeCell="A22" sqref="A22"/>
    </sheetView>
  </sheetViews>
  <sheetFormatPr defaultColWidth="9.00390625" defaultRowHeight="13.5"/>
  <cols>
    <col min="1" max="1" width="12.375" style="0" bestFit="1" customWidth="1"/>
    <col min="2" max="2" width="10.625" style="0" customWidth="1"/>
    <col min="4" max="4" width="10.625" style="0" customWidth="1"/>
    <col min="6" max="6" width="10.625" style="0" customWidth="1"/>
    <col min="8" max="8" width="10.625" style="0" customWidth="1"/>
    <col min="11" max="11" width="9.125" style="0" bestFit="1" customWidth="1"/>
    <col min="12" max="12" width="9.875" style="0" bestFit="1" customWidth="1"/>
    <col min="13" max="13" width="9.125" style="0" bestFit="1" customWidth="1"/>
    <col min="14" max="14" width="10.50390625" style="0" customWidth="1"/>
  </cols>
  <sheetData>
    <row r="1" spans="1:9" ht="13.5">
      <c r="A1" s="91" t="s">
        <v>16</v>
      </c>
      <c r="B1" s="93" t="s">
        <v>17</v>
      </c>
      <c r="C1" s="94"/>
      <c r="D1" s="93" t="s">
        <v>18</v>
      </c>
      <c r="E1" s="94"/>
      <c r="F1" s="93" t="s">
        <v>19</v>
      </c>
      <c r="G1" s="94"/>
      <c r="H1" s="84" t="s">
        <v>20</v>
      </c>
      <c r="I1" s="90"/>
    </row>
    <row r="2" spans="1:14" ht="13.5">
      <c r="A2" s="92"/>
      <c r="B2" s="39" t="s">
        <v>106</v>
      </c>
      <c r="C2" s="40" t="s">
        <v>22</v>
      </c>
      <c r="D2" s="39" t="s">
        <v>106</v>
      </c>
      <c r="E2" s="40" t="s">
        <v>22</v>
      </c>
      <c r="F2" s="39" t="s">
        <v>106</v>
      </c>
      <c r="G2" s="40" t="s">
        <v>22</v>
      </c>
      <c r="H2" s="39" t="s">
        <v>106</v>
      </c>
      <c r="I2" s="40" t="s">
        <v>22</v>
      </c>
      <c r="K2" s="29">
        <v>13.4</v>
      </c>
      <c r="L2" s="29">
        <v>13.5</v>
      </c>
      <c r="M2" s="29">
        <v>13.6</v>
      </c>
      <c r="N2" s="29" t="s">
        <v>109</v>
      </c>
    </row>
    <row r="3" spans="1:14" ht="13.5">
      <c r="A3" s="29" t="s">
        <v>23</v>
      </c>
      <c r="B3" s="31">
        <f>'第1四総計'!B3-'第１四宿泊客'!B3</f>
        <v>237835</v>
      </c>
      <c r="C3" s="30">
        <f>B3/K3</f>
        <v>1.0526933120878148</v>
      </c>
      <c r="D3" s="31">
        <f>'第1四総計'!D3-'第１四宿泊客'!D3</f>
        <v>298181</v>
      </c>
      <c r="E3" s="30">
        <f>D3/L3</f>
        <v>0.971846593594269</v>
      </c>
      <c r="F3" s="31">
        <f>'第1四総計'!F3-'第１四宿泊客'!F3</f>
        <v>142846</v>
      </c>
      <c r="G3" s="30">
        <f>F3/M3</f>
        <v>1.0221684746830009</v>
      </c>
      <c r="H3" s="31">
        <f>B3+D3+F3</f>
        <v>678862</v>
      </c>
      <c r="I3" s="30">
        <f>H3/N3</f>
        <v>1.009464726236697</v>
      </c>
      <c r="K3" s="31">
        <f>'第1四総計'!K3-'第１四宿泊客'!K3</f>
        <v>225930</v>
      </c>
      <c r="L3" s="31">
        <f>'第1四総計'!L3-'第１四宿泊客'!L3</f>
        <v>306819</v>
      </c>
      <c r="M3" s="31">
        <f>'第1四総計'!M3-'第１四宿泊客'!M3</f>
        <v>139748</v>
      </c>
      <c r="N3" s="48">
        <f>SUM(K3:M3)</f>
        <v>672497</v>
      </c>
    </row>
    <row r="4" spans="1:14" ht="13.5">
      <c r="A4" s="29" t="s">
        <v>24</v>
      </c>
      <c r="B4" s="31">
        <f>'第1四総計'!B4-'第１四宿泊客'!B4</f>
        <v>90849</v>
      </c>
      <c r="C4" s="30">
        <f>B4/K4</f>
        <v>0.3354094366093185</v>
      </c>
      <c r="D4" s="31">
        <f>'第1四総計'!D4-'第１四宿泊客'!D4</f>
        <v>489505</v>
      </c>
      <c r="E4" s="30">
        <f>D4/L4</f>
        <v>0.6582146228381333</v>
      </c>
      <c r="F4" s="31">
        <f>'第1四総計'!F4-'第１四宿泊客'!F4</f>
        <v>86296</v>
      </c>
      <c r="G4" s="30">
        <f>F4/M4</f>
        <v>0.7330988667448222</v>
      </c>
      <c r="H4" s="31">
        <f>B4+D4+F4</f>
        <v>666650</v>
      </c>
      <c r="I4" s="30">
        <f>H4/N4</f>
        <v>0.5887781958207479</v>
      </c>
      <c r="K4" s="31">
        <f>'第1四総計'!K4-'第１四宿泊客'!K4</f>
        <v>270860</v>
      </c>
      <c r="L4" s="31">
        <f>'第1四総計'!L4-'第１四宿泊客'!L4</f>
        <v>743686</v>
      </c>
      <c r="M4" s="31">
        <f>'第1四総計'!M4-'第１四宿泊客'!M4</f>
        <v>117714</v>
      </c>
      <c r="N4" s="48">
        <f aca="true" t="shared" si="0" ref="N4:N67">SUM(K4:M4)</f>
        <v>1132260</v>
      </c>
    </row>
    <row r="5" spans="1:14" ht="13.5">
      <c r="A5" s="29" t="s">
        <v>25</v>
      </c>
      <c r="B5" s="31">
        <f>'第1四総計'!B5-'第１四宿泊客'!B5</f>
        <v>52824</v>
      </c>
      <c r="C5" s="30">
        <f>B5/K5</f>
        <v>0.8380904028304431</v>
      </c>
      <c r="D5" s="31">
        <f>'第1四総計'!D5-'第１四宿泊客'!D5</f>
        <v>120924</v>
      </c>
      <c r="E5" s="30">
        <f>D5/L5</f>
        <v>0.9295053614666205</v>
      </c>
      <c r="F5" s="31">
        <f>'第1四総計'!F5-'第１四宿泊客'!F5</f>
        <v>43680</v>
      </c>
      <c r="G5" s="30">
        <f>F5/M5</f>
        <v>0.71733561058924</v>
      </c>
      <c r="H5" s="31">
        <f>B5+D5+F5</f>
        <v>217428</v>
      </c>
      <c r="I5" s="30">
        <f>H5/N5</f>
        <v>0.8559618291761149</v>
      </c>
      <c r="K5" s="31">
        <f>'第1四総計'!K5-'第１四宿泊客'!K5</f>
        <v>63029</v>
      </c>
      <c r="L5" s="31">
        <f>'第1四総計'!L5-'第１四宿泊客'!L5</f>
        <v>130095</v>
      </c>
      <c r="M5" s="31">
        <f>'第1四総計'!M5-'第１四宿泊客'!M5</f>
        <v>60892</v>
      </c>
      <c r="N5" s="48">
        <f t="shared" si="0"/>
        <v>254016</v>
      </c>
    </row>
    <row r="6" spans="1:14" ht="13.5">
      <c r="A6" s="29" t="s">
        <v>26</v>
      </c>
      <c r="B6" s="31">
        <f>'第1四総計'!B6-'第１四宿泊客'!B6</f>
        <v>463154</v>
      </c>
      <c r="C6" s="30">
        <f>B6/K6</f>
        <v>0.5311009283722296</v>
      </c>
      <c r="D6" s="31">
        <f>'第1四総計'!D6-'第１四宿泊客'!D6</f>
        <v>657208</v>
      </c>
      <c r="E6" s="30">
        <f>D6/L6</f>
        <v>1.0038706287404113</v>
      </c>
      <c r="F6" s="31">
        <f>'第1四総計'!F6-'第１四宿泊客'!F6</f>
        <v>275003</v>
      </c>
      <c r="G6" s="30">
        <f>F6/M6</f>
        <v>0.8581293608098156</v>
      </c>
      <c r="H6" s="31">
        <f>B6+D6+F6</f>
        <v>1395365</v>
      </c>
      <c r="I6" s="30">
        <f>H6/N6</f>
        <v>0.755392197729977</v>
      </c>
      <c r="K6" s="31">
        <f>'第1四総計'!K6-'第１四宿泊客'!K6</f>
        <v>872064</v>
      </c>
      <c r="L6" s="31">
        <f>'第1四総計'!L6-'第１四宿泊客'!L6</f>
        <v>654674</v>
      </c>
      <c r="M6" s="31">
        <f>'第1四総計'!M6-'第１四宿泊客'!M6</f>
        <v>320468</v>
      </c>
      <c r="N6" s="48">
        <f t="shared" si="0"/>
        <v>1847206</v>
      </c>
    </row>
    <row r="7" spans="1:14" ht="13.5">
      <c r="A7" s="29" t="s">
        <v>27</v>
      </c>
      <c r="B7" s="31">
        <f>'第1四総計'!B7-'第１四宿泊客'!B7</f>
        <v>69834</v>
      </c>
      <c r="C7" s="30">
        <f aca="true" t="shared" si="1" ref="C7:C31">B7/K7</f>
        <v>0.9577847267939433</v>
      </c>
      <c r="D7" s="31">
        <f>'第1四総計'!D7-'第１四宿泊客'!D7</f>
        <v>292719</v>
      </c>
      <c r="E7" s="30">
        <f aca="true" t="shared" si="2" ref="E7:E31">D7/L7</f>
        <v>0.8389912122306489</v>
      </c>
      <c r="F7" s="31">
        <f>'第1四総計'!F7-'第１四宿泊客'!F7</f>
        <v>239820</v>
      </c>
      <c r="G7" s="30">
        <f aca="true" t="shared" si="3" ref="G7:G12">F7/M7</f>
        <v>0.8574370562114311</v>
      </c>
      <c r="H7" s="31">
        <f aca="true" t="shared" si="4" ref="H7:H31">B7+D7+F7</f>
        <v>602373</v>
      </c>
      <c r="I7" s="30">
        <f aca="true" t="shared" si="5" ref="I7:I31">H7/N7</f>
        <v>0.8586928011404134</v>
      </c>
      <c r="K7" s="31">
        <f>'第1四総計'!K7-'第１四宿泊客'!K7</f>
        <v>72912</v>
      </c>
      <c r="L7" s="31">
        <f>'第1四総計'!L7-'第１四宿泊客'!L7</f>
        <v>348894</v>
      </c>
      <c r="M7" s="31">
        <f>'第1四総計'!M7-'第１四宿泊客'!M7</f>
        <v>279694</v>
      </c>
      <c r="N7" s="48">
        <f t="shared" si="0"/>
        <v>701500</v>
      </c>
    </row>
    <row r="8" spans="1:14" ht="13.5">
      <c r="A8" s="29" t="s">
        <v>28</v>
      </c>
      <c r="B8" s="31">
        <f>'第1四総計'!B8-'第１四宿泊客'!B8</f>
        <v>43025</v>
      </c>
      <c r="C8" s="30">
        <f t="shared" si="1"/>
        <v>0.6878717145232461</v>
      </c>
      <c r="D8" s="31">
        <f>'第1四総計'!D8-'第１四宿泊客'!D8</f>
        <v>37563</v>
      </c>
      <c r="E8" s="30">
        <f t="shared" si="2"/>
        <v>0.518439285615701</v>
      </c>
      <c r="F8" s="31">
        <f>'第1四総計'!F8-'第１四宿泊客'!F8</f>
        <v>28392</v>
      </c>
      <c r="G8" s="30">
        <f t="shared" si="3"/>
        <v>0.5524057824386638</v>
      </c>
      <c r="H8" s="31">
        <f t="shared" si="4"/>
        <v>108980</v>
      </c>
      <c r="I8" s="30">
        <f t="shared" si="5"/>
        <v>0.5846597889473656</v>
      </c>
      <c r="K8" s="31">
        <f>'第1四総計'!K8-'第１四宿泊客'!K8</f>
        <v>62548</v>
      </c>
      <c r="L8" s="31">
        <f>'第1四総計'!L8-'第１四宿泊客'!L8</f>
        <v>72454</v>
      </c>
      <c r="M8" s="31">
        <f>'第1四総計'!M8-'第１四宿泊客'!M8</f>
        <v>51397</v>
      </c>
      <c r="N8" s="48">
        <f t="shared" si="0"/>
        <v>186399</v>
      </c>
    </row>
    <row r="9" spans="1:14" ht="13.5">
      <c r="A9" s="29" t="s">
        <v>29</v>
      </c>
      <c r="B9" s="31">
        <f>'第1四総計'!B9-'第１四宿泊客'!B9</f>
        <v>23629</v>
      </c>
      <c r="C9" s="30">
        <f t="shared" si="1"/>
        <v>1.3327129159616469</v>
      </c>
      <c r="D9" s="31">
        <f>'第1四総計'!D9-'第１四宿泊客'!D9</f>
        <v>121117</v>
      </c>
      <c r="E9" s="30">
        <f t="shared" si="2"/>
        <v>1.0429252919092067</v>
      </c>
      <c r="F9" s="31">
        <f>'第1四総計'!F9-'第１四宿泊客'!F9</f>
        <v>57018</v>
      </c>
      <c r="G9" s="30">
        <f t="shared" si="3"/>
        <v>0.638621014078828</v>
      </c>
      <c r="H9" s="31">
        <f t="shared" si="4"/>
        <v>201764</v>
      </c>
      <c r="I9" s="30">
        <f t="shared" si="5"/>
        <v>0.9041833785206929</v>
      </c>
      <c r="K9" s="31">
        <f>'第1四総計'!K9-'第１四宿泊客'!K9</f>
        <v>17730</v>
      </c>
      <c r="L9" s="31">
        <f>'第1四総計'!L9-'第１四宿泊客'!L9</f>
        <v>116132</v>
      </c>
      <c r="M9" s="31">
        <f>'第1四総計'!M9-'第１四宿泊客'!M9</f>
        <v>89283</v>
      </c>
      <c r="N9" s="48">
        <f t="shared" si="0"/>
        <v>223145</v>
      </c>
    </row>
    <row r="10" spans="1:14" ht="13.5">
      <c r="A10" s="29" t="s">
        <v>30</v>
      </c>
      <c r="B10" s="31">
        <f>'第1四総計'!B10-'第１四宿泊客'!B10</f>
        <v>37957</v>
      </c>
      <c r="C10" s="30">
        <f t="shared" si="1"/>
        <v>0.8821670114114394</v>
      </c>
      <c r="D10" s="31">
        <f>'第1四総計'!D10-'第１四宿泊客'!D10</f>
        <v>42498</v>
      </c>
      <c r="E10" s="30">
        <f t="shared" si="2"/>
        <v>0.8846378018318068</v>
      </c>
      <c r="F10" s="31">
        <f>'第1四総計'!F10-'第１四宿泊客'!F10</f>
        <v>22826</v>
      </c>
      <c r="G10" s="30">
        <f t="shared" si="3"/>
        <v>0.9214063698381302</v>
      </c>
      <c r="H10" s="31">
        <f t="shared" si="4"/>
        <v>103281</v>
      </c>
      <c r="I10" s="30">
        <f t="shared" si="5"/>
        <v>0.8915832182320442</v>
      </c>
      <c r="K10" s="31">
        <f>'第1四総計'!K10-'第１四宿泊客'!K10</f>
        <v>43027</v>
      </c>
      <c r="L10" s="31">
        <f>'第1四総計'!L10-'第１四宿泊客'!L10</f>
        <v>48040</v>
      </c>
      <c r="M10" s="31">
        <f>'第1四総計'!M10-'第１四宿泊客'!M10</f>
        <v>24773</v>
      </c>
      <c r="N10" s="48">
        <f t="shared" si="0"/>
        <v>115840</v>
      </c>
    </row>
    <row r="11" spans="1:14" ht="13.5">
      <c r="A11" s="29" t="s">
        <v>31</v>
      </c>
      <c r="B11" s="31">
        <f>'第1四総計'!B11-'第１四宿泊客'!B11</f>
        <v>27428</v>
      </c>
      <c r="C11" s="30">
        <f t="shared" si="1"/>
        <v>0.745447627330543</v>
      </c>
      <c r="D11" s="31">
        <f>'第1四総計'!D11-'第１四宿泊客'!D11</f>
        <v>30410</v>
      </c>
      <c r="E11" s="30">
        <f t="shared" si="2"/>
        <v>0.9557182815299036</v>
      </c>
      <c r="F11" s="31">
        <f>'第1四総計'!F11-'第１四宿泊客'!F11</f>
        <v>22897</v>
      </c>
      <c r="G11" s="30">
        <f t="shared" si="3"/>
        <v>1.0671109661182832</v>
      </c>
      <c r="H11" s="31">
        <f t="shared" si="4"/>
        <v>80735</v>
      </c>
      <c r="I11" s="30">
        <f t="shared" si="5"/>
        <v>0.8963583879205063</v>
      </c>
      <c r="K11" s="31">
        <f>'第1四総計'!K11-'第１四宿泊客'!K11</f>
        <v>36794</v>
      </c>
      <c r="L11" s="31">
        <f>'第1四総計'!L11-'第１四宿泊客'!L11</f>
        <v>31819</v>
      </c>
      <c r="M11" s="31">
        <f>'第1四総計'!M11-'第１四宿泊客'!M11</f>
        <v>21457</v>
      </c>
      <c r="N11" s="48">
        <f t="shared" si="0"/>
        <v>90070</v>
      </c>
    </row>
    <row r="12" spans="1:14" ht="13.5">
      <c r="A12" s="29" t="s">
        <v>32</v>
      </c>
      <c r="B12" s="31">
        <f>'第1四総計'!B12-'第１四宿泊客'!B12</f>
        <v>74997</v>
      </c>
      <c r="C12" s="30">
        <f t="shared" si="1"/>
        <v>1.04198680097256</v>
      </c>
      <c r="D12" s="31">
        <f>'第1四総計'!D12-'第１四宿泊客'!D12</f>
        <v>93963</v>
      </c>
      <c r="E12" s="30">
        <f t="shared" si="2"/>
        <v>1.0088036674790377</v>
      </c>
      <c r="F12" s="31">
        <f>'第1四総計'!F12-'第１四宿泊客'!F12</f>
        <v>63061</v>
      </c>
      <c r="G12" s="30">
        <f t="shared" si="3"/>
        <v>1.0301223516343498</v>
      </c>
      <c r="H12" s="31">
        <f t="shared" si="4"/>
        <v>232021</v>
      </c>
      <c r="I12" s="30">
        <f t="shared" si="5"/>
        <v>1.0251220535931251</v>
      </c>
      <c r="K12" s="31">
        <f>'第1四総計'!K12-'第１四宿泊客'!K12</f>
        <v>71975</v>
      </c>
      <c r="L12" s="31">
        <f>'第1四総計'!L12-'第１四宿泊客'!L12</f>
        <v>93143</v>
      </c>
      <c r="M12" s="31">
        <f>'第1四総計'!M12-'第１四宿泊客'!M12</f>
        <v>61217</v>
      </c>
      <c r="N12" s="48">
        <f t="shared" si="0"/>
        <v>226335</v>
      </c>
    </row>
    <row r="13" spans="1:14" ht="13.5">
      <c r="A13" s="29" t="s">
        <v>33</v>
      </c>
      <c r="B13" s="31">
        <f>'第1四総計'!B13-'第１四宿泊客'!B13</f>
        <v>22712</v>
      </c>
      <c r="C13" s="30">
        <f t="shared" si="1"/>
        <v>0.9506906655504395</v>
      </c>
      <c r="D13" s="31">
        <f>'第1四総計'!D13-'第１四宿泊客'!D13</f>
        <v>30873</v>
      </c>
      <c r="E13" s="30">
        <f t="shared" si="2"/>
        <v>1.0583818992115186</v>
      </c>
      <c r="F13" s="31">
        <f>'第1四総計'!F13-'第１四宿泊客'!F13</f>
        <v>18214</v>
      </c>
      <c r="G13" s="30">
        <f>F13/M13</f>
        <v>1.1831113998051315</v>
      </c>
      <c r="H13" s="31">
        <f t="shared" si="4"/>
        <v>71799</v>
      </c>
      <c r="I13" s="30">
        <f t="shared" si="5"/>
        <v>1.0488496092323425</v>
      </c>
      <c r="K13" s="31">
        <f>'第1四総計'!K13-'第１四宿泊客'!K13</f>
        <v>23890</v>
      </c>
      <c r="L13" s="31">
        <f>'第1四総計'!L13-'第１四宿泊客'!L13</f>
        <v>29170</v>
      </c>
      <c r="M13" s="31">
        <f>'第1四総計'!M13-'第１四宿泊客'!M13</f>
        <v>15395</v>
      </c>
      <c r="N13" s="48">
        <f t="shared" si="0"/>
        <v>68455</v>
      </c>
    </row>
    <row r="14" spans="1:14" ht="13.5">
      <c r="A14" s="29" t="s">
        <v>34</v>
      </c>
      <c r="B14" s="31">
        <f>'第1四総計'!B14-'第１四宿泊客'!B14</f>
        <v>60855</v>
      </c>
      <c r="C14" s="30">
        <f t="shared" si="1"/>
        <v>0.8698915047815087</v>
      </c>
      <c r="D14" s="31">
        <f>'第1四総計'!D14-'第１四宿泊客'!D14</f>
        <v>45071</v>
      </c>
      <c r="E14" s="30">
        <f t="shared" si="2"/>
        <v>0.8441210622916433</v>
      </c>
      <c r="F14" s="31">
        <f>'第1四総計'!F14-'第１四宿泊客'!F14</f>
        <v>22325</v>
      </c>
      <c r="G14" s="30">
        <f aca="true" t="shared" si="6" ref="G14:G31">F14/M14</f>
        <v>0.5739369633400175</v>
      </c>
      <c r="H14" s="31">
        <f t="shared" si="4"/>
        <v>128251</v>
      </c>
      <c r="I14" s="30">
        <f t="shared" si="5"/>
        <v>0.7904578764738149</v>
      </c>
      <c r="K14" s="31">
        <f>'第1四総計'!K14-'第１四宿泊客'!K14</f>
        <v>69957</v>
      </c>
      <c r="L14" s="31">
        <f>'第1四総計'!L14-'第１四宿泊客'!L14</f>
        <v>53394</v>
      </c>
      <c r="M14" s="31">
        <f>'第1四総計'!M14-'第１四宿泊客'!M14</f>
        <v>38898</v>
      </c>
      <c r="N14" s="48">
        <f t="shared" si="0"/>
        <v>162249</v>
      </c>
    </row>
    <row r="15" spans="1:14" ht="13.5">
      <c r="A15" s="29" t="s">
        <v>35</v>
      </c>
      <c r="B15" s="31">
        <f>'第1四総計'!B15-'第１四宿泊客'!B15</f>
        <v>93464</v>
      </c>
      <c r="C15" s="30">
        <f t="shared" si="1"/>
        <v>0.9167181599725369</v>
      </c>
      <c r="D15" s="31">
        <f>'第1四総計'!D15-'第１四宿泊客'!D15</f>
        <v>123378</v>
      </c>
      <c r="E15" s="30">
        <f t="shared" si="2"/>
        <v>0.9387997352021367</v>
      </c>
      <c r="F15" s="31">
        <f>'第1四総計'!F15-'第１四宿泊客'!F15</f>
        <v>71594</v>
      </c>
      <c r="G15" s="30">
        <f t="shared" si="6"/>
        <v>0.8265201279135544</v>
      </c>
      <c r="H15" s="31">
        <f t="shared" si="4"/>
        <v>288436</v>
      </c>
      <c r="I15" s="30">
        <f t="shared" si="5"/>
        <v>0.9013709503526596</v>
      </c>
      <c r="K15" s="31">
        <f>'第1四総計'!K15-'第１四宿泊客'!K15</f>
        <v>101955</v>
      </c>
      <c r="L15" s="31">
        <f>'第1四総計'!L15-'第１四宿泊客'!L15</f>
        <v>131421</v>
      </c>
      <c r="M15" s="31">
        <f>'第1四総計'!M15-'第１四宿泊客'!M15</f>
        <v>86621</v>
      </c>
      <c r="N15" s="48">
        <f t="shared" si="0"/>
        <v>319997</v>
      </c>
    </row>
    <row r="16" spans="1:14" ht="13.5">
      <c r="A16" s="29" t="s">
        <v>36</v>
      </c>
      <c r="B16" s="31">
        <f>'第1四総計'!B16-'第１四宿泊客'!B16</f>
        <v>8003</v>
      </c>
      <c r="C16" s="30">
        <f t="shared" si="1"/>
        <v>1.2142315278409952</v>
      </c>
      <c r="D16" s="31">
        <f>'第1四総計'!D16-'第１四宿泊客'!D16</f>
        <v>9094</v>
      </c>
      <c r="E16" s="30">
        <f t="shared" si="2"/>
        <v>0.862072234335008</v>
      </c>
      <c r="F16" s="31">
        <f>'第1四総計'!F16-'第１四宿泊客'!F16</f>
        <v>4762</v>
      </c>
      <c r="G16" s="30">
        <f t="shared" si="6"/>
        <v>0.7399005593536357</v>
      </c>
      <c r="H16" s="31">
        <f t="shared" si="4"/>
        <v>21859</v>
      </c>
      <c r="I16" s="30">
        <f t="shared" si="5"/>
        <v>0.9271717000339328</v>
      </c>
      <c r="K16" s="31">
        <f>'第1四総計'!K16-'第１四宿泊客'!K16</f>
        <v>6591</v>
      </c>
      <c r="L16" s="31">
        <f>'第1四総計'!L16-'第１四宿泊客'!L16</f>
        <v>10549</v>
      </c>
      <c r="M16" s="31">
        <f>'第1四総計'!M16-'第１四宿泊客'!M16</f>
        <v>6436</v>
      </c>
      <c r="N16" s="48">
        <f t="shared" si="0"/>
        <v>23576</v>
      </c>
    </row>
    <row r="17" spans="1:14" ht="13.5">
      <c r="A17" s="29" t="s">
        <v>37</v>
      </c>
      <c r="B17" s="31">
        <f>'第1四総計'!B17-'第１四宿泊客'!B17</f>
        <v>50396</v>
      </c>
      <c r="C17" s="30">
        <f t="shared" si="1"/>
        <v>1.0722096932045444</v>
      </c>
      <c r="D17" s="31">
        <f>'第1四総計'!D17-'第１四宿泊客'!D17</f>
        <v>57600</v>
      </c>
      <c r="E17" s="30">
        <f t="shared" si="2"/>
        <v>1.0453151371068725</v>
      </c>
      <c r="F17" s="31">
        <f>'第1四総計'!F17-'第１四宿泊客'!F17</f>
        <v>43159</v>
      </c>
      <c r="G17" s="30">
        <f t="shared" si="6"/>
        <v>1.140655971667944</v>
      </c>
      <c r="H17" s="31">
        <f t="shared" si="4"/>
        <v>151155</v>
      </c>
      <c r="I17" s="30">
        <f t="shared" si="5"/>
        <v>1.0801260522216347</v>
      </c>
      <c r="K17" s="31">
        <f>'第1四総計'!K17-'第１四宿泊客'!K17</f>
        <v>47002</v>
      </c>
      <c r="L17" s="31">
        <f>'第1四総計'!L17-'第１四宿泊客'!L17</f>
        <v>55103</v>
      </c>
      <c r="M17" s="31">
        <f>'第1四総計'!M17-'第１四宿泊客'!M17</f>
        <v>37837</v>
      </c>
      <c r="N17" s="48">
        <f t="shared" si="0"/>
        <v>139942</v>
      </c>
    </row>
    <row r="18" spans="1:14" ht="13.5">
      <c r="A18" s="29" t="s">
        <v>38</v>
      </c>
      <c r="B18" s="31">
        <f>'第1四総計'!B18-'第１四宿泊客'!B18</f>
        <v>42986</v>
      </c>
      <c r="C18" s="30">
        <f t="shared" si="1"/>
        <v>0.7526350807157615</v>
      </c>
      <c r="D18" s="31">
        <f>'第1四総計'!D18-'第１四宿泊客'!D18</f>
        <v>51173</v>
      </c>
      <c r="E18" s="30">
        <f t="shared" si="2"/>
        <v>0.7804212227966631</v>
      </c>
      <c r="F18" s="31">
        <f>'第1四総計'!F18-'第１四宿泊客'!F18</f>
        <v>35441</v>
      </c>
      <c r="G18" s="30">
        <f t="shared" si="6"/>
        <v>0.8151478908873453</v>
      </c>
      <c r="H18" s="31">
        <f t="shared" si="4"/>
        <v>129600</v>
      </c>
      <c r="I18" s="30">
        <f t="shared" si="5"/>
        <v>0.7799570301450985</v>
      </c>
      <c r="K18" s="31">
        <f>'第1四総計'!K18-'第１四宿泊客'!K18</f>
        <v>57114</v>
      </c>
      <c r="L18" s="31">
        <f>'第1四総計'!L18-'第１四宿泊客'!L18</f>
        <v>65571</v>
      </c>
      <c r="M18" s="31">
        <f>'第1四総計'!M18-'第１四宿泊客'!M18</f>
        <v>43478</v>
      </c>
      <c r="N18" s="48">
        <f t="shared" si="0"/>
        <v>166163</v>
      </c>
    </row>
    <row r="19" spans="1:14" ht="13.5">
      <c r="A19" s="29" t="s">
        <v>39</v>
      </c>
      <c r="B19" s="31">
        <f>'第1四総計'!B19-'第１四宿泊客'!B19</f>
        <v>46161</v>
      </c>
      <c r="C19" s="30">
        <f t="shared" si="1"/>
        <v>0.7580176363367653</v>
      </c>
      <c r="D19" s="31">
        <f>'第1四総計'!D19-'第１四宿泊客'!D19</f>
        <v>37899</v>
      </c>
      <c r="E19" s="30">
        <f t="shared" si="2"/>
        <v>0.8237659486599865</v>
      </c>
      <c r="F19" s="31">
        <f>'第1四総計'!F19-'第１四宿泊客'!F19</f>
        <v>26636</v>
      </c>
      <c r="G19" s="30">
        <f t="shared" si="6"/>
        <v>0.6646206053347307</v>
      </c>
      <c r="H19" s="31">
        <f t="shared" si="4"/>
        <v>110696</v>
      </c>
      <c r="I19" s="30">
        <f t="shared" si="5"/>
        <v>0.7531313571141848</v>
      </c>
      <c r="K19" s="31">
        <f>'第1四総計'!K19-'第１四宿泊客'!K19</f>
        <v>60897</v>
      </c>
      <c r="L19" s="31">
        <f>'第1四総計'!L19-'第１四宿泊客'!L19</f>
        <v>46007</v>
      </c>
      <c r="M19" s="31">
        <f>'第1四総計'!M19-'第１四宿泊客'!M19</f>
        <v>40077</v>
      </c>
      <c r="N19" s="48">
        <f t="shared" si="0"/>
        <v>146981</v>
      </c>
    </row>
    <row r="20" spans="1:14" ht="13.5">
      <c r="A20" s="29" t="s">
        <v>40</v>
      </c>
      <c r="B20" s="31">
        <f>'第1四総計'!B20-'第１四宿泊客'!B20</f>
        <v>32886</v>
      </c>
      <c r="C20" s="30">
        <f t="shared" si="1"/>
        <v>0.7035642462881349</v>
      </c>
      <c r="D20" s="31">
        <f>'第1四総計'!D20-'第１四宿泊客'!D20</f>
        <v>39546</v>
      </c>
      <c r="E20" s="30">
        <f t="shared" si="2"/>
        <v>0.805614406779661</v>
      </c>
      <c r="F20" s="31">
        <f>'第1四総計'!F20-'第１四宿泊客'!F20</f>
        <v>35515</v>
      </c>
      <c r="G20" s="30">
        <f t="shared" si="6"/>
        <v>0.7318002925964847</v>
      </c>
      <c r="H20" s="31">
        <f t="shared" si="4"/>
        <v>107947</v>
      </c>
      <c r="I20" s="30">
        <f t="shared" si="5"/>
        <v>0.7477573582892887</v>
      </c>
      <c r="K20" s="31">
        <f>'第1四総計'!K20-'第１四宿泊客'!K20</f>
        <v>46742</v>
      </c>
      <c r="L20" s="31">
        <f>'第1四総計'!L20-'第１四宿泊客'!L20</f>
        <v>49088</v>
      </c>
      <c r="M20" s="31">
        <f>'第1四総計'!M20-'第１四宿泊客'!M20</f>
        <v>48531</v>
      </c>
      <c r="N20" s="48">
        <f t="shared" si="0"/>
        <v>144361</v>
      </c>
    </row>
    <row r="21" spans="1:14" ht="13.5">
      <c r="A21" s="29" t="s">
        <v>41</v>
      </c>
      <c r="B21" s="31">
        <f>'第1四総計'!B21-'第１四宿泊客'!B21</f>
        <v>59194</v>
      </c>
      <c r="C21" s="30">
        <f t="shared" si="1"/>
        <v>0.9069792384892362</v>
      </c>
      <c r="D21" s="31">
        <f>'第1四総計'!D21-'第１四宿泊客'!D21</f>
        <v>71222</v>
      </c>
      <c r="E21" s="30">
        <f t="shared" si="2"/>
        <v>0.8353310970889728</v>
      </c>
      <c r="F21" s="31">
        <f>'第1四総計'!F21-'第１四宿泊客'!F21</f>
        <v>78321</v>
      </c>
      <c r="G21" s="30">
        <f t="shared" si="6"/>
        <v>0.9339939896966227</v>
      </c>
      <c r="H21" s="31">
        <f t="shared" si="4"/>
        <v>208737</v>
      </c>
      <c r="I21" s="30">
        <f t="shared" si="5"/>
        <v>0.8905808015086418</v>
      </c>
      <c r="K21" s="31">
        <f>'第1四総計'!K21-'第１四宿泊客'!K21</f>
        <v>65265</v>
      </c>
      <c r="L21" s="31">
        <f>'第1四総計'!L21-'第１四宿泊客'!L21</f>
        <v>85262</v>
      </c>
      <c r="M21" s="31">
        <f>'第1四総計'!M21-'第１四宿泊客'!M21</f>
        <v>83856</v>
      </c>
      <c r="N21" s="48">
        <f t="shared" si="0"/>
        <v>234383</v>
      </c>
    </row>
    <row r="22" spans="1:14" ht="13.5">
      <c r="A22" s="29" t="s">
        <v>42</v>
      </c>
      <c r="B22" s="31">
        <f>'第1四総計'!B22-'第１四宿泊客'!B22</f>
        <v>22329</v>
      </c>
      <c r="C22" s="30">
        <f t="shared" si="1"/>
        <v>0.7807342657342657</v>
      </c>
      <c r="D22" s="31">
        <f>'第1四総計'!D22-'第１四宿泊客'!D22</f>
        <v>30505</v>
      </c>
      <c r="E22" s="30">
        <f t="shared" si="2"/>
        <v>0.9748809561854846</v>
      </c>
      <c r="F22" s="31">
        <f>'第1四総計'!F22-'第１四宿泊客'!F22</f>
        <v>16851</v>
      </c>
      <c r="G22" s="30">
        <f t="shared" si="6"/>
        <v>0.6110526888348986</v>
      </c>
      <c r="H22" s="31">
        <f t="shared" si="4"/>
        <v>69685</v>
      </c>
      <c r="I22" s="30">
        <f t="shared" si="5"/>
        <v>0.7966913614121736</v>
      </c>
      <c r="K22" s="31">
        <f>'第1四総計'!K22-'第１四宿泊客'!K22</f>
        <v>28600</v>
      </c>
      <c r="L22" s="31">
        <f>'第1四総計'!L22-'第１四宿泊客'!L22</f>
        <v>31291</v>
      </c>
      <c r="M22" s="31">
        <f>'第1四総計'!M22-'第１四宿泊客'!M22</f>
        <v>27577</v>
      </c>
      <c r="N22" s="48">
        <f t="shared" si="0"/>
        <v>87468</v>
      </c>
    </row>
    <row r="23" spans="1:14" ht="13.5">
      <c r="A23" s="29" t="s">
        <v>43</v>
      </c>
      <c r="B23" s="31">
        <f>'第1四総計'!B23-'第１四宿泊客'!B23</f>
        <v>35000</v>
      </c>
      <c r="C23" s="30">
        <f t="shared" si="1"/>
        <v>0.9459459459459459</v>
      </c>
      <c r="D23" s="31">
        <f>'第1四総計'!D23-'第１四宿泊客'!D23</f>
        <v>35000</v>
      </c>
      <c r="E23" s="30">
        <f t="shared" si="2"/>
        <v>1</v>
      </c>
      <c r="F23" s="31">
        <f>'第1四総計'!F23-'第１四宿泊客'!F23</f>
        <v>32000</v>
      </c>
      <c r="G23" s="30">
        <f t="shared" si="6"/>
        <v>0.9696969696969697</v>
      </c>
      <c r="H23" s="31">
        <f t="shared" si="4"/>
        <v>102000</v>
      </c>
      <c r="I23" s="30">
        <f t="shared" si="5"/>
        <v>0.9714285714285714</v>
      </c>
      <c r="K23" s="31">
        <f>'第1四総計'!K23-'第１四宿泊客'!K23</f>
        <v>37000</v>
      </c>
      <c r="L23" s="31">
        <f>'第1四総計'!L23-'第１四宿泊客'!L23</f>
        <v>35000</v>
      </c>
      <c r="M23" s="31">
        <f>'第1四総計'!M23-'第１四宿泊客'!M23</f>
        <v>33000</v>
      </c>
      <c r="N23" s="48">
        <f t="shared" si="0"/>
        <v>105000</v>
      </c>
    </row>
    <row r="24" spans="1:14" ht="13.5">
      <c r="A24" s="64" t="s">
        <v>44</v>
      </c>
      <c r="B24" s="65">
        <f>'第1四総計'!B24-'第１四宿泊客'!B24</f>
        <v>1595518</v>
      </c>
      <c r="C24" s="66">
        <f>B24/K24</f>
        <v>0.6992114403812292</v>
      </c>
      <c r="D24" s="65">
        <f>'第1四総計'!D24-'第１四宿泊客'!D24</f>
        <v>2715449</v>
      </c>
      <c r="E24" s="66">
        <f>D24/L24</f>
        <v>0.8654508588059964</v>
      </c>
      <c r="F24" s="65">
        <f>'第1四総計'!F24-'第１四宿泊客'!F24</f>
        <v>1366657</v>
      </c>
      <c r="G24" s="66">
        <f>F24/M24</f>
        <v>0.8392899802192282</v>
      </c>
      <c r="H24" s="65">
        <f>SUM(H3:H23)</f>
        <v>5677624</v>
      </c>
      <c r="I24" s="66">
        <f>H24/N24</f>
        <v>0.8055832117713179</v>
      </c>
      <c r="K24" s="65">
        <f>SUM(K3:K23)</f>
        <v>2281882</v>
      </c>
      <c r="L24" s="65">
        <f>SUM(L3:L23)</f>
        <v>3137612</v>
      </c>
      <c r="M24" s="65">
        <f>SUM(M3:M23)</f>
        <v>1628349</v>
      </c>
      <c r="N24" s="73">
        <f t="shared" si="0"/>
        <v>7047843</v>
      </c>
    </row>
    <row r="25" spans="1:14" ht="13.5">
      <c r="A25" s="29" t="s">
        <v>45</v>
      </c>
      <c r="B25" s="31">
        <f>'第1四総計'!B25-'第１四宿泊客'!B25</f>
        <v>356786</v>
      </c>
      <c r="C25" s="30">
        <f t="shared" si="1"/>
        <v>0.9953327995670356</v>
      </c>
      <c r="D25" s="31">
        <f>'第1四総計'!D25-'第１四宿泊客'!D25</f>
        <v>956923</v>
      </c>
      <c r="E25" s="30">
        <f t="shared" si="2"/>
        <v>0.9919661895792667</v>
      </c>
      <c r="F25" s="31">
        <f>'第1四総計'!F25-'第１四宿泊客'!F25</f>
        <v>345074</v>
      </c>
      <c r="G25" s="30">
        <f t="shared" si="6"/>
        <v>1.0592175135520072</v>
      </c>
      <c r="H25" s="31">
        <f t="shared" si="4"/>
        <v>1658783</v>
      </c>
      <c r="I25" s="30">
        <f t="shared" si="5"/>
        <v>1.0059851514390683</v>
      </c>
      <c r="K25" s="31">
        <f>'第1四総計'!K25-'第１四宿泊客'!K25</f>
        <v>358459</v>
      </c>
      <c r="L25" s="31">
        <f>'第1四総計'!L25-'第１四宿泊客'!L25</f>
        <v>964673</v>
      </c>
      <c r="M25" s="31">
        <f>'第1四総計'!M25-'第１四宿泊客'!M25</f>
        <v>325782</v>
      </c>
      <c r="N25" s="48">
        <f t="shared" si="0"/>
        <v>1648914</v>
      </c>
    </row>
    <row r="26" spans="1:14" ht="13.5">
      <c r="A26" s="29" t="s">
        <v>46</v>
      </c>
      <c r="B26" s="31">
        <f>'第1四総計'!B26-'第１四宿泊客'!B26</f>
        <v>83643</v>
      </c>
      <c r="C26" s="30">
        <f t="shared" si="1"/>
        <v>0.9117297609574782</v>
      </c>
      <c r="D26" s="31">
        <f>'第1四総計'!D26-'第１四宿泊客'!D26</f>
        <v>80485</v>
      </c>
      <c r="E26" s="30">
        <f t="shared" si="2"/>
        <v>0.9147478007864888</v>
      </c>
      <c r="F26" s="31">
        <f>'第1四総計'!F26-'第１四宿泊客'!F26</f>
        <v>154498</v>
      </c>
      <c r="G26" s="30">
        <f t="shared" si="6"/>
        <v>0.9663493413727967</v>
      </c>
      <c r="H26" s="31">
        <f t="shared" si="4"/>
        <v>318626</v>
      </c>
      <c r="I26" s="30">
        <f t="shared" si="5"/>
        <v>0.9382252911470679</v>
      </c>
      <c r="K26" s="31">
        <f>'第1四総計'!K26-'第１四宿泊客'!K26</f>
        <v>91741</v>
      </c>
      <c r="L26" s="31">
        <f>'第1四総計'!L26-'第１四宿泊客'!L26</f>
        <v>87986</v>
      </c>
      <c r="M26" s="31">
        <f>'第1四総計'!M26-'第１四宿泊客'!M26</f>
        <v>159878</v>
      </c>
      <c r="N26" s="48">
        <f t="shared" si="0"/>
        <v>339605</v>
      </c>
    </row>
    <row r="27" spans="1:14" ht="13.5">
      <c r="A27" s="29" t="s">
        <v>47</v>
      </c>
      <c r="B27" s="31">
        <f>'第1四総計'!B27-'第１四宿泊客'!B27</f>
        <v>751050</v>
      </c>
      <c r="C27" s="30">
        <f t="shared" si="1"/>
        <v>0.9873182094841967</v>
      </c>
      <c r="D27" s="31">
        <f>'第1四総計'!D27-'第１四宿泊客'!D27</f>
        <v>753991</v>
      </c>
      <c r="E27" s="30">
        <f t="shared" si="2"/>
        <v>0.9138609145263199</v>
      </c>
      <c r="F27" s="31">
        <f>'第1四総計'!F27-'第１四宿泊客'!F27</f>
        <v>617091</v>
      </c>
      <c r="G27" s="30">
        <f t="shared" si="6"/>
        <v>0.9150222419928825</v>
      </c>
      <c r="H27" s="31">
        <f t="shared" si="4"/>
        <v>2122132</v>
      </c>
      <c r="I27" s="30">
        <f t="shared" si="5"/>
        <v>0.9389308181109463</v>
      </c>
      <c r="K27" s="31">
        <f>'第1四総計'!K27-'第１四宿泊客'!K27</f>
        <v>760697</v>
      </c>
      <c r="L27" s="31">
        <f>'第1四総計'!L27-'第１四宿泊客'!L27</f>
        <v>825061</v>
      </c>
      <c r="M27" s="31">
        <f>'第1四総計'!M27-'第１四宿泊客'!M27</f>
        <v>674400</v>
      </c>
      <c r="N27" s="48">
        <f t="shared" si="0"/>
        <v>2260158</v>
      </c>
    </row>
    <row r="28" spans="1:14" ht="13.5">
      <c r="A28" s="29" t="s">
        <v>48</v>
      </c>
      <c r="B28" s="31">
        <f>'第1四総計'!B28-'第１四宿泊客'!B28</f>
        <v>115757</v>
      </c>
      <c r="C28" s="30">
        <f t="shared" si="1"/>
        <v>1.0314449157073102</v>
      </c>
      <c r="D28" s="31">
        <f>'第1四総計'!D28-'第１四宿泊客'!D28</f>
        <v>191974</v>
      </c>
      <c r="E28" s="30">
        <f t="shared" si="2"/>
        <v>0.9177498697287969</v>
      </c>
      <c r="F28" s="31">
        <f>'第1四総計'!F28-'第１四宿泊客'!F28</f>
        <v>80496</v>
      </c>
      <c r="G28" s="30">
        <f t="shared" si="6"/>
        <v>0.8462484624846248</v>
      </c>
      <c r="H28" s="31">
        <f t="shared" si="4"/>
        <v>388227</v>
      </c>
      <c r="I28" s="30">
        <f t="shared" si="5"/>
        <v>0.9320549878999731</v>
      </c>
      <c r="K28" s="31">
        <f>'第1四総計'!K28-'第１四宿泊客'!K28</f>
        <v>112228</v>
      </c>
      <c r="L28" s="31">
        <f>'第1四総計'!L28-'第１四宿泊客'!L28</f>
        <v>209179</v>
      </c>
      <c r="M28" s="31">
        <f>'第1四総計'!M28-'第１四宿泊客'!M28</f>
        <v>95121</v>
      </c>
      <c r="N28" s="48">
        <f t="shared" si="0"/>
        <v>416528</v>
      </c>
    </row>
    <row r="29" spans="1:14" ht="13.5">
      <c r="A29" s="29" t="s">
        <v>49</v>
      </c>
      <c r="B29" s="31">
        <f>'第1四総計'!B29-'第１四宿泊客'!B29</f>
        <v>4790</v>
      </c>
      <c r="C29" s="30">
        <f t="shared" si="1"/>
        <v>0.43219344942705046</v>
      </c>
      <c r="D29" s="31">
        <f>'第1四総計'!D29-'第１四宿泊客'!D29</f>
        <v>10898</v>
      </c>
      <c r="E29" s="30">
        <f t="shared" si="2"/>
        <v>0.8505424178568641</v>
      </c>
      <c r="F29" s="31">
        <f>'第1四総計'!F29-'第１四宿泊客'!F29</f>
        <v>6813</v>
      </c>
      <c r="G29" s="30">
        <f t="shared" si="6"/>
        <v>0.5611564121571534</v>
      </c>
      <c r="H29" s="31">
        <f t="shared" si="4"/>
        <v>22501</v>
      </c>
      <c r="I29" s="30">
        <f t="shared" si="5"/>
        <v>0.6243860476732247</v>
      </c>
      <c r="K29" s="31">
        <f>'第1四総計'!K29-'第１四宿泊客'!K29</f>
        <v>11083</v>
      </c>
      <c r="L29" s="31">
        <f>'第1四総計'!L29-'第１四宿泊客'!L29</f>
        <v>12813</v>
      </c>
      <c r="M29" s="31">
        <f>'第1四総計'!M29-'第１四宿泊客'!M29</f>
        <v>12141</v>
      </c>
      <c r="N29" s="48">
        <f t="shared" si="0"/>
        <v>36037</v>
      </c>
    </row>
    <row r="30" spans="1:14" ht="13.5">
      <c r="A30" s="29" t="s">
        <v>50</v>
      </c>
      <c r="B30" s="31">
        <f>'第1四総計'!B30-'第１四宿泊客'!B30</f>
        <v>316511</v>
      </c>
      <c r="C30" s="30">
        <f t="shared" si="1"/>
        <v>0.8514677556466625</v>
      </c>
      <c r="D30" s="31">
        <f>'第1四総計'!D30-'第１四宿泊客'!D30</f>
        <v>272401</v>
      </c>
      <c r="E30" s="30">
        <f t="shared" si="2"/>
        <v>0.6825946520258503</v>
      </c>
      <c r="F30" s="31">
        <f>'第1四総計'!F30-'第１四宿泊客'!F30</f>
        <v>149703</v>
      </c>
      <c r="G30" s="30">
        <f t="shared" si="6"/>
        <v>0.7459043348281016</v>
      </c>
      <c r="H30" s="31">
        <f t="shared" si="4"/>
        <v>738615</v>
      </c>
      <c r="I30" s="30">
        <f t="shared" si="5"/>
        <v>0.7602901107678816</v>
      </c>
      <c r="K30" s="31">
        <f>'第1四総計'!K30-'第１四宿泊客'!K30</f>
        <v>371724</v>
      </c>
      <c r="L30" s="31">
        <f>'第1四総計'!L30-'第１四宿泊客'!L30</f>
        <v>399067</v>
      </c>
      <c r="M30" s="31">
        <f>'第1四総計'!M30-'第１四宿泊客'!M30</f>
        <v>200700</v>
      </c>
      <c r="N30" s="48">
        <f t="shared" si="0"/>
        <v>971491</v>
      </c>
    </row>
    <row r="31" spans="1:14" ht="13.5">
      <c r="A31" s="29" t="s">
        <v>51</v>
      </c>
      <c r="B31" s="31">
        <f>'第1四総計'!B31-'第１四宿泊客'!B31</f>
        <v>8543</v>
      </c>
      <c r="C31" s="30">
        <f t="shared" si="1"/>
        <v>0.5303246632317338</v>
      </c>
      <c r="D31" s="31">
        <f>'第1四総計'!D31-'第１四宿泊客'!D31</f>
        <v>8067</v>
      </c>
      <c r="E31" s="30">
        <f t="shared" si="2"/>
        <v>0.4689570980118591</v>
      </c>
      <c r="F31" s="31">
        <f>'第1四総計'!F31-'第１四宿泊客'!F31</f>
        <v>8942</v>
      </c>
      <c r="G31" s="30">
        <f t="shared" si="6"/>
        <v>0.5542332961447874</v>
      </c>
      <c r="H31" s="31">
        <f t="shared" si="4"/>
        <v>25552</v>
      </c>
      <c r="I31" s="30">
        <f t="shared" si="5"/>
        <v>0.5167762159975731</v>
      </c>
      <c r="K31" s="31">
        <f>'第1四総計'!K31-'第１四宿泊客'!K31</f>
        <v>16109</v>
      </c>
      <c r="L31" s="31">
        <f>'第1四総計'!L31-'第１四宿泊客'!L31</f>
        <v>17202</v>
      </c>
      <c r="M31" s="31">
        <f>'第1四総計'!M31-'第１四宿泊客'!M31</f>
        <v>16134</v>
      </c>
      <c r="N31" s="48">
        <f t="shared" si="0"/>
        <v>49445</v>
      </c>
    </row>
    <row r="32" spans="1:14" ht="13.5">
      <c r="A32" s="41" t="s">
        <v>52</v>
      </c>
      <c r="B32" s="65">
        <f>'第1四総計'!B32-'第１四宿泊客'!B32</f>
        <v>1637080</v>
      </c>
      <c r="C32" s="66">
        <f>B32/K32</f>
        <v>0.950662614885476</v>
      </c>
      <c r="D32" s="65">
        <f>'第1四総計'!D32-'第１四宿泊客'!D32</f>
        <v>2274739</v>
      </c>
      <c r="E32" s="66">
        <f>D32/L32</f>
        <v>0.9041161280629703</v>
      </c>
      <c r="F32" s="65">
        <f>'第1四総計'!F32-'第１四宿泊客'!F32</f>
        <v>1362617</v>
      </c>
      <c r="G32" s="66">
        <f>F32/M32</f>
        <v>0.9181090127991937</v>
      </c>
      <c r="H32" s="42">
        <f>SUM(H25:H31)</f>
        <v>5274436</v>
      </c>
      <c r="I32" s="66">
        <f>H32/N32</f>
        <v>0.921753220539452</v>
      </c>
      <c r="K32" s="42">
        <f>SUM(K25:K31)</f>
        <v>1722041</v>
      </c>
      <c r="L32" s="42">
        <f>SUM(L25:L31)</f>
        <v>2515981</v>
      </c>
      <c r="M32" s="42">
        <f>SUM(M25:M31)</f>
        <v>1484156</v>
      </c>
      <c r="N32" s="73">
        <f t="shared" si="0"/>
        <v>5722178</v>
      </c>
    </row>
    <row r="33" spans="1:14" ht="13.5">
      <c r="A33" s="29" t="s">
        <v>53</v>
      </c>
      <c r="B33" s="31">
        <f>'第1四総計'!B33-'第１四宿泊客'!B33</f>
        <v>1365193</v>
      </c>
      <c r="C33" s="30">
        <f aca="true" t="shared" si="7" ref="C33:C42">B33/K33</f>
        <v>0.89522496150749</v>
      </c>
      <c r="D33" s="31">
        <f>'第1四総計'!D33-'第１四宿泊客'!D33</f>
        <v>607096</v>
      </c>
      <c r="E33" s="30">
        <f aca="true" t="shared" si="8" ref="E33:E42">D33/L33</f>
        <v>1.2177453810218217</v>
      </c>
      <c r="F33" s="31">
        <f>'第1四総計'!F33-'第１四宿泊客'!F33</f>
        <v>315080</v>
      </c>
      <c r="G33" s="30">
        <f aca="true" t="shared" si="9" ref="G33:G42">F33/M33</f>
        <v>1.007173087496324</v>
      </c>
      <c r="H33" s="31">
        <f>B33+D33+F33</f>
        <v>2287369</v>
      </c>
      <c r="I33" s="30">
        <f aca="true" t="shared" si="10" ref="I33:I42">H33/N33</f>
        <v>0.9790356663323844</v>
      </c>
      <c r="K33" s="31">
        <f>'第1四総計'!K33-'第１四宿泊客'!K33</f>
        <v>1524972</v>
      </c>
      <c r="L33" s="31">
        <f>'第1四総計'!L33-'第１四宿泊客'!L33</f>
        <v>498541</v>
      </c>
      <c r="M33" s="31">
        <f>'第1四総計'!M33-'第１四宿泊客'!M33</f>
        <v>312836</v>
      </c>
      <c r="N33" s="48">
        <f t="shared" si="0"/>
        <v>2336349</v>
      </c>
    </row>
    <row r="34" spans="1:14" ht="13.5">
      <c r="A34" s="29" t="s">
        <v>54</v>
      </c>
      <c r="B34" s="31">
        <f>'第1四総計'!B34-'第１四宿泊客'!B34</f>
        <v>549863</v>
      </c>
      <c r="C34" s="30">
        <f t="shared" si="7"/>
        <v>0.7090998893528561</v>
      </c>
      <c r="D34" s="31">
        <f>'第1四総計'!D34-'第１四宿泊客'!D34</f>
        <v>779102</v>
      </c>
      <c r="E34" s="30">
        <f t="shared" si="8"/>
        <v>0.9823168294611078</v>
      </c>
      <c r="F34" s="31">
        <f>'第1四総計'!F34-'第１四宿泊客'!F34</f>
        <v>587293</v>
      </c>
      <c r="G34" s="30">
        <f t="shared" si="9"/>
        <v>0.9916000864473515</v>
      </c>
      <c r="H34" s="31">
        <f>B34+D34+F34</f>
        <v>1916258</v>
      </c>
      <c r="I34" s="30">
        <f t="shared" si="10"/>
        <v>0.8868144831183159</v>
      </c>
      <c r="K34" s="31">
        <f>'第1四総計'!K34-'第１四宿泊客'!K34</f>
        <v>775438</v>
      </c>
      <c r="L34" s="31">
        <f>'第1四総計'!L34-'第１四宿泊客'!L34</f>
        <v>793127</v>
      </c>
      <c r="M34" s="31">
        <f>'第1四総計'!M34-'第１四宿泊客'!M34</f>
        <v>592268</v>
      </c>
      <c r="N34" s="48">
        <f t="shared" si="0"/>
        <v>2160833</v>
      </c>
    </row>
    <row r="35" spans="1:14" ht="13.5">
      <c r="A35" s="29" t="s">
        <v>55</v>
      </c>
      <c r="B35" s="31">
        <f>'第1四総計'!B35-'第１四宿泊客'!B35</f>
        <v>181800</v>
      </c>
      <c r="C35" s="30">
        <f t="shared" si="7"/>
        <v>0.83703584336656</v>
      </c>
      <c r="D35" s="31">
        <f>'第1四総計'!D35-'第１四宿泊客'!D35</f>
        <v>202500</v>
      </c>
      <c r="E35" s="30">
        <f t="shared" si="8"/>
        <v>0.8958710299641209</v>
      </c>
      <c r="F35" s="31">
        <f>'第1四総計'!F35-'第１四宿泊客'!F35</f>
        <v>151250</v>
      </c>
      <c r="G35" s="30">
        <f t="shared" si="9"/>
        <v>0.9619359557350463</v>
      </c>
      <c r="H35" s="31">
        <f>B35+D35+F35</f>
        <v>535550</v>
      </c>
      <c r="I35" s="30">
        <f t="shared" si="10"/>
        <v>0.8918891462811445</v>
      </c>
      <c r="K35" s="31">
        <f>'第1四総計'!K35-'第１四宿泊客'!K35</f>
        <v>217195</v>
      </c>
      <c r="L35" s="31">
        <f>'第1四総計'!L35-'第１四宿泊客'!L35</f>
        <v>226037</v>
      </c>
      <c r="M35" s="31">
        <f>'第1四総計'!M35-'第１四宿泊客'!M35</f>
        <v>157235</v>
      </c>
      <c r="N35" s="48">
        <f t="shared" si="0"/>
        <v>600467</v>
      </c>
    </row>
    <row r="36" spans="1:14" ht="13.5">
      <c r="A36" s="29" t="s">
        <v>56</v>
      </c>
      <c r="B36" s="31">
        <f>'第1四総計'!B36-'第１四宿泊客'!B36</f>
        <v>34000</v>
      </c>
      <c r="C36" s="30">
        <f t="shared" si="7"/>
        <v>0.43037974683544306</v>
      </c>
      <c r="D36" s="31">
        <f>'第1四総計'!D36-'第１四宿泊客'!D36</f>
        <v>2500</v>
      </c>
      <c r="E36" s="30">
        <f t="shared" si="8"/>
        <v>1</v>
      </c>
      <c r="F36" s="31">
        <f>'第1四総計'!F36-'第１四宿泊客'!F36</f>
        <v>1500</v>
      </c>
      <c r="G36" s="30">
        <f t="shared" si="9"/>
        <v>0.75</v>
      </c>
      <c r="H36" s="31">
        <f>B36+D36+F36</f>
        <v>38000</v>
      </c>
      <c r="I36" s="30">
        <f t="shared" si="10"/>
        <v>0.4550898203592814</v>
      </c>
      <c r="K36" s="31">
        <f>'第1四総計'!K36-'第１四宿泊客'!K36</f>
        <v>79000</v>
      </c>
      <c r="L36" s="31">
        <f>'第1四総計'!L36-'第１四宿泊客'!L36</f>
        <v>2500</v>
      </c>
      <c r="M36" s="31">
        <f>'第1四総計'!M36-'第１四宿泊客'!M36</f>
        <v>2000</v>
      </c>
      <c r="N36" s="48">
        <f t="shared" si="0"/>
        <v>83500</v>
      </c>
    </row>
    <row r="37" spans="1:14" ht="13.5">
      <c r="A37" s="29" t="s">
        <v>57</v>
      </c>
      <c r="B37" s="31">
        <f>'第1四総計'!B37-'第１四宿泊客'!B37</f>
        <v>7179</v>
      </c>
      <c r="C37" s="30">
        <f t="shared" si="7"/>
        <v>0.7433215986746738</v>
      </c>
      <c r="D37" s="31">
        <f>'第1四総計'!D37-'第１四宿泊客'!D37</f>
        <v>40319</v>
      </c>
      <c r="E37" s="30">
        <f t="shared" si="8"/>
        <v>1.2549098944878458</v>
      </c>
      <c r="F37" s="31">
        <f>'第1四総計'!F37-'第１四宿泊客'!F37</f>
        <v>7078</v>
      </c>
      <c r="G37" s="30">
        <f t="shared" si="9"/>
        <v>0.8562787321558191</v>
      </c>
      <c r="H37" s="31">
        <f>B37+D37+F37</f>
        <v>54576</v>
      </c>
      <c r="I37" s="30">
        <f t="shared" si="10"/>
        <v>1.0903642139332308</v>
      </c>
      <c r="K37" s="31">
        <f>'第1四総計'!K37-'第１四宿泊客'!K37</f>
        <v>9658</v>
      </c>
      <c r="L37" s="31">
        <f>'第1四総計'!L37-'第１四宿泊客'!L37</f>
        <v>32129</v>
      </c>
      <c r="M37" s="31">
        <f>'第1四総計'!M37-'第１四宿泊客'!M37</f>
        <v>8266</v>
      </c>
      <c r="N37" s="48">
        <f t="shared" si="0"/>
        <v>50053</v>
      </c>
    </row>
    <row r="38" spans="1:14" ht="13.5">
      <c r="A38" s="41" t="s">
        <v>58</v>
      </c>
      <c r="B38" s="65">
        <f>'第1四総計'!B38-'第１四宿泊客'!B38</f>
        <v>2138035</v>
      </c>
      <c r="C38" s="66">
        <f t="shared" si="7"/>
        <v>0.8203450687823908</v>
      </c>
      <c r="D38" s="65">
        <f>'第1四総計'!D38-'第１四宿泊客'!D38</f>
        <v>1631517</v>
      </c>
      <c r="E38" s="66">
        <f t="shared" si="8"/>
        <v>1.0510089967751786</v>
      </c>
      <c r="F38" s="65">
        <f>'第1四総計'!F38-'第１四宿泊客'!F38</f>
        <v>1062201</v>
      </c>
      <c r="G38" s="66">
        <f t="shared" si="9"/>
        <v>0.990300250325143</v>
      </c>
      <c r="H38" s="65">
        <f>SUM(H33:H37)</f>
        <v>4831753</v>
      </c>
      <c r="I38" s="66">
        <f t="shared" si="10"/>
        <v>0.9236410675787324</v>
      </c>
      <c r="K38" s="42">
        <f>SUM(K33:K37)</f>
        <v>2606263</v>
      </c>
      <c r="L38" s="65">
        <f>SUM(L33:L37)</f>
        <v>1552334</v>
      </c>
      <c r="M38" s="65">
        <f>SUM(M33:M37)</f>
        <v>1072605</v>
      </c>
      <c r="N38" s="73">
        <f t="shared" si="0"/>
        <v>5231202</v>
      </c>
    </row>
    <row r="39" spans="1:14" ht="13.5">
      <c r="A39" s="29" t="s">
        <v>59</v>
      </c>
      <c r="B39" s="31">
        <f>'第1四総計'!B39-'第１四宿泊客'!B39</f>
        <v>50550</v>
      </c>
      <c r="C39" s="30">
        <f t="shared" si="7"/>
        <v>0.9245710941215203</v>
      </c>
      <c r="D39" s="31">
        <f>'第1四総計'!D39-'第１四宿泊客'!D39</f>
        <v>41906</v>
      </c>
      <c r="E39" s="30">
        <f t="shared" si="8"/>
        <v>1.0887220389181886</v>
      </c>
      <c r="F39" s="31">
        <f>'第1四総計'!F39-'第１四宿泊客'!F39</f>
        <v>34387</v>
      </c>
      <c r="G39" s="30">
        <f t="shared" si="9"/>
        <v>1.0865800865800865</v>
      </c>
      <c r="H39" s="31">
        <f>B39+D39+F39</f>
        <v>126843</v>
      </c>
      <c r="I39" s="30">
        <f t="shared" si="10"/>
        <v>1.0162724738005962</v>
      </c>
      <c r="K39" s="31">
        <f>'第1四総計'!K39-'第１四宿泊客'!K39</f>
        <v>54674</v>
      </c>
      <c r="L39" s="31">
        <f>'第1四総計'!L39-'第１四宿泊客'!L39</f>
        <v>38491</v>
      </c>
      <c r="M39" s="31">
        <f>'第1四総計'!M39-'第１四宿泊客'!M39</f>
        <v>31647</v>
      </c>
      <c r="N39" s="48">
        <f t="shared" si="0"/>
        <v>124812</v>
      </c>
    </row>
    <row r="40" spans="1:14" ht="13.5">
      <c r="A40" s="29" t="s">
        <v>60</v>
      </c>
      <c r="B40" s="31">
        <f>'第1四総計'!B40-'第１四宿泊客'!B40</f>
        <v>19209</v>
      </c>
      <c r="C40" s="30">
        <f t="shared" si="7"/>
        <v>0.9763151207115629</v>
      </c>
      <c r="D40" s="31">
        <f>'第1四総計'!D40-'第１四宿泊客'!D40</f>
        <v>17196</v>
      </c>
      <c r="E40" s="30">
        <f t="shared" si="8"/>
        <v>0.7302531000509598</v>
      </c>
      <c r="F40" s="31">
        <f>'第1四総計'!F40-'第１四宿泊客'!F40</f>
        <v>12038</v>
      </c>
      <c r="G40" s="30">
        <f t="shared" si="9"/>
        <v>1.0568920105355575</v>
      </c>
      <c r="H40" s="31">
        <f>B40+D40+F40</f>
        <v>48443</v>
      </c>
      <c r="I40" s="30">
        <f t="shared" si="10"/>
        <v>0.887023236225807</v>
      </c>
      <c r="K40" s="31">
        <f>'第1四総計'!K40-'第１四宿泊客'!K40</f>
        <v>19675</v>
      </c>
      <c r="L40" s="31">
        <f>'第1四総計'!L40-'第１四宿泊客'!L40</f>
        <v>23548</v>
      </c>
      <c r="M40" s="31">
        <f>'第1四総計'!M40-'第１四宿泊客'!M40</f>
        <v>11390</v>
      </c>
      <c r="N40" s="48">
        <f t="shared" si="0"/>
        <v>54613</v>
      </c>
    </row>
    <row r="41" spans="1:14" ht="13.5">
      <c r="A41" s="29" t="s">
        <v>61</v>
      </c>
      <c r="B41" s="31">
        <f>'第1四総計'!B41-'第１四宿泊客'!B41</f>
        <v>11582</v>
      </c>
      <c r="C41" s="30">
        <f t="shared" si="7"/>
        <v>0.9137672583826429</v>
      </c>
      <c r="D41" s="31">
        <f>'第1四総計'!D41-'第１四宿泊客'!D41</f>
        <v>17273</v>
      </c>
      <c r="E41" s="30">
        <f t="shared" si="8"/>
        <v>0.916679934193069</v>
      </c>
      <c r="F41" s="31">
        <f>'第1四総計'!F41-'第１四宿泊客'!F41</f>
        <v>8613</v>
      </c>
      <c r="G41" s="30">
        <f t="shared" si="9"/>
        <v>0.9465875370919882</v>
      </c>
      <c r="H41" s="31">
        <f>B41+D41+F41</f>
        <v>37468</v>
      </c>
      <c r="I41" s="30">
        <f t="shared" si="10"/>
        <v>0.922470886574587</v>
      </c>
      <c r="K41" s="31">
        <f>'第1四総計'!K41-'第１四宿泊客'!K41</f>
        <v>12675</v>
      </c>
      <c r="L41" s="31">
        <f>'第1四総計'!L41-'第１四宿泊客'!L41</f>
        <v>18843</v>
      </c>
      <c r="M41" s="31">
        <f>'第1四総計'!M41-'第１四宿泊客'!M41</f>
        <v>9099</v>
      </c>
      <c r="N41" s="48">
        <f t="shared" si="0"/>
        <v>40617</v>
      </c>
    </row>
    <row r="42" spans="1:14" ht="13.5">
      <c r="A42" s="64" t="s">
        <v>62</v>
      </c>
      <c r="B42" s="65">
        <f>'第1四総計'!B42-'第１四宿泊客'!B42</f>
        <v>81341</v>
      </c>
      <c r="C42" s="66">
        <f t="shared" si="7"/>
        <v>0.9346961757676043</v>
      </c>
      <c r="D42" s="65">
        <f>'第1四総計'!D42-'第１四宿泊客'!D42</f>
        <v>76375</v>
      </c>
      <c r="E42" s="66">
        <f t="shared" si="8"/>
        <v>0.9442768477535175</v>
      </c>
      <c r="F42" s="65">
        <f>'第1四総計'!F42-'第１四宿泊客'!F42</f>
        <v>55038</v>
      </c>
      <c r="G42" s="66">
        <f t="shared" si="9"/>
        <v>1.0556621144698481</v>
      </c>
      <c r="H42" s="42">
        <f>SUM(H39:H41)</f>
        <v>212754</v>
      </c>
      <c r="I42" s="66">
        <f t="shared" si="10"/>
        <v>0.9668790503631125</v>
      </c>
      <c r="K42" s="42">
        <f>SUM(K39:K41)</f>
        <v>87024</v>
      </c>
      <c r="L42" s="42">
        <f>SUM(L39:L41)</f>
        <v>80882</v>
      </c>
      <c r="M42" s="42">
        <f>SUM(M39:M41)</f>
        <v>52136</v>
      </c>
      <c r="N42" s="73">
        <f t="shared" si="0"/>
        <v>220042</v>
      </c>
    </row>
    <row r="43" spans="1:14" ht="13.5">
      <c r="A43" s="29" t="s">
        <v>63</v>
      </c>
      <c r="B43" s="31">
        <f>'第1四総計'!B43-'第１四宿泊客'!B43</f>
        <v>52877</v>
      </c>
      <c r="C43" s="30">
        <f aca="true" t="shared" si="11" ref="C43:C53">B43/K43</f>
        <v>0.8510703363914373</v>
      </c>
      <c r="D43" s="31">
        <f>'第1四総計'!D43-'第１四宿泊客'!D43</f>
        <v>112287</v>
      </c>
      <c r="E43" s="30">
        <f aca="true" t="shared" si="12" ref="E43:E53">D43/L43</f>
        <v>0.9037474043429969</v>
      </c>
      <c r="F43" s="31">
        <f>'第1四総計'!F43-'第１四宿泊客'!F43</f>
        <v>53609</v>
      </c>
      <c r="G43" s="30">
        <f aca="true" t="shared" si="13" ref="G43:G53">F43/M43</f>
        <v>0.8609121567367914</v>
      </c>
      <c r="H43" s="31">
        <f aca="true" t="shared" si="14" ref="H43:H52">B43+D43+F43</f>
        <v>218773</v>
      </c>
      <c r="I43" s="30">
        <f aca="true" t="shared" si="15" ref="I43:I53">H43/N43</f>
        <v>0.8798573071756634</v>
      </c>
      <c r="K43" s="31">
        <f>'第1四総計'!K43-'第１四宿泊客'!K43</f>
        <v>62130</v>
      </c>
      <c r="L43" s="31">
        <f>'第1四総計'!L43-'第１四宿泊客'!L43</f>
        <v>124246</v>
      </c>
      <c r="M43" s="31">
        <f>'第1四総計'!M43-'第１四宿泊客'!M43</f>
        <v>62270</v>
      </c>
      <c r="N43" s="48">
        <f t="shared" si="0"/>
        <v>248646</v>
      </c>
    </row>
    <row r="44" spans="1:14" ht="13.5">
      <c r="A44" s="29" t="s">
        <v>64</v>
      </c>
      <c r="B44" s="31">
        <f>'第1四総計'!B44-'第１四宿泊客'!B44</f>
        <v>236913</v>
      </c>
      <c r="C44" s="30">
        <f t="shared" si="11"/>
        <v>0.8753676416251607</v>
      </c>
      <c r="D44" s="31">
        <f>'第1四総計'!D44-'第１四宿泊客'!D44</f>
        <v>206162</v>
      </c>
      <c r="E44" s="30">
        <f t="shared" si="12"/>
        <v>0.8502262051559104</v>
      </c>
      <c r="F44" s="31">
        <f>'第1四総計'!F44-'第１四宿泊客'!F44</f>
        <v>175848</v>
      </c>
      <c r="G44" s="30">
        <f t="shared" si="13"/>
        <v>0.9816671504812093</v>
      </c>
      <c r="H44" s="31">
        <f t="shared" si="14"/>
        <v>618923</v>
      </c>
      <c r="I44" s="30">
        <f t="shared" si="15"/>
        <v>0.8940679373930127</v>
      </c>
      <c r="K44" s="31">
        <f>'第1四総計'!K44-'第１四宿泊客'!K44</f>
        <v>270644</v>
      </c>
      <c r="L44" s="31">
        <f>'第1四総計'!L44-'第１四宿泊客'!L44</f>
        <v>242479</v>
      </c>
      <c r="M44" s="31">
        <f>'第1四総計'!M44-'第１四宿泊客'!M44</f>
        <v>179132</v>
      </c>
      <c r="N44" s="48">
        <f t="shared" si="0"/>
        <v>692255</v>
      </c>
    </row>
    <row r="45" spans="1:14" ht="13.5">
      <c r="A45" s="29" t="s">
        <v>65</v>
      </c>
      <c r="B45" s="31">
        <f>'第1四総計'!B45-'第１四宿泊客'!B45</f>
        <v>35877</v>
      </c>
      <c r="C45" s="30">
        <f t="shared" si="11"/>
        <v>0.4500884445057771</v>
      </c>
      <c r="D45" s="31">
        <f>'第1四総計'!D45-'第１四宿泊客'!D45</f>
        <v>170916</v>
      </c>
      <c r="E45" s="30">
        <f t="shared" si="12"/>
        <v>0.8777616861307121</v>
      </c>
      <c r="F45" s="31">
        <f>'第1四総計'!F45-'第１四宿泊客'!F45</f>
        <v>23173</v>
      </c>
      <c r="G45" s="30">
        <f t="shared" si="13"/>
        <v>0.8002555513347377</v>
      </c>
      <c r="H45" s="31">
        <f t="shared" si="14"/>
        <v>229966</v>
      </c>
      <c r="I45" s="30">
        <f t="shared" si="15"/>
        <v>0.7579980618749712</v>
      </c>
      <c r="K45" s="31">
        <f>'第1四総計'!K45-'第１四宿泊客'!K45</f>
        <v>79711</v>
      </c>
      <c r="L45" s="31">
        <f>'第1四総計'!L45-'第１四宿泊客'!L45</f>
        <v>194718</v>
      </c>
      <c r="M45" s="31">
        <f>'第1四総計'!M45-'第１四宿泊客'!M45</f>
        <v>28957</v>
      </c>
      <c r="N45" s="48">
        <f t="shared" si="0"/>
        <v>303386</v>
      </c>
    </row>
    <row r="46" spans="1:14" ht="13.5">
      <c r="A46" s="29" t="s">
        <v>66</v>
      </c>
      <c r="B46" s="31">
        <f>'第1四総計'!B46-'第１四宿泊客'!B46</f>
        <v>7434</v>
      </c>
      <c r="C46" s="30">
        <f t="shared" si="11"/>
        <v>2.522565320665083</v>
      </c>
      <c r="D46" s="31">
        <f>'第1四総計'!D46-'第１四宿泊客'!D46</f>
        <v>10125</v>
      </c>
      <c r="E46" s="30">
        <f t="shared" si="12"/>
        <v>2.2783528352835285</v>
      </c>
      <c r="F46" s="31">
        <f>'第1四総計'!F46-'第１四宿泊客'!F46</f>
        <v>4894</v>
      </c>
      <c r="G46" s="30">
        <f t="shared" si="13"/>
        <v>2.2837144190387306</v>
      </c>
      <c r="H46" s="31">
        <f t="shared" si="14"/>
        <v>22453</v>
      </c>
      <c r="I46" s="30">
        <f t="shared" si="15"/>
        <v>2.355045101741137</v>
      </c>
      <c r="K46" s="31">
        <f>'第1四総計'!K46-'第１四宿泊客'!K46</f>
        <v>2947</v>
      </c>
      <c r="L46" s="31">
        <f>'第1四総計'!L46-'第１四宿泊客'!L46</f>
        <v>4444</v>
      </c>
      <c r="M46" s="31">
        <f>'第1四総計'!M46-'第１四宿泊客'!M46</f>
        <v>2143</v>
      </c>
      <c r="N46" s="48">
        <f t="shared" si="0"/>
        <v>9534</v>
      </c>
    </row>
    <row r="47" spans="1:14" ht="13.5">
      <c r="A47" s="29" t="s">
        <v>67</v>
      </c>
      <c r="B47" s="31">
        <f>'第1四総計'!B47-'第１四宿泊客'!B47</f>
        <v>11766</v>
      </c>
      <c r="C47" s="30">
        <f t="shared" si="11"/>
        <v>1.2372239747634068</v>
      </c>
      <c r="D47" s="31">
        <f>'第1四総計'!D47-'第１四宿泊客'!D47</f>
        <v>9714</v>
      </c>
      <c r="E47" s="30">
        <f t="shared" si="12"/>
        <v>1.0942886110172356</v>
      </c>
      <c r="F47" s="31">
        <f>'第1四総計'!F47-'第１四宿泊客'!F47</f>
        <v>8297</v>
      </c>
      <c r="G47" s="30">
        <f t="shared" si="13"/>
        <v>3.0616236162361625</v>
      </c>
      <c r="H47" s="31">
        <f t="shared" si="14"/>
        <v>29777</v>
      </c>
      <c r="I47" s="30">
        <f t="shared" si="15"/>
        <v>1.4114329051523913</v>
      </c>
      <c r="K47" s="31">
        <f>'第1四総計'!K47-'第１四宿泊客'!K47</f>
        <v>9510</v>
      </c>
      <c r="L47" s="31">
        <f>'第1四総計'!L47-'第１四宿泊客'!L47</f>
        <v>8877</v>
      </c>
      <c r="M47" s="31">
        <f>'第1四総計'!M47-'第１四宿泊客'!M47</f>
        <v>2710</v>
      </c>
      <c r="N47" s="48">
        <f t="shared" si="0"/>
        <v>21097</v>
      </c>
    </row>
    <row r="48" spans="1:14" ht="13.5">
      <c r="A48" s="29" t="s">
        <v>68</v>
      </c>
      <c r="B48" s="31">
        <f>'第1四総計'!B48-'第１四宿泊客'!B48</f>
        <v>120214</v>
      </c>
      <c r="C48" s="30">
        <f t="shared" si="11"/>
        <v>0.6579605598034011</v>
      </c>
      <c r="D48" s="31">
        <f>'第1四総計'!D48-'第１四宿泊客'!D48</f>
        <v>292470</v>
      </c>
      <c r="E48" s="30">
        <f t="shared" si="12"/>
        <v>0.9405843477142259</v>
      </c>
      <c r="F48" s="31">
        <f>'第1四総計'!F48-'第１四宿泊客'!F48</f>
        <v>115211</v>
      </c>
      <c r="G48" s="30">
        <f t="shared" si="13"/>
        <v>0.648042838741612</v>
      </c>
      <c r="H48" s="31">
        <f t="shared" si="14"/>
        <v>527895</v>
      </c>
      <c r="I48" s="30">
        <f t="shared" si="15"/>
        <v>0.7862190681153053</v>
      </c>
      <c r="K48" s="31">
        <f>'第1四総計'!K48-'第１四宿泊客'!K48</f>
        <v>182707</v>
      </c>
      <c r="L48" s="31">
        <f>'第1四総計'!L48-'第１四宿泊客'!L48</f>
        <v>310945</v>
      </c>
      <c r="M48" s="31">
        <f>'第1四総計'!M48-'第１四宿泊客'!M48</f>
        <v>177783</v>
      </c>
      <c r="N48" s="48">
        <f t="shared" si="0"/>
        <v>671435</v>
      </c>
    </row>
    <row r="49" spans="1:14" ht="13.5">
      <c r="A49" s="29" t="s">
        <v>69</v>
      </c>
      <c r="B49" s="31">
        <f>'第1四総計'!B49-'第１四宿泊客'!B49</f>
        <v>65851</v>
      </c>
      <c r="C49" s="30">
        <f t="shared" si="11"/>
        <v>1.445400469720582</v>
      </c>
      <c r="D49" s="31">
        <f>'第1四総計'!D49-'第１四宿泊客'!D49</f>
        <v>26705</v>
      </c>
      <c r="E49" s="30">
        <f t="shared" si="12"/>
        <v>0.9248164565729325</v>
      </c>
      <c r="F49" s="31">
        <f>'第1四総計'!F49-'第１四宿泊客'!F49</f>
        <v>32988</v>
      </c>
      <c r="G49" s="30">
        <f t="shared" si="13"/>
        <v>0.9801230056154737</v>
      </c>
      <c r="H49" s="31">
        <f t="shared" si="14"/>
        <v>125544</v>
      </c>
      <c r="I49" s="30">
        <f t="shared" si="15"/>
        <v>1.1614550568034636</v>
      </c>
      <c r="K49" s="31">
        <f>'第1四総計'!K49-'第１四宿泊客'!K49</f>
        <v>45559</v>
      </c>
      <c r="L49" s="31">
        <f>'第1四総計'!L49-'第１四宿泊客'!L49</f>
        <v>28876</v>
      </c>
      <c r="M49" s="31">
        <f>'第1四総計'!M49-'第１四宿泊客'!M49</f>
        <v>33657</v>
      </c>
      <c r="N49" s="48">
        <f t="shared" si="0"/>
        <v>108092</v>
      </c>
    </row>
    <row r="50" spans="1:14" ht="13.5">
      <c r="A50" s="29" t="s">
        <v>70</v>
      </c>
      <c r="B50" s="31">
        <f>'第1四総計'!B50-'第１四宿泊客'!B50</f>
        <v>48000</v>
      </c>
      <c r="C50" s="30">
        <f t="shared" si="11"/>
        <v>2.823529411764706</v>
      </c>
      <c r="D50" s="31">
        <f>'第1四総計'!D50-'第１四宿泊客'!D50</f>
        <v>52000</v>
      </c>
      <c r="E50" s="30">
        <f t="shared" si="12"/>
        <v>3.466666666666667</v>
      </c>
      <c r="F50" s="31">
        <f>'第1四総計'!F50-'第１四宿泊客'!F50</f>
        <v>13940</v>
      </c>
      <c r="G50" s="30">
        <f t="shared" si="13"/>
        <v>1.255855855855856</v>
      </c>
      <c r="H50" s="31">
        <f t="shared" si="14"/>
        <v>113940</v>
      </c>
      <c r="I50" s="30">
        <f t="shared" si="15"/>
        <v>2.643619489559165</v>
      </c>
      <c r="K50" s="31">
        <f>'第1四総計'!K50-'第１四宿泊客'!K50</f>
        <v>17000</v>
      </c>
      <c r="L50" s="31">
        <f>'第1四総計'!L50-'第１四宿泊客'!L50</f>
        <v>15000</v>
      </c>
      <c r="M50" s="31">
        <f>'第1四総計'!M50-'第１四宿泊客'!M50</f>
        <v>11100</v>
      </c>
      <c r="N50" s="48">
        <f t="shared" si="0"/>
        <v>43100</v>
      </c>
    </row>
    <row r="51" spans="1:14" ht="13.5">
      <c r="A51" s="29" t="s">
        <v>71</v>
      </c>
      <c r="B51" s="31">
        <f>'第1四総計'!B51-'第１四宿泊客'!B51</f>
        <v>15137</v>
      </c>
      <c r="C51" s="30">
        <f t="shared" si="11"/>
        <v>0.1156564460303028</v>
      </c>
      <c r="D51" s="31">
        <f>'第1四総計'!D51-'第１四宿泊客'!D51</f>
        <v>11879</v>
      </c>
      <c r="E51" s="30">
        <f t="shared" si="12"/>
        <v>0.02501769076542045</v>
      </c>
      <c r="F51" s="31">
        <f>'第1四総計'!F51-'第１四宿泊客'!F51</f>
        <v>7389</v>
      </c>
      <c r="G51" s="30">
        <f t="shared" si="13"/>
        <v>4.854796320630749</v>
      </c>
      <c r="H51" s="31">
        <f t="shared" si="14"/>
        <v>34405</v>
      </c>
      <c r="I51" s="30">
        <f t="shared" si="15"/>
        <v>0.056659393140927994</v>
      </c>
      <c r="K51" s="31">
        <f>'第1四総計'!K51-'第１四宿泊客'!K51</f>
        <v>130879</v>
      </c>
      <c r="L51" s="31">
        <f>'第1四総計'!L51-'第１四宿泊客'!L51</f>
        <v>474824</v>
      </c>
      <c r="M51" s="31">
        <f>'第1四総計'!M51-'第１四宿泊客'!M51</f>
        <v>1522</v>
      </c>
      <c r="N51" s="48">
        <f t="shared" si="0"/>
        <v>607225</v>
      </c>
    </row>
    <row r="52" spans="1:14" ht="13.5">
      <c r="A52" s="29" t="s">
        <v>72</v>
      </c>
      <c r="B52" s="31">
        <f>'第1四総計'!B52-'第１四宿泊客'!B52</f>
        <v>150362</v>
      </c>
      <c r="C52" s="30">
        <f t="shared" si="11"/>
        <v>1.3115786535475655</v>
      </c>
      <c r="D52" s="31">
        <f>'第1四総計'!D52-'第１四宿泊客'!D52</f>
        <v>91552</v>
      </c>
      <c r="E52" s="30">
        <f t="shared" si="12"/>
        <v>0.9538355750497484</v>
      </c>
      <c r="F52" s="31">
        <f>'第1四総計'!F52-'第１四宿泊客'!F52</f>
        <v>52726</v>
      </c>
      <c r="G52" s="30">
        <f t="shared" si="13"/>
        <v>0.7713554238899861</v>
      </c>
      <c r="H52" s="31">
        <f t="shared" si="14"/>
        <v>294640</v>
      </c>
      <c r="I52" s="30">
        <f t="shared" si="15"/>
        <v>1.0561330561330562</v>
      </c>
      <c r="K52" s="31">
        <f>'第1四総計'!K52-'第１四宿泊客'!K52</f>
        <v>114642</v>
      </c>
      <c r="L52" s="31">
        <f>'第1四総計'!L52-'第１四宿泊客'!L52</f>
        <v>95983</v>
      </c>
      <c r="M52" s="31">
        <f>'第1四総計'!M52-'第１四宿泊客'!M52</f>
        <v>68355</v>
      </c>
      <c r="N52" s="48">
        <f t="shared" si="0"/>
        <v>278980</v>
      </c>
    </row>
    <row r="53" spans="1:14" ht="13.5">
      <c r="A53" s="41" t="s">
        <v>73</v>
      </c>
      <c r="B53" s="65">
        <f>'第1四総計'!B53-'第１四宿泊客'!B53</f>
        <v>744431</v>
      </c>
      <c r="C53" s="66">
        <f t="shared" si="11"/>
        <v>0.8129381072347823</v>
      </c>
      <c r="D53" s="65">
        <f>'第1四総計'!D53-'第１四宿泊客'!D53</f>
        <v>983810</v>
      </c>
      <c r="E53" s="66">
        <f t="shared" si="12"/>
        <v>0.6557019765501282</v>
      </c>
      <c r="F53" s="65">
        <f>'第1四総計'!F53-'第１四宿泊客'!F53</f>
        <v>488075</v>
      </c>
      <c r="G53" s="66">
        <f t="shared" si="13"/>
        <v>0.8598485982921944</v>
      </c>
      <c r="H53" s="42">
        <f>SUM(H43:H52)</f>
        <v>2216316</v>
      </c>
      <c r="I53" s="66">
        <f t="shared" si="15"/>
        <v>0.7427954754922497</v>
      </c>
      <c r="K53" s="42">
        <f>SUM(K43:K52)</f>
        <v>915729</v>
      </c>
      <c r="L53" s="42">
        <f>SUM(L43:L52)</f>
        <v>1500392</v>
      </c>
      <c r="M53" s="42">
        <f>SUM(M43:M52)</f>
        <v>567629</v>
      </c>
      <c r="N53" s="73">
        <f t="shared" si="0"/>
        <v>2983750</v>
      </c>
    </row>
    <row r="54" spans="1:14" ht="13.5">
      <c r="A54" s="29" t="s">
        <v>74</v>
      </c>
      <c r="B54" s="31">
        <f>'第1四総計'!B54-'第１四宿泊客'!B54</f>
        <v>79478</v>
      </c>
      <c r="C54" s="30">
        <f aca="true" t="shared" si="16" ref="C54:C68">B54/K54</f>
        <v>0.6051040762566047</v>
      </c>
      <c r="D54" s="31">
        <f>'第1四総計'!D54-'第１四宿泊客'!D54</f>
        <v>78008</v>
      </c>
      <c r="E54" s="30">
        <f aca="true" t="shared" si="17" ref="E54:E68">D54/L54</f>
        <v>0.9026091987272201</v>
      </c>
      <c r="F54" s="31">
        <f>'第1四総計'!F54-'第１四宿泊客'!F54</f>
        <v>118234</v>
      </c>
      <c r="G54" s="30">
        <f aca="true" t="shared" si="18" ref="G54:G68">F54/M54</f>
        <v>2.3243296374931193</v>
      </c>
      <c r="H54" s="31">
        <f aca="true" t="shared" si="19" ref="H54:H67">B54+D54+F54</f>
        <v>275720</v>
      </c>
      <c r="I54" s="30">
        <f aca="true" t="shared" si="20" ref="I54:I68">H54/N54</f>
        <v>1.026358793771567</v>
      </c>
      <c r="K54" s="31">
        <f>'第1四総計'!K54-'第１四宿泊客'!K54</f>
        <v>131346</v>
      </c>
      <c r="L54" s="31">
        <f>'第1四総計'!L54-'第１四宿泊客'!L54</f>
        <v>86425</v>
      </c>
      <c r="M54" s="31">
        <f>'第1四総計'!M54-'第１四宿泊客'!M54</f>
        <v>50868</v>
      </c>
      <c r="N54" s="48">
        <f t="shared" si="0"/>
        <v>268639</v>
      </c>
    </row>
    <row r="55" spans="1:14" ht="13.5">
      <c r="A55" s="29" t="s">
        <v>75</v>
      </c>
      <c r="B55" s="31">
        <f>'第1四総計'!B55-'第１四宿泊客'!B55</f>
        <v>63170</v>
      </c>
      <c r="C55" s="30">
        <f t="shared" si="16"/>
        <v>0.730348120657163</v>
      </c>
      <c r="D55" s="31">
        <f>'第1四総計'!D55-'第１四宿泊客'!D55</f>
        <v>120815</v>
      </c>
      <c r="E55" s="30">
        <f t="shared" si="17"/>
        <v>0.7515380356687422</v>
      </c>
      <c r="F55" s="31">
        <f>'第1四総計'!F55-'第１四宿泊客'!F55</f>
        <v>97773</v>
      </c>
      <c r="G55" s="30">
        <f t="shared" si="18"/>
        <v>0.7264560996812518</v>
      </c>
      <c r="H55" s="31">
        <f t="shared" si="19"/>
        <v>281758</v>
      </c>
      <c r="I55" s="30">
        <f t="shared" si="20"/>
        <v>0.7378973860710928</v>
      </c>
      <c r="K55" s="31">
        <f>'第1四総計'!K55-'第１四宿泊客'!K55</f>
        <v>86493</v>
      </c>
      <c r="L55" s="31">
        <f>'第1四総計'!L55-'第１四宿泊客'!L55</f>
        <v>160757</v>
      </c>
      <c r="M55" s="31">
        <f>'第1四総計'!M55-'第１四宿泊客'!M55</f>
        <v>134589</v>
      </c>
      <c r="N55" s="48">
        <f t="shared" si="0"/>
        <v>381839</v>
      </c>
    </row>
    <row r="56" spans="1:14" ht="13.5">
      <c r="A56" s="29" t="s">
        <v>76</v>
      </c>
      <c r="B56" s="31">
        <f>'第1四総計'!B56-'第１四宿泊客'!B56</f>
        <v>533977</v>
      </c>
      <c r="C56" s="30">
        <f t="shared" si="16"/>
        <v>1.4862626122051354</v>
      </c>
      <c r="D56" s="31">
        <f>'第1四総計'!D56-'第１四宿泊客'!D56</f>
        <v>322463</v>
      </c>
      <c r="E56" s="30">
        <f t="shared" si="17"/>
        <v>0.9847942536388123</v>
      </c>
      <c r="F56" s="31">
        <f>'第1四総計'!F56-'第１四宿泊客'!F56</f>
        <v>400096</v>
      </c>
      <c r="G56" s="30">
        <f t="shared" si="18"/>
        <v>1.0257504127654775</v>
      </c>
      <c r="H56" s="31">
        <f t="shared" si="19"/>
        <v>1256536</v>
      </c>
      <c r="I56" s="30">
        <f t="shared" si="20"/>
        <v>1.1669503858302013</v>
      </c>
      <c r="K56" s="31">
        <f>'第1四総計'!K56-'第１四宿泊客'!K56</f>
        <v>359275</v>
      </c>
      <c r="L56" s="31">
        <f>'第1四総計'!L56-'第１四宿泊客'!L56</f>
        <v>327442</v>
      </c>
      <c r="M56" s="31">
        <f>'第1四総計'!M56-'第１四宿泊客'!M56</f>
        <v>390052</v>
      </c>
      <c r="N56" s="48">
        <f t="shared" si="0"/>
        <v>1076769</v>
      </c>
    </row>
    <row r="57" spans="1:14" ht="13.5">
      <c r="A57" s="29" t="s">
        <v>77</v>
      </c>
      <c r="B57" s="31">
        <f>'第1四総計'!B57-'第１四宿泊客'!B57</f>
        <v>48963</v>
      </c>
      <c r="C57" s="30">
        <f t="shared" si="16"/>
        <v>0.9779104835327248</v>
      </c>
      <c r="D57" s="31">
        <f>'第1四総計'!D57-'第１四宿泊客'!D57</f>
        <v>17795</v>
      </c>
      <c r="E57" s="30">
        <f t="shared" si="17"/>
        <v>1.024998559990784</v>
      </c>
      <c r="F57" s="31">
        <f>'第1四総計'!F57-'第１四宿泊客'!F57</f>
        <v>15516</v>
      </c>
      <c r="G57" s="30">
        <f t="shared" si="18"/>
        <v>1.1774169069661558</v>
      </c>
      <c r="H57" s="31">
        <f t="shared" si="19"/>
        <v>82274</v>
      </c>
      <c r="I57" s="30">
        <f t="shared" si="20"/>
        <v>1.0206679237792775</v>
      </c>
      <c r="K57" s="31">
        <f>'第1四総計'!K57-'第１四宿泊客'!K57</f>
        <v>50069</v>
      </c>
      <c r="L57" s="31">
        <f>'第1四総計'!L57-'第１四宿泊客'!L57</f>
        <v>17361</v>
      </c>
      <c r="M57" s="31">
        <f>'第1四総計'!M57-'第１四宿泊客'!M57</f>
        <v>13178</v>
      </c>
      <c r="N57" s="48">
        <f t="shared" si="0"/>
        <v>80608</v>
      </c>
    </row>
    <row r="58" spans="1:14" ht="13.5">
      <c r="A58" s="29" t="s">
        <v>78</v>
      </c>
      <c r="B58" s="31">
        <f>'第1四総計'!B58-'第１四宿泊客'!B58</f>
        <v>26169</v>
      </c>
      <c r="C58" s="30">
        <f t="shared" si="16"/>
        <v>0.8825671984081481</v>
      </c>
      <c r="D58" s="31">
        <f>'第1四総計'!D58-'第１四宿泊客'!D58</f>
        <v>25600</v>
      </c>
      <c r="E58" s="30">
        <f t="shared" si="17"/>
        <v>0.9175627240143369</v>
      </c>
      <c r="F58" s="31">
        <f>'第1四総計'!F58-'第１四宿泊客'!F58</f>
        <v>20341</v>
      </c>
      <c r="G58" s="30">
        <f t="shared" si="18"/>
        <v>0.880867833015763</v>
      </c>
      <c r="H58" s="31">
        <f t="shared" si="19"/>
        <v>72110</v>
      </c>
      <c r="I58" s="30">
        <f t="shared" si="20"/>
        <v>0.8941879642374415</v>
      </c>
      <c r="K58" s="31">
        <f>'第1四総計'!K58-'第１四宿泊客'!K58</f>
        <v>29651</v>
      </c>
      <c r="L58" s="31">
        <f>'第1四総計'!L58-'第１四宿泊客'!L58</f>
        <v>27900</v>
      </c>
      <c r="M58" s="31">
        <f>'第1四総計'!M58-'第１四宿泊客'!M58</f>
        <v>23092</v>
      </c>
      <c r="N58" s="48">
        <f t="shared" si="0"/>
        <v>80643</v>
      </c>
    </row>
    <row r="59" spans="1:14" ht="13.5">
      <c r="A59" s="29" t="s">
        <v>79</v>
      </c>
      <c r="B59" s="31">
        <f>'第1四総計'!B59-'第１四宿泊客'!B59</f>
        <v>28306</v>
      </c>
      <c r="C59" s="30">
        <f t="shared" si="16"/>
        <v>0.7785785014853119</v>
      </c>
      <c r="D59" s="31">
        <f>'第1四総計'!D59-'第１四宿泊客'!D59</f>
        <v>35130</v>
      </c>
      <c r="E59" s="30">
        <f t="shared" si="17"/>
        <v>0.8106611284181378</v>
      </c>
      <c r="F59" s="31">
        <f>'第1四総計'!F59-'第１四宿泊客'!F59</f>
        <v>23860</v>
      </c>
      <c r="G59" s="30">
        <f t="shared" si="18"/>
        <v>0.6958905707702627</v>
      </c>
      <c r="H59" s="31">
        <f t="shared" si="19"/>
        <v>87296</v>
      </c>
      <c r="I59" s="30">
        <f t="shared" si="20"/>
        <v>0.7659021916510204</v>
      </c>
      <c r="K59" s="31">
        <f>'第1四総計'!K59-'第１四宿泊客'!K59</f>
        <v>36356</v>
      </c>
      <c r="L59" s="31">
        <f>'第1四総計'!L59-'第１四宿泊客'!L59</f>
        <v>43335</v>
      </c>
      <c r="M59" s="31">
        <f>'第1四総計'!M59-'第１四宿泊客'!M59</f>
        <v>34287</v>
      </c>
      <c r="N59" s="48">
        <f t="shared" si="0"/>
        <v>113978</v>
      </c>
    </row>
    <row r="60" spans="1:14" ht="13.5">
      <c r="A60" s="29" t="s">
        <v>80</v>
      </c>
      <c r="B60" s="31">
        <f>'第1四総計'!B60-'第１四宿泊客'!B60</f>
        <v>3843</v>
      </c>
      <c r="C60" s="30">
        <f t="shared" si="16"/>
        <v>0.8336225596529284</v>
      </c>
      <c r="D60" s="31">
        <f>'第1四総計'!D60-'第１四宿泊客'!D60</f>
        <v>7053</v>
      </c>
      <c r="E60" s="30">
        <f t="shared" si="17"/>
        <v>1.1115839243498817</v>
      </c>
      <c r="F60" s="31">
        <f>'第1四総計'!F60-'第１四宿泊客'!F60</f>
        <v>14000</v>
      </c>
      <c r="G60" s="30">
        <f t="shared" si="18"/>
        <v>0.9850830284266817</v>
      </c>
      <c r="H60" s="31">
        <f t="shared" si="19"/>
        <v>24896</v>
      </c>
      <c r="I60" s="30">
        <f t="shared" si="20"/>
        <v>0.9892319307029046</v>
      </c>
      <c r="K60" s="31">
        <f>'第1四総計'!K60-'第１四宿泊客'!K60</f>
        <v>4610</v>
      </c>
      <c r="L60" s="31">
        <f>'第1四総計'!L60-'第１四宿泊客'!L60</f>
        <v>6345</v>
      </c>
      <c r="M60" s="31">
        <f>'第1四総計'!M60-'第１四宿泊客'!M60</f>
        <v>14212</v>
      </c>
      <c r="N60" s="48">
        <f t="shared" si="0"/>
        <v>25167</v>
      </c>
    </row>
    <row r="61" spans="1:14" ht="13.5">
      <c r="A61" s="29" t="s">
        <v>81</v>
      </c>
      <c r="B61" s="31">
        <f>'第1四総計'!B61-'第１四宿泊客'!B61</f>
        <v>9570</v>
      </c>
      <c r="C61" s="30">
        <f t="shared" si="16"/>
        <v>0.661459773292784</v>
      </c>
      <c r="D61" s="31">
        <f>'第1四総計'!D61-'第１四宿泊客'!D61</f>
        <v>7021</v>
      </c>
      <c r="E61" s="30">
        <f t="shared" si="17"/>
        <v>0.46881677350427353</v>
      </c>
      <c r="F61" s="31">
        <f>'第1四総計'!F61-'第１四宿泊客'!F61</f>
        <v>3313</v>
      </c>
      <c r="G61" s="30">
        <f t="shared" si="18"/>
        <v>0.19712024751591598</v>
      </c>
      <c r="H61" s="31">
        <f t="shared" si="19"/>
        <v>19904</v>
      </c>
      <c r="I61" s="30">
        <f t="shared" si="20"/>
        <v>0.4303474519469849</v>
      </c>
      <c r="K61" s="31">
        <f>'第1四総計'!K61-'第１四宿泊客'!K61</f>
        <v>14468</v>
      </c>
      <c r="L61" s="31">
        <f>'第1四総計'!L61-'第１四宿泊客'!L61</f>
        <v>14976</v>
      </c>
      <c r="M61" s="31">
        <f>'第1四総計'!M61-'第１四宿泊客'!M61</f>
        <v>16807</v>
      </c>
      <c r="N61" s="48">
        <f t="shared" si="0"/>
        <v>46251</v>
      </c>
    </row>
    <row r="62" spans="1:14" ht="13.5">
      <c r="A62" s="29" t="s">
        <v>82</v>
      </c>
      <c r="B62" s="31">
        <f>'第1四総計'!B62-'第１四宿泊客'!B62</f>
        <v>48608</v>
      </c>
      <c r="C62" s="30">
        <f t="shared" si="16"/>
        <v>0.8155020551967117</v>
      </c>
      <c r="D62" s="31">
        <f>'第1四総計'!D62-'第１四宿泊客'!D62</f>
        <v>93480</v>
      </c>
      <c r="E62" s="30">
        <f t="shared" si="17"/>
        <v>0.8789927502844409</v>
      </c>
      <c r="F62" s="31">
        <f>'第1四総計'!F62-'第１四宿泊客'!F62</f>
        <v>132204</v>
      </c>
      <c r="G62" s="30">
        <f t="shared" si="18"/>
        <v>0.897356882016752</v>
      </c>
      <c r="H62" s="31">
        <f t="shared" si="19"/>
        <v>274292</v>
      </c>
      <c r="I62" s="30">
        <f t="shared" si="20"/>
        <v>0.8755490296220634</v>
      </c>
      <c r="K62" s="31">
        <f>'第1四総計'!K62-'第１四宿泊客'!K62</f>
        <v>59605</v>
      </c>
      <c r="L62" s="31">
        <f>'第1四総計'!L62-'第１四宿泊客'!L62</f>
        <v>106349</v>
      </c>
      <c r="M62" s="31">
        <f>'第1四総計'!M62-'第１四宿泊客'!M62</f>
        <v>147326</v>
      </c>
      <c r="N62" s="48">
        <f t="shared" si="0"/>
        <v>313280</v>
      </c>
    </row>
    <row r="63" spans="1:14" ht="13.5">
      <c r="A63" s="29" t="s">
        <v>83</v>
      </c>
      <c r="B63" s="31">
        <f>'第1四総計'!B63-'第１四宿泊客'!B63</f>
        <v>25925</v>
      </c>
      <c r="C63" s="30">
        <f t="shared" si="16"/>
        <v>1.0644631492506673</v>
      </c>
      <c r="D63" s="31">
        <f>'第1四総計'!D63-'第１四宿泊客'!D63</f>
        <v>29415</v>
      </c>
      <c r="E63" s="30">
        <f t="shared" si="17"/>
        <v>1.02484147446171</v>
      </c>
      <c r="F63" s="31">
        <f>'第1四総計'!F63-'第１四宿泊客'!F63</f>
        <v>26943</v>
      </c>
      <c r="G63" s="30">
        <f t="shared" si="18"/>
        <v>0.9748181916856615</v>
      </c>
      <c r="H63" s="31">
        <f t="shared" si="19"/>
        <v>82283</v>
      </c>
      <c r="I63" s="30">
        <f t="shared" si="20"/>
        <v>1.0196664022999902</v>
      </c>
      <c r="K63" s="31">
        <f>'第1四総計'!K63-'第１四宿泊客'!K63</f>
        <v>24355</v>
      </c>
      <c r="L63" s="31">
        <f>'第1四総計'!L63-'第１四宿泊客'!L63</f>
        <v>28702</v>
      </c>
      <c r="M63" s="31">
        <f>'第1四総計'!M63-'第１四宿泊客'!M63</f>
        <v>27639</v>
      </c>
      <c r="N63" s="48">
        <f t="shared" si="0"/>
        <v>80696</v>
      </c>
    </row>
    <row r="64" spans="1:14" ht="13.5">
      <c r="A64" s="29" t="s">
        <v>84</v>
      </c>
      <c r="B64" s="31">
        <f>'第1四総計'!B64-'第１四宿泊客'!B64</f>
        <v>8746</v>
      </c>
      <c r="C64" s="30">
        <f t="shared" si="16"/>
        <v>0.9513760469922767</v>
      </c>
      <c r="D64" s="31">
        <f>'第1四総計'!D64-'第１四宿泊客'!D64</f>
        <v>10608</v>
      </c>
      <c r="E64" s="30">
        <f t="shared" si="17"/>
        <v>0.9705397987191217</v>
      </c>
      <c r="F64" s="31">
        <f>'第1四総計'!F64-'第１四宿泊客'!F64</f>
        <v>11298</v>
      </c>
      <c r="G64" s="30">
        <f t="shared" si="18"/>
        <v>0.8956714761376249</v>
      </c>
      <c r="H64" s="31">
        <f t="shared" si="19"/>
        <v>30652</v>
      </c>
      <c r="I64" s="30">
        <f t="shared" si="20"/>
        <v>0.9363105965726853</v>
      </c>
      <c r="K64" s="31">
        <f>'第1四総計'!K64-'第１四宿泊客'!K64</f>
        <v>9193</v>
      </c>
      <c r="L64" s="31">
        <f>'第1四総計'!L64-'第１四宿泊客'!L64</f>
        <v>10930</v>
      </c>
      <c r="M64" s="31">
        <f>'第1四総計'!M64-'第１四宿泊客'!M64</f>
        <v>12614</v>
      </c>
      <c r="N64" s="48">
        <f t="shared" si="0"/>
        <v>32737</v>
      </c>
    </row>
    <row r="65" spans="1:14" ht="13.5">
      <c r="A65" s="29" t="s">
        <v>85</v>
      </c>
      <c r="B65" s="31">
        <f>'第1四総計'!B65-'第１四宿泊客'!B65</f>
        <v>23605</v>
      </c>
      <c r="C65" s="30">
        <f t="shared" si="16"/>
        <v>1.0735401127887938</v>
      </c>
      <c r="D65" s="31">
        <f>'第1四総計'!D65-'第１四宿泊客'!D65</f>
        <v>29484</v>
      </c>
      <c r="E65" s="30">
        <f t="shared" si="17"/>
        <v>1.1124358587383036</v>
      </c>
      <c r="F65" s="31">
        <f>'第1四総計'!F65-'第１四宿泊客'!F65</f>
        <v>24219</v>
      </c>
      <c r="G65" s="30">
        <f t="shared" si="18"/>
        <v>1.0469459214109713</v>
      </c>
      <c r="H65" s="31">
        <f t="shared" si="19"/>
        <v>77308</v>
      </c>
      <c r="I65" s="30">
        <f t="shared" si="20"/>
        <v>1.0793438045375219</v>
      </c>
      <c r="K65" s="31">
        <f>'第1四総計'!K65-'第１四宿泊客'!K65</f>
        <v>21988</v>
      </c>
      <c r="L65" s="31">
        <f>'第1四総計'!L65-'第１四宿泊客'!L65</f>
        <v>26504</v>
      </c>
      <c r="M65" s="31">
        <f>'第1四総計'!M65-'第１四宿泊客'!M65</f>
        <v>23133</v>
      </c>
      <c r="N65" s="48">
        <f t="shared" si="0"/>
        <v>71625</v>
      </c>
    </row>
    <row r="66" spans="1:14" ht="13.5">
      <c r="A66" s="29" t="s">
        <v>86</v>
      </c>
      <c r="B66" s="31">
        <f>'第1四総計'!B66-'第１四宿泊客'!B66</f>
        <v>11967</v>
      </c>
      <c r="C66" s="30">
        <f t="shared" si="16"/>
        <v>0.9611276202714641</v>
      </c>
      <c r="D66" s="31">
        <f>'第1四総計'!D66-'第１四宿泊客'!D66</f>
        <v>89231</v>
      </c>
      <c r="E66" s="30">
        <f t="shared" si="17"/>
        <v>0.9856729409685401</v>
      </c>
      <c r="F66" s="31">
        <f>'第1四総計'!F66-'第１四宿泊客'!F66</f>
        <v>13939</v>
      </c>
      <c r="G66" s="30">
        <f t="shared" si="18"/>
        <v>1.1593612243200533</v>
      </c>
      <c r="H66" s="31">
        <f t="shared" si="19"/>
        <v>115137</v>
      </c>
      <c r="I66" s="30">
        <f t="shared" si="20"/>
        <v>1.0011738926279543</v>
      </c>
      <c r="K66" s="31">
        <f>'第1四総計'!K66-'第１四宿泊客'!K66</f>
        <v>12451</v>
      </c>
      <c r="L66" s="31">
        <f>'第1四総計'!L66-'第１四宿泊客'!L66</f>
        <v>90528</v>
      </c>
      <c r="M66" s="31">
        <f>'第1四総計'!M66-'第１四宿泊客'!M66</f>
        <v>12023</v>
      </c>
      <c r="N66" s="48">
        <f t="shared" si="0"/>
        <v>115002</v>
      </c>
    </row>
    <row r="67" spans="1:14" ht="13.5">
      <c r="A67" s="29" t="s">
        <v>87</v>
      </c>
      <c r="B67" s="31">
        <f>'第1四総計'!B67-'第１四宿泊客'!B67</f>
        <v>5276</v>
      </c>
      <c r="C67" s="30">
        <f t="shared" si="16"/>
        <v>0.509807710889941</v>
      </c>
      <c r="D67" s="31">
        <f>'第1四総計'!D67-'第１四宿泊客'!D67</f>
        <v>5332</v>
      </c>
      <c r="E67" s="30">
        <f t="shared" si="17"/>
        <v>0.5324013979031453</v>
      </c>
      <c r="F67" s="31">
        <f>'第1四総計'!F67-'第１四宿泊客'!F67</f>
        <v>23709</v>
      </c>
      <c r="G67" s="30">
        <f t="shared" si="18"/>
        <v>0.8665253462958226</v>
      </c>
      <c r="H67" s="31">
        <f t="shared" si="19"/>
        <v>34317</v>
      </c>
      <c r="I67" s="30">
        <f t="shared" si="20"/>
        <v>0.7190570979570455</v>
      </c>
      <c r="K67" s="31">
        <f>'第1四総計'!K67-'第１四宿泊客'!K67</f>
        <v>10349</v>
      </c>
      <c r="L67" s="31">
        <f>'第1四総計'!L67-'第１四宿泊客'!L67</f>
        <v>10015</v>
      </c>
      <c r="M67" s="31">
        <f>'第1四総計'!M67-'第１四宿泊客'!M67</f>
        <v>27361</v>
      </c>
      <c r="N67" s="48">
        <f t="shared" si="0"/>
        <v>47725</v>
      </c>
    </row>
    <row r="68" spans="1:14" ht="13.5">
      <c r="A68" s="41" t="s">
        <v>88</v>
      </c>
      <c r="B68" s="65">
        <f>'第1四総計'!B68-'第１四宿泊客'!B68</f>
        <v>917603</v>
      </c>
      <c r="C68" s="66">
        <f t="shared" si="16"/>
        <v>1.0792675683273172</v>
      </c>
      <c r="D68" s="65">
        <f>'第1四総計'!D68-'第１四宿泊客'!D68</f>
        <v>871435</v>
      </c>
      <c r="E68" s="66">
        <f t="shared" si="17"/>
        <v>0.9100493019302003</v>
      </c>
      <c r="F68" s="65">
        <f>'第1四総計'!F68-'第１四宿泊客'!F68</f>
        <v>925445</v>
      </c>
      <c r="G68" s="66">
        <f t="shared" si="18"/>
        <v>0.9981276579222396</v>
      </c>
      <c r="H68" s="42">
        <f>SUM(H54:H67)</f>
        <v>2714483</v>
      </c>
      <c r="I68" s="66">
        <f t="shared" si="20"/>
        <v>0.9925132332879579</v>
      </c>
      <c r="K68" s="42">
        <f>SUM(K54:K67)</f>
        <v>850209</v>
      </c>
      <c r="L68" s="42">
        <f>SUM(L54:L67)</f>
        <v>957569</v>
      </c>
      <c r="M68" s="42">
        <f>SUM(M54:M67)</f>
        <v>927181</v>
      </c>
      <c r="N68" s="73">
        <f aca="true" t="shared" si="21" ref="N68:N85">SUM(K68:M68)</f>
        <v>2734959</v>
      </c>
    </row>
    <row r="69" spans="1:14" ht="13.5">
      <c r="A69" s="29" t="s">
        <v>89</v>
      </c>
      <c r="B69" s="31">
        <f>'第1四総計'!B69-'第１四宿泊客'!B69</f>
        <v>426432</v>
      </c>
      <c r="C69" s="30">
        <f aca="true" t="shared" si="22" ref="C69:C77">B69/K69</f>
        <v>0.8206391421654472</v>
      </c>
      <c r="D69" s="31">
        <f>'第1四総計'!D69-'第１四宿泊客'!D69</f>
        <v>1839058</v>
      </c>
      <c r="E69" s="30">
        <f aca="true" t="shared" si="23" ref="E69:E77">D69/L69</f>
        <v>0.9179354640344363</v>
      </c>
      <c r="F69" s="31">
        <f>'第1四総計'!F69-'第１四宿泊客'!F69</f>
        <v>323379</v>
      </c>
      <c r="G69" s="30">
        <f aca="true" t="shared" si="24" ref="G69:G77">F69/M69</f>
        <v>0.9314716133306449</v>
      </c>
      <c r="H69" s="31">
        <f aca="true" t="shared" si="25" ref="H69:H77">B69+D69+F69</f>
        <v>2588869</v>
      </c>
      <c r="I69" s="30">
        <f aca="true" t="shared" si="26" ref="I69:I77">H69/N69</f>
        <v>0.9019582088969841</v>
      </c>
      <c r="K69" s="31">
        <f>'第1四総計'!K69-'第１四宿泊客'!K69</f>
        <v>519634</v>
      </c>
      <c r="L69" s="31">
        <f>'第1四総計'!L69-'第１四宿泊客'!L69</f>
        <v>2003472</v>
      </c>
      <c r="M69" s="31">
        <f>'第1四総計'!M69-'第１四宿泊客'!M69</f>
        <v>347170</v>
      </c>
      <c r="N69" s="48">
        <f t="shared" si="21"/>
        <v>2870276</v>
      </c>
    </row>
    <row r="70" spans="1:14" ht="13.5">
      <c r="A70" s="29" t="s">
        <v>90</v>
      </c>
      <c r="B70" s="31">
        <f>'第1四総計'!B70-'第１四宿泊客'!B70</f>
        <v>109716</v>
      </c>
      <c r="C70" s="30">
        <f t="shared" si="22"/>
        <v>0.9710927404365297</v>
      </c>
      <c r="D70" s="31">
        <f>'第1四総計'!D70-'第１四宿泊客'!D70</f>
        <v>211206</v>
      </c>
      <c r="E70" s="30">
        <f t="shared" si="23"/>
        <v>0.9365538281437072</v>
      </c>
      <c r="F70" s="31">
        <f>'第1四総計'!F70-'第１四宿泊客'!F70</f>
        <v>165732</v>
      </c>
      <c r="G70" s="30">
        <f t="shared" si="24"/>
        <v>0.961105086436363</v>
      </c>
      <c r="H70" s="31">
        <f t="shared" si="25"/>
        <v>486654</v>
      </c>
      <c r="I70" s="30">
        <f t="shared" si="26"/>
        <v>0.9524773209899497</v>
      </c>
      <c r="K70" s="31">
        <f>'第1四総計'!K70-'第１四宿泊客'!K70</f>
        <v>112982</v>
      </c>
      <c r="L70" s="31">
        <f>'第1四総計'!L70-'第１四宿泊客'!L70</f>
        <v>225514</v>
      </c>
      <c r="M70" s="31">
        <f>'第1四総計'!M70-'第１四宿泊客'!M70</f>
        <v>172439</v>
      </c>
      <c r="N70" s="48">
        <f t="shared" si="21"/>
        <v>510935</v>
      </c>
    </row>
    <row r="71" spans="1:14" ht="13.5">
      <c r="A71" s="29" t="s">
        <v>91</v>
      </c>
      <c r="B71" s="31">
        <f>'第1四総計'!B71-'第１四宿泊客'!B71</f>
        <v>23455</v>
      </c>
      <c r="C71" s="30">
        <f t="shared" si="22"/>
        <v>0.44604822759774837</v>
      </c>
      <c r="D71" s="31">
        <f>'第1四総計'!D71-'第１四宿泊客'!D71</f>
        <v>23292</v>
      </c>
      <c r="E71" s="30">
        <f t="shared" si="23"/>
        <v>0.8026465419208105</v>
      </c>
      <c r="F71" s="31">
        <f>'第1四総計'!F71-'第１四宿泊客'!F71</f>
        <v>21304</v>
      </c>
      <c r="G71" s="30">
        <f t="shared" si="24"/>
        <v>0.7963219078234217</v>
      </c>
      <c r="H71" s="31">
        <f t="shared" si="25"/>
        <v>68051</v>
      </c>
      <c r="I71" s="30">
        <f t="shared" si="26"/>
        <v>0.6280316733729558</v>
      </c>
      <c r="K71" s="31">
        <f>'第1四総計'!K71-'第１四宿泊客'!K71</f>
        <v>52584</v>
      </c>
      <c r="L71" s="31">
        <f>'第1四総計'!L71-'第１四宿泊客'!L71</f>
        <v>29019</v>
      </c>
      <c r="M71" s="31">
        <f>'第1四総計'!M71-'第１四宿泊客'!M71</f>
        <v>26753</v>
      </c>
      <c r="N71" s="48">
        <f t="shared" si="21"/>
        <v>108356</v>
      </c>
    </row>
    <row r="72" spans="1:14" ht="13.5">
      <c r="A72" s="29" t="s">
        <v>92</v>
      </c>
      <c r="B72" s="31">
        <f>'第1四総計'!B72-'第１四宿泊客'!B72</f>
        <v>26174</v>
      </c>
      <c r="C72" s="30">
        <f t="shared" si="22"/>
        <v>1.0160319863359342</v>
      </c>
      <c r="D72" s="31">
        <f>'第1四総計'!D72-'第１四宿泊客'!D72</f>
        <v>77165</v>
      </c>
      <c r="E72" s="30">
        <f t="shared" si="23"/>
        <v>0.9407383024894546</v>
      </c>
      <c r="F72" s="31">
        <f>'第1四総計'!F72-'第１四宿泊客'!F72</f>
        <v>27524</v>
      </c>
      <c r="G72" s="30">
        <f t="shared" si="24"/>
        <v>0.9427641719472513</v>
      </c>
      <c r="H72" s="31">
        <f t="shared" si="25"/>
        <v>130863</v>
      </c>
      <c r="I72" s="30">
        <f t="shared" si="26"/>
        <v>0.955329897358777</v>
      </c>
      <c r="K72" s="31">
        <f>'第1四総計'!K72-'第１四宿泊客'!K72</f>
        <v>25761</v>
      </c>
      <c r="L72" s="31">
        <f>'第1四総計'!L72-'第１四宿泊客'!L72</f>
        <v>82026</v>
      </c>
      <c r="M72" s="31">
        <f>'第1四総計'!M72-'第１四宿泊客'!M72</f>
        <v>29195</v>
      </c>
      <c r="N72" s="48">
        <f t="shared" si="21"/>
        <v>136982</v>
      </c>
    </row>
    <row r="73" spans="1:14" ht="13.5">
      <c r="A73" s="29" t="s">
        <v>93</v>
      </c>
      <c r="B73" s="31">
        <f>'第1四総計'!B73-'第１四宿泊客'!B73</f>
        <v>23617</v>
      </c>
      <c r="C73" s="30">
        <f t="shared" si="22"/>
        <v>1.1809090454522726</v>
      </c>
      <c r="D73" s="31">
        <f>'第1四総計'!D73-'第１四宿泊客'!D73</f>
        <v>27723</v>
      </c>
      <c r="E73" s="30">
        <f t="shared" si="23"/>
        <v>0.8819150628280579</v>
      </c>
      <c r="F73" s="31">
        <f>'第1四総計'!F73-'第１四宿泊客'!F73</f>
        <v>32710</v>
      </c>
      <c r="G73" s="30">
        <f t="shared" si="24"/>
        <v>1.5507514341250652</v>
      </c>
      <c r="H73" s="31">
        <f t="shared" si="25"/>
        <v>84050</v>
      </c>
      <c r="I73" s="30">
        <f t="shared" si="26"/>
        <v>1.1588787623919368</v>
      </c>
      <c r="K73" s="31">
        <f>'第1四総計'!K73-'第１四宿泊客'!K73</f>
        <v>19999</v>
      </c>
      <c r="L73" s="31">
        <f>'第1四総計'!L73-'第１四宿泊客'!L73</f>
        <v>31435</v>
      </c>
      <c r="M73" s="31">
        <f>'第1四総計'!M73-'第１四宿泊客'!M73</f>
        <v>21093</v>
      </c>
      <c r="N73" s="48">
        <f t="shared" si="21"/>
        <v>72527</v>
      </c>
    </row>
    <row r="74" spans="1:14" ht="13.5">
      <c r="A74" s="29" t="s">
        <v>94</v>
      </c>
      <c r="B74" s="31">
        <f>'第1四総計'!B74-'第１四宿泊客'!B74</f>
        <v>5948</v>
      </c>
      <c r="C74" s="30">
        <f t="shared" si="22"/>
        <v>1.1841528966752937</v>
      </c>
      <c r="D74" s="31">
        <f>'第1四総計'!D74-'第１四宿泊客'!D74</f>
        <v>6427</v>
      </c>
      <c r="E74" s="30">
        <f t="shared" si="23"/>
        <v>0.9168330955777461</v>
      </c>
      <c r="F74" s="31">
        <f>'第1四総計'!F74-'第１四宿泊客'!F74</f>
        <v>5946</v>
      </c>
      <c r="G74" s="30">
        <f t="shared" si="24"/>
        <v>1.0367916303400175</v>
      </c>
      <c r="H74" s="31">
        <f t="shared" si="25"/>
        <v>18321</v>
      </c>
      <c r="I74" s="30">
        <f t="shared" si="26"/>
        <v>1.0311233678523188</v>
      </c>
      <c r="K74" s="31">
        <f>'第1四総計'!K74-'第１四宿泊客'!K74</f>
        <v>5023</v>
      </c>
      <c r="L74" s="31">
        <f>'第1四総計'!L74-'第１四宿泊客'!L74</f>
        <v>7010</v>
      </c>
      <c r="M74" s="31">
        <f>'第1四総計'!M74-'第１四宿泊客'!M74</f>
        <v>5735</v>
      </c>
      <c r="N74" s="48">
        <f t="shared" si="21"/>
        <v>17768</v>
      </c>
    </row>
    <row r="75" spans="1:14" ht="13.5">
      <c r="A75" s="29" t="s">
        <v>95</v>
      </c>
      <c r="B75" s="31">
        <f>'第1四総計'!B75-'第１四宿泊客'!B75</f>
        <v>46749</v>
      </c>
      <c r="C75" s="30">
        <f t="shared" si="22"/>
        <v>0.4658687766572328</v>
      </c>
      <c r="D75" s="31">
        <f>'第1四総計'!D75-'第１四宿泊客'!D75</f>
        <v>13466</v>
      </c>
      <c r="E75" s="30">
        <f t="shared" si="23"/>
        <v>1.0530184548013763</v>
      </c>
      <c r="F75" s="31">
        <f>'第1四総計'!F75-'第１四宿泊客'!F75</f>
        <v>9335</v>
      </c>
      <c r="G75" s="30">
        <f t="shared" si="24"/>
        <v>0.8382722701149425</v>
      </c>
      <c r="H75" s="31">
        <f t="shared" si="25"/>
        <v>69550</v>
      </c>
      <c r="I75" s="30">
        <f t="shared" si="26"/>
        <v>0.5596594566756792</v>
      </c>
      <c r="K75" s="31">
        <f>'第1四総計'!K75-'第１四宿泊客'!K75</f>
        <v>100348</v>
      </c>
      <c r="L75" s="31">
        <f>'第1四総計'!L75-'第１四宿泊客'!L75</f>
        <v>12788</v>
      </c>
      <c r="M75" s="31">
        <f>'第1四総計'!M75-'第１四宿泊客'!M75</f>
        <v>11136</v>
      </c>
      <c r="N75" s="48">
        <f t="shared" si="21"/>
        <v>124272</v>
      </c>
    </row>
    <row r="76" spans="1:14" ht="13.5">
      <c r="A76" s="29" t="s">
        <v>96</v>
      </c>
      <c r="B76" s="31">
        <f>'第1四総計'!B76-'第１四宿泊客'!B76</f>
        <v>100849</v>
      </c>
      <c r="C76" s="30">
        <f t="shared" si="22"/>
        <v>0.7538026863596613</v>
      </c>
      <c r="D76" s="31">
        <f>'第1四総計'!D76-'第１四宿泊客'!D76</f>
        <v>123639</v>
      </c>
      <c r="E76" s="30">
        <f t="shared" si="23"/>
        <v>1.0266888104629437</v>
      </c>
      <c r="F76" s="31">
        <f>'第1四総計'!F76-'第１四宿泊客'!F76</f>
        <v>62906</v>
      </c>
      <c r="G76" s="30">
        <f t="shared" si="24"/>
        <v>1.0681223893775258</v>
      </c>
      <c r="H76" s="31">
        <f t="shared" si="25"/>
        <v>287394</v>
      </c>
      <c r="I76" s="30">
        <f t="shared" si="26"/>
        <v>0.9178808454644752</v>
      </c>
      <c r="K76" s="31">
        <f>'第1四総計'!K76-'第１四宿泊客'!K76</f>
        <v>133787</v>
      </c>
      <c r="L76" s="31">
        <f>'第1四総計'!L76-'第１四宿泊客'!L76</f>
        <v>120425</v>
      </c>
      <c r="M76" s="31">
        <f>'第1四総計'!M76-'第１四宿泊客'!M76</f>
        <v>58894</v>
      </c>
      <c r="N76" s="48">
        <f t="shared" si="21"/>
        <v>313106</v>
      </c>
    </row>
    <row r="77" spans="1:14" ht="13.5">
      <c r="A77" s="29" t="s">
        <v>97</v>
      </c>
      <c r="B77" s="31">
        <f>'第1四総計'!B77-'第１四宿泊客'!B77</f>
        <v>19946</v>
      </c>
      <c r="C77" s="30">
        <f t="shared" si="22"/>
        <v>0.9087015945330296</v>
      </c>
      <c r="D77" s="31">
        <f>'第1四総計'!D77-'第１四宿泊客'!D77</f>
        <v>21109</v>
      </c>
      <c r="E77" s="30">
        <f t="shared" si="23"/>
        <v>1.0807946341713175</v>
      </c>
      <c r="F77" s="31">
        <f>'第1四総計'!F77-'第１四宿泊客'!F77</f>
        <v>19062</v>
      </c>
      <c r="G77" s="30">
        <f t="shared" si="24"/>
        <v>1.086711133914828</v>
      </c>
      <c r="H77" s="31">
        <f t="shared" si="25"/>
        <v>60117</v>
      </c>
      <c r="I77" s="30">
        <f t="shared" si="26"/>
        <v>1.0185524041882688</v>
      </c>
      <c r="K77" s="31">
        <f>'第1四総計'!K77-'第１四宿泊客'!K77</f>
        <v>21950</v>
      </c>
      <c r="L77" s="31">
        <f>'第1四総計'!L77-'第１四宿泊客'!L77</f>
        <v>19531</v>
      </c>
      <c r="M77" s="31">
        <f>'第1四総計'!M77-'第１四宿泊客'!M77</f>
        <v>17541</v>
      </c>
      <c r="N77" s="48">
        <f t="shared" si="21"/>
        <v>59022</v>
      </c>
    </row>
    <row r="78" spans="1:14" ht="13.5">
      <c r="A78" s="41" t="s">
        <v>98</v>
      </c>
      <c r="B78" s="65">
        <f>'第1四総計'!B78-'第１四宿泊客'!B78</f>
        <v>782886</v>
      </c>
      <c r="C78" s="66">
        <f>B78/K78</f>
        <v>0.7891455021228384</v>
      </c>
      <c r="D78" s="65">
        <f>'第1四総計'!D78-'第１四宿泊客'!D78</f>
        <v>2343085</v>
      </c>
      <c r="E78" s="66">
        <f>D78/L78</f>
        <v>0.9256741808297975</v>
      </c>
      <c r="F78" s="65">
        <f>'第1四総計'!F78-'第１四宿泊客'!F78</f>
        <v>667898</v>
      </c>
      <c r="G78" s="43">
        <f>F78/M78</f>
        <v>0.9680298453814447</v>
      </c>
      <c r="H78" s="42">
        <f>SUM(H69:H77)</f>
        <v>3793869</v>
      </c>
      <c r="I78" s="43">
        <f>H78/N78</f>
        <v>0.9004626838607022</v>
      </c>
      <c r="K78" s="42">
        <f>SUM(K69:K77)</f>
        <v>992068</v>
      </c>
      <c r="L78" s="42">
        <f>SUM(L69:L77)</f>
        <v>2531220</v>
      </c>
      <c r="M78" s="42">
        <f>SUM(M69:M77)</f>
        <v>689956</v>
      </c>
      <c r="N78" s="73">
        <f t="shared" si="21"/>
        <v>4213244</v>
      </c>
    </row>
    <row r="79" spans="1:14" ht="13.5">
      <c r="A79" s="29" t="s">
        <v>99</v>
      </c>
      <c r="B79" s="31">
        <f>'第1四総計'!B79-'第１四宿泊客'!B79</f>
        <v>65288</v>
      </c>
      <c r="C79" s="30">
        <f aca="true" t="shared" si="27" ref="C79:C85">B79/K79</f>
        <v>1.0495788052215291</v>
      </c>
      <c r="D79" s="31">
        <f>'第1四総計'!D79-'第１四宿泊客'!D79</f>
        <v>39281</v>
      </c>
      <c r="E79" s="30">
        <f aca="true" t="shared" si="28" ref="E79:E85">D79/L79</f>
        <v>0.8520085025160506</v>
      </c>
      <c r="F79" s="31">
        <f>'第1四総計'!F79-'第１四宿泊客'!F79</f>
        <v>40815</v>
      </c>
      <c r="G79" s="30">
        <f aca="true" t="shared" si="29" ref="G79:G85">F79/M79</f>
        <v>0.86406554322974</v>
      </c>
      <c r="H79" s="31">
        <f>B79+D79+F79</f>
        <v>145384</v>
      </c>
      <c r="I79" s="30">
        <f aca="true" t="shared" si="30" ref="I79:I85">H79/N79</f>
        <v>0.9346808620068919</v>
      </c>
      <c r="K79" s="31">
        <f>'第1四総計'!K79-'第１四宿泊客'!K79</f>
        <v>62204</v>
      </c>
      <c r="L79" s="31">
        <f>'第1四総計'!L79-'第１四宿泊客'!L79</f>
        <v>46104</v>
      </c>
      <c r="M79" s="31">
        <f>'第1四総計'!M79-'第１四宿泊客'!M79</f>
        <v>47236</v>
      </c>
      <c r="N79" s="48">
        <f t="shared" si="21"/>
        <v>155544</v>
      </c>
    </row>
    <row r="80" spans="1:14" ht="13.5">
      <c r="A80" s="29" t="s">
        <v>100</v>
      </c>
      <c r="B80" s="31">
        <f>'第1四総計'!B80-'第１四宿泊客'!B80</f>
        <v>33549</v>
      </c>
      <c r="C80" s="30">
        <f t="shared" si="27"/>
        <v>0.7192564960123489</v>
      </c>
      <c r="D80" s="31">
        <f>'第1四総計'!D80-'第１四宿泊客'!D80</f>
        <v>36506</v>
      </c>
      <c r="E80" s="30">
        <f t="shared" si="28"/>
        <v>0.7779648375066596</v>
      </c>
      <c r="F80" s="31">
        <f>'第1四総計'!F80-'第１四宿泊客'!F80</f>
        <v>21433</v>
      </c>
      <c r="G80" s="30">
        <f t="shared" si="29"/>
        <v>0.655844553243574</v>
      </c>
      <c r="H80" s="31">
        <f>B80+D80+F80</f>
        <v>91488</v>
      </c>
      <c r="I80" s="30">
        <f t="shared" si="30"/>
        <v>0.7246631656488368</v>
      </c>
      <c r="K80" s="31">
        <f>'第1四総計'!K80-'第１四宿泊客'!K80</f>
        <v>46644</v>
      </c>
      <c r="L80" s="31">
        <f>'第1四総計'!L80-'第１四宿泊客'!L80</f>
        <v>46925</v>
      </c>
      <c r="M80" s="31">
        <f>'第1四総計'!M80-'第１四宿泊客'!M80</f>
        <v>32680</v>
      </c>
      <c r="N80" s="48">
        <f t="shared" si="21"/>
        <v>126249</v>
      </c>
    </row>
    <row r="81" spans="1:14" ht="13.5">
      <c r="A81" s="29" t="s">
        <v>101</v>
      </c>
      <c r="B81" s="31">
        <f>'第1四総計'!B81-'第１四宿泊客'!B81</f>
        <v>15097</v>
      </c>
      <c r="C81" s="30">
        <f t="shared" si="27"/>
        <v>0.8382099827882961</v>
      </c>
      <c r="D81" s="31">
        <f>'第1四総計'!D81-'第１四宿泊客'!D81</f>
        <v>7387</v>
      </c>
      <c r="E81" s="30">
        <f t="shared" si="28"/>
        <v>1.016233319576283</v>
      </c>
      <c r="F81" s="31">
        <f>'第1四総計'!F81-'第１四宿泊客'!F81</f>
        <v>6819</v>
      </c>
      <c r="G81" s="30">
        <f t="shared" si="29"/>
        <v>1.0272672491714372</v>
      </c>
      <c r="H81" s="31">
        <f>B81+D81+F81</f>
        <v>29303</v>
      </c>
      <c r="I81" s="30">
        <f t="shared" si="30"/>
        <v>0.918071307726048</v>
      </c>
      <c r="K81" s="31">
        <f>'第1四総計'!K81-'第１四宿泊客'!K81</f>
        <v>18011</v>
      </c>
      <c r="L81" s="31">
        <f>'第1四総計'!L81-'第１四宿泊客'!L81</f>
        <v>7269</v>
      </c>
      <c r="M81" s="31">
        <f>'第1四総計'!M81-'第１四宿泊客'!M81</f>
        <v>6638</v>
      </c>
      <c r="N81" s="48">
        <f t="shared" si="21"/>
        <v>31918</v>
      </c>
    </row>
    <row r="82" spans="1:14" ht="13.5">
      <c r="A82" s="29" t="s">
        <v>102</v>
      </c>
      <c r="B82" s="31">
        <f>'第1四総計'!B82-'第１四宿泊客'!B82</f>
        <v>10584</v>
      </c>
      <c r="C82" s="30">
        <f t="shared" si="27"/>
        <v>0.7009271523178808</v>
      </c>
      <c r="D82" s="31">
        <f>'第1四総計'!D82-'第１四宿泊客'!D82</f>
        <v>16422</v>
      </c>
      <c r="E82" s="30">
        <f t="shared" si="28"/>
        <v>0.8474558777995665</v>
      </c>
      <c r="F82" s="31">
        <f>'第1四総計'!F82-'第１四宿泊客'!F82</f>
        <v>6395</v>
      </c>
      <c r="G82" s="30">
        <f t="shared" si="29"/>
        <v>0.9117479327060165</v>
      </c>
      <c r="H82" s="31">
        <f>B82+D82+F82</f>
        <v>33401</v>
      </c>
      <c r="I82" s="30">
        <f t="shared" si="30"/>
        <v>0.8049985539381086</v>
      </c>
      <c r="K82" s="31">
        <f>'第1四総計'!K82-'第１四宿泊客'!K82</f>
        <v>15100</v>
      </c>
      <c r="L82" s="31">
        <f>'第1四総計'!L82-'第１四宿泊客'!L82</f>
        <v>19378</v>
      </c>
      <c r="M82" s="31">
        <f>'第1四総計'!M82-'第１四宿泊客'!M82</f>
        <v>7014</v>
      </c>
      <c r="N82" s="48">
        <f t="shared" si="21"/>
        <v>41492</v>
      </c>
    </row>
    <row r="83" spans="1:14" ht="13.5">
      <c r="A83" s="29" t="s">
        <v>103</v>
      </c>
      <c r="B83" s="31">
        <f>'第1四総計'!B83-'第１四宿泊客'!B83</f>
        <v>5138</v>
      </c>
      <c r="C83" s="30">
        <f t="shared" si="27"/>
        <v>1.4088291746641075</v>
      </c>
      <c r="D83" s="31">
        <f>'第1四総計'!D83-'第１四宿泊客'!D83</f>
        <v>4153</v>
      </c>
      <c r="E83" s="30">
        <f t="shared" si="28"/>
        <v>1.0495324740965377</v>
      </c>
      <c r="F83" s="31">
        <f>'第1四総計'!F83-'第１四宿泊客'!F83</f>
        <v>2569</v>
      </c>
      <c r="G83" s="30">
        <f t="shared" si="29"/>
        <v>0.9358834244080145</v>
      </c>
      <c r="H83" s="31">
        <f>B83+D83+F83</f>
        <v>11860</v>
      </c>
      <c r="I83" s="30">
        <f t="shared" si="30"/>
        <v>1.1460044448739009</v>
      </c>
      <c r="K83" s="31">
        <f>'第1四総計'!K83-'第１四宿泊客'!K83</f>
        <v>3647</v>
      </c>
      <c r="L83" s="31">
        <f>'第1四総計'!L83-'第１四宿泊客'!L83</f>
        <v>3957</v>
      </c>
      <c r="M83" s="31">
        <f>'第1四総計'!M83-'第１四宿泊客'!M83</f>
        <v>2745</v>
      </c>
      <c r="N83" s="48">
        <f t="shared" si="21"/>
        <v>10349</v>
      </c>
    </row>
    <row r="84" spans="1:14" ht="13.5">
      <c r="A84" s="41" t="s">
        <v>104</v>
      </c>
      <c r="B84" s="65">
        <f>'第1四総計'!B84-'第１四宿泊客'!B84</f>
        <v>129656</v>
      </c>
      <c r="C84" s="66">
        <f>B84/K84</f>
        <v>0.8904578108044998</v>
      </c>
      <c r="D84" s="65">
        <f>'第1四総計'!D84-'第１四宿泊客'!D84</f>
        <v>103749</v>
      </c>
      <c r="E84" s="66">
        <f>D84/L84</f>
        <v>0.8391691538666861</v>
      </c>
      <c r="F84" s="65">
        <f>'第1四総計'!F84-'第１四宿泊客'!F84</f>
        <v>78031</v>
      </c>
      <c r="G84" s="66">
        <f>F84/M84</f>
        <v>0.8101813877669681</v>
      </c>
      <c r="H84" s="65">
        <f>SUM(H79:H83)</f>
        <v>311436</v>
      </c>
      <c r="I84" s="66">
        <f>H84/N84</f>
        <v>0.8519608701361229</v>
      </c>
      <c r="K84" s="42">
        <f>SUM(K79:K83)</f>
        <v>145606</v>
      </c>
      <c r="L84" s="65">
        <f>SUM(L79:L83)</f>
        <v>123633</v>
      </c>
      <c r="M84" s="65">
        <f>SUM(M79:M83)</f>
        <v>96313</v>
      </c>
      <c r="N84" s="73">
        <f t="shared" si="21"/>
        <v>365552</v>
      </c>
    </row>
    <row r="85" spans="1:14" ht="13.5">
      <c r="A85" s="68" t="s">
        <v>107</v>
      </c>
      <c r="B85" s="69">
        <f>'第1四総計'!B85-'第１四宿泊客'!B85</f>
        <v>8026550</v>
      </c>
      <c r="C85" s="70">
        <f t="shared" si="27"/>
        <v>0.8360273734894783</v>
      </c>
      <c r="D85" s="69">
        <f>'第1四総計'!D85-'第１四宿泊客'!D85</f>
        <v>11000159</v>
      </c>
      <c r="E85" s="70">
        <f t="shared" si="28"/>
        <v>0.8871365685876095</v>
      </c>
      <c r="F85" s="69">
        <f>'第1四総計'!F85-'第１四宿泊客'!F85</f>
        <v>6005962</v>
      </c>
      <c r="G85" s="70">
        <f t="shared" si="29"/>
        <v>0.921396524413864</v>
      </c>
      <c r="H85" s="69">
        <f>H24+H32+H38+H42+H53+H68+H78+H84</f>
        <v>25032671</v>
      </c>
      <c r="I85" s="70">
        <f t="shared" si="30"/>
        <v>0.8777612428586506</v>
      </c>
      <c r="K85" s="69">
        <f>K24+K32+K38+K42+K53+K68+K78+K84</f>
        <v>9600822</v>
      </c>
      <c r="L85" s="69">
        <f>L24+L32+L38+L42+L53+L68+L78+L84</f>
        <v>12399623</v>
      </c>
      <c r="M85" s="69">
        <f>M24+M32+M38+M42+M53+M68+M78+M84</f>
        <v>6518325</v>
      </c>
      <c r="N85" s="67">
        <f t="shared" si="21"/>
        <v>28518770</v>
      </c>
    </row>
  </sheetData>
  <mergeCells count="5">
    <mergeCell ref="H1:I1"/>
    <mergeCell ref="A1:A2"/>
    <mergeCell ref="B1:C1"/>
    <mergeCell ref="D1:E1"/>
    <mergeCell ref="F1:G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&amp;C観光レクリエーション客数(平成14年度第1四半期)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pane xSplit="2010" ySplit="810" topLeftCell="A74" activePane="bottomRight" state="split"/>
      <selection pane="topLeft" activeCell="F53" sqref="F53"/>
      <selection pane="topRight" activeCell="C22" sqref="C22"/>
      <selection pane="bottomLeft" activeCell="A31" sqref="A31"/>
      <selection pane="bottomRight" activeCell="F5" sqref="F5"/>
    </sheetView>
  </sheetViews>
  <sheetFormatPr defaultColWidth="9.00390625" defaultRowHeight="13.5"/>
  <cols>
    <col min="1" max="1" width="12.375" style="2" bestFit="1" customWidth="1"/>
    <col min="2" max="2" width="10.625" style="2" customWidth="1"/>
    <col min="3" max="3" width="9.00390625" style="2" customWidth="1"/>
    <col min="4" max="4" width="10.625" style="2" customWidth="1"/>
    <col min="5" max="5" width="9.00390625" style="2" customWidth="1"/>
    <col min="6" max="6" width="10.625" style="2" customWidth="1"/>
    <col min="7" max="7" width="9.00390625" style="2" customWidth="1"/>
    <col min="8" max="8" width="10.625" style="2" customWidth="1"/>
    <col min="9" max="10" width="9.00390625" style="2" customWidth="1"/>
    <col min="11" max="11" width="10.125" style="2" customWidth="1"/>
    <col min="12" max="12" width="9.375" style="2" customWidth="1"/>
    <col min="13" max="13" width="9.50390625" style="2" customWidth="1"/>
    <col min="14" max="14" width="9.625" style="2" customWidth="1"/>
    <col min="15" max="16384" width="9.00390625" style="2" customWidth="1"/>
  </cols>
  <sheetData>
    <row r="1" spans="1:9" ht="13.5">
      <c r="A1" s="86" t="s">
        <v>16</v>
      </c>
      <c r="B1" s="88" t="s">
        <v>17</v>
      </c>
      <c r="C1" s="89"/>
      <c r="D1" s="88" t="s">
        <v>18</v>
      </c>
      <c r="E1" s="89"/>
      <c r="F1" s="88" t="s">
        <v>19</v>
      </c>
      <c r="G1" s="89"/>
      <c r="H1" s="84" t="s">
        <v>20</v>
      </c>
      <c r="I1" s="85"/>
    </row>
    <row r="2" spans="1:14" ht="13.5">
      <c r="A2" s="87"/>
      <c r="B2" s="28" t="s">
        <v>21</v>
      </c>
      <c r="C2" s="28" t="s">
        <v>22</v>
      </c>
      <c r="D2" s="28" t="s">
        <v>21</v>
      </c>
      <c r="E2" s="28" t="s">
        <v>22</v>
      </c>
      <c r="F2" s="28" t="s">
        <v>21</v>
      </c>
      <c r="G2" s="28" t="s">
        <v>22</v>
      </c>
      <c r="H2" s="28" t="s">
        <v>21</v>
      </c>
      <c r="I2" s="28" t="s">
        <v>22</v>
      </c>
      <c r="K2" s="47">
        <v>13.4</v>
      </c>
      <c r="L2" s="47">
        <v>13.5</v>
      </c>
      <c r="M2" s="47">
        <v>13.6</v>
      </c>
      <c r="N2" s="47" t="s">
        <v>109</v>
      </c>
    </row>
    <row r="3" spans="1:14" ht="13.5">
      <c r="A3" s="32" t="s">
        <v>23</v>
      </c>
      <c r="B3" s="33">
        <v>43719</v>
      </c>
      <c r="C3" s="34">
        <f>B3/K3</f>
        <v>0.9255244829265195</v>
      </c>
      <c r="D3" s="33">
        <v>53189</v>
      </c>
      <c r="E3" s="34">
        <f>D3/L3</f>
        <v>1.1770081876521354</v>
      </c>
      <c r="F3" s="33">
        <v>40796</v>
      </c>
      <c r="G3" s="34">
        <f>F3/M3</f>
        <v>0.9465648854961832</v>
      </c>
      <c r="H3" s="33">
        <f>B3+D3+F3</f>
        <v>137704</v>
      </c>
      <c r="I3" s="34">
        <f>H3/N3</f>
        <v>1.0160707170579815</v>
      </c>
      <c r="K3" s="33">
        <v>47237</v>
      </c>
      <c r="L3" s="33">
        <v>45190</v>
      </c>
      <c r="M3" s="33">
        <v>43099</v>
      </c>
      <c r="N3" s="46">
        <f>SUM(K3:M3)</f>
        <v>135526</v>
      </c>
    </row>
    <row r="4" spans="1:14" ht="13.5">
      <c r="A4" s="32" t="s">
        <v>24</v>
      </c>
      <c r="B4" s="49">
        <v>212876</v>
      </c>
      <c r="C4" s="34">
        <f>B4/K4</f>
        <v>0.9336666666666666</v>
      </c>
      <c r="D4" s="33">
        <v>219991</v>
      </c>
      <c r="E4" s="34">
        <f>D4/L4</f>
        <v>0.9401324786324786</v>
      </c>
      <c r="F4" s="33">
        <v>188351</v>
      </c>
      <c r="G4" s="34">
        <f>F4/M4</f>
        <v>0.8842769953051643</v>
      </c>
      <c r="H4" s="33">
        <f>B4+D4+F4</f>
        <v>621218</v>
      </c>
      <c r="I4" s="34">
        <f>H4/N4</f>
        <v>0.920322962962963</v>
      </c>
      <c r="K4" s="49">
        <v>228000</v>
      </c>
      <c r="L4" s="33">
        <v>234000</v>
      </c>
      <c r="M4" s="33">
        <v>213000</v>
      </c>
      <c r="N4" s="46">
        <f aca="true" t="shared" si="0" ref="N4:N67">SUM(K4:M4)</f>
        <v>675000</v>
      </c>
    </row>
    <row r="5" spans="1:14" ht="13.5">
      <c r="A5" s="32" t="s">
        <v>25</v>
      </c>
      <c r="B5" s="2">
        <v>15081</v>
      </c>
      <c r="C5" s="34">
        <f>B5/K5</f>
        <v>1.0808428294990324</v>
      </c>
      <c r="D5" s="33">
        <v>15446</v>
      </c>
      <c r="E5" s="34">
        <f>D5/L5</f>
        <v>1.049249371645948</v>
      </c>
      <c r="F5" s="2">
        <v>16754</v>
      </c>
      <c r="G5" s="34">
        <f>F5/M5</f>
        <v>1.1960308395202741</v>
      </c>
      <c r="H5" s="33">
        <f>B5+D5+F5</f>
        <v>47281</v>
      </c>
      <c r="I5" s="34">
        <f>H5/N5</f>
        <v>1.1077503397216626</v>
      </c>
      <c r="K5" s="3">
        <v>13953</v>
      </c>
      <c r="L5" s="33">
        <v>14721</v>
      </c>
      <c r="M5" s="3">
        <v>14008</v>
      </c>
      <c r="N5" s="46">
        <f t="shared" si="0"/>
        <v>42682</v>
      </c>
    </row>
    <row r="6" spans="1:14" ht="13.5">
      <c r="A6" s="32" t="s">
        <v>26</v>
      </c>
      <c r="B6" s="50">
        <v>222300</v>
      </c>
      <c r="C6" s="34">
        <f>B6/K6</f>
        <v>1.033953488372093</v>
      </c>
      <c r="D6" s="33">
        <v>220600</v>
      </c>
      <c r="E6" s="34">
        <f>D6/L6</f>
        <v>1.035680751173709</v>
      </c>
      <c r="F6" s="33">
        <v>176300</v>
      </c>
      <c r="G6" s="34">
        <f aca="true" t="shared" si="1" ref="G6:G31">F6/M6</f>
        <v>1.0876002467612584</v>
      </c>
      <c r="H6" s="33">
        <f>B6+D6+F6</f>
        <v>619200</v>
      </c>
      <c r="I6" s="34">
        <f>H6/N6</f>
        <v>1.0493136756481953</v>
      </c>
      <c r="K6" s="50">
        <v>215000</v>
      </c>
      <c r="L6" s="33">
        <v>213000</v>
      </c>
      <c r="M6" s="33">
        <v>162100</v>
      </c>
      <c r="N6" s="46">
        <f t="shared" si="0"/>
        <v>590100</v>
      </c>
    </row>
    <row r="7" spans="1:14" ht="13.5">
      <c r="A7" s="32" t="s">
        <v>27</v>
      </c>
      <c r="B7" s="33">
        <v>54342</v>
      </c>
      <c r="C7" s="34">
        <f aca="true" t="shared" si="2" ref="C7:C31">B7/K7</f>
        <v>1.051000870322019</v>
      </c>
      <c r="D7" s="33">
        <v>60891</v>
      </c>
      <c r="E7" s="34">
        <f aca="true" t="shared" si="3" ref="E7:E31">D7/L7</f>
        <v>0.9989992124950781</v>
      </c>
      <c r="F7" s="33">
        <v>45879</v>
      </c>
      <c r="G7" s="34">
        <f t="shared" si="1"/>
        <v>0.9239925080055585</v>
      </c>
      <c r="H7" s="33">
        <f aca="true" t="shared" si="4" ref="H7:H13">B7+D7+F7</f>
        <v>161112</v>
      </c>
      <c r="I7" s="34">
        <f aca="true" t="shared" si="5" ref="I7:I13">H7/N7</f>
        <v>0.992619062288214</v>
      </c>
      <c r="K7" s="33">
        <v>51705</v>
      </c>
      <c r="L7" s="33">
        <v>60952</v>
      </c>
      <c r="M7" s="33">
        <v>49653</v>
      </c>
      <c r="N7" s="46">
        <f t="shared" si="0"/>
        <v>162310</v>
      </c>
    </row>
    <row r="8" spans="1:14" ht="13.5">
      <c r="A8" s="32" t="s">
        <v>28</v>
      </c>
      <c r="B8" s="33">
        <v>91085</v>
      </c>
      <c r="C8" s="34">
        <f t="shared" si="2"/>
        <v>0.969009978935722</v>
      </c>
      <c r="D8" s="33">
        <v>93145</v>
      </c>
      <c r="E8" s="34">
        <f t="shared" si="3"/>
        <v>0.9590021312302449</v>
      </c>
      <c r="F8" s="33">
        <v>78521</v>
      </c>
      <c r="G8" s="34">
        <f t="shared" si="1"/>
        <v>0.956010909002362</v>
      </c>
      <c r="H8" s="33">
        <f t="shared" si="4"/>
        <v>262751</v>
      </c>
      <c r="I8" s="34">
        <f t="shared" si="5"/>
        <v>0.9615456398508375</v>
      </c>
      <c r="K8" s="33">
        <v>93998</v>
      </c>
      <c r="L8" s="33">
        <v>97127</v>
      </c>
      <c r="M8" s="33">
        <v>82134</v>
      </c>
      <c r="N8" s="46">
        <f t="shared" si="0"/>
        <v>273259</v>
      </c>
    </row>
    <row r="9" spans="1:14" ht="13.5">
      <c r="A9" s="32" t="s">
        <v>29</v>
      </c>
      <c r="B9" s="33">
        <v>17587</v>
      </c>
      <c r="C9" s="34">
        <f t="shared" si="2"/>
        <v>0.7311465868462625</v>
      </c>
      <c r="D9" s="33">
        <v>20927</v>
      </c>
      <c r="E9" s="34">
        <f t="shared" si="3"/>
        <v>0.7770887486075009</v>
      </c>
      <c r="F9" s="33">
        <v>13561</v>
      </c>
      <c r="G9" s="34">
        <f t="shared" si="1"/>
        <v>0.7304998922645981</v>
      </c>
      <c r="H9" s="33">
        <f t="shared" si="4"/>
        <v>52075</v>
      </c>
      <c r="I9" s="34">
        <f t="shared" si="5"/>
        <v>0.7487634439523783</v>
      </c>
      <c r="K9" s="33">
        <v>24054</v>
      </c>
      <c r="L9" s="33">
        <v>26930</v>
      </c>
      <c r="M9" s="33">
        <v>18564</v>
      </c>
      <c r="N9" s="46">
        <f t="shared" si="0"/>
        <v>69548</v>
      </c>
    </row>
    <row r="10" spans="1:14" ht="13.5">
      <c r="A10" s="32" t="s">
        <v>30</v>
      </c>
      <c r="B10" s="33">
        <v>17854</v>
      </c>
      <c r="C10" s="34">
        <f t="shared" si="2"/>
        <v>1.064829725055168</v>
      </c>
      <c r="D10" s="33">
        <v>20384</v>
      </c>
      <c r="E10" s="34">
        <f t="shared" si="3"/>
        <v>1.1862887737880463</v>
      </c>
      <c r="F10" s="33">
        <v>16673</v>
      </c>
      <c r="G10" s="34">
        <f t="shared" si="1"/>
        <v>1.3028834883175744</v>
      </c>
      <c r="H10" s="33">
        <f t="shared" si="4"/>
        <v>54911</v>
      </c>
      <c r="I10" s="34">
        <f t="shared" si="5"/>
        <v>1.1746422230303548</v>
      </c>
      <c r="K10" s="33">
        <v>16767</v>
      </c>
      <c r="L10" s="33">
        <v>17183</v>
      </c>
      <c r="M10" s="33">
        <v>12797</v>
      </c>
      <c r="N10" s="46">
        <f t="shared" si="0"/>
        <v>46747</v>
      </c>
    </row>
    <row r="11" spans="1:14" ht="13.5">
      <c r="A11" s="32" t="s">
        <v>31</v>
      </c>
      <c r="B11" s="33">
        <v>14375</v>
      </c>
      <c r="C11" s="34">
        <f t="shared" si="2"/>
        <v>1.1297547940899089</v>
      </c>
      <c r="D11" s="33">
        <v>18587</v>
      </c>
      <c r="E11" s="34">
        <f t="shared" si="3"/>
        <v>0.9307461191787681</v>
      </c>
      <c r="F11" s="33">
        <v>9804</v>
      </c>
      <c r="G11" s="34">
        <f t="shared" si="1"/>
        <v>0.8256</v>
      </c>
      <c r="H11" s="33">
        <f t="shared" si="4"/>
        <v>42766</v>
      </c>
      <c r="I11" s="34">
        <f t="shared" si="5"/>
        <v>0.9595458726917813</v>
      </c>
      <c r="K11" s="33">
        <v>12724</v>
      </c>
      <c r="L11" s="33">
        <v>19970</v>
      </c>
      <c r="M11" s="33">
        <v>11875</v>
      </c>
      <c r="N11" s="46">
        <f t="shared" si="0"/>
        <v>44569</v>
      </c>
    </row>
    <row r="12" spans="1:14" ht="13.5">
      <c r="A12" s="32" t="s">
        <v>32</v>
      </c>
      <c r="B12" s="33">
        <v>30408</v>
      </c>
      <c r="C12" s="34">
        <f t="shared" si="2"/>
        <v>1.0863879957127545</v>
      </c>
      <c r="D12" s="33">
        <v>29977</v>
      </c>
      <c r="E12" s="34">
        <f t="shared" si="3"/>
        <v>1.06755698005698</v>
      </c>
      <c r="F12" s="33">
        <v>28480</v>
      </c>
      <c r="G12" s="34">
        <f t="shared" si="1"/>
        <v>1.0839200761179828</v>
      </c>
      <c r="H12" s="33">
        <f t="shared" si="4"/>
        <v>88865</v>
      </c>
      <c r="I12" s="34">
        <f t="shared" si="5"/>
        <v>1.0791790636954277</v>
      </c>
      <c r="K12" s="33">
        <v>27990</v>
      </c>
      <c r="L12" s="33">
        <v>28080</v>
      </c>
      <c r="M12" s="33">
        <v>26275</v>
      </c>
      <c r="N12" s="46">
        <f t="shared" si="0"/>
        <v>82345</v>
      </c>
    </row>
    <row r="13" spans="1:14" ht="13.5">
      <c r="A13" s="32" t="s">
        <v>33</v>
      </c>
      <c r="B13" s="33">
        <v>5027</v>
      </c>
      <c r="C13" s="34">
        <f t="shared" si="2"/>
        <v>0.9483116393133371</v>
      </c>
      <c r="D13" s="33">
        <v>5320</v>
      </c>
      <c r="E13" s="34">
        <f t="shared" si="3"/>
        <v>0.8881469115191987</v>
      </c>
      <c r="F13" s="33">
        <v>4658</v>
      </c>
      <c r="G13" s="34">
        <f t="shared" si="1"/>
        <v>0.6482048427497913</v>
      </c>
      <c r="H13" s="33">
        <f t="shared" si="4"/>
        <v>15005</v>
      </c>
      <c r="I13" s="34">
        <f t="shared" si="5"/>
        <v>0.8120907073659144</v>
      </c>
      <c r="K13" s="33">
        <v>5301</v>
      </c>
      <c r="L13" s="33">
        <v>5990</v>
      </c>
      <c r="M13" s="33">
        <v>7186</v>
      </c>
      <c r="N13" s="46">
        <f t="shared" si="0"/>
        <v>18477</v>
      </c>
    </row>
    <row r="14" spans="1:14" ht="13.5">
      <c r="A14" s="32" t="s">
        <v>34</v>
      </c>
      <c r="B14" s="33">
        <v>62461</v>
      </c>
      <c r="C14" s="34">
        <f t="shared" si="2"/>
        <v>0.9938580998297453</v>
      </c>
      <c r="D14" s="33">
        <v>60136</v>
      </c>
      <c r="E14" s="34">
        <f t="shared" si="3"/>
        <v>1.0264743535034566</v>
      </c>
      <c r="F14" s="33">
        <v>54655</v>
      </c>
      <c r="G14" s="34">
        <f t="shared" si="1"/>
        <v>0.9796734123214254</v>
      </c>
      <c r="H14" s="33">
        <f aca="true" t="shared" si="6" ref="H14:H23">B14+D14+F14</f>
        <v>177252</v>
      </c>
      <c r="I14" s="34">
        <f aca="true" t="shared" si="7" ref="I14:I23">H14/N14</f>
        <v>1.0001749228364585</v>
      </c>
      <c r="K14" s="33">
        <v>62847</v>
      </c>
      <c r="L14" s="33">
        <v>58585</v>
      </c>
      <c r="M14" s="33">
        <v>55789</v>
      </c>
      <c r="N14" s="46">
        <f t="shared" si="0"/>
        <v>177221</v>
      </c>
    </row>
    <row r="15" spans="1:14" ht="13.5">
      <c r="A15" s="32" t="s">
        <v>35</v>
      </c>
      <c r="B15" s="33">
        <v>41417</v>
      </c>
      <c r="C15" s="34">
        <f t="shared" si="2"/>
        <v>0.6939380738556397</v>
      </c>
      <c r="D15" s="33">
        <v>41943</v>
      </c>
      <c r="E15" s="34">
        <f t="shared" si="3"/>
        <v>0.7257076614298568</v>
      </c>
      <c r="F15" s="33">
        <v>34478</v>
      </c>
      <c r="G15" s="34">
        <f t="shared" si="1"/>
        <v>0.7988045039618182</v>
      </c>
      <c r="H15" s="33">
        <f t="shared" si="6"/>
        <v>117838</v>
      </c>
      <c r="I15" s="34">
        <f t="shared" si="7"/>
        <v>0.733544154081747</v>
      </c>
      <c r="K15" s="33">
        <v>59684</v>
      </c>
      <c r="L15" s="33">
        <v>57796</v>
      </c>
      <c r="M15" s="33">
        <v>43162</v>
      </c>
      <c r="N15" s="46">
        <f t="shared" si="0"/>
        <v>160642</v>
      </c>
    </row>
    <row r="16" spans="1:14" ht="13.5">
      <c r="A16" s="32" t="s">
        <v>36</v>
      </c>
      <c r="B16" s="33">
        <v>15378</v>
      </c>
      <c r="C16" s="34">
        <f t="shared" si="2"/>
        <v>1.0108459869848156</v>
      </c>
      <c r="D16" s="33">
        <v>18263</v>
      </c>
      <c r="E16" s="34">
        <f t="shared" si="3"/>
        <v>1.2654517738359201</v>
      </c>
      <c r="F16" s="33">
        <v>10340</v>
      </c>
      <c r="G16" s="34">
        <f t="shared" si="1"/>
        <v>0.8307890085167925</v>
      </c>
      <c r="H16" s="33">
        <f t="shared" si="6"/>
        <v>43981</v>
      </c>
      <c r="I16" s="34">
        <f t="shared" si="7"/>
        <v>1.0449027107932811</v>
      </c>
      <c r="K16" s="33">
        <v>15213</v>
      </c>
      <c r="L16" s="33">
        <v>14432</v>
      </c>
      <c r="M16" s="33">
        <v>12446</v>
      </c>
      <c r="N16" s="46">
        <f t="shared" si="0"/>
        <v>42091</v>
      </c>
    </row>
    <row r="17" spans="1:14" ht="13.5">
      <c r="A17" s="32" t="s">
        <v>37</v>
      </c>
      <c r="B17" s="33">
        <v>42186</v>
      </c>
      <c r="C17" s="34">
        <f t="shared" si="2"/>
        <v>0.8583986163394038</v>
      </c>
      <c r="D17" s="33">
        <v>46791</v>
      </c>
      <c r="E17" s="34">
        <f t="shared" si="3"/>
        <v>0.9089160839160839</v>
      </c>
      <c r="F17" s="33">
        <v>30906</v>
      </c>
      <c r="G17" s="34">
        <f t="shared" si="1"/>
        <v>0.8960858219773847</v>
      </c>
      <c r="H17" s="33">
        <f t="shared" si="6"/>
        <v>119883</v>
      </c>
      <c r="I17" s="34">
        <f t="shared" si="7"/>
        <v>0.8872664026940014</v>
      </c>
      <c r="K17" s="33">
        <v>49145</v>
      </c>
      <c r="L17" s="33">
        <v>51480</v>
      </c>
      <c r="M17" s="33">
        <v>34490</v>
      </c>
      <c r="N17" s="46">
        <f t="shared" si="0"/>
        <v>135115</v>
      </c>
    </row>
    <row r="18" spans="1:14" ht="13.5">
      <c r="A18" s="32" t="s">
        <v>38</v>
      </c>
      <c r="B18" s="33">
        <v>10245</v>
      </c>
      <c r="C18" s="34">
        <f t="shared" si="2"/>
        <v>0.8535366158460385</v>
      </c>
      <c r="D18" s="33">
        <v>10242</v>
      </c>
      <c r="E18" s="34">
        <f t="shared" si="3"/>
        <v>0.8437963420662382</v>
      </c>
      <c r="F18" s="33">
        <v>4351</v>
      </c>
      <c r="G18" s="34">
        <f t="shared" si="1"/>
        <v>0.8700259948010398</v>
      </c>
      <c r="H18" s="33">
        <f t="shared" si="6"/>
        <v>24838</v>
      </c>
      <c r="I18" s="34">
        <f t="shared" si="7"/>
        <v>0.8523093816484798</v>
      </c>
      <c r="K18" s="33">
        <v>12003</v>
      </c>
      <c r="L18" s="33">
        <v>12138</v>
      </c>
      <c r="M18" s="33">
        <v>5001</v>
      </c>
      <c r="N18" s="46">
        <f t="shared" si="0"/>
        <v>29142</v>
      </c>
    </row>
    <row r="19" spans="1:14" ht="13.5">
      <c r="A19" s="32" t="s">
        <v>39</v>
      </c>
      <c r="B19" s="33">
        <v>4585</v>
      </c>
      <c r="C19" s="34">
        <f t="shared" si="2"/>
        <v>0.7772503814205798</v>
      </c>
      <c r="D19" s="33">
        <v>4830</v>
      </c>
      <c r="E19" s="34">
        <f t="shared" si="3"/>
        <v>0.8307533539731682</v>
      </c>
      <c r="F19" s="33">
        <v>4195</v>
      </c>
      <c r="G19" s="34">
        <f t="shared" si="1"/>
        <v>0.8037938302356773</v>
      </c>
      <c r="H19" s="33">
        <f t="shared" si="6"/>
        <v>13610</v>
      </c>
      <c r="I19" s="34">
        <f t="shared" si="7"/>
        <v>0.8038034490904795</v>
      </c>
      <c r="K19" s="33">
        <v>5899</v>
      </c>
      <c r="L19" s="33">
        <v>5814</v>
      </c>
      <c r="M19" s="33">
        <v>5219</v>
      </c>
      <c r="N19" s="46">
        <f t="shared" si="0"/>
        <v>16932</v>
      </c>
    </row>
    <row r="20" spans="1:14" ht="13.5">
      <c r="A20" s="32" t="s">
        <v>40</v>
      </c>
      <c r="B20" s="33">
        <v>5503</v>
      </c>
      <c r="C20" s="34">
        <f t="shared" si="2"/>
        <v>0.9165556295802798</v>
      </c>
      <c r="D20" s="33">
        <v>4805</v>
      </c>
      <c r="E20" s="34">
        <f t="shared" si="3"/>
        <v>0.8033773616452098</v>
      </c>
      <c r="F20" s="33">
        <v>4534</v>
      </c>
      <c r="G20" s="34">
        <f t="shared" si="1"/>
        <v>0.9179995950597287</v>
      </c>
      <c r="H20" s="33">
        <f t="shared" si="6"/>
        <v>14842</v>
      </c>
      <c r="I20" s="34">
        <f t="shared" si="7"/>
        <v>0.8769794374852281</v>
      </c>
      <c r="K20" s="33">
        <v>6004</v>
      </c>
      <c r="L20" s="33">
        <v>5981</v>
      </c>
      <c r="M20" s="33">
        <v>4939</v>
      </c>
      <c r="N20" s="46">
        <f t="shared" si="0"/>
        <v>16924</v>
      </c>
    </row>
    <row r="21" spans="1:14" ht="13.5">
      <c r="A21" s="32" t="s">
        <v>41</v>
      </c>
      <c r="B21" s="33">
        <v>14368</v>
      </c>
      <c r="C21" s="34">
        <f t="shared" si="2"/>
        <v>0.8443321384497855</v>
      </c>
      <c r="D21" s="33">
        <v>15622</v>
      </c>
      <c r="E21" s="34">
        <f t="shared" si="3"/>
        <v>0.8796171171171171</v>
      </c>
      <c r="F21" s="33">
        <v>14057</v>
      </c>
      <c r="G21" s="34">
        <f t="shared" si="1"/>
        <v>1.030949761642831</v>
      </c>
      <c r="H21" s="33">
        <f t="shared" si="6"/>
        <v>44047</v>
      </c>
      <c r="I21" s="34">
        <f t="shared" si="7"/>
        <v>0.9098364041973065</v>
      </c>
      <c r="K21" s="33">
        <v>17017</v>
      </c>
      <c r="L21" s="33">
        <v>17760</v>
      </c>
      <c r="M21" s="33">
        <v>13635</v>
      </c>
      <c r="N21" s="46">
        <f t="shared" si="0"/>
        <v>48412</v>
      </c>
    </row>
    <row r="22" spans="1:14" ht="13.5">
      <c r="A22" s="32" t="s">
        <v>42</v>
      </c>
      <c r="B22" s="33">
        <v>8135</v>
      </c>
      <c r="C22" s="34">
        <f t="shared" si="2"/>
        <v>1.3999311650318362</v>
      </c>
      <c r="D22" s="33">
        <v>4617</v>
      </c>
      <c r="E22" s="34">
        <f t="shared" si="3"/>
        <v>0.650464919695689</v>
      </c>
      <c r="F22" s="33">
        <v>5080</v>
      </c>
      <c r="G22" s="34">
        <f t="shared" si="1"/>
        <v>1.479755316050102</v>
      </c>
      <c r="H22" s="33">
        <f t="shared" si="6"/>
        <v>17832</v>
      </c>
      <c r="I22" s="34">
        <f t="shared" si="7"/>
        <v>1.0911761106351732</v>
      </c>
      <c r="K22" s="33">
        <v>5811</v>
      </c>
      <c r="L22" s="33">
        <v>7098</v>
      </c>
      <c r="M22" s="33">
        <v>3433</v>
      </c>
      <c r="N22" s="46">
        <f t="shared" si="0"/>
        <v>16342</v>
      </c>
    </row>
    <row r="23" spans="1:14" ht="13.5">
      <c r="A23" s="32" t="s">
        <v>43</v>
      </c>
      <c r="B23" s="33">
        <v>1913</v>
      </c>
      <c r="C23" s="34">
        <f t="shared" si="2"/>
        <v>1.1941323345817727</v>
      </c>
      <c r="D23" s="33">
        <v>1611</v>
      </c>
      <c r="E23" s="34">
        <f t="shared" si="3"/>
        <v>0.987737584304108</v>
      </c>
      <c r="F23" s="33">
        <v>1637</v>
      </c>
      <c r="G23" s="34">
        <f t="shared" si="1"/>
        <v>1.0833884844473858</v>
      </c>
      <c r="H23" s="33">
        <f t="shared" si="6"/>
        <v>5161</v>
      </c>
      <c r="I23" s="34">
        <f t="shared" si="7"/>
        <v>1.0879005059021922</v>
      </c>
      <c r="K23" s="33">
        <v>1602</v>
      </c>
      <c r="L23" s="33">
        <v>1631</v>
      </c>
      <c r="M23" s="33">
        <v>1511</v>
      </c>
      <c r="N23" s="46">
        <f t="shared" si="0"/>
        <v>4744</v>
      </c>
    </row>
    <row r="24" spans="1:14" ht="13.5">
      <c r="A24" s="35" t="s">
        <v>44</v>
      </c>
      <c r="B24" s="36">
        <f>SUM(B3:B23)</f>
        <v>930845</v>
      </c>
      <c r="C24" s="53">
        <f>B24/K24</f>
        <v>0.9577047884982212</v>
      </c>
      <c r="D24" s="36">
        <f>SUM(D3:D23)</f>
        <v>967317</v>
      </c>
      <c r="E24" s="53">
        <f>D24/L24</f>
        <v>0.9713402914873406</v>
      </c>
      <c r="F24" s="36">
        <f>SUM(F3:F23)</f>
        <v>784010</v>
      </c>
      <c r="G24" s="53">
        <f>F24/M24</f>
        <v>0.9557414459793543</v>
      </c>
      <c r="H24" s="36">
        <f>SUM(H3:H23)</f>
        <v>2682172</v>
      </c>
      <c r="I24" s="53">
        <f>H24/N24</f>
        <v>0.9619974405766163</v>
      </c>
      <c r="K24" s="36">
        <f>SUM(K3:K23)</f>
        <v>971954</v>
      </c>
      <c r="L24" s="36">
        <f>SUM(L3:L23)</f>
        <v>995858</v>
      </c>
      <c r="M24" s="36">
        <f>SUM(M3:M23)</f>
        <v>820316</v>
      </c>
      <c r="N24" s="74">
        <f t="shared" si="0"/>
        <v>2788128</v>
      </c>
    </row>
    <row r="25" spans="1:14" ht="13.5">
      <c r="A25" s="32" t="s">
        <v>45</v>
      </c>
      <c r="B25" s="33">
        <v>15474</v>
      </c>
      <c r="C25" s="34">
        <f t="shared" si="2"/>
        <v>0.9489176427301159</v>
      </c>
      <c r="D25" s="33">
        <v>17367</v>
      </c>
      <c r="E25" s="34">
        <f t="shared" si="3"/>
        <v>0.9612553273924835</v>
      </c>
      <c r="F25" s="33">
        <v>15352</v>
      </c>
      <c r="G25" s="34">
        <f t="shared" si="1"/>
        <v>1.1339094467833666</v>
      </c>
      <c r="H25" s="33">
        <f aca="true" t="shared" si="8" ref="H25:H31">B25+D25+F25</f>
        <v>48193</v>
      </c>
      <c r="I25" s="34">
        <f aca="true" t="shared" si="9" ref="I25:I31">H25/N25</f>
        <v>1.005843925448208</v>
      </c>
      <c r="K25" s="33">
        <v>16307</v>
      </c>
      <c r="L25" s="33">
        <v>18067</v>
      </c>
      <c r="M25" s="33">
        <v>13539</v>
      </c>
      <c r="N25" s="46">
        <f t="shared" si="0"/>
        <v>47913</v>
      </c>
    </row>
    <row r="26" spans="1:14" ht="13.5">
      <c r="A26" s="32" t="s">
        <v>46</v>
      </c>
      <c r="B26" s="33">
        <v>29060</v>
      </c>
      <c r="C26" s="34">
        <f t="shared" si="2"/>
        <v>0.679559432219442</v>
      </c>
      <c r="D26" s="33">
        <v>29507</v>
      </c>
      <c r="E26" s="34">
        <f t="shared" si="3"/>
        <v>0.7419411616796581</v>
      </c>
      <c r="F26" s="33">
        <v>26928</v>
      </c>
      <c r="G26" s="34">
        <f t="shared" si="1"/>
        <v>0.7386235839482129</v>
      </c>
      <c r="H26" s="33">
        <f t="shared" si="8"/>
        <v>85495</v>
      </c>
      <c r="I26" s="34">
        <f t="shared" si="9"/>
        <v>0.7185057567862846</v>
      </c>
      <c r="K26" s="33">
        <v>42763</v>
      </c>
      <c r="L26" s="33">
        <v>39770</v>
      </c>
      <c r="M26" s="33">
        <v>36457</v>
      </c>
      <c r="N26" s="46">
        <f t="shared" si="0"/>
        <v>118990</v>
      </c>
    </row>
    <row r="27" spans="1:14" ht="13.5">
      <c r="A27" s="32" t="s">
        <v>47</v>
      </c>
      <c r="B27" s="33">
        <v>34515</v>
      </c>
      <c r="C27" s="34">
        <f t="shared" si="2"/>
        <v>1.0156847742922723</v>
      </c>
      <c r="D27" s="33">
        <v>30869</v>
      </c>
      <c r="E27" s="34">
        <f t="shared" si="3"/>
        <v>0.935197527872031</v>
      </c>
      <c r="F27" s="33">
        <v>24426</v>
      </c>
      <c r="G27" s="34">
        <f t="shared" si="1"/>
        <v>0.9400762036716315</v>
      </c>
      <c r="H27" s="33">
        <f t="shared" si="8"/>
        <v>89810</v>
      </c>
      <c r="I27" s="34">
        <f t="shared" si="9"/>
        <v>0.9659793703548342</v>
      </c>
      <c r="K27" s="33">
        <v>33982</v>
      </c>
      <c r="L27" s="33">
        <v>33008</v>
      </c>
      <c r="M27" s="33">
        <v>25983</v>
      </c>
      <c r="N27" s="46">
        <f t="shared" si="0"/>
        <v>92973</v>
      </c>
    </row>
    <row r="28" spans="1:14" ht="13.5">
      <c r="A28" s="32" t="s">
        <v>48</v>
      </c>
      <c r="B28" s="33">
        <v>9765</v>
      </c>
      <c r="C28" s="34">
        <f t="shared" si="2"/>
        <v>1.3609756097560977</v>
      </c>
      <c r="D28" s="33">
        <v>8708</v>
      </c>
      <c r="E28" s="34">
        <f t="shared" si="3"/>
        <v>1.1469968387776608</v>
      </c>
      <c r="F28" s="33">
        <v>6978</v>
      </c>
      <c r="G28" s="34">
        <f t="shared" si="1"/>
        <v>1.1989690721649484</v>
      </c>
      <c r="H28" s="33">
        <f t="shared" si="8"/>
        <v>25451</v>
      </c>
      <c r="I28" s="34">
        <f t="shared" si="9"/>
        <v>1.236265604507699</v>
      </c>
      <c r="K28" s="33">
        <v>7175</v>
      </c>
      <c r="L28" s="33">
        <v>7592</v>
      </c>
      <c r="M28" s="33">
        <v>5820</v>
      </c>
      <c r="N28" s="46">
        <f t="shared" si="0"/>
        <v>20587</v>
      </c>
    </row>
    <row r="29" spans="1:14" ht="13.5">
      <c r="A29" s="32" t="s">
        <v>49</v>
      </c>
      <c r="B29" s="38"/>
      <c r="C29" s="34" t="e">
        <f t="shared" si="2"/>
        <v>#DIV/0!</v>
      </c>
      <c r="D29" s="38"/>
      <c r="E29" s="34" t="e">
        <f t="shared" si="3"/>
        <v>#DIV/0!</v>
      </c>
      <c r="F29" s="38"/>
      <c r="G29" s="34" t="e">
        <f t="shared" si="1"/>
        <v>#DIV/0!</v>
      </c>
      <c r="H29" s="33">
        <f t="shared" si="8"/>
        <v>0</v>
      </c>
      <c r="I29" s="34" t="e">
        <f t="shared" si="9"/>
        <v>#DIV/0!</v>
      </c>
      <c r="K29" s="75">
        <v>0</v>
      </c>
      <c r="L29" s="75">
        <v>0</v>
      </c>
      <c r="M29" s="38"/>
      <c r="N29" s="46">
        <f t="shared" si="0"/>
        <v>0</v>
      </c>
    </row>
    <row r="30" spans="1:14" ht="13.5">
      <c r="A30" s="32" t="s">
        <v>50</v>
      </c>
      <c r="B30" s="33">
        <v>6032</v>
      </c>
      <c r="C30" s="34">
        <f t="shared" si="2"/>
        <v>0.9011054675829101</v>
      </c>
      <c r="D30" s="33">
        <v>6335</v>
      </c>
      <c r="E30" s="34">
        <f t="shared" si="3"/>
        <v>5.428449014567266</v>
      </c>
      <c r="F30" s="33">
        <v>5125</v>
      </c>
      <c r="G30" s="34">
        <f t="shared" si="1"/>
        <v>0.8026624902114331</v>
      </c>
      <c r="H30" s="33">
        <f t="shared" si="8"/>
        <v>17492</v>
      </c>
      <c r="I30" s="34">
        <f t="shared" si="9"/>
        <v>1.2278534325424681</v>
      </c>
      <c r="K30" s="33">
        <v>6694</v>
      </c>
      <c r="L30" s="33">
        <v>1167</v>
      </c>
      <c r="M30" s="33">
        <v>6385</v>
      </c>
      <c r="N30" s="46">
        <f t="shared" si="0"/>
        <v>14246</v>
      </c>
    </row>
    <row r="31" spans="1:14" ht="13.5">
      <c r="A31" s="32" t="s">
        <v>51</v>
      </c>
      <c r="B31" s="33">
        <v>533</v>
      </c>
      <c r="C31" s="34">
        <f t="shared" si="2"/>
        <v>0.846031746031746</v>
      </c>
      <c r="D31" s="33">
        <v>683</v>
      </c>
      <c r="E31" s="34">
        <f t="shared" si="3"/>
        <v>0.8893229166666666</v>
      </c>
      <c r="F31" s="33">
        <v>573</v>
      </c>
      <c r="G31" s="34">
        <f t="shared" si="1"/>
        <v>1.3450704225352113</v>
      </c>
      <c r="H31" s="33">
        <f t="shared" si="8"/>
        <v>1789</v>
      </c>
      <c r="I31" s="34">
        <f t="shared" si="9"/>
        <v>0.9808114035087719</v>
      </c>
      <c r="K31" s="33">
        <v>630</v>
      </c>
      <c r="L31" s="33">
        <v>768</v>
      </c>
      <c r="M31" s="33">
        <v>426</v>
      </c>
      <c r="N31" s="46">
        <f t="shared" si="0"/>
        <v>1824</v>
      </c>
    </row>
    <row r="32" spans="1:14" ht="13.5">
      <c r="A32" s="35" t="s">
        <v>52</v>
      </c>
      <c r="B32" s="36">
        <f>SUM(B25:B31)</f>
        <v>95379</v>
      </c>
      <c r="C32" s="53">
        <f>B32/K32</f>
        <v>0.8868257849764298</v>
      </c>
      <c r="D32" s="36">
        <f>SUM(D25:D31)</f>
        <v>93469</v>
      </c>
      <c r="E32" s="53">
        <f>D32/M32</f>
        <v>1.054835797314073</v>
      </c>
      <c r="F32" s="36">
        <f>SUM(F25:F31)</f>
        <v>79382</v>
      </c>
      <c r="G32" s="53">
        <f>F32/M32</f>
        <v>0.8958582552759282</v>
      </c>
      <c r="H32" s="36">
        <f>SUM(H25:H31)</f>
        <v>268230</v>
      </c>
      <c r="I32" s="53">
        <f>H32/N32</f>
        <v>0.9045536247230493</v>
      </c>
      <c r="K32" s="36">
        <f>SUM(K25:K31)</f>
        <v>107551</v>
      </c>
      <c r="L32" s="36">
        <f>SUM(L25:L31)</f>
        <v>100372</v>
      </c>
      <c r="M32" s="36">
        <f>SUM(M25:M31)</f>
        <v>88610</v>
      </c>
      <c r="N32" s="74">
        <f t="shared" si="0"/>
        <v>296533</v>
      </c>
    </row>
    <row r="33" spans="1:14" ht="13.5">
      <c r="A33" s="32" t="s">
        <v>53</v>
      </c>
      <c r="B33" s="33">
        <v>75627</v>
      </c>
      <c r="C33" s="34">
        <f>B33/K33</f>
        <v>0.9744993943767235</v>
      </c>
      <c r="D33" s="33">
        <v>77216</v>
      </c>
      <c r="E33" s="34">
        <f>D33/L33</f>
        <v>0.9212780681031808</v>
      </c>
      <c r="F33" s="33">
        <v>74114</v>
      </c>
      <c r="G33" s="34">
        <f>F33/M33</f>
        <v>0.9513137458764938</v>
      </c>
      <c r="H33" s="33">
        <f>B33+D33+F33</f>
        <v>226957</v>
      </c>
      <c r="I33" s="34">
        <f>H33/N33</f>
        <v>0.9483133954798246</v>
      </c>
      <c r="K33" s="33">
        <v>77606</v>
      </c>
      <c r="L33" s="33">
        <v>83814</v>
      </c>
      <c r="M33" s="33">
        <v>77907</v>
      </c>
      <c r="N33" s="46">
        <f t="shared" si="0"/>
        <v>239327</v>
      </c>
    </row>
    <row r="34" spans="1:14" ht="13.5">
      <c r="A34" s="32" t="s">
        <v>54</v>
      </c>
      <c r="B34" s="33">
        <v>24844</v>
      </c>
      <c r="C34" s="34">
        <f>B34/K34</f>
        <v>0.9350395182536696</v>
      </c>
      <c r="D34" s="33">
        <v>33333</v>
      </c>
      <c r="E34" s="34">
        <f>D34/L34</f>
        <v>1.2215707113277385</v>
      </c>
      <c r="F34" s="33">
        <v>25120</v>
      </c>
      <c r="G34" s="34">
        <f>F34/M34</f>
        <v>1.0885297049009837</v>
      </c>
      <c r="H34" s="33">
        <f>B34+D34+F34</f>
        <v>83297</v>
      </c>
      <c r="I34" s="34">
        <f>H34/N34</f>
        <v>1.082707255569709</v>
      </c>
      <c r="K34" s="33">
        <v>26570</v>
      </c>
      <c r="L34" s="33">
        <v>27287</v>
      </c>
      <c r="M34" s="33">
        <v>23077</v>
      </c>
      <c r="N34" s="46">
        <f t="shared" si="0"/>
        <v>76934</v>
      </c>
    </row>
    <row r="35" spans="1:14" ht="13.5">
      <c r="A35" s="32" t="s">
        <v>55</v>
      </c>
      <c r="B35" s="38"/>
      <c r="C35" s="34" t="e">
        <f aca="true" t="shared" si="10" ref="C35:C67">B35/K35</f>
        <v>#DIV/0!</v>
      </c>
      <c r="D35" s="38"/>
      <c r="E35" s="34"/>
      <c r="F35" s="38"/>
      <c r="G35" s="34"/>
      <c r="H35" s="33">
        <f>B35+D35+F35</f>
        <v>0</v>
      </c>
      <c r="I35" s="34"/>
      <c r="K35" s="38"/>
      <c r="L35" s="38"/>
      <c r="M35" s="38"/>
      <c r="N35" s="46">
        <f t="shared" si="0"/>
        <v>0</v>
      </c>
    </row>
    <row r="36" spans="1:14" ht="13.5">
      <c r="A36" s="32" t="s">
        <v>56</v>
      </c>
      <c r="B36" s="38"/>
      <c r="C36" s="34" t="e">
        <f t="shared" si="10"/>
        <v>#DIV/0!</v>
      </c>
      <c r="D36" s="38"/>
      <c r="E36" s="34"/>
      <c r="F36" s="38"/>
      <c r="G36" s="34"/>
      <c r="H36" s="33">
        <f>B36+D36+F36</f>
        <v>0</v>
      </c>
      <c r="I36" s="34"/>
      <c r="K36" s="38"/>
      <c r="L36" s="38"/>
      <c r="M36" s="38"/>
      <c r="N36" s="46">
        <f t="shared" si="0"/>
        <v>0</v>
      </c>
    </row>
    <row r="37" spans="1:14" ht="13.5">
      <c r="A37" s="32" t="s">
        <v>57</v>
      </c>
      <c r="B37" s="33">
        <v>502</v>
      </c>
      <c r="C37" s="34">
        <f t="shared" si="10"/>
        <v>1.0568421052631578</v>
      </c>
      <c r="D37" s="33">
        <v>342</v>
      </c>
      <c r="E37" s="34">
        <f>D37/L37</f>
        <v>0.6965376782077393</v>
      </c>
      <c r="F37" s="33">
        <v>173</v>
      </c>
      <c r="G37" s="34">
        <f>F37/M37</f>
        <v>0.3818984547461369</v>
      </c>
      <c r="H37" s="33">
        <f>B37+D37+F37</f>
        <v>1017</v>
      </c>
      <c r="I37" s="34">
        <f>H37/N37</f>
        <v>0.7167019027484144</v>
      </c>
      <c r="K37" s="33">
        <v>475</v>
      </c>
      <c r="L37" s="33">
        <v>491</v>
      </c>
      <c r="M37" s="33">
        <v>453</v>
      </c>
      <c r="N37" s="46">
        <f t="shared" si="0"/>
        <v>1419</v>
      </c>
    </row>
    <row r="38" spans="1:14" ht="13.5">
      <c r="A38" s="35" t="s">
        <v>58</v>
      </c>
      <c r="B38" s="36">
        <f>SUM(B33:B37)</f>
        <v>100973</v>
      </c>
      <c r="C38" s="53">
        <f>B38/K38</f>
        <v>0.9648546119960631</v>
      </c>
      <c r="D38" s="36">
        <f>SUM(D33:D37)</f>
        <v>110891</v>
      </c>
      <c r="E38" s="53">
        <f>D38/L38</f>
        <v>0.9937181876837049</v>
      </c>
      <c r="F38" s="36">
        <f>SUM(F33:F37)</f>
        <v>99407</v>
      </c>
      <c r="G38" s="53">
        <f>F38/M38</f>
        <v>0.9799875784969981</v>
      </c>
      <c r="H38" s="36">
        <f>SUM(H33:H37)</f>
        <v>311271</v>
      </c>
      <c r="I38" s="53">
        <f>H38/N38</f>
        <v>0.9798256106774113</v>
      </c>
      <c r="K38" s="36">
        <f>SUM(K33:K37)</f>
        <v>104651</v>
      </c>
      <c r="L38" s="36">
        <f>SUM(L33:L37)</f>
        <v>111592</v>
      </c>
      <c r="M38" s="36">
        <f>SUM(M33:M37)</f>
        <v>101437</v>
      </c>
      <c r="N38" s="74">
        <f t="shared" si="0"/>
        <v>317680</v>
      </c>
    </row>
    <row r="39" spans="1:14" ht="13.5">
      <c r="A39" s="32" t="s">
        <v>59</v>
      </c>
      <c r="B39" s="33">
        <v>968</v>
      </c>
      <c r="C39" s="34">
        <f t="shared" si="10"/>
        <v>0.9471624266144814</v>
      </c>
      <c r="D39" s="33">
        <v>949</v>
      </c>
      <c r="E39" s="34">
        <f aca="true" t="shared" si="11" ref="E39:E67">D39/L39</f>
        <v>0.8450578806767587</v>
      </c>
      <c r="F39" s="33">
        <v>869</v>
      </c>
      <c r="G39" s="34">
        <f aca="true" t="shared" si="12" ref="G39:G67">F39/M39</f>
        <v>0.8544739429695182</v>
      </c>
      <c r="H39" s="33">
        <f aca="true" t="shared" si="13" ref="H39:H52">B39+D39+F39</f>
        <v>2786</v>
      </c>
      <c r="I39" s="34">
        <f aca="true" t="shared" si="14" ref="I39:I52">H39/N39</f>
        <v>0.8810879190385832</v>
      </c>
      <c r="K39" s="33">
        <v>1022</v>
      </c>
      <c r="L39" s="33">
        <v>1123</v>
      </c>
      <c r="M39" s="33">
        <v>1017</v>
      </c>
      <c r="N39" s="46">
        <f t="shared" si="0"/>
        <v>3162</v>
      </c>
    </row>
    <row r="40" spans="1:14" ht="13.5">
      <c r="A40" s="32" t="s">
        <v>60</v>
      </c>
      <c r="B40" s="33">
        <v>118</v>
      </c>
      <c r="C40" s="34">
        <f t="shared" si="10"/>
        <v>0.855072463768116</v>
      </c>
      <c r="D40" s="33">
        <v>129</v>
      </c>
      <c r="E40" s="34">
        <f t="shared" si="11"/>
        <v>0.7247191011235955</v>
      </c>
      <c r="F40" s="33">
        <v>70</v>
      </c>
      <c r="G40" s="34">
        <f t="shared" si="12"/>
        <v>0.5833333333333334</v>
      </c>
      <c r="H40" s="33">
        <f t="shared" si="13"/>
        <v>317</v>
      </c>
      <c r="I40" s="34">
        <f t="shared" si="14"/>
        <v>0.7270642201834863</v>
      </c>
      <c r="K40" s="33">
        <v>138</v>
      </c>
      <c r="L40" s="33">
        <v>178</v>
      </c>
      <c r="M40" s="33">
        <v>120</v>
      </c>
      <c r="N40" s="46">
        <f t="shared" si="0"/>
        <v>436</v>
      </c>
    </row>
    <row r="41" spans="1:14" ht="13.5">
      <c r="A41" s="32" t="s">
        <v>61</v>
      </c>
      <c r="B41" s="33">
        <v>6730</v>
      </c>
      <c r="C41" s="34">
        <f t="shared" si="10"/>
        <v>0.9039623908663532</v>
      </c>
      <c r="D41" s="33">
        <v>6837</v>
      </c>
      <c r="E41" s="34">
        <f t="shared" si="11"/>
        <v>0.9169796137339056</v>
      </c>
      <c r="F41" s="33">
        <v>4644</v>
      </c>
      <c r="G41" s="34">
        <f t="shared" si="12"/>
        <v>1.045945945945946</v>
      </c>
      <c r="H41" s="33">
        <f t="shared" si="13"/>
        <v>18211</v>
      </c>
      <c r="I41" s="34">
        <f t="shared" si="14"/>
        <v>0.9415748927149579</v>
      </c>
      <c r="K41" s="33">
        <v>7445</v>
      </c>
      <c r="L41" s="33">
        <v>7456</v>
      </c>
      <c r="M41" s="33">
        <v>4440</v>
      </c>
      <c r="N41" s="46">
        <f t="shared" si="0"/>
        <v>19341</v>
      </c>
    </row>
    <row r="42" spans="1:14" ht="13.5">
      <c r="A42" s="35" t="s">
        <v>62</v>
      </c>
      <c r="B42" s="36">
        <f>SUM(B39:B41)</f>
        <v>7816</v>
      </c>
      <c r="C42" s="53">
        <f>B42/K42</f>
        <v>0.9083091226031377</v>
      </c>
      <c r="D42" s="36">
        <f>SUM(D39:D41)</f>
        <v>7915</v>
      </c>
      <c r="E42" s="53">
        <f>D42/L42</f>
        <v>0.9038483498915154</v>
      </c>
      <c r="F42" s="36">
        <f>SUM(F39:F41)</f>
        <v>5583</v>
      </c>
      <c r="G42" s="53">
        <f>F42/M42</f>
        <v>1.0010758472296934</v>
      </c>
      <c r="H42" s="36">
        <f>SUM(H39:H41)</f>
        <v>21314</v>
      </c>
      <c r="I42" s="53">
        <f>H42/N42</f>
        <v>0.9291599459435895</v>
      </c>
      <c r="K42" s="36">
        <f>SUM(K39:K41)</f>
        <v>8605</v>
      </c>
      <c r="L42" s="36">
        <f>SUM(L39:L41)</f>
        <v>8757</v>
      </c>
      <c r="M42" s="36">
        <f>SUM(M39:M41)</f>
        <v>5577</v>
      </c>
      <c r="N42" s="74">
        <f t="shared" si="0"/>
        <v>22939</v>
      </c>
    </row>
    <row r="43" spans="1:14" ht="13.5">
      <c r="A43" s="32" t="s">
        <v>63</v>
      </c>
      <c r="B43" s="33">
        <v>10267</v>
      </c>
      <c r="C43" s="34">
        <f t="shared" si="10"/>
        <v>1.0885284139100933</v>
      </c>
      <c r="D43" s="33">
        <v>8315</v>
      </c>
      <c r="E43" s="34">
        <f t="shared" si="11"/>
        <v>0.9211255123518334</v>
      </c>
      <c r="F43" s="33">
        <v>10267</v>
      </c>
      <c r="G43" s="34">
        <f t="shared" si="12"/>
        <v>1.2104456496109408</v>
      </c>
      <c r="H43" s="33">
        <f t="shared" si="13"/>
        <v>28849</v>
      </c>
      <c r="I43" s="34">
        <f t="shared" si="14"/>
        <v>1.0708214245944843</v>
      </c>
      <c r="K43" s="33">
        <v>9432</v>
      </c>
      <c r="L43" s="33">
        <v>9027</v>
      </c>
      <c r="M43" s="33">
        <v>8482</v>
      </c>
      <c r="N43" s="46">
        <f t="shared" si="0"/>
        <v>26941</v>
      </c>
    </row>
    <row r="44" spans="1:14" ht="13.5">
      <c r="A44" s="32" t="s">
        <v>64</v>
      </c>
      <c r="B44" s="33">
        <v>32991</v>
      </c>
      <c r="C44" s="34">
        <f t="shared" si="10"/>
        <v>0.9732432591893327</v>
      </c>
      <c r="D44" s="33">
        <v>33353</v>
      </c>
      <c r="E44" s="34">
        <f t="shared" si="11"/>
        <v>0.9703537763295705</v>
      </c>
      <c r="F44" s="33">
        <v>32960</v>
      </c>
      <c r="G44" s="34">
        <f t="shared" si="12"/>
        <v>0.9166249513321096</v>
      </c>
      <c r="H44" s="33">
        <f t="shared" si="13"/>
        <v>99304</v>
      </c>
      <c r="I44" s="34">
        <f t="shared" si="14"/>
        <v>0.9527574164332041</v>
      </c>
      <c r="K44" s="33">
        <v>33898</v>
      </c>
      <c r="L44" s="33">
        <v>34372</v>
      </c>
      <c r="M44" s="33">
        <v>35958</v>
      </c>
      <c r="N44" s="46">
        <f t="shared" si="0"/>
        <v>104228</v>
      </c>
    </row>
    <row r="45" spans="1:14" ht="13.5">
      <c r="A45" s="32" t="s">
        <v>65</v>
      </c>
      <c r="B45" s="33">
        <v>9454</v>
      </c>
      <c r="C45" s="34">
        <f t="shared" si="10"/>
        <v>0.9199182640848497</v>
      </c>
      <c r="D45" s="33">
        <v>8663</v>
      </c>
      <c r="E45" s="34">
        <f t="shared" si="11"/>
        <v>0.9478118161925602</v>
      </c>
      <c r="F45" s="33">
        <v>7207</v>
      </c>
      <c r="G45" s="34">
        <f t="shared" si="12"/>
        <v>0.8126057052655317</v>
      </c>
      <c r="H45" s="33">
        <f t="shared" si="13"/>
        <v>25324</v>
      </c>
      <c r="I45" s="34">
        <f t="shared" si="14"/>
        <v>0.8952838860213533</v>
      </c>
      <c r="K45" s="33">
        <v>10277</v>
      </c>
      <c r="L45" s="33">
        <v>9140</v>
      </c>
      <c r="M45" s="33">
        <v>8869</v>
      </c>
      <c r="N45" s="46">
        <f t="shared" si="0"/>
        <v>28286</v>
      </c>
    </row>
    <row r="46" spans="1:14" ht="13.5">
      <c r="A46" s="32" t="s">
        <v>66</v>
      </c>
      <c r="B46" s="33">
        <v>273</v>
      </c>
      <c r="C46" s="34">
        <f t="shared" si="10"/>
        <v>0.48663101604278075</v>
      </c>
      <c r="D46" s="33">
        <v>234</v>
      </c>
      <c r="E46" s="34">
        <f t="shared" si="11"/>
        <v>0.3183673469387755</v>
      </c>
      <c r="F46" s="33">
        <v>184</v>
      </c>
      <c r="G46" s="34">
        <f t="shared" si="12"/>
        <v>0.36220472440944884</v>
      </c>
      <c r="H46" s="33">
        <f t="shared" si="13"/>
        <v>691</v>
      </c>
      <c r="I46" s="34">
        <f t="shared" si="14"/>
        <v>0.3830376940133038</v>
      </c>
      <c r="K46" s="33">
        <v>561</v>
      </c>
      <c r="L46" s="33">
        <v>735</v>
      </c>
      <c r="M46" s="33">
        <v>508</v>
      </c>
      <c r="N46" s="46">
        <f t="shared" si="0"/>
        <v>1804</v>
      </c>
    </row>
    <row r="47" spans="1:14" ht="13.5">
      <c r="A47" s="32" t="s">
        <v>67</v>
      </c>
      <c r="B47" s="33">
        <v>287</v>
      </c>
      <c r="C47" s="34">
        <f t="shared" si="10"/>
        <v>0.49312714776632305</v>
      </c>
      <c r="D47" s="33">
        <v>473</v>
      </c>
      <c r="E47" s="34">
        <f t="shared" si="11"/>
        <v>0.6158854166666666</v>
      </c>
      <c r="F47" s="33">
        <v>570</v>
      </c>
      <c r="G47" s="34">
        <f t="shared" si="12"/>
        <v>0.8456973293768546</v>
      </c>
      <c r="H47" s="33">
        <f t="shared" si="13"/>
        <v>1330</v>
      </c>
      <c r="I47" s="34">
        <f t="shared" si="14"/>
        <v>0.6571146245059288</v>
      </c>
      <c r="K47" s="33">
        <v>582</v>
      </c>
      <c r="L47" s="33">
        <v>768</v>
      </c>
      <c r="M47" s="33">
        <v>674</v>
      </c>
      <c r="N47" s="46">
        <f t="shared" si="0"/>
        <v>2024</v>
      </c>
    </row>
    <row r="48" spans="1:14" ht="13.5">
      <c r="A48" s="32" t="s">
        <v>68</v>
      </c>
      <c r="B48" s="33">
        <v>11881</v>
      </c>
      <c r="C48" s="34">
        <f t="shared" si="10"/>
        <v>0.8885648044274923</v>
      </c>
      <c r="D48" s="33">
        <v>13260</v>
      </c>
      <c r="E48" s="34">
        <f t="shared" si="11"/>
        <v>0.9232697395905862</v>
      </c>
      <c r="F48" s="33">
        <v>12454</v>
      </c>
      <c r="G48" s="34">
        <f t="shared" si="12"/>
        <v>0.8306543053424932</v>
      </c>
      <c r="H48" s="33">
        <f t="shared" si="13"/>
        <v>37595</v>
      </c>
      <c r="I48" s="34">
        <f t="shared" si="14"/>
        <v>0.8799091887843468</v>
      </c>
      <c r="K48" s="33">
        <v>13371</v>
      </c>
      <c r="L48" s="33">
        <v>14362</v>
      </c>
      <c r="M48" s="33">
        <v>14993</v>
      </c>
      <c r="N48" s="46">
        <f t="shared" si="0"/>
        <v>42726</v>
      </c>
    </row>
    <row r="49" spans="1:14" ht="13.5">
      <c r="A49" s="32" t="s">
        <v>69</v>
      </c>
      <c r="B49" s="33">
        <v>1954</v>
      </c>
      <c r="C49" s="34">
        <f t="shared" si="10"/>
        <v>0.7917341977309562</v>
      </c>
      <c r="D49" s="33">
        <v>2386</v>
      </c>
      <c r="E49" s="34">
        <f t="shared" si="11"/>
        <v>0.8404367735117999</v>
      </c>
      <c r="F49" s="33">
        <v>1786</v>
      </c>
      <c r="G49" s="34">
        <f t="shared" si="12"/>
        <v>0.7619453924914675</v>
      </c>
      <c r="H49" s="33">
        <f t="shared" si="13"/>
        <v>6126</v>
      </c>
      <c r="I49" s="34">
        <f t="shared" si="14"/>
        <v>0.800679649718991</v>
      </c>
      <c r="K49" s="33">
        <v>2468</v>
      </c>
      <c r="L49" s="33">
        <v>2839</v>
      </c>
      <c r="M49" s="33">
        <v>2344</v>
      </c>
      <c r="N49" s="46">
        <f t="shared" si="0"/>
        <v>7651</v>
      </c>
    </row>
    <row r="50" spans="1:14" ht="13.5">
      <c r="A50" s="32" t="s">
        <v>70</v>
      </c>
      <c r="B50" s="33">
        <v>1503</v>
      </c>
      <c r="C50" s="34">
        <f t="shared" si="10"/>
        <v>0.668297020898177</v>
      </c>
      <c r="D50" s="33">
        <v>1911</v>
      </c>
      <c r="E50" s="34">
        <f t="shared" si="11"/>
        <v>0.8896648044692738</v>
      </c>
      <c r="F50" s="33">
        <v>1149</v>
      </c>
      <c r="G50" s="34">
        <f t="shared" si="12"/>
        <v>0.8448529411764706</v>
      </c>
      <c r="H50" s="33">
        <f t="shared" si="13"/>
        <v>4563</v>
      </c>
      <c r="I50" s="34">
        <f t="shared" si="14"/>
        <v>0.7926003126628453</v>
      </c>
      <c r="K50" s="33">
        <v>2249</v>
      </c>
      <c r="L50" s="33">
        <v>2148</v>
      </c>
      <c r="M50" s="33">
        <v>1360</v>
      </c>
      <c r="N50" s="46">
        <f t="shared" si="0"/>
        <v>5757</v>
      </c>
    </row>
    <row r="51" spans="1:14" ht="13.5">
      <c r="A51" s="32" t="s">
        <v>71</v>
      </c>
      <c r="B51" s="33">
        <v>459</v>
      </c>
      <c r="C51" s="34">
        <f t="shared" si="10"/>
        <v>0.8579439252336448</v>
      </c>
      <c r="D51" s="33">
        <v>313</v>
      </c>
      <c r="E51" s="34">
        <f t="shared" si="11"/>
        <v>0.43532684283727396</v>
      </c>
      <c r="F51" s="33">
        <v>378</v>
      </c>
      <c r="G51" s="34">
        <f t="shared" si="12"/>
        <v>0.6166394779771615</v>
      </c>
      <c r="H51" s="33">
        <f t="shared" si="13"/>
        <v>1150</v>
      </c>
      <c r="I51" s="34">
        <f t="shared" si="14"/>
        <v>0.6159614354579539</v>
      </c>
      <c r="K51" s="33">
        <v>535</v>
      </c>
      <c r="L51" s="33">
        <v>719</v>
      </c>
      <c r="M51" s="33">
        <v>613</v>
      </c>
      <c r="N51" s="46">
        <f t="shared" si="0"/>
        <v>1867</v>
      </c>
    </row>
    <row r="52" spans="1:14" ht="13.5">
      <c r="A52" s="32" t="s">
        <v>72</v>
      </c>
      <c r="B52" s="33">
        <v>582</v>
      </c>
      <c r="C52" s="34">
        <f t="shared" si="10"/>
        <v>1.3227272727272728</v>
      </c>
      <c r="D52" s="33">
        <v>532</v>
      </c>
      <c r="E52" s="34">
        <f t="shared" si="11"/>
        <v>1.2372093023255815</v>
      </c>
      <c r="F52" s="33">
        <v>560</v>
      </c>
      <c r="G52" s="34">
        <f t="shared" si="12"/>
        <v>1.755485893416928</v>
      </c>
      <c r="H52" s="33">
        <f t="shared" si="13"/>
        <v>1674</v>
      </c>
      <c r="I52" s="34">
        <f t="shared" si="14"/>
        <v>1.407905803195963</v>
      </c>
      <c r="K52" s="33">
        <v>440</v>
      </c>
      <c r="L52" s="33">
        <v>430</v>
      </c>
      <c r="M52" s="33">
        <v>319</v>
      </c>
      <c r="N52" s="46">
        <f t="shared" si="0"/>
        <v>1189</v>
      </c>
    </row>
    <row r="53" spans="1:14" ht="13.5">
      <c r="A53" s="35" t="s">
        <v>73</v>
      </c>
      <c r="B53" s="36">
        <f>SUM(B43:B52)</f>
        <v>69651</v>
      </c>
      <c r="C53" s="53">
        <f>B53/K53</f>
        <v>0.9436142684892905</v>
      </c>
      <c r="D53" s="36">
        <f>SUM(D43:D52)</f>
        <v>69440</v>
      </c>
      <c r="E53" s="53">
        <f>D53/L53</f>
        <v>0.9315803595385028</v>
      </c>
      <c r="F53" s="36">
        <f>SUM(F43:F52)</f>
        <v>67515</v>
      </c>
      <c r="G53" s="53">
        <f>F53/M53</f>
        <v>0.910887749595251</v>
      </c>
      <c r="H53" s="36">
        <f>SUM(H43:H52)</f>
        <v>206606</v>
      </c>
      <c r="I53" s="53">
        <f>H53/N53</f>
        <v>0.9286789857645646</v>
      </c>
      <c r="K53" s="36">
        <f>SUM(K43:K52)</f>
        <v>73813</v>
      </c>
      <c r="L53" s="36">
        <f>SUM(L43:L52)</f>
        <v>74540</v>
      </c>
      <c r="M53" s="36">
        <f>SUM(M43:M52)</f>
        <v>74120</v>
      </c>
      <c r="N53" s="74">
        <f t="shared" si="0"/>
        <v>222473</v>
      </c>
    </row>
    <row r="54" spans="1:14" ht="13.5">
      <c r="A54" s="32" t="s">
        <v>74</v>
      </c>
      <c r="B54" s="55">
        <v>7842</v>
      </c>
      <c r="C54" s="34">
        <f t="shared" si="10"/>
        <v>1.1680071492403932</v>
      </c>
      <c r="D54" s="33">
        <v>7723</v>
      </c>
      <c r="E54" s="34">
        <f t="shared" si="11"/>
        <v>1.051034295046271</v>
      </c>
      <c r="F54" s="33">
        <v>5852</v>
      </c>
      <c r="G54" s="34">
        <f t="shared" si="12"/>
        <v>1.121502491376006</v>
      </c>
      <c r="H54" s="33">
        <f aca="true" t="shared" si="15" ref="H54:H67">B54+D54+F54</f>
        <v>21417</v>
      </c>
      <c r="I54" s="34">
        <f aca="true" t="shared" si="16" ref="I54:I67">H54/N54</f>
        <v>1.1108402489626557</v>
      </c>
      <c r="K54" s="55">
        <v>6714</v>
      </c>
      <c r="L54" s="33">
        <v>7348</v>
      </c>
      <c r="M54" s="33">
        <v>5218</v>
      </c>
      <c r="N54" s="46">
        <f t="shared" si="0"/>
        <v>19280</v>
      </c>
    </row>
    <row r="55" spans="1:14" ht="13.5">
      <c r="A55" s="32" t="s">
        <v>75</v>
      </c>
      <c r="B55" s="56">
        <v>27614</v>
      </c>
      <c r="C55" s="34">
        <f t="shared" si="10"/>
        <v>1.0075528149742767</v>
      </c>
      <c r="D55" s="33">
        <v>25113</v>
      </c>
      <c r="E55" s="34">
        <f t="shared" si="11"/>
        <v>0.9653648035673099</v>
      </c>
      <c r="F55" s="33">
        <v>20866</v>
      </c>
      <c r="G55" s="34">
        <f t="shared" si="12"/>
        <v>1.0057357690268474</v>
      </c>
      <c r="H55" s="33">
        <f t="shared" si="15"/>
        <v>73593</v>
      </c>
      <c r="I55" s="34">
        <f t="shared" si="16"/>
        <v>0.9922473303850717</v>
      </c>
      <c r="K55" s="56">
        <v>27407</v>
      </c>
      <c r="L55" s="33">
        <v>26014</v>
      </c>
      <c r="M55" s="33">
        <v>20747</v>
      </c>
      <c r="N55" s="46">
        <f t="shared" si="0"/>
        <v>74168</v>
      </c>
    </row>
    <row r="56" spans="1:14" ht="13.5">
      <c r="A56" s="32" t="s">
        <v>76</v>
      </c>
      <c r="B56" s="55">
        <v>8931</v>
      </c>
      <c r="C56" s="34">
        <f t="shared" si="10"/>
        <v>1.011896668932699</v>
      </c>
      <c r="D56" s="33">
        <v>8513</v>
      </c>
      <c r="E56" s="34">
        <f t="shared" si="11"/>
        <v>1.0035364847341743</v>
      </c>
      <c r="F56" s="33">
        <v>7180</v>
      </c>
      <c r="G56" s="34">
        <f t="shared" si="12"/>
        <v>1.016133597509199</v>
      </c>
      <c r="H56" s="33">
        <f t="shared" si="15"/>
        <v>24624</v>
      </c>
      <c r="I56" s="34">
        <f t="shared" si="16"/>
        <v>1.0102153846153845</v>
      </c>
      <c r="K56" s="55">
        <v>8826</v>
      </c>
      <c r="L56" s="33">
        <v>8483</v>
      </c>
      <c r="M56" s="33">
        <v>7066</v>
      </c>
      <c r="N56" s="46">
        <f t="shared" si="0"/>
        <v>24375</v>
      </c>
    </row>
    <row r="57" spans="1:14" ht="13.5">
      <c r="A57" s="32" t="s">
        <v>77</v>
      </c>
      <c r="B57" s="55">
        <v>615</v>
      </c>
      <c r="C57" s="34">
        <f t="shared" si="10"/>
        <v>1.0884955752212389</v>
      </c>
      <c r="D57" s="33">
        <v>739</v>
      </c>
      <c r="E57" s="34">
        <f t="shared" si="11"/>
        <v>1.207516339869281</v>
      </c>
      <c r="F57" s="33">
        <v>343</v>
      </c>
      <c r="G57" s="34">
        <f t="shared" si="12"/>
        <v>0.5036710719530103</v>
      </c>
      <c r="H57" s="33">
        <f t="shared" si="15"/>
        <v>1697</v>
      </c>
      <c r="I57" s="34">
        <f t="shared" si="16"/>
        <v>0.9133476856835306</v>
      </c>
      <c r="K57" s="55">
        <v>565</v>
      </c>
      <c r="L57" s="33">
        <v>612</v>
      </c>
      <c r="M57" s="33">
        <v>681</v>
      </c>
      <c r="N57" s="46">
        <f t="shared" si="0"/>
        <v>1858</v>
      </c>
    </row>
    <row r="58" spans="1:14" ht="13.5">
      <c r="A58" s="32" t="s">
        <v>78</v>
      </c>
      <c r="B58" s="55">
        <v>857</v>
      </c>
      <c r="C58" s="34">
        <f t="shared" si="10"/>
        <v>1.0023391812865496</v>
      </c>
      <c r="D58" s="33">
        <v>1145</v>
      </c>
      <c r="E58" s="34">
        <f t="shared" si="11"/>
        <v>1.0043859649122806</v>
      </c>
      <c r="F58" s="33">
        <v>987</v>
      </c>
      <c r="G58" s="34">
        <f t="shared" si="12"/>
        <v>1.0071428571428571</v>
      </c>
      <c r="H58" s="33">
        <f t="shared" si="15"/>
        <v>2989</v>
      </c>
      <c r="I58" s="34">
        <f t="shared" si="16"/>
        <v>1.0047058823529411</v>
      </c>
      <c r="K58" s="55">
        <v>855</v>
      </c>
      <c r="L58" s="33">
        <v>1140</v>
      </c>
      <c r="M58" s="33">
        <v>980</v>
      </c>
      <c r="N58" s="46">
        <f t="shared" si="0"/>
        <v>2975</v>
      </c>
    </row>
    <row r="59" spans="1:14" ht="13.5">
      <c r="A59" s="32" t="s">
        <v>79</v>
      </c>
      <c r="B59" s="55">
        <v>11054</v>
      </c>
      <c r="C59" s="34">
        <f t="shared" si="10"/>
        <v>1.585030111843992</v>
      </c>
      <c r="D59" s="33">
        <v>12259</v>
      </c>
      <c r="E59" s="34">
        <f t="shared" si="11"/>
        <v>2.0665879973027645</v>
      </c>
      <c r="F59" s="33">
        <v>11667</v>
      </c>
      <c r="G59" s="34">
        <f t="shared" si="12"/>
        <v>1.2272010097822657</v>
      </c>
      <c r="H59" s="33">
        <f t="shared" si="15"/>
        <v>34980</v>
      </c>
      <c r="I59" s="34">
        <f t="shared" si="16"/>
        <v>1.5607013786641681</v>
      </c>
      <c r="K59" s="55">
        <v>6974</v>
      </c>
      <c r="L59" s="33">
        <v>5932</v>
      </c>
      <c r="M59" s="33">
        <v>9507</v>
      </c>
      <c r="N59" s="46">
        <f t="shared" si="0"/>
        <v>22413</v>
      </c>
    </row>
    <row r="60" spans="1:14" ht="13.5">
      <c r="A60" s="32" t="s">
        <v>80</v>
      </c>
      <c r="B60" s="55">
        <v>522</v>
      </c>
      <c r="C60" s="34">
        <f t="shared" si="10"/>
        <v>0.20061491160645656</v>
      </c>
      <c r="D60" s="33">
        <v>611</v>
      </c>
      <c r="E60" s="34">
        <f t="shared" si="11"/>
        <v>0.21544428772919605</v>
      </c>
      <c r="F60" s="33">
        <v>1334</v>
      </c>
      <c r="G60" s="34">
        <f t="shared" si="12"/>
        <v>0.4171357098186366</v>
      </c>
      <c r="H60" s="33">
        <f t="shared" si="15"/>
        <v>2467</v>
      </c>
      <c r="I60" s="34">
        <f t="shared" si="16"/>
        <v>0.28566465956461323</v>
      </c>
      <c r="K60" s="55">
        <v>2602</v>
      </c>
      <c r="L60" s="33">
        <v>2836</v>
      </c>
      <c r="M60" s="33">
        <v>3198</v>
      </c>
      <c r="N60" s="46">
        <f t="shared" si="0"/>
        <v>8636</v>
      </c>
    </row>
    <row r="61" spans="1:14" ht="13.5">
      <c r="A61" s="32" t="s">
        <v>81</v>
      </c>
      <c r="B61" s="55">
        <v>1441</v>
      </c>
      <c r="C61" s="34">
        <f t="shared" si="10"/>
        <v>1.0908402725208175</v>
      </c>
      <c r="D61" s="33">
        <v>1496</v>
      </c>
      <c r="E61" s="34">
        <f t="shared" si="11"/>
        <v>1.1106161841128435</v>
      </c>
      <c r="F61" s="33">
        <v>1576</v>
      </c>
      <c r="G61" s="34">
        <f t="shared" si="12"/>
        <v>1.534566699123661</v>
      </c>
      <c r="H61" s="33">
        <f t="shared" si="15"/>
        <v>4513</v>
      </c>
      <c r="I61" s="34">
        <f t="shared" si="16"/>
        <v>1.221380243572395</v>
      </c>
      <c r="K61" s="55">
        <v>1321</v>
      </c>
      <c r="L61" s="33">
        <v>1347</v>
      </c>
      <c r="M61" s="33">
        <v>1027</v>
      </c>
      <c r="N61" s="46">
        <f t="shared" si="0"/>
        <v>3695</v>
      </c>
    </row>
    <row r="62" spans="1:14" ht="13.5">
      <c r="A62" s="32" t="s">
        <v>82</v>
      </c>
      <c r="B62" s="55">
        <v>744</v>
      </c>
      <c r="C62" s="34">
        <f t="shared" si="10"/>
        <v>1.0767004341534008</v>
      </c>
      <c r="D62" s="33">
        <v>742</v>
      </c>
      <c r="E62" s="34">
        <f t="shared" si="11"/>
        <v>1.0108991825613078</v>
      </c>
      <c r="F62" s="33">
        <v>609</v>
      </c>
      <c r="G62" s="34">
        <f t="shared" si="12"/>
        <v>0.7372881355932204</v>
      </c>
      <c r="H62" s="33">
        <f t="shared" si="15"/>
        <v>2095</v>
      </c>
      <c r="I62" s="34">
        <f t="shared" si="16"/>
        <v>0.9306974677920924</v>
      </c>
      <c r="K62" s="55">
        <v>691</v>
      </c>
      <c r="L62" s="33">
        <v>734</v>
      </c>
      <c r="M62" s="33">
        <v>826</v>
      </c>
      <c r="N62" s="46">
        <f t="shared" si="0"/>
        <v>2251</v>
      </c>
    </row>
    <row r="63" spans="1:14" ht="13.5">
      <c r="A63" s="32" t="s">
        <v>83</v>
      </c>
      <c r="B63" s="55"/>
      <c r="C63" s="34" t="e">
        <f t="shared" si="10"/>
        <v>#DIV/0!</v>
      </c>
      <c r="D63" s="38"/>
      <c r="E63" s="34" t="e">
        <f t="shared" si="11"/>
        <v>#DIV/0!</v>
      </c>
      <c r="F63" s="38"/>
      <c r="G63" s="34" t="e">
        <f t="shared" si="12"/>
        <v>#DIV/0!</v>
      </c>
      <c r="H63" s="33">
        <f t="shared" si="15"/>
        <v>0</v>
      </c>
      <c r="I63" s="34" t="e">
        <f t="shared" si="16"/>
        <v>#DIV/0!</v>
      </c>
      <c r="K63" s="55"/>
      <c r="L63" s="38"/>
      <c r="M63" s="38"/>
      <c r="N63" s="46">
        <f t="shared" si="0"/>
        <v>0</v>
      </c>
    </row>
    <row r="64" spans="1:14" ht="13.5">
      <c r="A64" s="32" t="s">
        <v>84</v>
      </c>
      <c r="B64" s="55">
        <v>1453</v>
      </c>
      <c r="C64" s="34">
        <f t="shared" si="10"/>
        <v>0.9428942245295263</v>
      </c>
      <c r="D64" s="33">
        <v>1532</v>
      </c>
      <c r="E64" s="34">
        <f t="shared" si="11"/>
        <v>0.9922279792746114</v>
      </c>
      <c r="F64" s="33">
        <v>2970</v>
      </c>
      <c r="G64" s="34">
        <f t="shared" si="12"/>
        <v>1.9014084507042253</v>
      </c>
      <c r="H64" s="33">
        <f t="shared" si="15"/>
        <v>5955</v>
      </c>
      <c r="I64" s="34">
        <f t="shared" si="16"/>
        <v>1.2814719173660427</v>
      </c>
      <c r="K64" s="55">
        <v>1541</v>
      </c>
      <c r="L64" s="33">
        <v>1544</v>
      </c>
      <c r="M64" s="33">
        <v>1562</v>
      </c>
      <c r="N64" s="46">
        <f t="shared" si="0"/>
        <v>4647</v>
      </c>
    </row>
    <row r="65" spans="1:14" ht="13.5">
      <c r="A65" s="32" t="s">
        <v>85</v>
      </c>
      <c r="B65" s="57">
        <v>25</v>
      </c>
      <c r="C65" s="34">
        <f t="shared" si="10"/>
        <v>1.4705882352941178</v>
      </c>
      <c r="D65" s="33">
        <v>32</v>
      </c>
      <c r="E65" s="34">
        <f t="shared" si="11"/>
        <v>0.9411764705882353</v>
      </c>
      <c r="F65" s="33">
        <v>27</v>
      </c>
      <c r="G65" s="34">
        <f t="shared" si="12"/>
        <v>3</v>
      </c>
      <c r="H65" s="33">
        <f t="shared" si="15"/>
        <v>84</v>
      </c>
      <c r="I65" s="34">
        <f t="shared" si="16"/>
        <v>1.4</v>
      </c>
      <c r="K65" s="57">
        <v>17</v>
      </c>
      <c r="L65" s="33">
        <v>34</v>
      </c>
      <c r="M65" s="33">
        <v>9</v>
      </c>
      <c r="N65" s="46">
        <f t="shared" si="0"/>
        <v>60</v>
      </c>
    </row>
    <row r="66" spans="1:14" ht="13.5">
      <c r="A66" s="32" t="s">
        <v>86</v>
      </c>
      <c r="B66" s="55">
        <v>2474</v>
      </c>
      <c r="C66" s="34">
        <f t="shared" si="10"/>
        <v>1.178095238095238</v>
      </c>
      <c r="D66" s="33">
        <v>2277</v>
      </c>
      <c r="E66" s="34">
        <f t="shared" si="11"/>
        <v>1.035</v>
      </c>
      <c r="F66" s="33">
        <v>1503</v>
      </c>
      <c r="G66" s="34">
        <f t="shared" si="12"/>
        <v>1.002</v>
      </c>
      <c r="H66" s="33">
        <f t="shared" si="15"/>
        <v>6254</v>
      </c>
      <c r="I66" s="34">
        <f t="shared" si="16"/>
        <v>1.0782758620689654</v>
      </c>
      <c r="K66" s="55">
        <v>2100</v>
      </c>
      <c r="L66" s="33">
        <v>2200</v>
      </c>
      <c r="M66" s="33">
        <v>1500</v>
      </c>
      <c r="N66" s="46">
        <f t="shared" si="0"/>
        <v>5800</v>
      </c>
    </row>
    <row r="67" spans="1:14" ht="13.5">
      <c r="A67" s="32" t="s">
        <v>87</v>
      </c>
      <c r="B67" s="33">
        <v>543</v>
      </c>
      <c r="C67" s="34">
        <f t="shared" si="10"/>
        <v>1.086</v>
      </c>
      <c r="D67" s="33">
        <v>393</v>
      </c>
      <c r="E67" s="34">
        <f t="shared" si="11"/>
        <v>0.817047817047817</v>
      </c>
      <c r="F67" s="33">
        <v>163</v>
      </c>
      <c r="G67" s="34">
        <f t="shared" si="12"/>
        <v>0.5109717868338558</v>
      </c>
      <c r="H67" s="33">
        <f t="shared" si="15"/>
        <v>1099</v>
      </c>
      <c r="I67" s="34">
        <f t="shared" si="16"/>
        <v>0.8453846153846154</v>
      </c>
      <c r="K67" s="33">
        <v>500</v>
      </c>
      <c r="L67" s="33">
        <v>481</v>
      </c>
      <c r="M67" s="33">
        <v>319</v>
      </c>
      <c r="N67" s="46">
        <f t="shared" si="0"/>
        <v>1300</v>
      </c>
    </row>
    <row r="68" spans="1:14" ht="13.5">
      <c r="A68" s="35" t="s">
        <v>88</v>
      </c>
      <c r="B68" s="36">
        <f>SUM(B54:B67)</f>
        <v>64115</v>
      </c>
      <c r="C68" s="53">
        <f>B68/K68</f>
        <v>1.0665746178031374</v>
      </c>
      <c r="D68" s="36">
        <f>SUM(D54:D67)</f>
        <v>62575</v>
      </c>
      <c r="E68" s="53">
        <f>D68/L68</f>
        <v>1.0659228345115408</v>
      </c>
      <c r="F68" s="36">
        <f>SUM(F54:F67)</f>
        <v>55077</v>
      </c>
      <c r="G68" s="53">
        <f>F68/M68</f>
        <v>1.0462955927051671</v>
      </c>
      <c r="H68" s="36">
        <f>SUM(H54:H67)</f>
        <v>181767</v>
      </c>
      <c r="I68" s="53">
        <f>H68/N68</f>
        <v>1.0601255117871433</v>
      </c>
      <c r="K68" s="36">
        <f>SUM(K54:K67)</f>
        <v>60113</v>
      </c>
      <c r="L68" s="36">
        <f>SUM(L54:L67)</f>
        <v>58705</v>
      </c>
      <c r="M68" s="36">
        <f>SUM(M54:M67)</f>
        <v>52640</v>
      </c>
      <c r="N68" s="74">
        <f aca="true" t="shared" si="17" ref="N68:N85">SUM(K68:M68)</f>
        <v>171458</v>
      </c>
    </row>
    <row r="69" spans="1:14" ht="13.5">
      <c r="A69" s="32" t="s">
        <v>89</v>
      </c>
      <c r="B69" s="33">
        <v>124885</v>
      </c>
      <c r="C69" s="34">
        <f aca="true" t="shared" si="18" ref="C69:C77">B69/K69</f>
        <v>1.0258843051242874</v>
      </c>
      <c r="D69" s="33">
        <v>128210</v>
      </c>
      <c r="E69" s="34">
        <f aca="true" t="shared" si="19" ref="E69:E77">D69/L69</f>
        <v>1.0076313080109085</v>
      </c>
      <c r="F69" s="33">
        <v>120834</v>
      </c>
      <c r="G69" s="34">
        <f aca="true" t="shared" si="20" ref="G69:G77">F69/M69</f>
        <v>1.033900335409679</v>
      </c>
      <c r="H69" s="33">
        <f aca="true" t="shared" si="21" ref="H69:H77">B69+D69+F69</f>
        <v>373929</v>
      </c>
      <c r="I69" s="34">
        <f aca="true" t="shared" si="22" ref="I69:I77">H69/N69</f>
        <v>1.0220967896240212</v>
      </c>
      <c r="K69" s="33">
        <v>121734</v>
      </c>
      <c r="L69" s="33">
        <v>127239</v>
      </c>
      <c r="M69" s="33">
        <v>116872</v>
      </c>
      <c r="N69" s="46">
        <f t="shared" si="17"/>
        <v>365845</v>
      </c>
    </row>
    <row r="70" spans="1:14" ht="13.5">
      <c r="A70" s="32" t="s">
        <v>90</v>
      </c>
      <c r="B70" s="33">
        <v>3410</v>
      </c>
      <c r="C70" s="34">
        <f t="shared" si="18"/>
        <v>0.9898403483309144</v>
      </c>
      <c r="D70" s="33">
        <v>4789</v>
      </c>
      <c r="E70" s="34">
        <f t="shared" si="19"/>
        <v>1.0449487235435304</v>
      </c>
      <c r="F70" s="33">
        <v>7716</v>
      </c>
      <c r="G70" s="34">
        <f t="shared" si="20"/>
        <v>2.0326659641728133</v>
      </c>
      <c r="H70" s="33">
        <f t="shared" si="21"/>
        <v>15915</v>
      </c>
      <c r="I70" s="34">
        <f t="shared" si="22"/>
        <v>1.3459912043301758</v>
      </c>
      <c r="K70" s="33">
        <v>3445</v>
      </c>
      <c r="L70" s="33">
        <v>4583</v>
      </c>
      <c r="M70" s="33">
        <v>3796</v>
      </c>
      <c r="N70" s="46">
        <f t="shared" si="17"/>
        <v>11824</v>
      </c>
    </row>
    <row r="71" spans="1:14" ht="13.5">
      <c r="A71" s="32" t="s">
        <v>91</v>
      </c>
      <c r="B71" s="33">
        <v>2980</v>
      </c>
      <c r="C71" s="34">
        <f t="shared" si="18"/>
        <v>0.8795749704840614</v>
      </c>
      <c r="D71" s="33">
        <v>3035</v>
      </c>
      <c r="E71" s="34">
        <f t="shared" si="19"/>
        <v>1.0205110961667787</v>
      </c>
      <c r="F71" s="33">
        <v>2276</v>
      </c>
      <c r="G71" s="34">
        <f t="shared" si="20"/>
        <v>1.0786729857819906</v>
      </c>
      <c r="H71" s="33">
        <f t="shared" si="21"/>
        <v>8291</v>
      </c>
      <c r="I71" s="34">
        <f t="shared" si="22"/>
        <v>0.9786355051935789</v>
      </c>
      <c r="K71" s="33">
        <v>3388</v>
      </c>
      <c r="L71" s="33">
        <v>2974</v>
      </c>
      <c r="M71" s="33">
        <v>2110</v>
      </c>
      <c r="N71" s="46">
        <f t="shared" si="17"/>
        <v>8472</v>
      </c>
    </row>
    <row r="72" spans="1:14" ht="13.5">
      <c r="A72" s="32" t="s">
        <v>92</v>
      </c>
      <c r="B72" s="33">
        <v>9080</v>
      </c>
      <c r="C72" s="34">
        <f t="shared" si="18"/>
        <v>0.9340602818640058</v>
      </c>
      <c r="D72" s="33">
        <v>9993</v>
      </c>
      <c r="E72" s="34">
        <f t="shared" si="19"/>
        <v>0.8830078642749846</v>
      </c>
      <c r="F72" s="33">
        <v>8139</v>
      </c>
      <c r="G72" s="34">
        <f t="shared" si="20"/>
        <v>0.9051379003558719</v>
      </c>
      <c r="H72" s="33">
        <f t="shared" si="21"/>
        <v>27212</v>
      </c>
      <c r="I72" s="34">
        <f t="shared" si="22"/>
        <v>0.9061605061605061</v>
      </c>
      <c r="K72" s="33">
        <v>9721</v>
      </c>
      <c r="L72" s="33">
        <v>11317</v>
      </c>
      <c r="M72" s="33">
        <v>8992</v>
      </c>
      <c r="N72" s="46">
        <f t="shared" si="17"/>
        <v>30030</v>
      </c>
    </row>
    <row r="73" spans="1:14" ht="13.5">
      <c r="A73" s="32" t="s">
        <v>93</v>
      </c>
      <c r="B73" s="33">
        <v>4320</v>
      </c>
      <c r="C73" s="34">
        <f t="shared" si="18"/>
        <v>2.055185537583254</v>
      </c>
      <c r="D73" s="33">
        <v>6599</v>
      </c>
      <c r="E73" s="34">
        <f t="shared" si="19"/>
        <v>2.9941016333938295</v>
      </c>
      <c r="F73" s="33">
        <v>3004</v>
      </c>
      <c r="G73" s="34">
        <f t="shared" si="20"/>
        <v>1.5597092419522327</v>
      </c>
      <c r="H73" s="33">
        <f t="shared" si="21"/>
        <v>13923</v>
      </c>
      <c r="I73" s="34">
        <f t="shared" si="22"/>
        <v>2.234114249037227</v>
      </c>
      <c r="K73" s="33">
        <v>2102</v>
      </c>
      <c r="L73" s="33">
        <v>2204</v>
      </c>
      <c r="M73" s="33">
        <v>1926</v>
      </c>
      <c r="N73" s="46">
        <f t="shared" si="17"/>
        <v>6232</v>
      </c>
    </row>
    <row r="74" spans="1:14" ht="13.5">
      <c r="A74" s="32" t="s">
        <v>94</v>
      </c>
      <c r="B74" s="33">
        <v>9573</v>
      </c>
      <c r="C74" s="34">
        <f t="shared" si="18"/>
        <v>0.9649228908376172</v>
      </c>
      <c r="D74" s="33">
        <v>7732</v>
      </c>
      <c r="E74" s="34">
        <f t="shared" si="19"/>
        <v>1.1851624770079705</v>
      </c>
      <c r="F74" s="33">
        <v>7626</v>
      </c>
      <c r="G74" s="34">
        <f t="shared" si="20"/>
        <v>1.4399546827794563</v>
      </c>
      <c r="H74" s="33">
        <f t="shared" si="21"/>
        <v>24931</v>
      </c>
      <c r="I74" s="34">
        <f t="shared" si="22"/>
        <v>1.1467273814451957</v>
      </c>
      <c r="K74" s="33">
        <v>9921</v>
      </c>
      <c r="L74" s="33">
        <v>6524</v>
      </c>
      <c r="M74" s="33">
        <v>5296</v>
      </c>
      <c r="N74" s="46">
        <f t="shared" si="17"/>
        <v>21741</v>
      </c>
    </row>
    <row r="75" spans="1:14" ht="13.5">
      <c r="A75" s="32" t="s">
        <v>95</v>
      </c>
      <c r="B75" s="33">
        <v>1689</v>
      </c>
      <c r="C75" s="34">
        <f t="shared" si="18"/>
        <v>0.7486702127659575</v>
      </c>
      <c r="D75" s="33">
        <v>1984</v>
      </c>
      <c r="E75" s="34">
        <f t="shared" si="19"/>
        <v>0.8551724137931035</v>
      </c>
      <c r="F75" s="33">
        <v>2559</v>
      </c>
      <c r="G75" s="34">
        <f t="shared" si="20"/>
        <v>1.6104468219005663</v>
      </c>
      <c r="H75" s="33">
        <f t="shared" si="21"/>
        <v>6232</v>
      </c>
      <c r="I75" s="34">
        <f t="shared" si="22"/>
        <v>1.010867802108678</v>
      </c>
      <c r="K75" s="33">
        <v>2256</v>
      </c>
      <c r="L75" s="33">
        <v>2320</v>
      </c>
      <c r="M75" s="33">
        <v>1589</v>
      </c>
      <c r="N75" s="46">
        <f t="shared" si="17"/>
        <v>6165</v>
      </c>
    </row>
    <row r="76" spans="1:14" ht="13.5">
      <c r="A76" s="32" t="s">
        <v>96</v>
      </c>
      <c r="B76" s="33">
        <v>425</v>
      </c>
      <c r="C76" s="34">
        <f t="shared" si="18"/>
        <v>0.5666666666666667</v>
      </c>
      <c r="D76" s="33">
        <v>1034</v>
      </c>
      <c r="E76" s="34">
        <f t="shared" si="19"/>
        <v>1.662379421221865</v>
      </c>
      <c r="F76" s="33">
        <v>434</v>
      </c>
      <c r="G76" s="34">
        <f t="shared" si="20"/>
        <v>0.5937072503419972</v>
      </c>
      <c r="H76" s="33">
        <f t="shared" si="21"/>
        <v>1893</v>
      </c>
      <c r="I76" s="34">
        <f t="shared" si="22"/>
        <v>0.9001426533523538</v>
      </c>
      <c r="K76" s="33">
        <v>750</v>
      </c>
      <c r="L76" s="33">
        <v>622</v>
      </c>
      <c r="M76" s="33">
        <v>731</v>
      </c>
      <c r="N76" s="46">
        <f t="shared" si="17"/>
        <v>2103</v>
      </c>
    </row>
    <row r="77" spans="1:14" ht="13.5">
      <c r="A77" s="32" t="s">
        <v>97</v>
      </c>
      <c r="B77" s="33">
        <v>28834</v>
      </c>
      <c r="C77" s="34">
        <f t="shared" si="18"/>
        <v>0.9913019562003644</v>
      </c>
      <c r="D77" s="33">
        <v>30756</v>
      </c>
      <c r="E77" s="34">
        <f t="shared" si="19"/>
        <v>1.0481545854207137</v>
      </c>
      <c r="F77" s="33">
        <v>25238</v>
      </c>
      <c r="G77" s="34">
        <f t="shared" si="20"/>
        <v>1.067642455264605</v>
      </c>
      <c r="H77" s="33">
        <f t="shared" si="21"/>
        <v>84828</v>
      </c>
      <c r="I77" s="34">
        <f t="shared" si="22"/>
        <v>1.0336180531016583</v>
      </c>
      <c r="K77" s="33">
        <v>29087</v>
      </c>
      <c r="L77" s="33">
        <v>29343</v>
      </c>
      <c r="M77" s="33">
        <v>23639</v>
      </c>
      <c r="N77" s="46">
        <f t="shared" si="17"/>
        <v>82069</v>
      </c>
    </row>
    <row r="78" spans="1:14" ht="13.5">
      <c r="A78" s="35" t="s">
        <v>98</v>
      </c>
      <c r="B78" s="36">
        <f>SUM(B69:B77)</f>
        <v>185196</v>
      </c>
      <c r="C78" s="37">
        <f>B78/K78</f>
        <v>1.0153066818710117</v>
      </c>
      <c r="D78" s="36">
        <f>SUM(D69:D77)</f>
        <v>194132</v>
      </c>
      <c r="E78" s="37">
        <f>D78/L78</f>
        <v>1.0374400136806217</v>
      </c>
      <c r="F78" s="36">
        <f>SUM(F69:F77)</f>
        <v>177826</v>
      </c>
      <c r="G78" s="37">
        <f>F78/M78</f>
        <v>1.078053482549363</v>
      </c>
      <c r="H78" s="36">
        <f>SUM(H69:H77)</f>
        <v>557154</v>
      </c>
      <c r="I78" s="37">
        <f>H78/N78</f>
        <v>1.0424205911903324</v>
      </c>
      <c r="K78" s="36">
        <f>SUM(K69:K77)</f>
        <v>182404</v>
      </c>
      <c r="L78" s="36">
        <f>SUM(L69:L77)</f>
        <v>187126</v>
      </c>
      <c r="M78" s="36">
        <f>SUM(M69:M77)</f>
        <v>164951</v>
      </c>
      <c r="N78" s="74">
        <f t="shared" si="17"/>
        <v>534481</v>
      </c>
    </row>
    <row r="79" spans="1:14" ht="13.5">
      <c r="A79" s="32" t="s">
        <v>99</v>
      </c>
      <c r="B79" s="33">
        <v>2179</v>
      </c>
      <c r="C79" s="34">
        <f aca="true" t="shared" si="23" ref="C79:C85">B79/K79</f>
        <v>1.614074074074074</v>
      </c>
      <c r="D79" s="33">
        <v>3072</v>
      </c>
      <c r="E79" s="34">
        <f aca="true" t="shared" si="24" ref="E79:E85">D79/L79</f>
        <v>0.800625488663018</v>
      </c>
      <c r="F79" s="33">
        <v>2723</v>
      </c>
      <c r="G79" s="34">
        <f aca="true" t="shared" si="25" ref="G79:G85">F79/M79</f>
        <v>1.439978847170809</v>
      </c>
      <c r="H79" s="33">
        <f>B79+D79+F79</f>
        <v>7974</v>
      </c>
      <c r="I79" s="34">
        <f aca="true" t="shared" si="26" ref="I79:I85">H79/N79</f>
        <v>1.12658943204295</v>
      </c>
      <c r="K79" s="33">
        <v>1350</v>
      </c>
      <c r="L79" s="33">
        <v>3837</v>
      </c>
      <c r="M79" s="33">
        <v>1891</v>
      </c>
      <c r="N79" s="46">
        <f t="shared" si="17"/>
        <v>7078</v>
      </c>
    </row>
    <row r="80" spans="1:14" ht="13.5">
      <c r="A80" s="32" t="s">
        <v>100</v>
      </c>
      <c r="B80" s="33">
        <v>503</v>
      </c>
      <c r="C80" s="34">
        <f t="shared" si="23"/>
        <v>0.8627787307032591</v>
      </c>
      <c r="D80" s="33">
        <v>1176</v>
      </c>
      <c r="E80" s="34">
        <f t="shared" si="24"/>
        <v>1.9310344827586208</v>
      </c>
      <c r="F80" s="33">
        <v>329</v>
      </c>
      <c r="G80" s="34">
        <f t="shared" si="25"/>
        <v>0.7946859903381642</v>
      </c>
      <c r="H80" s="33">
        <f>B80+D80+F80</f>
        <v>2008</v>
      </c>
      <c r="I80" s="34">
        <f t="shared" si="26"/>
        <v>1.2503113325031132</v>
      </c>
      <c r="K80" s="33">
        <v>583</v>
      </c>
      <c r="L80" s="33">
        <v>609</v>
      </c>
      <c r="M80" s="33">
        <v>414</v>
      </c>
      <c r="N80" s="46">
        <f t="shared" si="17"/>
        <v>1606</v>
      </c>
    </row>
    <row r="81" spans="1:14" ht="13.5">
      <c r="A81" s="32" t="s">
        <v>101</v>
      </c>
      <c r="B81" s="33">
        <v>75</v>
      </c>
      <c r="C81" s="34">
        <f t="shared" si="23"/>
        <v>0.6578947368421053</v>
      </c>
      <c r="D81" s="33">
        <v>171</v>
      </c>
      <c r="E81" s="34">
        <f t="shared" si="24"/>
        <v>1.06875</v>
      </c>
      <c r="F81" s="33">
        <v>250</v>
      </c>
      <c r="G81" s="34">
        <f t="shared" si="25"/>
        <v>0.847457627118644</v>
      </c>
      <c r="H81" s="33">
        <f>B81+D81+F81</f>
        <v>496</v>
      </c>
      <c r="I81" s="34">
        <f t="shared" si="26"/>
        <v>0.8717047451669596</v>
      </c>
      <c r="K81" s="33">
        <v>114</v>
      </c>
      <c r="L81" s="33">
        <v>160</v>
      </c>
      <c r="M81" s="33">
        <v>295</v>
      </c>
      <c r="N81" s="46">
        <f t="shared" si="17"/>
        <v>569</v>
      </c>
    </row>
    <row r="82" spans="1:14" ht="13.5">
      <c r="A82" s="32" t="s">
        <v>102</v>
      </c>
      <c r="B82" s="33">
        <v>1611</v>
      </c>
      <c r="C82" s="34">
        <f t="shared" si="23"/>
        <v>1.732258064516129</v>
      </c>
      <c r="D82" s="33">
        <v>961</v>
      </c>
      <c r="E82" s="34">
        <f t="shared" si="24"/>
        <v>1.415316642120766</v>
      </c>
      <c r="F82" s="33">
        <v>421</v>
      </c>
      <c r="G82" s="34">
        <f t="shared" si="25"/>
        <v>0.6457055214723927</v>
      </c>
      <c r="H82" s="33">
        <f>B82+D82+F82</f>
        <v>2993</v>
      </c>
      <c r="I82" s="34">
        <f t="shared" si="26"/>
        <v>1.32375055285272</v>
      </c>
      <c r="K82" s="33">
        <v>930</v>
      </c>
      <c r="L82" s="33">
        <v>679</v>
      </c>
      <c r="M82" s="33">
        <v>652</v>
      </c>
      <c r="N82" s="46">
        <f t="shared" si="17"/>
        <v>2261</v>
      </c>
    </row>
    <row r="83" spans="1:14" ht="13.5">
      <c r="A83" s="32" t="s">
        <v>103</v>
      </c>
      <c r="B83" s="33">
        <v>353</v>
      </c>
      <c r="C83" s="34">
        <f t="shared" si="23"/>
        <v>0.8022727272727272</v>
      </c>
      <c r="D83" s="33">
        <v>402</v>
      </c>
      <c r="E83" s="34">
        <f t="shared" si="24"/>
        <v>0.8137651821862348</v>
      </c>
      <c r="F83" s="33">
        <v>207</v>
      </c>
      <c r="G83" s="34">
        <f t="shared" si="25"/>
        <v>0.575</v>
      </c>
      <c r="H83" s="33">
        <f>B83+D83+F83</f>
        <v>962</v>
      </c>
      <c r="I83" s="34">
        <f t="shared" si="26"/>
        <v>0.7434312210200927</v>
      </c>
      <c r="K83" s="33">
        <v>440</v>
      </c>
      <c r="L83" s="33">
        <v>494</v>
      </c>
      <c r="M83" s="33">
        <v>360</v>
      </c>
      <c r="N83" s="46">
        <f t="shared" si="17"/>
        <v>1294</v>
      </c>
    </row>
    <row r="84" spans="1:14" ht="13.5">
      <c r="A84" s="35" t="s">
        <v>104</v>
      </c>
      <c r="B84" s="36">
        <f>SUM(B79:B83)</f>
        <v>4721</v>
      </c>
      <c r="C84" s="37">
        <f t="shared" si="23"/>
        <v>1.3816213052385133</v>
      </c>
      <c r="D84" s="36">
        <f>SUM(D79:D83)</f>
        <v>5782</v>
      </c>
      <c r="E84" s="37">
        <f t="shared" si="24"/>
        <v>1.0005191209551825</v>
      </c>
      <c r="F84" s="36">
        <f>SUM(F79:F83)</f>
        <v>3930</v>
      </c>
      <c r="G84" s="37">
        <f t="shared" si="25"/>
        <v>1.0880398671096345</v>
      </c>
      <c r="H84" s="36">
        <f>SUM(H79:H83)</f>
        <v>14433</v>
      </c>
      <c r="I84" s="37">
        <f t="shared" si="26"/>
        <v>1.1268738288569644</v>
      </c>
      <c r="K84" s="36">
        <f>SUM(K79:K83)</f>
        <v>3417</v>
      </c>
      <c r="L84" s="36">
        <f>SUM(L79:L83)</f>
        <v>5779</v>
      </c>
      <c r="M84" s="36">
        <f>SUM(M79:M83)</f>
        <v>3612</v>
      </c>
      <c r="N84" s="74">
        <f t="shared" si="17"/>
        <v>12808</v>
      </c>
    </row>
    <row r="85" spans="1:14" ht="13.5">
      <c r="A85" s="58" t="s">
        <v>105</v>
      </c>
      <c r="B85" s="59">
        <f>SUM(B84,B78,B68,B53,B42,B38,B32,B24)</f>
        <v>1458696</v>
      </c>
      <c r="C85" s="60">
        <f t="shared" si="23"/>
        <v>0.9644220063629415</v>
      </c>
      <c r="D85" s="59">
        <f>SUM(D84,D78,D68,D53,D42,D38,D32,D24)</f>
        <v>1511521</v>
      </c>
      <c r="E85" s="60">
        <f t="shared" si="24"/>
        <v>0.9797709124544881</v>
      </c>
      <c r="F85" s="59">
        <f>SUM(F84,F78,F68,F53,F42,F38,F32,F24)</f>
        <v>1272730</v>
      </c>
      <c r="G85" s="60">
        <f t="shared" si="25"/>
        <v>0.9706138280421243</v>
      </c>
      <c r="H85" s="59">
        <f>SUM(H84,H78,H68,H53,H42,H38,H32,H24)</f>
        <v>4242947</v>
      </c>
      <c r="I85" s="60">
        <f t="shared" si="26"/>
        <v>0.9717043398603</v>
      </c>
      <c r="K85" s="59">
        <f>K24+K32+K38+K42+K53+K68+K78+K84</f>
        <v>1512508</v>
      </c>
      <c r="L85" s="59">
        <f>L24+L32+L38+L42+L53+L68+L78+L84</f>
        <v>1542729</v>
      </c>
      <c r="M85" s="59">
        <f>M24+M32+M38+M42+M53+M68+M78+M84</f>
        <v>1311263</v>
      </c>
      <c r="N85" s="71">
        <f t="shared" si="17"/>
        <v>4366500</v>
      </c>
    </row>
  </sheetData>
  <mergeCells count="5">
    <mergeCell ref="H1:I1"/>
    <mergeCell ref="A1:A2"/>
    <mergeCell ref="B1:C1"/>
    <mergeCell ref="D1:E1"/>
    <mergeCell ref="F1:G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&amp;C宿泊客数(平成14年度第1四半期）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ＦＵＪ９９０３Ｂ０５６３</dc:creator>
  <cp:keywords/>
  <dc:description/>
  <cp:lastModifiedBy>ＦＵＪ９９０３Ｂ０３９９</cp:lastModifiedBy>
  <cp:lastPrinted>2002-10-11T05:03:47Z</cp:lastPrinted>
  <dcterms:created xsi:type="dcterms:W3CDTF">2000-10-19T00:16:52Z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