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45" windowWidth="10350" windowHeight="5850" tabRatio="599" activeTab="0"/>
  </bookViews>
  <sheets>
    <sheet name="平成18年" sheetId="1" r:id="rId1"/>
    <sheet name="集計・傾向" sheetId="2" r:id="rId2"/>
  </sheets>
  <definedNames/>
  <calcPr fullCalcOnLoad="1"/>
</workbook>
</file>

<file path=xl/sharedStrings.xml><?xml version="1.0" encoding="utf-8"?>
<sst xmlns="http://schemas.openxmlformats.org/spreadsheetml/2006/main" count="216" uniqueCount="147">
  <si>
    <t>市町村名</t>
  </si>
  <si>
    <t>海水浴場名</t>
  </si>
  <si>
    <t>６月</t>
  </si>
  <si>
    <t>７月</t>
  </si>
  <si>
    <t>８月</t>
  </si>
  <si>
    <t>当年度計</t>
  </si>
  <si>
    <t>前年度計</t>
  </si>
  <si>
    <t>沼津市</t>
  </si>
  <si>
    <t>千本浜</t>
  </si>
  <si>
    <t>我入道</t>
  </si>
  <si>
    <t>島郷</t>
  </si>
  <si>
    <t>大瀬</t>
  </si>
  <si>
    <t>計</t>
  </si>
  <si>
    <t>熱海市</t>
  </si>
  <si>
    <t>熱海サンビーチ</t>
  </si>
  <si>
    <t>長浜</t>
  </si>
  <si>
    <t>中野</t>
  </si>
  <si>
    <t>伊東市</t>
  </si>
  <si>
    <t>オレンジビーチ</t>
  </si>
  <si>
    <t>宇佐美</t>
  </si>
  <si>
    <t>川奈</t>
  </si>
  <si>
    <t>川奈いるか</t>
  </si>
  <si>
    <t>下田市</t>
  </si>
  <si>
    <t>白浜大浜</t>
  </si>
  <si>
    <t>外浦</t>
  </si>
  <si>
    <t>九十浜</t>
  </si>
  <si>
    <t>多々戸浜</t>
  </si>
  <si>
    <t>入田浜</t>
  </si>
  <si>
    <t>吉佐美大浜</t>
  </si>
  <si>
    <t>東伊豆町</t>
  </si>
  <si>
    <t>大川海岸</t>
  </si>
  <si>
    <t>熱川</t>
  </si>
  <si>
    <t>池尻</t>
  </si>
  <si>
    <t>河津町</t>
  </si>
  <si>
    <t>今井浜</t>
  </si>
  <si>
    <t>河津浜</t>
  </si>
  <si>
    <t>南伊豆町</t>
  </si>
  <si>
    <t>弓ヶ浜</t>
  </si>
  <si>
    <t>子浦</t>
  </si>
  <si>
    <t>松崎町</t>
  </si>
  <si>
    <t>松崎</t>
  </si>
  <si>
    <t>岩地</t>
  </si>
  <si>
    <t>石部</t>
  </si>
  <si>
    <t>雲見</t>
  </si>
  <si>
    <t>西伊豆町</t>
  </si>
  <si>
    <t>大浜</t>
  </si>
  <si>
    <t>乗浜</t>
  </si>
  <si>
    <t>浮島</t>
  </si>
  <si>
    <t>田子瀬</t>
  </si>
  <si>
    <t>大田子</t>
  </si>
  <si>
    <t>クリスタルビーチ</t>
  </si>
  <si>
    <t>安良里</t>
  </si>
  <si>
    <t>宇久須</t>
  </si>
  <si>
    <t>計</t>
  </si>
  <si>
    <t>御浜</t>
  </si>
  <si>
    <t>用宗</t>
  </si>
  <si>
    <t>三保真崎</t>
  </si>
  <si>
    <t>三保内浜</t>
  </si>
  <si>
    <t>計</t>
  </si>
  <si>
    <t>焼津市</t>
  </si>
  <si>
    <t>浜当目</t>
  </si>
  <si>
    <t>御前崎</t>
  </si>
  <si>
    <t>相良サンビーチ</t>
  </si>
  <si>
    <t>計</t>
  </si>
  <si>
    <t>静波</t>
  </si>
  <si>
    <t>鹿島</t>
  </si>
  <si>
    <t>浜松市</t>
  </si>
  <si>
    <t>かんざんじサンビーチ</t>
  </si>
  <si>
    <t>村櫛</t>
  </si>
  <si>
    <t>湖西市</t>
  </si>
  <si>
    <t>女河浦</t>
  </si>
  <si>
    <t>弁天島</t>
  </si>
  <si>
    <t>新居町</t>
  </si>
  <si>
    <t>新居弁天</t>
  </si>
  <si>
    <t>合計</t>
  </si>
  <si>
    <t>網代温泉海水浴場</t>
  </si>
  <si>
    <t>公表</t>
  </si>
  <si>
    <t>〇</t>
  </si>
  <si>
    <t>前年度対比</t>
  </si>
  <si>
    <t>個々のデータなし。</t>
  </si>
  <si>
    <t>土肥</t>
  </si>
  <si>
    <t>小土肥</t>
  </si>
  <si>
    <t>〇</t>
  </si>
  <si>
    <t>差引</t>
  </si>
  <si>
    <t>静岡市</t>
  </si>
  <si>
    <t>らららサンビーチ</t>
  </si>
  <si>
    <t>伊豆市</t>
  </si>
  <si>
    <t>白浜中央海水浴場</t>
  </si>
  <si>
    <t>鍋田浜海水浴場</t>
  </si>
  <si>
    <t>田牛海水浴場</t>
  </si>
  <si>
    <t>御前崎市</t>
  </si>
  <si>
    <t>黄金崎</t>
  </si>
  <si>
    <t>市町村名</t>
  </si>
  <si>
    <t>沼津市</t>
  </si>
  <si>
    <t>熱海市</t>
  </si>
  <si>
    <t>伊東市</t>
  </si>
  <si>
    <t>下田市</t>
  </si>
  <si>
    <t>熱川：ライフセイバーによる報告　　　　　　　　　　　　　　　　　　　　　　　　　　　　　　　　　　　　　　　　　　　　　　　　　　　　　　　　　　　　　　　　　　　　　　　　　　　　　　　池尻海浜プール管理者より報告</t>
  </si>
  <si>
    <t>河津町</t>
  </si>
  <si>
    <t>南伊豆町</t>
  </si>
  <si>
    <t>松崎町</t>
  </si>
  <si>
    <t>西伊豆町</t>
  </si>
  <si>
    <t>焼津市</t>
  </si>
  <si>
    <t>監視員がカウンターで実数を計測する。</t>
  </si>
  <si>
    <t>御前崎市</t>
  </si>
  <si>
    <t>浜松市</t>
  </si>
  <si>
    <t>湖西市</t>
  </si>
  <si>
    <t>新居町</t>
  </si>
  <si>
    <t>集計方法</t>
  </si>
  <si>
    <t>傾向</t>
  </si>
  <si>
    <t>備考</t>
  </si>
  <si>
    <t>各海水浴場の監視員による調査</t>
  </si>
  <si>
    <t>監視員の目視による</t>
  </si>
  <si>
    <t>大川海岸：大川露天風呂監視人からの報告</t>
  </si>
  <si>
    <t>健康保険組合、共済組合利用券の比率などにより算出</t>
  </si>
  <si>
    <t>東伊豆町</t>
  </si>
  <si>
    <t>真崎、用宗についてはライフセイバーによる目視。
内浜については、海の家利用者を管理人が目視。</t>
  </si>
  <si>
    <t>午前、午後の目視によるカウントの合計</t>
  </si>
  <si>
    <t>ライフセイバーによる調査・駐車場の利用台数などをもとに、観光協会が算出。</t>
  </si>
  <si>
    <t>（旧舞阪町）</t>
  </si>
  <si>
    <t>（旧賀茂村）</t>
  </si>
  <si>
    <t>(旧戸田村)</t>
  </si>
  <si>
    <t>実数×一定の率</t>
  </si>
  <si>
    <t>７月は涼しい日が続いたため、昨年より来場者の入りが遅れた。
８月には、来場者が増え、昨年並みの入込みとなった。</t>
  </si>
  <si>
    <t>海水浴場に設置している緊急連絡員またはライフセーバーにより、１０時と１４時に海水浴客の実数の計測を行っている</t>
  </si>
  <si>
    <t>７月は天候が悪かったため、８月は台風の影響により海水浴客が昨年度に比べて１３％減少した。</t>
  </si>
  <si>
    <t>観光協会の調査（時間帯で計測）</t>
  </si>
  <si>
    <t>弓ヶ浜海水浴場は、ライフセイバーや臨時派出所の署員がパラソルの数を数えて×４人で計算している。
子浦では、監視船から客数を数えている。</t>
  </si>
  <si>
    <t>弓ヶ浜海水浴場は梅雨明けが遅かったため、７月２０日前後の客数が昨年度より減った。
両海水浴場とも８月の１１、１２、１３に週末と１４、１５、１６のお盆が重ならなかったため、８月は昨年度並みとなった。</t>
  </si>
  <si>
    <t>台風の影響により昨年より減少傾向となった。</t>
  </si>
  <si>
    <t>熱川海岸については、例年に比べ砂の量も多く、利用客が増となった。</t>
  </si>
  <si>
    <t>監視員の業務日誌</t>
  </si>
  <si>
    <t>７月中に悪天候が続いたため、減少した。</t>
  </si>
  <si>
    <t>○</t>
  </si>
  <si>
    <t>牧之原市</t>
  </si>
  <si>
    <t>各海水浴場の管理日誌より算出</t>
  </si>
  <si>
    <t>７月は、天候不順で寒い日が多かったため入込み客数は全体的に減少した。
８月に入ってからは気温は上がったが、台風の影響で波が高い日が多く、入込み客数は伸びなかった。</t>
  </si>
  <si>
    <t>ライフセイバーによる定時報告（１日４回）のピーク時（11時と14時）の入れ込み客数を足したものを総入れ込み客数として積み上げたものである。</t>
  </si>
  <si>
    <t>各海水浴場の監視員の目視によるカウント</t>
  </si>
  <si>
    <t>７月は梅雨の影響で１１％の減、８月は台風の影響を受けたが、全体で２％の増、今夏の合計は１％減の前年並みだった。</t>
  </si>
  <si>
    <t>海の家利用券の枚数から算出</t>
  </si>
  <si>
    <t>例年に比べ、客が多かった。昨年よりも晴天が多く、暑い日が多かった。</t>
  </si>
  <si>
    <t>平成１8年度海水浴客数</t>
  </si>
  <si>
    <t>亀崎（H１８から管理外）</t>
  </si>
  <si>
    <t>真崎、用宗が８月において利用者が昨年より３割減となった。
三保のいついては、マリンレジャーを楽しむ客が増加している。</t>
  </si>
  <si>
    <t>個々のデータなし。</t>
  </si>
  <si>
    <t>（旧雄踏町）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</si>
</sst>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s>
  <fonts count="4">
    <font>
      <sz val="11"/>
      <name val="ＭＳ Ｐゴシック"/>
      <family val="3"/>
    </font>
    <font>
      <sz val="6"/>
      <name val="ＭＳ Ｐゴシック"/>
      <family val="3"/>
    </font>
    <font>
      <sz val="10"/>
      <name val="ＭＳ Ｐゴシック"/>
      <family val="3"/>
    </font>
    <font>
      <sz val="9"/>
      <name val="ＭＳ Ｐゴシック"/>
      <family val="3"/>
    </font>
  </fonts>
  <fills count="4">
    <fill>
      <patternFill/>
    </fill>
    <fill>
      <patternFill patternType="gray125"/>
    </fill>
    <fill>
      <patternFill patternType="solid">
        <fgColor indexed="13"/>
        <bgColor indexed="64"/>
      </patternFill>
    </fill>
    <fill>
      <patternFill patternType="solid">
        <fgColor indexed="15"/>
        <bgColor indexed="64"/>
      </patternFill>
    </fill>
  </fills>
  <borders count="13">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color indexed="8"/>
      </left>
      <right style="thin">
        <color indexed="8"/>
      </right>
      <top style="thin">
        <color indexed="9"/>
      </top>
      <bottom style="thin">
        <color indexed="9"/>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9">
    <xf numFmtId="0" fontId="0" fillId="0" borderId="0" xfId="0" applyAlignment="1">
      <alignment/>
    </xf>
    <xf numFmtId="38" fontId="0" fillId="0" borderId="0" xfId="16" applyAlignment="1">
      <alignment/>
    </xf>
    <xf numFmtId="38" fontId="0" fillId="0" borderId="0" xfId="16" applyAlignment="1">
      <alignment horizontal="center"/>
    </xf>
    <xf numFmtId="38" fontId="0" fillId="2" borderId="1" xfId="16" applyFill="1" applyBorder="1" applyAlignment="1">
      <alignment/>
    </xf>
    <xf numFmtId="38" fontId="0" fillId="2" borderId="2" xfId="16" applyFill="1" applyBorder="1" applyAlignment="1">
      <alignment/>
    </xf>
    <xf numFmtId="177" fontId="0" fillId="2" borderId="2" xfId="0" applyNumberFormat="1" applyFill="1" applyBorder="1" applyAlignment="1">
      <alignment/>
    </xf>
    <xf numFmtId="38" fontId="0" fillId="2" borderId="2" xfId="16" applyFont="1" applyFill="1" applyBorder="1" applyAlignment="1">
      <alignment/>
    </xf>
    <xf numFmtId="38" fontId="0" fillId="0" borderId="2" xfId="16" applyFill="1" applyBorder="1" applyAlignment="1">
      <alignment/>
    </xf>
    <xf numFmtId="38" fontId="0" fillId="0" borderId="2" xfId="16" applyFont="1" applyFill="1" applyBorder="1" applyAlignment="1">
      <alignment/>
    </xf>
    <xf numFmtId="38" fontId="2" fillId="0" borderId="2" xfId="16" applyFont="1" applyFill="1" applyBorder="1" applyAlignment="1">
      <alignment/>
    </xf>
    <xf numFmtId="38" fontId="3" fillId="0" borderId="2" xfId="16" applyFont="1" applyFill="1" applyBorder="1" applyAlignment="1">
      <alignment horizontal="center"/>
    </xf>
    <xf numFmtId="38" fontId="0" fillId="0" borderId="0" xfId="16" applyFill="1" applyAlignment="1">
      <alignment/>
    </xf>
    <xf numFmtId="38" fontId="0" fillId="0" borderId="3" xfId="16" applyFill="1" applyBorder="1" applyAlignment="1">
      <alignment/>
    </xf>
    <xf numFmtId="38" fontId="0" fillId="0" borderId="4" xfId="16" applyFont="1" applyFill="1" applyBorder="1" applyAlignment="1">
      <alignment/>
    </xf>
    <xf numFmtId="177" fontId="0" fillId="0" borderId="2" xfId="0" applyNumberFormat="1" applyFill="1" applyBorder="1" applyAlignment="1">
      <alignment/>
    </xf>
    <xf numFmtId="38" fontId="0" fillId="0" borderId="3" xfId="16" applyFill="1" applyBorder="1" applyAlignment="1">
      <alignment horizontal="center"/>
    </xf>
    <xf numFmtId="38" fontId="0" fillId="0" borderId="5" xfId="16" applyFill="1" applyBorder="1" applyAlignment="1">
      <alignment/>
    </xf>
    <xf numFmtId="38" fontId="0" fillId="0" borderId="6" xfId="16" applyFont="1" applyFill="1" applyBorder="1" applyAlignment="1">
      <alignment/>
    </xf>
    <xf numFmtId="38" fontId="0" fillId="0" borderId="5" xfId="16" applyFill="1" applyBorder="1" applyAlignment="1">
      <alignment horizontal="center"/>
    </xf>
    <xf numFmtId="38" fontId="0" fillId="0" borderId="1" xfId="16" applyFill="1" applyBorder="1" applyAlignment="1">
      <alignment horizontal="center"/>
    </xf>
    <xf numFmtId="38" fontId="0" fillId="0" borderId="7" xfId="16" applyFont="1" applyFill="1" applyBorder="1" applyAlignment="1">
      <alignment/>
    </xf>
    <xf numFmtId="38" fontId="0" fillId="0" borderId="2" xfId="16" applyFont="1" applyFill="1" applyBorder="1" applyAlignment="1">
      <alignment horizontal="center"/>
    </xf>
    <xf numFmtId="38" fontId="0" fillId="0" borderId="3" xfId="16" applyFont="1" applyFill="1" applyBorder="1" applyAlignment="1">
      <alignment/>
    </xf>
    <xf numFmtId="38" fontId="0" fillId="0" borderId="2" xfId="16" applyFill="1" applyBorder="1" applyAlignment="1">
      <alignment horizontal="center"/>
    </xf>
    <xf numFmtId="38" fontId="0" fillId="3" borderId="2" xfId="16" applyFill="1" applyBorder="1" applyAlignment="1">
      <alignment/>
    </xf>
    <xf numFmtId="38" fontId="0" fillId="0" borderId="0" xfId="16" applyFont="1" applyAlignment="1">
      <alignment/>
    </xf>
    <xf numFmtId="38" fontId="0" fillId="0" borderId="4" xfId="16" applyFill="1" applyBorder="1" applyAlignment="1">
      <alignment/>
    </xf>
    <xf numFmtId="38" fontId="0" fillId="0" borderId="8" xfId="16" applyFont="1" applyFill="1" applyBorder="1" applyAlignment="1">
      <alignment/>
    </xf>
    <xf numFmtId="38" fontId="0" fillId="0" borderId="2" xfId="16" applyBorder="1" applyAlignment="1">
      <alignment vertical="top"/>
    </xf>
    <xf numFmtId="38" fontId="0" fillId="0" borderId="2" xfId="16" applyFont="1" applyBorder="1" applyAlignment="1">
      <alignment vertical="top" wrapText="1"/>
    </xf>
    <xf numFmtId="38" fontId="0" fillId="0" borderId="2" xfId="16" applyFont="1" applyBorder="1" applyAlignment="1">
      <alignment vertical="top"/>
    </xf>
    <xf numFmtId="38" fontId="0" fillId="0" borderId="2" xfId="16" applyFont="1" applyBorder="1" applyAlignment="1">
      <alignment/>
    </xf>
    <xf numFmtId="38" fontId="0" fillId="0" borderId="0" xfId="16" applyAlignment="1">
      <alignment/>
    </xf>
    <xf numFmtId="38" fontId="0" fillId="0" borderId="3" xfId="16" applyBorder="1" applyAlignment="1">
      <alignment vertical="top"/>
    </xf>
    <xf numFmtId="38" fontId="0" fillId="0" borderId="2" xfId="16" applyBorder="1" applyAlignment="1">
      <alignment/>
    </xf>
    <xf numFmtId="38" fontId="0" fillId="0" borderId="3" xfId="16" applyFont="1" applyBorder="1" applyAlignment="1">
      <alignment vertical="top" wrapText="1"/>
    </xf>
    <xf numFmtId="38" fontId="0" fillId="0" borderId="3" xfId="16" applyFont="1" applyBorder="1" applyAlignment="1">
      <alignment vertical="top"/>
    </xf>
    <xf numFmtId="38" fontId="0" fillId="0" borderId="9" xfId="16" applyFont="1" applyBorder="1" applyAlignment="1">
      <alignment vertical="top" wrapText="1"/>
    </xf>
    <xf numFmtId="38" fontId="0" fillId="0" borderId="3" xfId="16" applyBorder="1" applyAlignment="1">
      <alignment vertical="top" wrapText="1"/>
    </xf>
    <xf numFmtId="38" fontId="0" fillId="0" borderId="2" xfId="16" applyBorder="1" applyAlignment="1">
      <alignment vertical="top" wrapText="1"/>
    </xf>
    <xf numFmtId="38" fontId="0" fillId="0" borderId="0" xfId="16" applyAlignment="1">
      <alignment vertical="top" wrapText="1"/>
    </xf>
    <xf numFmtId="38" fontId="0" fillId="0" borderId="0" xfId="16" applyAlignment="1">
      <alignment vertical="top"/>
    </xf>
    <xf numFmtId="38" fontId="0" fillId="0" borderId="0" xfId="16" applyFont="1" applyAlignment="1">
      <alignment vertical="top" wrapText="1"/>
    </xf>
    <xf numFmtId="38" fontId="0" fillId="0" borderId="1" xfId="16" applyFont="1" applyFill="1" applyBorder="1" applyAlignment="1">
      <alignment shrinkToFit="1"/>
    </xf>
    <xf numFmtId="38" fontId="0" fillId="0" borderId="5" xfId="16" applyFont="1" applyFill="1" applyBorder="1" applyAlignment="1">
      <alignment shrinkToFit="1"/>
    </xf>
    <xf numFmtId="177" fontId="0" fillId="3" borderId="2" xfId="16" applyNumberFormat="1" applyFill="1" applyBorder="1" applyAlignment="1">
      <alignment/>
    </xf>
    <xf numFmtId="177" fontId="0" fillId="0" borderId="2" xfId="16" applyNumberFormat="1" applyFill="1" applyBorder="1" applyAlignment="1">
      <alignment/>
    </xf>
    <xf numFmtId="38" fontId="0" fillId="0" borderId="3" xfId="16" applyFont="1" applyFill="1" applyBorder="1" applyAlignment="1">
      <alignment horizontal="center" vertical="center"/>
    </xf>
    <xf numFmtId="0" fontId="0" fillId="0" borderId="5" xfId="0" applyFill="1" applyBorder="1" applyAlignment="1">
      <alignment horizontal="center" vertical="center"/>
    </xf>
    <xf numFmtId="38" fontId="0" fillId="0" borderId="4" xfId="16" applyFont="1" applyFill="1" applyBorder="1" applyAlignment="1">
      <alignment horizontal="left" vertical="center"/>
    </xf>
    <xf numFmtId="38" fontId="0" fillId="0" borderId="10" xfId="16" applyFont="1" applyFill="1" applyBorder="1" applyAlignment="1">
      <alignment horizontal="left" vertical="center"/>
    </xf>
    <xf numFmtId="38" fontId="0" fillId="0" borderId="6" xfId="16" applyFont="1" applyFill="1" applyBorder="1" applyAlignment="1">
      <alignment horizontal="left" vertical="center"/>
    </xf>
    <xf numFmtId="38" fontId="0" fillId="0" borderId="11" xfId="16" applyFont="1" applyFill="1" applyBorder="1" applyAlignment="1">
      <alignment horizontal="left" vertical="center"/>
    </xf>
    <xf numFmtId="38" fontId="0" fillId="0" borderId="7" xfId="16" applyFont="1" applyFill="1" applyBorder="1" applyAlignment="1">
      <alignment horizontal="left" vertical="center"/>
    </xf>
    <xf numFmtId="38" fontId="0" fillId="0" borderId="12" xfId="16" applyFont="1" applyFill="1" applyBorder="1" applyAlignment="1">
      <alignment horizontal="left" vertical="center"/>
    </xf>
    <xf numFmtId="38" fontId="0" fillId="0" borderId="10" xfId="16" applyFill="1" applyBorder="1" applyAlignment="1">
      <alignment horizontal="left" vertical="center"/>
    </xf>
    <xf numFmtId="38" fontId="0" fillId="0" borderId="7" xfId="16" applyFill="1" applyBorder="1" applyAlignment="1">
      <alignment horizontal="left" vertical="center"/>
    </xf>
    <xf numFmtId="38" fontId="0" fillId="0" borderId="12" xfId="16" applyFill="1" applyBorder="1" applyAlignment="1">
      <alignment horizontal="left" vertical="center"/>
    </xf>
    <xf numFmtId="38" fontId="0" fillId="0" borderId="4" xfId="16" applyFont="1" applyBorder="1" applyAlignment="1">
      <alignment horizontal="left" vertical="top"/>
    </xf>
    <xf numFmtId="38" fontId="0" fillId="0" borderId="7" xfId="16" applyFont="1" applyBorder="1" applyAlignment="1">
      <alignment horizontal="left" vertical="top"/>
    </xf>
    <xf numFmtId="38" fontId="0" fillId="0" borderId="10" xfId="16" applyFont="1" applyBorder="1" applyAlignment="1">
      <alignment horizontal="left" vertical="top" wrapText="1"/>
    </xf>
    <xf numFmtId="38" fontId="0" fillId="0" borderId="12" xfId="16" applyFont="1" applyBorder="1" applyAlignment="1">
      <alignment horizontal="left" vertical="top" wrapText="1"/>
    </xf>
    <xf numFmtId="38" fontId="0" fillId="0" borderId="3" xfId="16" applyFont="1" applyBorder="1" applyAlignment="1">
      <alignment horizontal="center" vertical="top"/>
    </xf>
    <xf numFmtId="38" fontId="0" fillId="0" borderId="1" xfId="16" applyBorder="1" applyAlignment="1">
      <alignment horizontal="center" vertical="top"/>
    </xf>
    <xf numFmtId="38" fontId="0" fillId="0" borderId="3" xfId="16" applyFont="1" applyBorder="1" applyAlignment="1">
      <alignment horizontal="left" vertical="top" wrapText="1"/>
    </xf>
    <xf numFmtId="38" fontId="0" fillId="0" borderId="1" xfId="16" applyFont="1" applyBorder="1" applyAlignment="1">
      <alignment horizontal="left" vertical="top" wrapText="1"/>
    </xf>
    <xf numFmtId="38" fontId="0" fillId="0" borderId="3" xfId="16" applyFont="1" applyBorder="1" applyAlignment="1">
      <alignment horizontal="left" vertical="top"/>
    </xf>
    <xf numFmtId="38" fontId="0" fillId="0" borderId="1" xfId="16" applyFont="1" applyBorder="1" applyAlignment="1">
      <alignment horizontal="left" vertical="top"/>
    </xf>
    <xf numFmtId="38" fontId="0" fillId="0" borderId="1" xfId="16"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76"/>
  <sheetViews>
    <sheetView tabSelected="1" workbookViewId="0" topLeftCell="A1">
      <pane xSplit="2" ySplit="3" topLeftCell="C4" activePane="bottomRight" state="frozen"/>
      <selection pane="topLeft" activeCell="A1" sqref="A1"/>
      <selection pane="topRight" activeCell="C1" sqref="C1"/>
      <selection pane="bottomLeft" activeCell="A4" sqref="A4"/>
      <selection pane="bottomRight" activeCell="G38" sqref="G38:H39"/>
    </sheetView>
  </sheetViews>
  <sheetFormatPr defaultColWidth="9.00390625" defaultRowHeight="13.5"/>
  <cols>
    <col min="1" max="1" width="9.00390625" style="1" customWidth="1"/>
    <col min="2" max="2" width="21.25390625" style="1" customWidth="1"/>
    <col min="3" max="5" width="9.125" style="1" bestFit="1" customWidth="1"/>
    <col min="6" max="6" width="9.25390625" style="1" bestFit="1" customWidth="1"/>
    <col min="7" max="7" width="9.375" style="1" bestFit="1" customWidth="1"/>
    <col min="8" max="8" width="10.125" style="1" customWidth="1"/>
    <col min="9" max="9" width="9.125" style="1" bestFit="1" customWidth="1"/>
    <col min="10" max="10" width="4.125" style="2" bestFit="1" customWidth="1"/>
    <col min="11" max="11" width="9.375" style="1" customWidth="1"/>
    <col min="12" max="16384" width="9.00390625" style="1" customWidth="1"/>
  </cols>
  <sheetData>
    <row r="1" ht="13.5">
      <c r="A1" s="25" t="s">
        <v>142</v>
      </c>
    </row>
    <row r="3" spans="1:10" s="11" customFormat="1" ht="13.5">
      <c r="A3" s="7" t="s">
        <v>0</v>
      </c>
      <c r="B3" s="7" t="s">
        <v>1</v>
      </c>
      <c r="C3" s="7" t="s">
        <v>2</v>
      </c>
      <c r="D3" s="7" t="s">
        <v>3</v>
      </c>
      <c r="E3" s="7" t="s">
        <v>4</v>
      </c>
      <c r="F3" s="7" t="s">
        <v>5</v>
      </c>
      <c r="G3" s="7" t="s">
        <v>6</v>
      </c>
      <c r="H3" s="8" t="s">
        <v>83</v>
      </c>
      <c r="I3" s="9" t="s">
        <v>78</v>
      </c>
      <c r="J3" s="10" t="s">
        <v>76</v>
      </c>
    </row>
    <row r="4" spans="1:10" s="11" customFormat="1" ht="13.5">
      <c r="A4" s="12" t="s">
        <v>7</v>
      </c>
      <c r="B4" s="7" t="s">
        <v>8</v>
      </c>
      <c r="C4" s="7"/>
      <c r="D4" s="7">
        <v>1875</v>
      </c>
      <c r="E4" s="7">
        <v>6368</v>
      </c>
      <c r="F4" s="7">
        <f aca="true" t="shared" si="0" ref="F4:F14">SUM(C4:E4)</f>
        <v>8243</v>
      </c>
      <c r="G4" s="13">
        <v>7055</v>
      </c>
      <c r="H4" s="7">
        <f aca="true" t="shared" si="1" ref="H4:H9">F4-G4</f>
        <v>1188</v>
      </c>
      <c r="I4" s="14">
        <f aca="true" t="shared" si="2" ref="I4:I10">F4/G4</f>
        <v>1.1683912119064492</v>
      </c>
      <c r="J4" s="23" t="s">
        <v>82</v>
      </c>
    </row>
    <row r="5" spans="1:10" s="11" customFormat="1" ht="13.5">
      <c r="A5" s="16"/>
      <c r="B5" s="7" t="s">
        <v>9</v>
      </c>
      <c r="C5" s="7"/>
      <c r="D5" s="7"/>
      <c r="F5" s="7">
        <f t="shared" si="0"/>
        <v>0</v>
      </c>
      <c r="G5" s="8">
        <v>2571</v>
      </c>
      <c r="H5" s="7">
        <f t="shared" si="1"/>
        <v>-2571</v>
      </c>
      <c r="I5" s="14">
        <f t="shared" si="2"/>
        <v>0</v>
      </c>
      <c r="J5" s="23" t="s">
        <v>82</v>
      </c>
    </row>
    <row r="6" spans="1:10" s="11" customFormat="1" ht="13.5">
      <c r="A6" s="16"/>
      <c r="B6" s="7" t="s">
        <v>10</v>
      </c>
      <c r="C6" s="7"/>
      <c r="D6" s="7">
        <v>1959</v>
      </c>
      <c r="E6" s="7">
        <v>6133</v>
      </c>
      <c r="F6" s="7">
        <f>SUM(C6:E6)</f>
        <v>8092</v>
      </c>
      <c r="G6" s="17">
        <v>8889</v>
      </c>
      <c r="H6" s="7">
        <f t="shared" si="1"/>
        <v>-797</v>
      </c>
      <c r="I6" s="14">
        <f t="shared" si="2"/>
        <v>0.9103386207672404</v>
      </c>
      <c r="J6" s="21" t="s">
        <v>77</v>
      </c>
    </row>
    <row r="7" spans="1:10" s="11" customFormat="1" ht="13.5">
      <c r="A7" s="16"/>
      <c r="B7" s="8" t="s">
        <v>85</v>
      </c>
      <c r="C7" s="7"/>
      <c r="D7" s="7">
        <v>16103</v>
      </c>
      <c r="E7" s="7">
        <v>51338</v>
      </c>
      <c r="F7" s="7">
        <f t="shared" si="0"/>
        <v>67441</v>
      </c>
      <c r="G7" s="7">
        <v>50815</v>
      </c>
      <c r="H7" s="7">
        <f t="shared" si="1"/>
        <v>16626</v>
      </c>
      <c r="I7" s="14">
        <f t="shared" si="2"/>
        <v>1.3271868542753125</v>
      </c>
      <c r="J7" s="21" t="s">
        <v>82</v>
      </c>
    </row>
    <row r="8" spans="1:10" s="11" customFormat="1" ht="13.5">
      <c r="A8" s="16"/>
      <c r="B8" s="7" t="s">
        <v>11</v>
      </c>
      <c r="C8" s="7"/>
      <c r="D8" s="7">
        <v>4502</v>
      </c>
      <c r="E8" s="7">
        <v>15388</v>
      </c>
      <c r="F8" s="7">
        <f t="shared" si="0"/>
        <v>19890</v>
      </c>
      <c r="G8" s="7">
        <v>22140</v>
      </c>
      <c r="H8" s="7">
        <f t="shared" si="1"/>
        <v>-2250</v>
      </c>
      <c r="I8" s="14">
        <f t="shared" si="2"/>
        <v>0.8983739837398373</v>
      </c>
      <c r="J8" s="23" t="s">
        <v>82</v>
      </c>
    </row>
    <row r="9" spans="1:10" s="11" customFormat="1" ht="13.5">
      <c r="A9" s="43" t="s">
        <v>121</v>
      </c>
      <c r="B9" s="7" t="s">
        <v>54</v>
      </c>
      <c r="C9" s="7">
        <v>0</v>
      </c>
      <c r="D9" s="7">
        <v>10049</v>
      </c>
      <c r="E9" s="7">
        <v>34487</v>
      </c>
      <c r="F9" s="7">
        <f t="shared" si="0"/>
        <v>44536</v>
      </c>
      <c r="G9" s="7">
        <v>54069</v>
      </c>
      <c r="H9" s="7">
        <f t="shared" si="1"/>
        <v>-9533</v>
      </c>
      <c r="I9" s="14">
        <f t="shared" si="2"/>
        <v>0.82368825019882</v>
      </c>
      <c r="J9" s="21" t="s">
        <v>82</v>
      </c>
    </row>
    <row r="10" spans="1:10" s="11" customFormat="1" ht="13.5">
      <c r="A10" s="3"/>
      <c r="B10" s="4" t="s">
        <v>12</v>
      </c>
      <c r="C10" s="4">
        <f>SUM(C4:C9)</f>
        <v>0</v>
      </c>
      <c r="D10" s="4">
        <f>SUM(D4:D9)</f>
        <v>34488</v>
      </c>
      <c r="E10" s="4">
        <f>SUM(E4:E9)</f>
        <v>113714</v>
      </c>
      <c r="F10" s="4">
        <f>SUM(F4:F9)</f>
        <v>148202</v>
      </c>
      <c r="G10" s="4">
        <v>145539</v>
      </c>
      <c r="H10" s="4">
        <f aca="true" t="shared" si="3" ref="H10:H65">F10-G10</f>
        <v>2663</v>
      </c>
      <c r="I10" s="5">
        <f t="shared" si="2"/>
        <v>1.018297501013474</v>
      </c>
      <c r="J10" s="19"/>
    </row>
    <row r="11" spans="1:10" s="11" customFormat="1" ht="13.5">
      <c r="A11" s="12" t="s">
        <v>13</v>
      </c>
      <c r="B11" s="7" t="s">
        <v>14</v>
      </c>
      <c r="C11" s="7">
        <v>846</v>
      </c>
      <c r="D11" s="7">
        <v>26506</v>
      </c>
      <c r="E11" s="7">
        <v>93388</v>
      </c>
      <c r="F11" s="7">
        <f t="shared" si="0"/>
        <v>120740</v>
      </c>
      <c r="G11" s="49" t="s">
        <v>79</v>
      </c>
      <c r="H11" s="50"/>
      <c r="I11" s="14"/>
      <c r="J11" s="23" t="s">
        <v>82</v>
      </c>
    </row>
    <row r="12" spans="1:10" s="11" customFormat="1" ht="13.5">
      <c r="A12" s="16"/>
      <c r="B12" s="7" t="s">
        <v>15</v>
      </c>
      <c r="C12" s="7">
        <v>243</v>
      </c>
      <c r="D12" s="7">
        <v>6086</v>
      </c>
      <c r="E12" s="7">
        <v>21690</v>
      </c>
      <c r="F12" s="7">
        <f t="shared" si="0"/>
        <v>28019</v>
      </c>
      <c r="G12" s="51"/>
      <c r="H12" s="52"/>
      <c r="I12" s="14"/>
      <c r="J12" s="23" t="s">
        <v>82</v>
      </c>
    </row>
    <row r="13" spans="1:10" s="11" customFormat="1" ht="13.5">
      <c r="A13" s="16"/>
      <c r="B13" s="7" t="s">
        <v>16</v>
      </c>
      <c r="C13" s="7">
        <v>72</v>
      </c>
      <c r="D13" s="7">
        <v>449</v>
      </c>
      <c r="E13" s="7">
        <v>1012</v>
      </c>
      <c r="F13" s="7">
        <f t="shared" si="0"/>
        <v>1533</v>
      </c>
      <c r="G13" s="51"/>
      <c r="H13" s="52"/>
      <c r="I13" s="14"/>
      <c r="J13" s="21" t="s">
        <v>82</v>
      </c>
    </row>
    <row r="14" spans="1:10" s="11" customFormat="1" ht="13.5">
      <c r="A14" s="16"/>
      <c r="B14" s="8" t="s">
        <v>75</v>
      </c>
      <c r="C14" s="7">
        <v>28</v>
      </c>
      <c r="D14" s="7">
        <v>589</v>
      </c>
      <c r="E14" s="7">
        <v>1581</v>
      </c>
      <c r="F14" s="7">
        <f t="shared" si="0"/>
        <v>2198</v>
      </c>
      <c r="G14" s="53"/>
      <c r="H14" s="54"/>
      <c r="I14" s="14"/>
      <c r="J14" s="21" t="s">
        <v>82</v>
      </c>
    </row>
    <row r="15" spans="1:10" s="11" customFormat="1" ht="13.5">
      <c r="A15" s="3"/>
      <c r="B15" s="4" t="s">
        <v>12</v>
      </c>
      <c r="C15" s="4">
        <f>SUM(C11:C14)</f>
        <v>1189</v>
      </c>
      <c r="D15" s="4">
        <f>SUM(D11:D14)</f>
        <v>33630</v>
      </c>
      <c r="E15" s="4">
        <f>SUM(E11:E14)</f>
        <v>117671</v>
      </c>
      <c r="F15" s="4">
        <f>SUM(F11:F14)</f>
        <v>152490</v>
      </c>
      <c r="G15" s="4">
        <v>174643</v>
      </c>
      <c r="H15" s="4">
        <f t="shared" si="3"/>
        <v>-22153</v>
      </c>
      <c r="I15" s="5">
        <f aca="true" t="shared" si="4" ref="I15:I20">F15/G15</f>
        <v>0.8731526599978241</v>
      </c>
      <c r="J15" s="23"/>
    </row>
    <row r="16" spans="1:10" s="11" customFormat="1" ht="13.5">
      <c r="A16" s="12" t="s">
        <v>17</v>
      </c>
      <c r="B16" s="7" t="s">
        <v>18</v>
      </c>
      <c r="C16" s="7"/>
      <c r="D16" s="7">
        <v>19243</v>
      </c>
      <c r="E16" s="7">
        <v>49866</v>
      </c>
      <c r="F16" s="7">
        <f>SUM(C16:E16)</f>
        <v>69109</v>
      </c>
      <c r="G16" s="8">
        <v>82420</v>
      </c>
      <c r="H16" s="7">
        <f t="shared" si="3"/>
        <v>-13311</v>
      </c>
      <c r="I16" s="46">
        <f t="shared" si="4"/>
        <v>0.8384979373938365</v>
      </c>
      <c r="J16" s="23" t="s">
        <v>82</v>
      </c>
    </row>
    <row r="17" spans="1:10" s="11" customFormat="1" ht="13.5">
      <c r="A17" s="16"/>
      <c r="B17" s="7" t="s">
        <v>19</v>
      </c>
      <c r="C17" s="7"/>
      <c r="D17" s="7">
        <v>11040</v>
      </c>
      <c r="E17" s="7">
        <v>37675</v>
      </c>
      <c r="F17" s="7">
        <f>SUM(C17:E17)</f>
        <v>48715</v>
      </c>
      <c r="G17" s="8">
        <v>69642</v>
      </c>
      <c r="H17" s="7">
        <f t="shared" si="3"/>
        <v>-20927</v>
      </c>
      <c r="I17" s="46">
        <f t="shared" si="4"/>
        <v>0.6995060452026076</v>
      </c>
      <c r="J17" s="23" t="s">
        <v>82</v>
      </c>
    </row>
    <row r="18" spans="1:10" s="11" customFormat="1" ht="13.5">
      <c r="A18" s="16"/>
      <c r="B18" s="7" t="s">
        <v>20</v>
      </c>
      <c r="C18" s="7"/>
      <c r="D18" s="7">
        <v>1085</v>
      </c>
      <c r="E18" s="7">
        <v>5555</v>
      </c>
      <c r="F18" s="7">
        <f>SUM(C18:E18)</f>
        <v>6640</v>
      </c>
      <c r="G18" s="8">
        <v>8612</v>
      </c>
      <c r="H18" s="7">
        <f t="shared" si="3"/>
        <v>-1972</v>
      </c>
      <c r="I18" s="46">
        <f t="shared" si="4"/>
        <v>0.7710171853228054</v>
      </c>
      <c r="J18" s="21" t="s">
        <v>77</v>
      </c>
    </row>
    <row r="19" spans="1:10" s="11" customFormat="1" ht="13.5">
      <c r="A19" s="16"/>
      <c r="B19" s="7" t="s">
        <v>21</v>
      </c>
      <c r="C19" s="7"/>
      <c r="D19" s="7">
        <v>6568</v>
      </c>
      <c r="E19" s="7">
        <v>33630</v>
      </c>
      <c r="F19" s="7">
        <f>SUM(C19:E19)</f>
        <v>40198</v>
      </c>
      <c r="G19" s="7">
        <v>46842</v>
      </c>
      <c r="H19" s="7">
        <f t="shared" si="3"/>
        <v>-6644</v>
      </c>
      <c r="I19" s="46">
        <f t="shared" si="4"/>
        <v>0.8581614790145596</v>
      </c>
      <c r="J19" s="23" t="s">
        <v>82</v>
      </c>
    </row>
    <row r="20" spans="1:10" s="11" customFormat="1" ht="13.5">
      <c r="A20" s="3"/>
      <c r="B20" s="4" t="s">
        <v>12</v>
      </c>
      <c r="C20" s="4">
        <f>SUM(C16:C19)</f>
        <v>0</v>
      </c>
      <c r="D20" s="4">
        <f>SUM(D16:D19)</f>
        <v>37936</v>
      </c>
      <c r="E20" s="4">
        <f>SUM(E16:E19)</f>
        <v>126726</v>
      </c>
      <c r="F20" s="4">
        <f>SUM(F16:F19)</f>
        <v>164662</v>
      </c>
      <c r="G20" s="4">
        <f>SUM(G16:G19)</f>
        <v>207516</v>
      </c>
      <c r="H20" s="4">
        <f t="shared" si="3"/>
        <v>-42854</v>
      </c>
      <c r="I20" s="5">
        <f t="shared" si="4"/>
        <v>0.7934906224098383</v>
      </c>
      <c r="J20" s="19"/>
    </row>
    <row r="21" spans="1:10" s="11" customFormat="1" ht="13.5">
      <c r="A21" s="16" t="s">
        <v>22</v>
      </c>
      <c r="B21" s="8" t="s">
        <v>87</v>
      </c>
      <c r="C21" s="7"/>
      <c r="D21" s="7">
        <v>1638</v>
      </c>
      <c r="E21" s="7">
        <v>4860</v>
      </c>
      <c r="F21" s="7">
        <f aca="true" t="shared" si="5" ref="F21:F29">SUM(C21:E21)</f>
        <v>6498</v>
      </c>
      <c r="G21" s="49" t="s">
        <v>79</v>
      </c>
      <c r="H21" s="50"/>
      <c r="I21" s="14"/>
      <c r="J21" s="23" t="s">
        <v>82</v>
      </c>
    </row>
    <row r="22" spans="2:10" s="11" customFormat="1" ht="13.5">
      <c r="B22" s="7" t="s">
        <v>23</v>
      </c>
      <c r="C22" s="7"/>
      <c r="D22" s="7">
        <v>44285</v>
      </c>
      <c r="E22" s="7">
        <v>305324</v>
      </c>
      <c r="F22" s="7">
        <f t="shared" si="5"/>
        <v>349609</v>
      </c>
      <c r="G22" s="51"/>
      <c r="H22" s="52"/>
      <c r="I22" s="7"/>
      <c r="J22" s="23" t="s">
        <v>82</v>
      </c>
    </row>
    <row r="23" spans="1:10" s="11" customFormat="1" ht="13.5">
      <c r="A23" s="16"/>
      <c r="B23" s="7" t="s">
        <v>24</v>
      </c>
      <c r="C23" s="7"/>
      <c r="D23" s="7">
        <v>13200</v>
      </c>
      <c r="E23" s="7">
        <v>35050</v>
      </c>
      <c r="F23" s="7">
        <f t="shared" si="5"/>
        <v>48250</v>
      </c>
      <c r="G23" s="51"/>
      <c r="H23" s="52"/>
      <c r="I23" s="7"/>
      <c r="J23" s="23" t="s">
        <v>82</v>
      </c>
    </row>
    <row r="24" spans="1:10" s="11" customFormat="1" ht="13.5">
      <c r="A24" s="16"/>
      <c r="B24" s="7" t="s">
        <v>25</v>
      </c>
      <c r="C24" s="7"/>
      <c r="D24" s="7">
        <v>2376</v>
      </c>
      <c r="E24" s="7">
        <v>6956</v>
      </c>
      <c r="F24" s="7">
        <f t="shared" si="5"/>
        <v>9332</v>
      </c>
      <c r="G24" s="51"/>
      <c r="H24" s="52"/>
      <c r="I24" s="7"/>
      <c r="J24" s="23" t="s">
        <v>82</v>
      </c>
    </row>
    <row r="25" spans="1:10" s="11" customFormat="1" ht="13.5">
      <c r="A25" s="16"/>
      <c r="B25" s="8" t="s">
        <v>88</v>
      </c>
      <c r="C25" s="7"/>
      <c r="D25" s="7">
        <v>2124</v>
      </c>
      <c r="E25" s="7">
        <v>5900</v>
      </c>
      <c r="F25" s="7">
        <f t="shared" si="5"/>
        <v>8024</v>
      </c>
      <c r="G25" s="51"/>
      <c r="H25" s="52"/>
      <c r="I25" s="7"/>
      <c r="J25" s="23" t="s">
        <v>82</v>
      </c>
    </row>
    <row r="26" spans="1:10" s="11" customFormat="1" ht="13.5">
      <c r="A26" s="16"/>
      <c r="B26" s="7" t="s">
        <v>26</v>
      </c>
      <c r="C26" s="7"/>
      <c r="D26" s="7">
        <v>17770</v>
      </c>
      <c r="E26" s="7">
        <v>49470</v>
      </c>
      <c r="F26" s="7">
        <f t="shared" si="5"/>
        <v>67240</v>
      </c>
      <c r="G26" s="51"/>
      <c r="H26" s="52"/>
      <c r="I26" s="7"/>
      <c r="J26" s="21" t="s">
        <v>77</v>
      </c>
    </row>
    <row r="27" spans="1:10" s="11" customFormat="1" ht="13.5">
      <c r="A27" s="16"/>
      <c r="B27" s="7" t="s">
        <v>27</v>
      </c>
      <c r="C27" s="7"/>
      <c r="D27" s="7">
        <v>12502</v>
      </c>
      <c r="E27" s="7">
        <v>29005</v>
      </c>
      <c r="F27" s="7">
        <f t="shared" si="5"/>
        <v>41507</v>
      </c>
      <c r="G27" s="51"/>
      <c r="H27" s="52"/>
      <c r="I27" s="7"/>
      <c r="J27" s="23" t="s">
        <v>82</v>
      </c>
    </row>
    <row r="28" spans="1:10" s="11" customFormat="1" ht="13.5">
      <c r="A28" s="16"/>
      <c r="B28" s="7" t="s">
        <v>28</v>
      </c>
      <c r="C28" s="7"/>
      <c r="D28" s="7">
        <v>11360</v>
      </c>
      <c r="E28" s="7">
        <v>34540</v>
      </c>
      <c r="F28" s="7">
        <f t="shared" si="5"/>
        <v>45900</v>
      </c>
      <c r="G28" s="51"/>
      <c r="H28" s="52"/>
      <c r="I28" s="7"/>
      <c r="J28" s="23" t="s">
        <v>82</v>
      </c>
    </row>
    <row r="29" spans="1:10" s="11" customFormat="1" ht="13.5">
      <c r="A29" s="16"/>
      <c r="B29" s="8" t="s">
        <v>89</v>
      </c>
      <c r="C29" s="7"/>
      <c r="D29" s="7">
        <v>5145</v>
      </c>
      <c r="E29" s="7">
        <v>18510</v>
      </c>
      <c r="F29" s="7">
        <f t="shared" si="5"/>
        <v>23655</v>
      </c>
      <c r="G29" s="53"/>
      <c r="H29" s="54"/>
      <c r="I29" s="7"/>
      <c r="J29" s="23" t="s">
        <v>82</v>
      </c>
    </row>
    <row r="30" spans="1:10" s="11" customFormat="1" ht="13.5">
      <c r="A30" s="3"/>
      <c r="B30" s="4" t="s">
        <v>12</v>
      </c>
      <c r="C30" s="4">
        <f>SUM(C22:C28)</f>
        <v>0</v>
      </c>
      <c r="D30" s="4">
        <f>SUM(D21:D29)</f>
        <v>110400</v>
      </c>
      <c r="E30" s="4">
        <f>SUM(E21:E29)</f>
        <v>489615</v>
      </c>
      <c r="F30" s="4">
        <f>SUM(F21:F29)</f>
        <v>600015</v>
      </c>
      <c r="G30" s="4">
        <v>609996</v>
      </c>
      <c r="H30" s="4">
        <f t="shared" si="3"/>
        <v>-9981</v>
      </c>
      <c r="I30" s="5">
        <f aca="true" t="shared" si="6" ref="I30:I37">F30/G30</f>
        <v>0.9836375976235909</v>
      </c>
      <c r="J30" s="19"/>
    </row>
    <row r="31" spans="1:10" s="11" customFormat="1" ht="13.5">
      <c r="A31" s="12" t="s">
        <v>29</v>
      </c>
      <c r="B31" s="7" t="s">
        <v>30</v>
      </c>
      <c r="C31" s="7"/>
      <c r="D31" s="7">
        <v>1000</v>
      </c>
      <c r="E31" s="7">
        <v>2000</v>
      </c>
      <c r="F31" s="7">
        <f>SUM(C31:E31)</f>
        <v>3000</v>
      </c>
      <c r="G31" s="7">
        <v>2700</v>
      </c>
      <c r="H31" s="7">
        <f t="shared" si="3"/>
        <v>300</v>
      </c>
      <c r="I31" s="14">
        <f t="shared" si="6"/>
        <v>1.1111111111111112</v>
      </c>
      <c r="J31" s="23" t="s">
        <v>82</v>
      </c>
    </row>
    <row r="32" spans="1:10" s="11" customFormat="1" ht="13.5">
      <c r="A32" s="16"/>
      <c r="B32" s="7" t="s">
        <v>31</v>
      </c>
      <c r="C32" s="7"/>
      <c r="D32" s="7">
        <v>6800</v>
      </c>
      <c r="E32" s="7">
        <v>21250</v>
      </c>
      <c r="F32" s="7">
        <f>SUM(C32:E32)</f>
        <v>28050</v>
      </c>
      <c r="G32" s="7">
        <v>23500</v>
      </c>
      <c r="H32" s="7">
        <f t="shared" si="3"/>
        <v>4550</v>
      </c>
      <c r="I32" s="14">
        <f t="shared" si="6"/>
        <v>1.1936170212765957</v>
      </c>
      <c r="J32" s="21" t="s">
        <v>77</v>
      </c>
    </row>
    <row r="33" spans="1:10" s="11" customFormat="1" ht="13.5">
      <c r="A33" s="16"/>
      <c r="B33" s="7" t="s">
        <v>32</v>
      </c>
      <c r="C33" s="7"/>
      <c r="D33" s="7">
        <v>1700</v>
      </c>
      <c r="E33" s="7">
        <v>4250</v>
      </c>
      <c r="F33" s="7">
        <f>SUM(C33:E33)</f>
        <v>5950</v>
      </c>
      <c r="G33" s="7">
        <v>6500</v>
      </c>
      <c r="H33" s="7">
        <f t="shared" si="3"/>
        <v>-550</v>
      </c>
      <c r="I33" s="14">
        <f t="shared" si="6"/>
        <v>0.9153846153846154</v>
      </c>
      <c r="J33" s="23" t="s">
        <v>82</v>
      </c>
    </row>
    <row r="34" spans="1:10" s="11" customFormat="1" ht="13.5">
      <c r="A34" s="3"/>
      <c r="B34" s="4" t="s">
        <v>12</v>
      </c>
      <c r="C34" s="4">
        <f>SUM(C31:C33)</f>
        <v>0</v>
      </c>
      <c r="D34" s="4">
        <f>SUM(D31:D33)</f>
        <v>9500</v>
      </c>
      <c r="E34" s="4">
        <f>SUM(E31:E33)</f>
        <v>27500</v>
      </c>
      <c r="F34" s="4">
        <f>SUM(F31:F33)</f>
        <v>37000</v>
      </c>
      <c r="G34" s="4">
        <f>SUM(G31:G33)</f>
        <v>32700</v>
      </c>
      <c r="H34" s="4">
        <f t="shared" si="3"/>
        <v>4300</v>
      </c>
      <c r="I34" s="5">
        <f t="shared" si="6"/>
        <v>1.1314984709480123</v>
      </c>
      <c r="J34" s="19"/>
    </row>
    <row r="35" spans="1:10" s="11" customFormat="1" ht="13.5">
      <c r="A35" s="12" t="s">
        <v>33</v>
      </c>
      <c r="B35" s="7" t="s">
        <v>34</v>
      </c>
      <c r="C35" s="7"/>
      <c r="D35" s="7">
        <v>12995</v>
      </c>
      <c r="E35" s="7">
        <v>41772</v>
      </c>
      <c r="F35" s="7">
        <f>SUM(C35:E35)</f>
        <v>54767</v>
      </c>
      <c r="G35" s="7">
        <v>77895</v>
      </c>
      <c r="H35" s="7">
        <f t="shared" si="3"/>
        <v>-23128</v>
      </c>
      <c r="I35" s="14">
        <f t="shared" si="6"/>
        <v>0.703087489569292</v>
      </c>
      <c r="J35" s="23" t="s">
        <v>82</v>
      </c>
    </row>
    <row r="36" spans="1:10" s="11" customFormat="1" ht="13.5">
      <c r="A36" s="16"/>
      <c r="B36" s="7" t="s">
        <v>35</v>
      </c>
      <c r="C36" s="7"/>
      <c r="D36" s="7">
        <v>1078</v>
      </c>
      <c r="E36" s="7">
        <v>5945</v>
      </c>
      <c r="F36" s="7">
        <f>SUM(C36:E36)</f>
        <v>7023</v>
      </c>
      <c r="G36" s="7">
        <v>8678</v>
      </c>
      <c r="H36" s="7">
        <f t="shared" si="3"/>
        <v>-1655</v>
      </c>
      <c r="I36" s="14">
        <f t="shared" si="6"/>
        <v>0.8092878543443189</v>
      </c>
      <c r="J36" s="21" t="s">
        <v>77</v>
      </c>
    </row>
    <row r="37" spans="1:10" s="11" customFormat="1" ht="13.5">
      <c r="A37" s="3"/>
      <c r="B37" s="4" t="s">
        <v>12</v>
      </c>
      <c r="C37" s="4">
        <f>SUM(C35:C36)</f>
        <v>0</v>
      </c>
      <c r="D37" s="4">
        <f>SUM(D35:D36)</f>
        <v>14073</v>
      </c>
      <c r="E37" s="4">
        <f>SUM(E35:E36)</f>
        <v>47717</v>
      </c>
      <c r="F37" s="4">
        <f>SUM(F35:F36)</f>
        <v>61790</v>
      </c>
      <c r="G37" s="4">
        <f>SUM(G35:G36)</f>
        <v>86573</v>
      </c>
      <c r="H37" s="4">
        <f t="shared" si="3"/>
        <v>-24783</v>
      </c>
      <c r="I37" s="5">
        <f t="shared" si="6"/>
        <v>0.7137329190394234</v>
      </c>
      <c r="J37" s="19"/>
    </row>
    <row r="38" spans="1:10" s="11" customFormat="1" ht="13.5">
      <c r="A38" s="12" t="s">
        <v>36</v>
      </c>
      <c r="B38" s="7" t="s">
        <v>37</v>
      </c>
      <c r="C38" s="7"/>
      <c r="D38" s="7">
        <v>22550</v>
      </c>
      <c r="E38" s="7">
        <v>68400</v>
      </c>
      <c r="F38" s="7">
        <f>SUM(C38:E38)</f>
        <v>90950</v>
      </c>
      <c r="G38" s="49" t="s">
        <v>145</v>
      </c>
      <c r="H38" s="55"/>
      <c r="I38" s="14"/>
      <c r="J38" s="21" t="s">
        <v>77</v>
      </c>
    </row>
    <row r="39" spans="1:10" s="11" customFormat="1" ht="13.5">
      <c r="A39" s="16"/>
      <c r="B39" s="7" t="s">
        <v>38</v>
      </c>
      <c r="C39" s="7"/>
      <c r="D39" s="7">
        <v>1555</v>
      </c>
      <c r="E39" s="7">
        <v>5080</v>
      </c>
      <c r="F39" s="7">
        <f>SUM(C39:E39)</f>
        <v>6635</v>
      </c>
      <c r="G39" s="56"/>
      <c r="H39" s="57"/>
      <c r="I39" s="14"/>
      <c r="J39" s="21" t="s">
        <v>77</v>
      </c>
    </row>
    <row r="40" spans="1:10" s="11" customFormat="1" ht="13.5">
      <c r="A40" s="3"/>
      <c r="B40" s="4" t="s">
        <v>12</v>
      </c>
      <c r="C40" s="4">
        <f>SUM(C38:C39)</f>
        <v>0</v>
      </c>
      <c r="D40" s="4">
        <f>SUM(D38:D39)</f>
        <v>24105</v>
      </c>
      <c r="E40" s="4">
        <f>SUM(E38:E39)</f>
        <v>73480</v>
      </c>
      <c r="F40" s="4">
        <f>SUM(F38:F39)</f>
        <v>97585</v>
      </c>
      <c r="G40" s="4">
        <v>104154</v>
      </c>
      <c r="H40" s="4">
        <f t="shared" si="3"/>
        <v>-6569</v>
      </c>
      <c r="I40" s="5">
        <f aca="true" t="shared" si="7" ref="I38:I54">F40/G40</f>
        <v>0.9369299306795706</v>
      </c>
      <c r="J40" s="19"/>
    </row>
    <row r="41" spans="1:10" s="11" customFormat="1" ht="13.5">
      <c r="A41" s="12" t="s">
        <v>39</v>
      </c>
      <c r="B41" s="7" t="s">
        <v>40</v>
      </c>
      <c r="C41" s="7"/>
      <c r="D41" s="7">
        <v>3533</v>
      </c>
      <c r="E41" s="7">
        <v>6472</v>
      </c>
      <c r="F41" s="7">
        <f>SUM(C41:E41)</f>
        <v>10005</v>
      </c>
      <c r="G41" s="7">
        <v>9795</v>
      </c>
      <c r="H41" s="7">
        <f t="shared" si="3"/>
        <v>210</v>
      </c>
      <c r="I41" s="14">
        <f t="shared" si="7"/>
        <v>1.0214395099540583</v>
      </c>
      <c r="J41" s="23" t="s">
        <v>82</v>
      </c>
    </row>
    <row r="42" spans="1:10" s="11" customFormat="1" ht="13.5">
      <c r="A42" s="16"/>
      <c r="B42" s="7" t="s">
        <v>41</v>
      </c>
      <c r="C42" s="7"/>
      <c r="D42" s="7">
        <v>8390</v>
      </c>
      <c r="E42" s="7">
        <v>20560</v>
      </c>
      <c r="F42" s="7">
        <f>SUM(C42:E42)</f>
        <v>28950</v>
      </c>
      <c r="G42" s="7">
        <v>31792</v>
      </c>
      <c r="H42" s="7">
        <f t="shared" si="3"/>
        <v>-2842</v>
      </c>
      <c r="I42" s="14">
        <f t="shared" si="7"/>
        <v>0.9106064418721691</v>
      </c>
      <c r="J42" s="23" t="s">
        <v>82</v>
      </c>
    </row>
    <row r="43" spans="1:10" s="11" customFormat="1" ht="13.5">
      <c r="A43" s="16"/>
      <c r="B43" s="7" t="s">
        <v>42</v>
      </c>
      <c r="C43" s="7"/>
      <c r="D43" s="7">
        <v>1040</v>
      </c>
      <c r="E43" s="7">
        <v>3960</v>
      </c>
      <c r="F43" s="7">
        <f>SUM(C43:E43)</f>
        <v>5000</v>
      </c>
      <c r="G43" s="7">
        <v>5740</v>
      </c>
      <c r="H43" s="7">
        <f t="shared" si="3"/>
        <v>-740</v>
      </c>
      <c r="I43" s="14">
        <f t="shared" si="7"/>
        <v>0.8710801393728222</v>
      </c>
      <c r="J43" s="21" t="s">
        <v>77</v>
      </c>
    </row>
    <row r="44" spans="1:10" s="11" customFormat="1" ht="13.5">
      <c r="A44" s="16"/>
      <c r="B44" s="7" t="s">
        <v>43</v>
      </c>
      <c r="C44" s="7"/>
      <c r="D44" s="7">
        <v>3880</v>
      </c>
      <c r="E44" s="7">
        <v>10790</v>
      </c>
      <c r="F44" s="7">
        <f>SUM(C44:E44)</f>
        <v>14670</v>
      </c>
      <c r="G44" s="7">
        <v>16653</v>
      </c>
      <c r="H44" s="7">
        <f t="shared" si="3"/>
        <v>-1983</v>
      </c>
      <c r="I44" s="14">
        <f t="shared" si="7"/>
        <v>0.8809223563321924</v>
      </c>
      <c r="J44" s="23" t="s">
        <v>82</v>
      </c>
    </row>
    <row r="45" spans="1:10" s="11" customFormat="1" ht="13.5">
      <c r="A45" s="3"/>
      <c r="B45" s="4" t="s">
        <v>12</v>
      </c>
      <c r="C45" s="4">
        <f>SUM(C41:C44)</f>
        <v>0</v>
      </c>
      <c r="D45" s="4">
        <f>SUM(D41:D44)</f>
        <v>16843</v>
      </c>
      <c r="E45" s="4">
        <f>SUM(E41:E44)</f>
        <v>41782</v>
      </c>
      <c r="F45" s="4">
        <f>SUM(F41:F44)</f>
        <v>58625</v>
      </c>
      <c r="G45" s="4">
        <f>SUM(G41:G44)</f>
        <v>63980</v>
      </c>
      <c r="H45" s="4">
        <f t="shared" si="3"/>
        <v>-5355</v>
      </c>
      <c r="I45" s="5">
        <f t="shared" si="7"/>
        <v>0.9163019693654267</v>
      </c>
      <c r="J45" s="19"/>
    </row>
    <row r="46" spans="1:10" s="11" customFormat="1" ht="13.5">
      <c r="A46" s="12" t="s">
        <v>44</v>
      </c>
      <c r="B46" s="7" t="s">
        <v>45</v>
      </c>
      <c r="C46" s="7"/>
      <c r="D46" s="7">
        <v>750</v>
      </c>
      <c r="E46" s="7">
        <v>5282</v>
      </c>
      <c r="F46" s="7">
        <f aca="true" t="shared" si="8" ref="F46:F54">SUM(C46:E46)</f>
        <v>6032</v>
      </c>
      <c r="G46" s="7">
        <v>5507</v>
      </c>
      <c r="H46" s="7">
        <f t="shared" si="3"/>
        <v>525</v>
      </c>
      <c r="I46" s="14">
        <f t="shared" si="7"/>
        <v>1.095333212275286</v>
      </c>
      <c r="J46" s="23" t="s">
        <v>82</v>
      </c>
    </row>
    <row r="47" spans="1:10" s="11" customFormat="1" ht="13.5">
      <c r="A47" s="16"/>
      <c r="B47" s="7" t="s">
        <v>46</v>
      </c>
      <c r="C47" s="7"/>
      <c r="D47" s="7">
        <v>2230</v>
      </c>
      <c r="E47" s="7">
        <v>7275</v>
      </c>
      <c r="F47" s="7">
        <f t="shared" si="8"/>
        <v>9505</v>
      </c>
      <c r="G47" s="7">
        <v>13004</v>
      </c>
      <c r="H47" s="7">
        <f t="shared" si="3"/>
        <v>-3499</v>
      </c>
      <c r="I47" s="14">
        <f t="shared" si="7"/>
        <v>0.7309289449400185</v>
      </c>
      <c r="J47" s="23" t="s">
        <v>82</v>
      </c>
    </row>
    <row r="48" spans="1:10" s="11" customFormat="1" ht="13.5">
      <c r="A48" s="16"/>
      <c r="B48" s="7" t="s">
        <v>47</v>
      </c>
      <c r="C48" s="7"/>
      <c r="D48" s="7">
        <v>1532</v>
      </c>
      <c r="E48" s="7">
        <v>7459</v>
      </c>
      <c r="F48" s="7">
        <f t="shared" si="8"/>
        <v>8991</v>
      </c>
      <c r="G48" s="7">
        <v>10108</v>
      </c>
      <c r="H48" s="7">
        <f t="shared" si="3"/>
        <v>-1117</v>
      </c>
      <c r="I48" s="14">
        <f t="shared" si="7"/>
        <v>0.8894934705184012</v>
      </c>
      <c r="J48" s="21" t="s">
        <v>77</v>
      </c>
    </row>
    <row r="49" spans="1:10" s="11" customFormat="1" ht="13.5">
      <c r="A49" s="16"/>
      <c r="B49" s="7" t="s">
        <v>48</v>
      </c>
      <c r="C49" s="7"/>
      <c r="D49" s="7">
        <v>1349</v>
      </c>
      <c r="E49" s="7">
        <v>5287</v>
      </c>
      <c r="F49" s="7">
        <f t="shared" si="8"/>
        <v>6636</v>
      </c>
      <c r="G49" s="7">
        <v>8295</v>
      </c>
      <c r="H49" s="7">
        <f t="shared" si="3"/>
        <v>-1659</v>
      </c>
      <c r="I49" s="14">
        <f t="shared" si="7"/>
        <v>0.8</v>
      </c>
      <c r="J49" s="23" t="s">
        <v>82</v>
      </c>
    </row>
    <row r="50" spans="1:10" s="11" customFormat="1" ht="13.5">
      <c r="A50" s="16"/>
      <c r="B50" s="7" t="s">
        <v>49</v>
      </c>
      <c r="C50" s="7"/>
      <c r="D50" s="7">
        <v>109</v>
      </c>
      <c r="E50" s="7">
        <v>1592</v>
      </c>
      <c r="F50" s="7">
        <f t="shared" si="8"/>
        <v>1701</v>
      </c>
      <c r="G50" s="7">
        <v>1495</v>
      </c>
      <c r="H50" s="7">
        <f t="shared" si="3"/>
        <v>206</v>
      </c>
      <c r="I50" s="14">
        <f t="shared" si="7"/>
        <v>1.1377926421404683</v>
      </c>
      <c r="J50" s="23" t="s">
        <v>82</v>
      </c>
    </row>
    <row r="51" spans="1:10" s="11" customFormat="1" ht="13.5">
      <c r="A51" s="44" t="s">
        <v>120</v>
      </c>
      <c r="B51" s="22" t="s">
        <v>91</v>
      </c>
      <c r="C51" s="12"/>
      <c r="D51" s="12">
        <v>1488</v>
      </c>
      <c r="E51" s="12">
        <v>6999</v>
      </c>
      <c r="F51" s="7">
        <f t="shared" si="8"/>
        <v>8487</v>
      </c>
      <c r="G51" s="26">
        <v>7397</v>
      </c>
      <c r="H51" s="7">
        <f t="shared" si="3"/>
        <v>1090</v>
      </c>
      <c r="I51" s="14">
        <f t="shared" si="7"/>
        <v>1.1473570366364743</v>
      </c>
      <c r="J51" s="23" t="s">
        <v>82</v>
      </c>
    </row>
    <row r="52" spans="2:10" s="11" customFormat="1" ht="13.5">
      <c r="B52" s="7" t="s">
        <v>50</v>
      </c>
      <c r="C52" s="7"/>
      <c r="D52" s="7">
        <v>1062</v>
      </c>
      <c r="E52" s="7">
        <v>5849</v>
      </c>
      <c r="F52" s="7">
        <f t="shared" si="8"/>
        <v>6911</v>
      </c>
      <c r="G52" s="27">
        <v>10526</v>
      </c>
      <c r="H52" s="7">
        <f t="shared" si="3"/>
        <v>-3615</v>
      </c>
      <c r="I52" s="14">
        <f t="shared" si="7"/>
        <v>0.6565646969409082</v>
      </c>
      <c r="J52" s="23" t="s">
        <v>82</v>
      </c>
    </row>
    <row r="53" spans="1:10" s="11" customFormat="1" ht="13.5">
      <c r="A53" s="16"/>
      <c r="B53" s="7" t="s">
        <v>51</v>
      </c>
      <c r="C53" s="7"/>
      <c r="D53" s="7">
        <v>269</v>
      </c>
      <c r="E53" s="7">
        <v>1475</v>
      </c>
      <c r="F53" s="7">
        <f t="shared" si="8"/>
        <v>1744</v>
      </c>
      <c r="G53" s="8">
        <v>1844</v>
      </c>
      <c r="H53" s="7">
        <f t="shared" si="3"/>
        <v>-100</v>
      </c>
      <c r="I53" s="14">
        <f t="shared" si="7"/>
        <v>0.9457700650759219</v>
      </c>
      <c r="J53" s="21" t="s">
        <v>82</v>
      </c>
    </row>
    <row r="54" spans="1:10" s="11" customFormat="1" ht="13.5">
      <c r="A54" s="16"/>
      <c r="B54" s="7" t="s">
        <v>52</v>
      </c>
      <c r="C54" s="7"/>
      <c r="D54" s="7">
        <v>206</v>
      </c>
      <c r="E54" s="7">
        <v>1367</v>
      </c>
      <c r="F54" s="7">
        <f t="shared" si="8"/>
        <v>1573</v>
      </c>
      <c r="G54" s="20">
        <v>1063</v>
      </c>
      <c r="H54" s="7">
        <f t="shared" si="3"/>
        <v>510</v>
      </c>
      <c r="I54" s="14">
        <f t="shared" si="7"/>
        <v>1.4797742238946379</v>
      </c>
      <c r="J54" s="23" t="s">
        <v>82</v>
      </c>
    </row>
    <row r="55" spans="1:10" s="11" customFormat="1" ht="13.5">
      <c r="A55" s="3"/>
      <c r="B55" s="4" t="s">
        <v>53</v>
      </c>
      <c r="C55" s="4">
        <f>SUM(C52:C54)</f>
        <v>0</v>
      </c>
      <c r="D55" s="4">
        <f>SUM(D46:D54)</f>
        <v>8995</v>
      </c>
      <c r="E55" s="4">
        <f>SUM(E46:E54)</f>
        <v>42585</v>
      </c>
      <c r="F55" s="4">
        <f>SUM(F46:F54)</f>
        <v>51580</v>
      </c>
      <c r="G55" s="4">
        <f>SUM(G46:G54)</f>
        <v>59239</v>
      </c>
      <c r="H55" s="4">
        <f t="shared" si="3"/>
        <v>-7659</v>
      </c>
      <c r="I55" s="5">
        <f>F55/G55</f>
        <v>0.8707101740407501</v>
      </c>
      <c r="J55" s="19"/>
    </row>
    <row r="56" spans="1:10" s="11" customFormat="1" ht="13.5">
      <c r="A56" s="22" t="s">
        <v>86</v>
      </c>
      <c r="B56" s="8" t="s">
        <v>80</v>
      </c>
      <c r="C56" s="7">
        <v>0</v>
      </c>
      <c r="D56" s="7">
        <v>23131</v>
      </c>
      <c r="E56" s="7">
        <v>75970</v>
      </c>
      <c r="F56" s="7">
        <f>SUM(C56:E56)</f>
        <v>99101</v>
      </c>
      <c r="G56" s="49" t="s">
        <v>145</v>
      </c>
      <c r="H56" s="50"/>
      <c r="I56" s="14"/>
      <c r="J56" s="21" t="s">
        <v>133</v>
      </c>
    </row>
    <row r="57" spans="1:10" s="11" customFormat="1" ht="13.5">
      <c r="A57" s="16"/>
      <c r="B57" s="8" t="s">
        <v>81</v>
      </c>
      <c r="C57" s="7"/>
      <c r="D57" s="7">
        <v>5422</v>
      </c>
      <c r="E57" s="7">
        <v>22390</v>
      </c>
      <c r="F57" s="7">
        <f>SUM(C57:E57)</f>
        <v>27812</v>
      </c>
      <c r="G57" s="53"/>
      <c r="H57" s="54"/>
      <c r="I57" s="14"/>
      <c r="J57" s="21" t="s">
        <v>133</v>
      </c>
    </row>
    <row r="58" spans="1:10" s="11" customFormat="1" ht="13.5">
      <c r="A58" s="3"/>
      <c r="B58" s="6" t="s">
        <v>12</v>
      </c>
      <c r="C58" s="4">
        <f>SUM(C56:C57)</f>
        <v>0</v>
      </c>
      <c r="D58" s="4">
        <f>SUM(D56:D57)</f>
        <v>28553</v>
      </c>
      <c r="E58" s="4">
        <f>SUM(E56:E57)</f>
        <v>98360</v>
      </c>
      <c r="F58" s="4">
        <f>SUM(F56:F57)</f>
        <v>126913</v>
      </c>
      <c r="G58" s="6">
        <v>131449</v>
      </c>
      <c r="H58" s="4"/>
      <c r="I58" s="5">
        <f aca="true" t="shared" si="9" ref="I58:I66">F58/G58</f>
        <v>0.9654923202154447</v>
      </c>
      <c r="J58" s="21"/>
    </row>
    <row r="59" spans="1:10" s="11" customFormat="1" ht="13.5">
      <c r="A59" s="22" t="s">
        <v>84</v>
      </c>
      <c r="B59" s="7" t="s">
        <v>55</v>
      </c>
      <c r="C59" s="7">
        <v>0</v>
      </c>
      <c r="D59" s="7">
        <v>2380</v>
      </c>
      <c r="E59" s="7">
        <v>3570</v>
      </c>
      <c r="F59" s="7">
        <f>SUM(C59:E59)</f>
        <v>5950</v>
      </c>
      <c r="G59" s="8">
        <v>9070</v>
      </c>
      <c r="H59" s="7">
        <f t="shared" si="3"/>
        <v>-3120</v>
      </c>
      <c r="I59" s="14">
        <f t="shared" si="9"/>
        <v>0.6560088202866593</v>
      </c>
      <c r="J59" s="21" t="s">
        <v>77</v>
      </c>
    </row>
    <row r="60" spans="1:10" s="11" customFormat="1" ht="13.5">
      <c r="A60" s="16"/>
      <c r="B60" s="7" t="s">
        <v>56</v>
      </c>
      <c r="C60" s="7"/>
      <c r="D60" s="7">
        <v>4900</v>
      </c>
      <c r="E60" s="7">
        <v>7600</v>
      </c>
      <c r="F60" s="7">
        <f>SUM(C60:E60)</f>
        <v>12500</v>
      </c>
      <c r="G60" s="8">
        <v>16400</v>
      </c>
      <c r="H60" s="7">
        <f t="shared" si="3"/>
        <v>-3900</v>
      </c>
      <c r="I60" s="14">
        <f t="shared" si="9"/>
        <v>0.7621951219512195</v>
      </c>
      <c r="J60" s="23" t="s">
        <v>82</v>
      </c>
    </row>
    <row r="61" spans="1:10" s="11" customFormat="1" ht="13.5">
      <c r="A61" s="16"/>
      <c r="B61" s="7" t="s">
        <v>57</v>
      </c>
      <c r="C61" s="7"/>
      <c r="D61" s="7">
        <v>3300</v>
      </c>
      <c r="E61" s="7">
        <v>3100</v>
      </c>
      <c r="F61" s="7">
        <f>SUM(C61:E61)</f>
        <v>6400</v>
      </c>
      <c r="G61" s="8">
        <v>5800</v>
      </c>
      <c r="H61" s="7">
        <f t="shared" si="3"/>
        <v>600</v>
      </c>
      <c r="I61" s="14">
        <f t="shared" si="9"/>
        <v>1.103448275862069</v>
      </c>
      <c r="J61" s="21" t="s">
        <v>77</v>
      </c>
    </row>
    <row r="62" spans="1:10" s="11" customFormat="1" ht="13.5">
      <c r="A62" s="3"/>
      <c r="B62" s="4" t="s">
        <v>58</v>
      </c>
      <c r="C62" s="4">
        <f>SUM(C59:C61)</f>
        <v>0</v>
      </c>
      <c r="D62" s="4">
        <f>SUM(D59:D61)</f>
        <v>10580</v>
      </c>
      <c r="E62" s="4">
        <f>SUM(E59:E61)</f>
        <v>14270</v>
      </c>
      <c r="F62" s="4">
        <f>SUM(F59:F61)</f>
        <v>24850</v>
      </c>
      <c r="G62" s="4">
        <f>SUM(G59:G61)</f>
        <v>31270</v>
      </c>
      <c r="H62" s="4">
        <f t="shared" si="3"/>
        <v>-6420</v>
      </c>
      <c r="I62" s="5">
        <f t="shared" si="9"/>
        <v>0.7946913975055964</v>
      </c>
      <c r="J62" s="19"/>
    </row>
    <row r="63" spans="1:10" s="11" customFormat="1" ht="13.5">
      <c r="A63" s="4" t="s">
        <v>59</v>
      </c>
      <c r="B63" s="4" t="s">
        <v>60</v>
      </c>
      <c r="C63" s="4"/>
      <c r="D63" s="4">
        <v>6736</v>
      </c>
      <c r="E63" s="4">
        <v>13989</v>
      </c>
      <c r="F63" s="4">
        <f>SUM(C63:E63)</f>
        <v>20725</v>
      </c>
      <c r="G63" s="4">
        <v>15833</v>
      </c>
      <c r="H63" s="4">
        <f t="shared" si="3"/>
        <v>4892</v>
      </c>
      <c r="I63" s="5">
        <f t="shared" si="9"/>
        <v>1.3089749257879113</v>
      </c>
      <c r="J63" s="21" t="s">
        <v>77</v>
      </c>
    </row>
    <row r="64" spans="1:10" s="11" customFormat="1" ht="13.5">
      <c r="A64" s="6" t="s">
        <v>90</v>
      </c>
      <c r="B64" s="4" t="s">
        <v>61</v>
      </c>
      <c r="C64" s="4">
        <v>0</v>
      </c>
      <c r="D64" s="4">
        <v>14000</v>
      </c>
      <c r="E64" s="4">
        <v>22000</v>
      </c>
      <c r="F64" s="4">
        <f>SUM(C64:E64)</f>
        <v>36000</v>
      </c>
      <c r="G64" s="4">
        <v>36000</v>
      </c>
      <c r="H64" s="4">
        <f t="shared" si="3"/>
        <v>0</v>
      </c>
      <c r="I64" s="5">
        <f t="shared" si="9"/>
        <v>1</v>
      </c>
      <c r="J64" s="21" t="s">
        <v>77</v>
      </c>
    </row>
    <row r="65" spans="1:10" s="11" customFormat="1" ht="13.5">
      <c r="A65" s="22" t="s">
        <v>134</v>
      </c>
      <c r="B65" s="7" t="s">
        <v>64</v>
      </c>
      <c r="C65" s="7">
        <v>1900</v>
      </c>
      <c r="D65" s="7">
        <v>179900</v>
      </c>
      <c r="E65" s="7">
        <v>357200</v>
      </c>
      <c r="F65" s="7">
        <f>SUM(C65:E65)</f>
        <v>539000</v>
      </c>
      <c r="G65" s="7">
        <v>607000</v>
      </c>
      <c r="H65" s="7">
        <f t="shared" si="3"/>
        <v>-68000</v>
      </c>
      <c r="I65" s="14">
        <f t="shared" si="9"/>
        <v>0.8879736408566722</v>
      </c>
      <c r="J65" s="15" t="s">
        <v>82</v>
      </c>
    </row>
    <row r="66" spans="1:10" s="11" customFormat="1" ht="13.5">
      <c r="A66" s="16"/>
      <c r="B66" s="7" t="s">
        <v>65</v>
      </c>
      <c r="C66" s="7">
        <v>150</v>
      </c>
      <c r="D66" s="7">
        <v>5300</v>
      </c>
      <c r="E66" s="7">
        <v>10550</v>
      </c>
      <c r="F66" s="7">
        <f>SUM(C66:E66)</f>
        <v>16000</v>
      </c>
      <c r="G66" s="7">
        <v>16000</v>
      </c>
      <c r="H66" s="7">
        <f aca="true" t="shared" si="10" ref="H66:H75">F66-G66</f>
        <v>0</v>
      </c>
      <c r="I66" s="14">
        <f t="shared" si="9"/>
        <v>1</v>
      </c>
      <c r="J66" s="18" t="s">
        <v>82</v>
      </c>
    </row>
    <row r="67" spans="1:10" s="11" customFormat="1" ht="13.5">
      <c r="A67" s="16"/>
      <c r="B67" s="7" t="s">
        <v>62</v>
      </c>
      <c r="C67" s="7">
        <v>0</v>
      </c>
      <c r="D67" s="7">
        <v>50000</v>
      </c>
      <c r="E67" s="7">
        <v>150000</v>
      </c>
      <c r="F67" s="7">
        <f>SUM(C67:E67)</f>
        <v>200000</v>
      </c>
      <c r="G67" s="7">
        <v>250000</v>
      </c>
      <c r="H67" s="7">
        <f t="shared" si="10"/>
        <v>-50000</v>
      </c>
      <c r="I67" s="14">
        <f>F67/G67</f>
        <v>0.8</v>
      </c>
      <c r="J67" s="21" t="s">
        <v>77</v>
      </c>
    </row>
    <row r="68" spans="1:10" s="11" customFormat="1" ht="13.5">
      <c r="A68" s="3"/>
      <c r="B68" s="4" t="s">
        <v>58</v>
      </c>
      <c r="C68" s="4">
        <f>SUM(C65:C67)</f>
        <v>2050</v>
      </c>
      <c r="D68" s="4">
        <f>SUM(D65:D67)</f>
        <v>235200</v>
      </c>
      <c r="E68" s="4">
        <f>SUM(E65:E67)</f>
        <v>517750</v>
      </c>
      <c r="F68" s="4">
        <f>SUM(F65:F67)</f>
        <v>755000</v>
      </c>
      <c r="G68" s="4">
        <f>SUM(G65:G67)</f>
        <v>873000</v>
      </c>
      <c r="H68" s="4">
        <f t="shared" si="10"/>
        <v>-118000</v>
      </c>
      <c r="I68" s="5">
        <f aca="true" t="shared" si="11" ref="I68:I75">F68/G68</f>
        <v>0.8648339060710195</v>
      </c>
      <c r="J68" s="19"/>
    </row>
    <row r="69" spans="1:10" s="11" customFormat="1" ht="13.5">
      <c r="A69" s="12" t="s">
        <v>66</v>
      </c>
      <c r="B69" s="7" t="s">
        <v>67</v>
      </c>
      <c r="C69" s="7"/>
      <c r="D69" s="7">
        <v>16000</v>
      </c>
      <c r="E69" s="7">
        <v>28000</v>
      </c>
      <c r="F69" s="7">
        <f>SUM(C69:E69)</f>
        <v>44000</v>
      </c>
      <c r="G69" s="7">
        <v>55000</v>
      </c>
      <c r="H69" s="7">
        <f t="shared" si="10"/>
        <v>-11000</v>
      </c>
      <c r="I69" s="14">
        <f t="shared" si="11"/>
        <v>0.8</v>
      </c>
      <c r="J69" s="47" t="s">
        <v>82</v>
      </c>
    </row>
    <row r="70" spans="1:10" s="11" customFormat="1" ht="13.5">
      <c r="A70" s="16"/>
      <c r="B70" s="7" t="s">
        <v>68</v>
      </c>
      <c r="C70" s="7"/>
      <c r="D70" s="8">
        <v>1300</v>
      </c>
      <c r="E70" s="7">
        <v>1300</v>
      </c>
      <c r="F70" s="7">
        <f>SUM(C70:E70)</f>
        <v>2600</v>
      </c>
      <c r="G70" s="7">
        <v>8500</v>
      </c>
      <c r="H70" s="7">
        <f t="shared" si="10"/>
        <v>-5900</v>
      </c>
      <c r="I70" s="14">
        <f t="shared" si="11"/>
        <v>0.3058823529411765</v>
      </c>
      <c r="J70" s="48"/>
    </row>
    <row r="71" spans="1:10" s="11" customFormat="1" ht="13.5">
      <c r="A71" s="44" t="s">
        <v>119</v>
      </c>
      <c r="B71" s="7" t="s">
        <v>71</v>
      </c>
      <c r="C71" s="7"/>
      <c r="D71" s="7">
        <v>41000</v>
      </c>
      <c r="E71" s="7">
        <v>44000</v>
      </c>
      <c r="F71" s="7">
        <f>SUM(C71:E71)</f>
        <v>85000</v>
      </c>
      <c r="G71" s="7">
        <v>83000</v>
      </c>
      <c r="H71" s="7">
        <f>F71-G71</f>
        <v>2000</v>
      </c>
      <c r="I71" s="14">
        <f>F71/G71</f>
        <v>1.0240963855421688</v>
      </c>
      <c r="J71" s="21" t="s">
        <v>77</v>
      </c>
    </row>
    <row r="72" spans="1:10" s="11" customFormat="1" ht="13.5">
      <c r="A72" s="68" t="s">
        <v>146</v>
      </c>
      <c r="B72" s="8" t="s">
        <v>143</v>
      </c>
      <c r="C72" s="7"/>
      <c r="D72" s="7"/>
      <c r="E72" s="7"/>
      <c r="F72" s="7">
        <f>SUM(C72:E72)</f>
        <v>0</v>
      </c>
      <c r="G72" s="7">
        <v>6840</v>
      </c>
      <c r="H72" s="7">
        <f>F72-G72</f>
        <v>-6840</v>
      </c>
      <c r="I72" s="14">
        <f>F72/G72</f>
        <v>0</v>
      </c>
      <c r="J72" s="21" t="s">
        <v>77</v>
      </c>
    </row>
    <row r="73" spans="1:10" s="11" customFormat="1" ht="13.5">
      <c r="A73" s="3"/>
      <c r="B73" s="4" t="s">
        <v>63</v>
      </c>
      <c r="C73" s="4">
        <f>SUM(C69:C72)</f>
        <v>0</v>
      </c>
      <c r="D73" s="4">
        <f>SUM(D69:D72)</f>
        <v>58300</v>
      </c>
      <c r="E73" s="4">
        <f>SUM(E69:E72)</f>
        <v>73300</v>
      </c>
      <c r="F73" s="4">
        <f>SUM(F69:F72)</f>
        <v>131600</v>
      </c>
      <c r="G73" s="4">
        <f>SUM(G69:G72)</f>
        <v>153340</v>
      </c>
      <c r="H73" s="4">
        <f t="shared" si="10"/>
        <v>-21740</v>
      </c>
      <c r="I73" s="5">
        <f t="shared" si="11"/>
        <v>0.8582235554975871</v>
      </c>
      <c r="J73" s="19"/>
    </row>
    <row r="74" spans="1:10" s="11" customFormat="1" ht="13.5">
      <c r="A74" s="4" t="s">
        <v>69</v>
      </c>
      <c r="B74" s="4" t="s">
        <v>70</v>
      </c>
      <c r="C74" s="4"/>
      <c r="D74" s="4">
        <v>4305</v>
      </c>
      <c r="E74" s="4">
        <v>10392</v>
      </c>
      <c r="F74" s="4">
        <f>SUM(C74:E74)</f>
        <v>14697</v>
      </c>
      <c r="G74" s="4">
        <v>12434</v>
      </c>
      <c r="H74" s="4">
        <f t="shared" si="10"/>
        <v>2263</v>
      </c>
      <c r="I74" s="5">
        <f t="shared" si="11"/>
        <v>1.1820009650957053</v>
      </c>
      <c r="J74" s="21" t="s">
        <v>77</v>
      </c>
    </row>
    <row r="75" spans="1:10" s="11" customFormat="1" ht="13.5">
      <c r="A75" s="4" t="s">
        <v>72</v>
      </c>
      <c r="B75" s="4" t="s">
        <v>73</v>
      </c>
      <c r="C75" s="4"/>
      <c r="D75" s="4">
        <v>4966</v>
      </c>
      <c r="E75" s="4">
        <v>9542</v>
      </c>
      <c r="F75" s="4">
        <f>SUM(C75:E75)</f>
        <v>14508</v>
      </c>
      <c r="G75" s="4">
        <v>15489</v>
      </c>
      <c r="H75" s="4">
        <f t="shared" si="10"/>
        <v>-981</v>
      </c>
      <c r="I75" s="5">
        <f t="shared" si="11"/>
        <v>0.936664729808251</v>
      </c>
      <c r="J75" s="21" t="s">
        <v>77</v>
      </c>
    </row>
    <row r="76" spans="1:10" s="11" customFormat="1" ht="13.5">
      <c r="A76" s="24" t="s">
        <v>74</v>
      </c>
      <c r="B76" s="24"/>
      <c r="C76" s="24">
        <f>C10+C15+C20+C30+C34+C37+C40+C45+C55+C58+C62+C63+C64+C68+C73+C74+C75</f>
        <v>3239</v>
      </c>
      <c r="D76" s="24">
        <f>D10+D15+D20+D30+D34+D37+D40+D45+D55+D58+D62+D63+D64+D68+D73+D74+D75</f>
        <v>652610</v>
      </c>
      <c r="E76" s="24">
        <f>E10+E15+E20+E30+E34+E37+E40+E45+E55+E58+E62+E63+E64+E68+E73+E74+E75</f>
        <v>1840393</v>
      </c>
      <c r="F76" s="24">
        <f>F10+F15+F20+F30+F34+F37+F40+F45+F55+F58+F62+F63+F64+F68+F73+F74+F75</f>
        <v>2496242</v>
      </c>
      <c r="G76" s="24">
        <f>G10+G15+G20+G30+G34+G37+G40+G45+G55+G58+G62+G63+G64+G68+G73+G74+G75</f>
        <v>2753155</v>
      </c>
      <c r="H76" s="24">
        <f>H10+H15+H20+H30+H34+H37+H40+H45+H55+H58+H62+H63+H64+H68+H73+H74+H75</f>
        <v>-252377</v>
      </c>
      <c r="I76" s="45">
        <f>F76/G76</f>
        <v>0.906684149639232</v>
      </c>
      <c r="J76" s="23"/>
    </row>
  </sheetData>
  <mergeCells count="5">
    <mergeCell ref="J69:J70"/>
    <mergeCell ref="G11:H14"/>
    <mergeCell ref="G21:H29"/>
    <mergeCell ref="G38:H39"/>
    <mergeCell ref="G56:H57"/>
  </mergeCells>
  <printOptions/>
  <pageMargins left="0.75" right="0.75" top="1" bottom="1" header="0.512" footer="0.512"/>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1:D24"/>
  <sheetViews>
    <sheetView view="pageBreakPreview" zoomScaleSheetLayoutView="100" workbookViewId="0" topLeftCell="A1">
      <selection activeCell="C2" sqref="C2"/>
    </sheetView>
  </sheetViews>
  <sheetFormatPr defaultColWidth="9.00390625" defaultRowHeight="13.5"/>
  <cols>
    <col min="1" max="1" width="12.125" style="41" customWidth="1"/>
    <col min="2" max="2" width="35.75390625" style="40" customWidth="1"/>
    <col min="3" max="3" width="33.875" style="41" customWidth="1"/>
    <col min="4" max="4" width="21.375" style="32" customWidth="1"/>
    <col min="5" max="16384" width="9.00390625" style="32" customWidth="1"/>
  </cols>
  <sheetData>
    <row r="1" spans="1:4" ht="13.5">
      <c r="A1" s="28" t="s">
        <v>92</v>
      </c>
      <c r="B1" s="29" t="s">
        <v>108</v>
      </c>
      <c r="C1" s="30" t="s">
        <v>109</v>
      </c>
      <c r="D1" s="31" t="s">
        <v>110</v>
      </c>
    </row>
    <row r="2" spans="1:4" ht="54">
      <c r="A2" s="33" t="s">
        <v>93</v>
      </c>
      <c r="B2" s="29" t="s">
        <v>137</v>
      </c>
      <c r="C2" s="29"/>
      <c r="D2" s="34"/>
    </row>
    <row r="3" spans="1:4" ht="13.5">
      <c r="A3" s="33" t="s">
        <v>94</v>
      </c>
      <c r="B3" s="29" t="s">
        <v>111</v>
      </c>
      <c r="C3" s="29"/>
      <c r="D3" s="34"/>
    </row>
    <row r="4" spans="1:4" ht="60" customHeight="1">
      <c r="A4" s="33" t="s">
        <v>95</v>
      </c>
      <c r="B4" s="29" t="s">
        <v>112</v>
      </c>
      <c r="C4" s="29" t="s">
        <v>129</v>
      </c>
      <c r="D4" s="34"/>
    </row>
    <row r="5" spans="1:4" ht="45" customHeight="1">
      <c r="A5" s="33" t="s">
        <v>96</v>
      </c>
      <c r="B5" s="29" t="s">
        <v>138</v>
      </c>
      <c r="C5" s="29" t="s">
        <v>139</v>
      </c>
      <c r="D5" s="34"/>
    </row>
    <row r="6" spans="1:4" ht="15.75" customHeight="1">
      <c r="A6" s="58" t="s">
        <v>115</v>
      </c>
      <c r="B6" s="35" t="s">
        <v>113</v>
      </c>
      <c r="C6" s="60" t="s">
        <v>130</v>
      </c>
      <c r="D6" s="34"/>
    </row>
    <row r="7" spans="1:4" ht="27.75" customHeight="1">
      <c r="A7" s="59"/>
      <c r="B7" s="37" t="s">
        <v>97</v>
      </c>
      <c r="C7" s="61"/>
      <c r="D7" s="34"/>
    </row>
    <row r="8" spans="1:4" s="40" customFormat="1" ht="13.5">
      <c r="A8" s="38" t="s">
        <v>98</v>
      </c>
      <c r="B8" s="29" t="s">
        <v>126</v>
      </c>
      <c r="C8" s="29"/>
      <c r="D8" s="39"/>
    </row>
    <row r="9" spans="1:4" ht="81">
      <c r="A9" s="33" t="s">
        <v>99</v>
      </c>
      <c r="B9" s="29" t="s">
        <v>127</v>
      </c>
      <c r="C9" s="29" t="s">
        <v>128</v>
      </c>
      <c r="D9" s="34"/>
    </row>
    <row r="10" spans="1:4" ht="39.75" customHeight="1">
      <c r="A10" s="33" t="s">
        <v>100</v>
      </c>
      <c r="B10" s="29" t="s">
        <v>131</v>
      </c>
      <c r="C10" s="29" t="s">
        <v>132</v>
      </c>
      <c r="D10" s="29"/>
    </row>
    <row r="11" spans="1:4" ht="44.25" customHeight="1">
      <c r="A11" s="33" t="s">
        <v>101</v>
      </c>
      <c r="B11" s="29" t="s">
        <v>124</v>
      </c>
      <c r="C11" s="29" t="s">
        <v>125</v>
      </c>
      <c r="D11" s="34"/>
    </row>
    <row r="12" spans="1:4" ht="27">
      <c r="A12" s="36" t="s">
        <v>86</v>
      </c>
      <c r="B12" s="29" t="s">
        <v>118</v>
      </c>
      <c r="C12" s="29"/>
      <c r="D12" s="31"/>
    </row>
    <row r="13" spans="1:4" ht="26.25" customHeight="1">
      <c r="A13" s="66" t="s">
        <v>84</v>
      </c>
      <c r="B13" s="64" t="s">
        <v>116</v>
      </c>
      <c r="C13" s="64" t="s">
        <v>144</v>
      </c>
      <c r="D13" s="34"/>
    </row>
    <row r="14" spans="1:4" ht="40.5" customHeight="1">
      <c r="A14" s="67"/>
      <c r="B14" s="65"/>
      <c r="C14" s="65"/>
      <c r="D14" s="34"/>
    </row>
    <row r="15" spans="1:4" ht="13.5">
      <c r="A15" s="28" t="s">
        <v>102</v>
      </c>
      <c r="B15" s="29" t="s">
        <v>103</v>
      </c>
      <c r="C15" s="29"/>
      <c r="D15" s="34"/>
    </row>
    <row r="16" spans="1:4" ht="54">
      <c r="A16" s="30" t="s">
        <v>104</v>
      </c>
      <c r="B16" s="29" t="s">
        <v>122</v>
      </c>
      <c r="C16" s="29" t="s">
        <v>123</v>
      </c>
      <c r="D16" s="30"/>
    </row>
    <row r="17" spans="1:4" ht="13.5">
      <c r="A17" s="62" t="s">
        <v>134</v>
      </c>
      <c r="B17" s="64" t="s">
        <v>135</v>
      </c>
      <c r="C17" s="64" t="s">
        <v>136</v>
      </c>
      <c r="D17" s="34"/>
    </row>
    <row r="18" spans="1:4" ht="60" customHeight="1">
      <c r="A18" s="63"/>
      <c r="B18" s="65"/>
      <c r="C18" s="65"/>
      <c r="D18" s="34"/>
    </row>
    <row r="19" spans="1:4" ht="27">
      <c r="A19" s="33" t="s">
        <v>105</v>
      </c>
      <c r="B19" s="29" t="s">
        <v>114</v>
      </c>
      <c r="C19" s="29"/>
      <c r="D19" s="34"/>
    </row>
    <row r="20" spans="1:4" ht="27">
      <c r="A20" s="28" t="s">
        <v>106</v>
      </c>
      <c r="B20" s="29" t="s">
        <v>140</v>
      </c>
      <c r="C20" s="29" t="s">
        <v>141</v>
      </c>
      <c r="D20" s="34"/>
    </row>
    <row r="21" spans="1:4" ht="13.5">
      <c r="A21" s="28" t="s">
        <v>107</v>
      </c>
      <c r="B21" s="29" t="s">
        <v>117</v>
      </c>
      <c r="C21" s="29"/>
      <c r="D21" s="34"/>
    </row>
    <row r="24" ht="13.5">
      <c r="B24" s="42"/>
    </row>
  </sheetData>
  <mergeCells count="8">
    <mergeCell ref="A6:A7"/>
    <mergeCell ref="C6:C7"/>
    <mergeCell ref="A17:A18"/>
    <mergeCell ref="B17:B18"/>
    <mergeCell ref="C17:C18"/>
    <mergeCell ref="A13:A14"/>
    <mergeCell ref="B13:B14"/>
    <mergeCell ref="C13:C14"/>
  </mergeCells>
  <printOptions/>
  <pageMargins left="0.75" right="0.75" top="1" bottom="1" header="0.512" footer="0.512"/>
  <pageSetup horizontalDpi="600" verticalDpi="600" orientation="portrait" paperSize="9" scale="83" r:id="rId1"/>
  <headerFooter alignWithMargins="0">
    <oddHeader>&amp;L&amp;14平成15年度海水浴客数集計方法、傾向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ＦＵＪ９９０３Ｂ０３９９</dc:creator>
  <cp:keywords/>
  <dc:description/>
  <cp:lastModifiedBy>sdouser</cp:lastModifiedBy>
  <cp:lastPrinted>2006-09-15T06:22:12Z</cp:lastPrinted>
  <dcterms:created xsi:type="dcterms:W3CDTF">2002-07-05T04:40:29Z</dcterms:created>
  <dcterms:modified xsi:type="dcterms:W3CDTF">2006-09-19T04:45:27Z</dcterms:modified>
  <cp:category/>
  <cp:version/>
  <cp:contentType/>
  <cp:contentStatus/>
</cp:coreProperties>
</file>