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685" windowHeight="6435" tabRatio="759" activeTab="0"/>
  </bookViews>
  <sheets>
    <sheet name="分類別集計表（印刷）" sheetId="1" r:id="rId1"/>
  </sheets>
  <externalReferences>
    <externalReference r:id="rId4"/>
  </externalReferences>
  <definedNames>
    <definedName name="_xlnm.Print_Area" localSheetId="0">'分類別集計表（印刷）'!$A$1:$H$73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<sst xmlns="http://schemas.openxmlformats.org/spreadsheetml/2006/main" count="100" uniqueCount="89">
  <si>
    <t>（単位：人・％）</t>
  </si>
  <si>
    <t>大分類</t>
  </si>
  <si>
    <t>中分類</t>
  </si>
  <si>
    <t>ｺｰﾄﾞ</t>
  </si>
  <si>
    <t>小分類</t>
  </si>
  <si>
    <t>前年度比</t>
  </si>
  <si>
    <t>学ぶ</t>
  </si>
  <si>
    <t>自然</t>
  </si>
  <si>
    <t>山岳</t>
  </si>
  <si>
    <t>（見る･体験する）</t>
  </si>
  <si>
    <t>富士登山</t>
  </si>
  <si>
    <t>高原</t>
  </si>
  <si>
    <t>湖沼</t>
  </si>
  <si>
    <t>河川景観</t>
  </si>
  <si>
    <t>海岸景観</t>
  </si>
  <si>
    <t>特殊地形</t>
  </si>
  <si>
    <t>その他景勝地</t>
  </si>
  <si>
    <t>小          計</t>
  </si>
  <si>
    <t>文化・歴史</t>
  </si>
  <si>
    <t>城郭</t>
  </si>
  <si>
    <t>神社・仏閣</t>
  </si>
  <si>
    <t>庭園</t>
  </si>
  <si>
    <t>史跡</t>
  </si>
  <si>
    <t>博物館</t>
  </si>
  <si>
    <t>美術館</t>
  </si>
  <si>
    <t>動・植物園</t>
  </si>
  <si>
    <t>水族館</t>
  </si>
  <si>
    <t>その他建造物</t>
  </si>
  <si>
    <t>産業観光</t>
  </si>
  <si>
    <t>観光農林業</t>
  </si>
  <si>
    <t>みかん狩り</t>
  </si>
  <si>
    <t>いちご狩り</t>
  </si>
  <si>
    <t>観光牧場</t>
  </si>
  <si>
    <t>観光漁業</t>
  </si>
  <si>
    <t>潮干狩り</t>
  </si>
  <si>
    <t>伝統工芸</t>
  </si>
  <si>
    <t>その他の産業観光施設</t>
  </si>
  <si>
    <t>遊ぶ</t>
  </si>
  <si>
    <t>スポーツ</t>
  </si>
  <si>
    <t>（楽しむ・</t>
  </si>
  <si>
    <t>レクリエーション</t>
  </si>
  <si>
    <t>スキー場</t>
  </si>
  <si>
    <t>リフレッシュする）</t>
  </si>
  <si>
    <t>施設</t>
  </si>
  <si>
    <t>テニス場</t>
  </si>
  <si>
    <t>プール施設</t>
  </si>
  <si>
    <t>ハイキングコース</t>
  </si>
  <si>
    <t>キャンプ場</t>
  </si>
  <si>
    <t>自然歩道</t>
  </si>
  <si>
    <t>海水浴場</t>
  </si>
  <si>
    <t>マリーナ・ヨットハーバー</t>
  </si>
  <si>
    <t>スキューバダイビング施設</t>
  </si>
  <si>
    <t>海釣り</t>
  </si>
  <si>
    <t>川釣り</t>
  </si>
  <si>
    <t>ウォークラリー</t>
  </si>
  <si>
    <t>公園</t>
  </si>
  <si>
    <t>ﾚｼﾞｬｰﾗﾝﾄﾞ・ﾃｰﾏﾊﾟｰｸ</t>
  </si>
  <si>
    <t>複合的ｽﾎﾟｰﾂﾘｿﾞｰﾄ施設</t>
  </si>
  <si>
    <t>その他ｽﾎﾟｰﾂ･ﾚｸﾘｴｰｼｮﾝ施設</t>
  </si>
  <si>
    <t>温泉</t>
  </si>
  <si>
    <t>温泉入浴施設</t>
  </si>
  <si>
    <t>買物</t>
  </si>
  <si>
    <t>ｼｮｯﾋﾟﾝｸﾞ店・ｼｮｯﾋﾟﾝｸﾞ街</t>
  </si>
  <si>
    <t>朝市・市場</t>
  </si>
  <si>
    <t>郷土料理店・レストラン</t>
  </si>
  <si>
    <t>触れ合う</t>
  </si>
  <si>
    <t>季節行楽・行事</t>
  </si>
  <si>
    <t>（交流する）</t>
  </si>
  <si>
    <t>花火大会</t>
  </si>
  <si>
    <t>花見</t>
  </si>
  <si>
    <t>イベント</t>
  </si>
  <si>
    <t>博覧会</t>
  </si>
  <si>
    <t>スポーツ観戦</t>
  </si>
  <si>
    <t>フリーマーケット</t>
  </si>
  <si>
    <t>その他イベント</t>
  </si>
  <si>
    <t>合          計</t>
  </si>
  <si>
    <t>１１年度計</t>
  </si>
  <si>
    <t>旧街道</t>
  </si>
  <si>
    <t>ゴルフ場</t>
  </si>
  <si>
    <t>コンベンション</t>
  </si>
  <si>
    <t>音楽・演劇鑑賞</t>
  </si>
  <si>
    <t>複合商業施設</t>
  </si>
  <si>
    <t>行・祭事・郷土芸能</t>
  </si>
  <si>
    <t>平成12年度 分類別観光レクリエーション客数</t>
  </si>
  <si>
    <t>１２年度計</t>
  </si>
  <si>
    <t>自然学習・体験施設</t>
  </si>
  <si>
    <t>12年度構成比</t>
  </si>
  <si>
    <t>町並み</t>
  </si>
  <si>
    <t>－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</si>
</sst>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&quot;△&quot;\ #,##0;&quot;▲&quot;\ #,##0"/>
    <numFmt numFmtId="179" formatCode="#,##0_ "/>
    <numFmt numFmtId="180" formatCode="#,##0.00_);[Red]\(#,##0.00\)"/>
    <numFmt numFmtId="181" formatCode="#,##0_ ;[Red]\-#,##0\ "/>
    <numFmt numFmtId="182" formatCode="#,##0;[Red]#,##0"/>
    <numFmt numFmtId="183" formatCode="0;[Red]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#,##0;&quot;△ &quot;#,##0"/>
    <numFmt numFmtId="194" formatCode="0.0000%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,##0,"/>
    <numFmt numFmtId="203" formatCode="#,000,"/>
    <numFmt numFmtId="204" formatCode="#,##0.0;[Red]\-#,##0.0"/>
    <numFmt numFmtId="205" formatCode="#,##0.000;[Red]\-#,##0.000"/>
    <numFmt numFmtId="206" formatCode="#,##0.0000;[Red]\-#,##0.0000"/>
    <numFmt numFmtId="207" formatCode="#,##0.00000;[Red]\-#,##0.00000"/>
    <numFmt numFmtId="208" formatCode="#,##0.0"/>
    <numFmt numFmtId="209" formatCode="&quot;\&quot;#,##0_);[Red]\(&quot;\&quot;#,##0\)"/>
    <numFmt numFmtId="210" formatCode="0.0_);[Red]\(0.0\)"/>
  </numFmts>
  <fonts count="5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8" fontId="1" fillId="0" borderId="0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/>
    </xf>
    <xf numFmtId="176" fontId="2" fillId="0" borderId="0" xfId="15" applyNumberFormat="1" applyFont="1" applyBorder="1" applyAlignment="1">
      <alignment/>
    </xf>
    <xf numFmtId="176" fontId="2" fillId="0" borderId="0" xfId="15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76" fontId="2" fillId="0" borderId="1" xfId="15" applyNumberFormat="1" applyFont="1" applyBorder="1" applyAlignment="1">
      <alignment horizontal="center"/>
    </xf>
    <xf numFmtId="176" fontId="3" fillId="0" borderId="1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8" fontId="2" fillId="0" borderId="2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38" fontId="2" fillId="0" borderId="1" xfId="16" applyFont="1" applyBorder="1" applyAlignment="1">
      <alignment/>
    </xf>
    <xf numFmtId="187" fontId="2" fillId="0" borderId="1" xfId="15" applyNumberFormat="1" applyFont="1" applyBorder="1" applyAlignment="1">
      <alignment/>
    </xf>
    <xf numFmtId="38" fontId="2" fillId="0" borderId="4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/>
    </xf>
    <xf numFmtId="38" fontId="2" fillId="0" borderId="1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176" fontId="2" fillId="0" borderId="5" xfId="15" applyNumberFormat="1" applyFont="1" applyBorder="1" applyAlignment="1">
      <alignment/>
    </xf>
    <xf numFmtId="38" fontId="2" fillId="0" borderId="2" xfId="0" applyNumberFormat="1" applyFont="1" applyBorder="1" applyAlignment="1" applyProtection="1">
      <alignment horizontal="left"/>
      <protection/>
    </xf>
    <xf numFmtId="38" fontId="2" fillId="0" borderId="6" xfId="0" applyNumberFormat="1" applyFont="1" applyBorder="1" applyAlignment="1">
      <alignment/>
    </xf>
    <xf numFmtId="38" fontId="2" fillId="0" borderId="7" xfId="0" applyNumberFormat="1" applyFont="1" applyBorder="1" applyAlignment="1" applyProtection="1">
      <alignment horizontal="center"/>
      <protection/>
    </xf>
    <xf numFmtId="38" fontId="2" fillId="0" borderId="8" xfId="0" applyNumberFormat="1" applyFont="1" applyBorder="1" applyAlignment="1">
      <alignment/>
    </xf>
    <xf numFmtId="38" fontId="2" fillId="0" borderId="9" xfId="0" applyNumberFormat="1" applyFont="1" applyBorder="1" applyAlignment="1" applyProtection="1">
      <alignment horizontal="center"/>
      <protection/>
    </xf>
    <xf numFmtId="38" fontId="2" fillId="0" borderId="9" xfId="16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38" fontId="2" fillId="0" borderId="10" xfId="0" applyNumberFormat="1" applyFont="1" applyBorder="1" applyAlignment="1">
      <alignment/>
    </xf>
    <xf numFmtId="38" fontId="2" fillId="0" borderId="1" xfId="0" applyNumberFormat="1" applyFont="1" applyBorder="1" applyAlignment="1">
      <alignment horizontal="left"/>
    </xf>
    <xf numFmtId="177" fontId="2" fillId="0" borderId="0" xfId="0" applyNumberFormat="1" applyFont="1" applyBorder="1" applyAlignment="1" applyProtection="1">
      <alignment horizontal="center"/>
      <protection/>
    </xf>
    <xf numFmtId="182" fontId="2" fillId="0" borderId="1" xfId="0" applyNumberFormat="1" applyFont="1" applyBorder="1" applyAlignment="1" applyProtection="1">
      <alignment/>
      <protection locked="0"/>
    </xf>
    <xf numFmtId="182" fontId="2" fillId="0" borderId="1" xfId="0" applyNumberFormat="1" applyFont="1" applyBorder="1" applyAlignment="1">
      <alignment/>
    </xf>
    <xf numFmtId="0" fontId="2" fillId="0" borderId="2" xfId="0" applyFont="1" applyBorder="1" applyAlignment="1" applyProtection="1">
      <alignment/>
      <protection/>
    </xf>
    <xf numFmtId="182" fontId="2" fillId="0" borderId="8" xfId="0" applyNumberFormat="1" applyFont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182" fontId="2" fillId="0" borderId="9" xfId="0" applyNumberFormat="1" applyFont="1" applyBorder="1" applyAlignment="1">
      <alignment/>
    </xf>
    <xf numFmtId="176" fontId="2" fillId="0" borderId="4" xfId="15" applyNumberFormat="1" applyFont="1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 applyProtection="1">
      <alignment/>
      <protection/>
    </xf>
    <xf numFmtId="38" fontId="2" fillId="0" borderId="1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38" fontId="4" fillId="0" borderId="1" xfId="0" applyNumberFormat="1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/>
      <protection/>
    </xf>
    <xf numFmtId="1" fontId="4" fillId="0" borderId="1" xfId="0" applyNumberFormat="1" applyFont="1" applyBorder="1" applyAlignment="1" applyProtection="1">
      <alignment/>
      <protection/>
    </xf>
    <xf numFmtId="38" fontId="4" fillId="0" borderId="1" xfId="0" applyNumberFormat="1" applyFont="1" applyBorder="1" applyAlignment="1" applyProtection="1">
      <alignment/>
      <protection/>
    </xf>
    <xf numFmtId="0" fontId="2" fillId="0" borderId="4" xfId="0" applyFont="1" applyBorder="1" applyAlignment="1">
      <alignment/>
    </xf>
    <xf numFmtId="38" fontId="2" fillId="0" borderId="4" xfId="0" applyNumberFormat="1" applyFont="1" applyBorder="1" applyAlignment="1" applyProtection="1">
      <alignment horizontal="left"/>
      <protection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 horizontal="center"/>
    </xf>
    <xf numFmtId="38" fontId="2" fillId="0" borderId="9" xfId="0" applyNumberFormat="1" applyFont="1" applyBorder="1" applyAlignment="1">
      <alignment/>
    </xf>
    <xf numFmtId="182" fontId="2" fillId="0" borderId="0" xfId="0" applyNumberFormat="1" applyFont="1" applyBorder="1" applyAlignment="1" applyProtection="1">
      <alignment/>
      <protection locked="0"/>
    </xf>
    <xf numFmtId="18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8" fontId="3" fillId="0" borderId="0" xfId="16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38" fontId="2" fillId="0" borderId="0" xfId="16" applyFont="1" applyBorder="1" applyAlignment="1" applyProtection="1">
      <alignment/>
      <protection/>
    </xf>
    <xf numFmtId="176" fontId="4" fillId="0" borderId="0" xfId="15" applyNumberFormat="1" applyFont="1" applyBorder="1" applyAlignment="1" applyProtection="1">
      <alignment horizontal="right"/>
      <protection/>
    </xf>
    <xf numFmtId="176" fontId="2" fillId="0" borderId="0" xfId="15" applyNumberFormat="1" applyFont="1" applyBorder="1" applyAlignment="1" applyProtection="1">
      <alignment horizontal="right"/>
      <protection/>
    </xf>
    <xf numFmtId="177" fontId="2" fillId="0" borderId="0" xfId="0" applyNumberFormat="1" applyFont="1" applyBorder="1" applyAlignment="1" applyProtection="1">
      <alignment/>
      <protection locked="0"/>
    </xf>
    <xf numFmtId="179" fontId="2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77" fontId="2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192" fontId="2" fillId="0" borderId="1" xfId="15" applyNumberFormat="1" applyFont="1" applyBorder="1" applyAlignment="1" applyProtection="1">
      <alignment horizontal="right"/>
      <protection/>
    </xf>
    <xf numFmtId="187" fontId="2" fillId="0" borderId="1" xfId="15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workbookViewId="0" topLeftCell="A51">
      <selection activeCell="H10" sqref="H10"/>
    </sheetView>
  </sheetViews>
  <sheetFormatPr defaultColWidth="9.00390625" defaultRowHeight="13.5"/>
  <cols>
    <col min="1" max="1" width="14.625" style="2" customWidth="1"/>
    <col min="2" max="2" width="13.75390625" style="2" customWidth="1"/>
    <col min="3" max="3" width="3.375" style="3" customWidth="1"/>
    <col min="4" max="4" width="20.375" style="3" customWidth="1"/>
    <col min="5" max="5" width="9.875" style="3" customWidth="1"/>
    <col min="6" max="6" width="9.875" style="4" customWidth="1"/>
    <col min="7" max="7" width="6.625" style="5" customWidth="1"/>
    <col min="8" max="8" width="9.375" style="6" customWidth="1"/>
    <col min="9" max="9" width="3.25390625" style="3" customWidth="1"/>
    <col min="10" max="10" width="2.625" style="3" customWidth="1"/>
    <col min="13" max="16384" width="9.00390625" style="3" customWidth="1"/>
  </cols>
  <sheetData>
    <row r="1" spans="1:8" ht="13.5">
      <c r="A1" s="1" t="s">
        <v>83</v>
      </c>
      <c r="H1" s="6" t="s">
        <v>0</v>
      </c>
    </row>
    <row r="2" spans="1:9" ht="12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84</v>
      </c>
      <c r="F2" s="9" t="s">
        <v>76</v>
      </c>
      <c r="G2" s="10" t="s">
        <v>5</v>
      </c>
      <c r="H2" s="11" t="s">
        <v>86</v>
      </c>
      <c r="I2" s="12"/>
    </row>
    <row r="3" spans="1:9" ht="12" customHeight="1">
      <c r="A3" s="13" t="s">
        <v>6</v>
      </c>
      <c r="B3" s="14" t="s">
        <v>7</v>
      </c>
      <c r="C3" s="15">
        <v>101</v>
      </c>
      <c r="D3" s="15" t="s">
        <v>8</v>
      </c>
      <c r="E3" s="16">
        <v>228011</v>
      </c>
      <c r="F3" s="16">
        <v>295876</v>
      </c>
      <c r="G3" s="17">
        <f aca="true" t="shared" si="0" ref="G3:G34">E3/F3*100</f>
        <v>77.06302640295259</v>
      </c>
      <c r="H3" s="77">
        <f>E3/E73*100</f>
        <v>0.22237223171387255</v>
      </c>
      <c r="I3" s="12"/>
    </row>
    <row r="4" spans="1:9" ht="12" customHeight="1">
      <c r="A4" s="18" t="s">
        <v>9</v>
      </c>
      <c r="B4" s="19"/>
      <c r="C4" s="20">
        <v>102</v>
      </c>
      <c r="D4" s="21" t="s">
        <v>10</v>
      </c>
      <c r="E4" s="16">
        <v>356769</v>
      </c>
      <c r="F4" s="16">
        <v>341218</v>
      </c>
      <c r="G4" s="17">
        <f t="shared" si="0"/>
        <v>104.55749696674852</v>
      </c>
      <c r="H4" s="77">
        <f>E4/E$73*100</f>
        <v>0.3479460146059909</v>
      </c>
      <c r="I4" s="22"/>
    </row>
    <row r="5" spans="1:9" ht="12" customHeight="1">
      <c r="A5" s="18"/>
      <c r="B5" s="19"/>
      <c r="C5" s="23">
        <v>103</v>
      </c>
      <c r="D5" s="21" t="s">
        <v>11</v>
      </c>
      <c r="E5" s="16">
        <v>33422</v>
      </c>
      <c r="F5" s="16">
        <v>41399</v>
      </c>
      <c r="G5" s="17">
        <f t="shared" si="0"/>
        <v>80.73141863330032</v>
      </c>
      <c r="H5" s="77">
        <f>E5/E$73*100</f>
        <v>0.032595465693940416</v>
      </c>
      <c r="I5" s="24"/>
    </row>
    <row r="6" spans="1:9" ht="12" customHeight="1">
      <c r="A6" s="18"/>
      <c r="B6" s="25"/>
      <c r="C6" s="20">
        <v>104</v>
      </c>
      <c r="D6" s="15" t="s">
        <v>12</v>
      </c>
      <c r="E6" s="16">
        <v>77750</v>
      </c>
      <c r="F6" s="16">
        <v>84700</v>
      </c>
      <c r="G6" s="17">
        <f t="shared" si="0"/>
        <v>91.79456906729634</v>
      </c>
      <c r="H6" s="77">
        <f>E6/E$73*100</f>
        <v>0.07582722331709256</v>
      </c>
      <c r="I6" s="22"/>
    </row>
    <row r="7" spans="1:9" ht="12" customHeight="1">
      <c r="A7" s="18"/>
      <c r="B7" s="19"/>
      <c r="C7" s="20">
        <v>105</v>
      </c>
      <c r="D7" s="21" t="s">
        <v>13</v>
      </c>
      <c r="E7" s="16">
        <v>1410665</v>
      </c>
      <c r="F7" s="16">
        <v>1766848</v>
      </c>
      <c r="G7" s="17">
        <f t="shared" si="0"/>
        <v>79.8407672872822</v>
      </c>
      <c r="H7" s="77">
        <f>E7/E$73*100</f>
        <v>1.375778906502976</v>
      </c>
      <c r="I7" s="12"/>
    </row>
    <row r="8" spans="1:9" ht="12" customHeight="1">
      <c r="A8" s="18"/>
      <c r="B8" s="19"/>
      <c r="C8" s="20">
        <v>106</v>
      </c>
      <c r="D8" s="21" t="s">
        <v>14</v>
      </c>
      <c r="E8" s="16">
        <v>4435412</v>
      </c>
      <c r="F8" s="16">
        <v>4935907</v>
      </c>
      <c r="G8" s="17">
        <f t="shared" si="0"/>
        <v>89.86012094636305</v>
      </c>
      <c r="H8" s="77">
        <f>E8/E$73*100</f>
        <v>4.325723166910767</v>
      </c>
      <c r="I8" s="22"/>
    </row>
    <row r="9" spans="1:9" ht="12" customHeight="1">
      <c r="A9" s="18"/>
      <c r="B9" s="25"/>
      <c r="C9" s="20">
        <v>107</v>
      </c>
      <c r="D9" s="21" t="s">
        <v>15</v>
      </c>
      <c r="E9" s="16">
        <v>397564</v>
      </c>
      <c r="F9" s="16">
        <v>406211</v>
      </c>
      <c r="G9" s="17">
        <f t="shared" si="0"/>
        <v>97.87130333742809</v>
      </c>
      <c r="H9" s="77">
        <f>E9/E$73*100</f>
        <v>0.38773214419082425</v>
      </c>
      <c r="I9" s="22"/>
    </row>
    <row r="10" spans="1:9" ht="12" customHeight="1">
      <c r="A10" s="18"/>
      <c r="B10" s="25"/>
      <c r="C10" s="38">
        <v>110</v>
      </c>
      <c r="D10" s="26" t="s">
        <v>85</v>
      </c>
      <c r="E10" s="16">
        <v>6566</v>
      </c>
      <c r="F10" s="16"/>
      <c r="G10" s="78" t="s">
        <v>88</v>
      </c>
      <c r="H10" s="77">
        <f>E10/E$73*100</f>
        <v>0.0064036212000003825</v>
      </c>
      <c r="I10" s="22"/>
    </row>
    <row r="11" spans="1:9" ht="12" customHeight="1">
      <c r="A11" s="18"/>
      <c r="B11" s="19"/>
      <c r="C11" s="13">
        <v>120</v>
      </c>
      <c r="D11" s="26" t="s">
        <v>16</v>
      </c>
      <c r="E11" s="16">
        <v>4359725</v>
      </c>
      <c r="F11" s="16">
        <v>4565745</v>
      </c>
      <c r="G11" s="17">
        <f t="shared" si="0"/>
        <v>95.4877024450555</v>
      </c>
      <c r="H11" s="77">
        <f>E11/E$73*100</f>
        <v>4.25190792509468</v>
      </c>
      <c r="I11" s="22"/>
    </row>
    <row r="12" spans="1:9" ht="12" customHeight="1">
      <c r="A12" s="27"/>
      <c r="B12" s="28" t="s">
        <v>17</v>
      </c>
      <c r="C12" s="29"/>
      <c r="D12" s="30"/>
      <c r="E12" s="31">
        <f>SUM(E3:E11)</f>
        <v>11305884</v>
      </c>
      <c r="F12" s="31">
        <f>SUM(F3:F11)</f>
        <v>12437904</v>
      </c>
      <c r="G12" s="17">
        <f t="shared" si="0"/>
        <v>90.89862729283004</v>
      </c>
      <c r="H12" s="77">
        <f>E12/E$73*100</f>
        <v>11.026286699230143</v>
      </c>
      <c r="I12" s="22"/>
    </row>
    <row r="13" spans="1:9" ht="12" customHeight="1">
      <c r="A13" s="18"/>
      <c r="B13" s="19" t="s">
        <v>18</v>
      </c>
      <c r="C13" s="32">
        <v>121</v>
      </c>
      <c r="D13" s="33" t="s">
        <v>19</v>
      </c>
      <c r="E13" s="16">
        <v>479578</v>
      </c>
      <c r="F13" s="16">
        <v>374795</v>
      </c>
      <c r="G13" s="17">
        <f t="shared" si="0"/>
        <v>127.95741672114089</v>
      </c>
      <c r="H13" s="77">
        <f>E13/E$73*100</f>
        <v>0.4677179177358793</v>
      </c>
      <c r="I13" s="12"/>
    </row>
    <row r="14" spans="1:9" ht="12" customHeight="1">
      <c r="A14" s="18"/>
      <c r="B14" s="19"/>
      <c r="C14" s="23">
        <v>122</v>
      </c>
      <c r="D14" s="15" t="s">
        <v>20</v>
      </c>
      <c r="E14" s="16">
        <v>8002946</v>
      </c>
      <c r="F14" s="16">
        <v>8402075</v>
      </c>
      <c r="G14" s="17">
        <f t="shared" si="0"/>
        <v>95.24963773829678</v>
      </c>
      <c r="H14" s="77">
        <f>E14/E$73*100</f>
        <v>7.8050311708891655</v>
      </c>
      <c r="I14" s="24"/>
    </row>
    <row r="15" spans="1:9" ht="12" customHeight="1">
      <c r="A15" s="18"/>
      <c r="B15" s="19"/>
      <c r="C15" s="20">
        <v>123</v>
      </c>
      <c r="D15" s="21" t="s">
        <v>21</v>
      </c>
      <c r="E15" s="16">
        <v>566146</v>
      </c>
      <c r="F15" s="16">
        <v>635995</v>
      </c>
      <c r="G15" s="17">
        <f t="shared" si="0"/>
        <v>89.01736648873026</v>
      </c>
      <c r="H15" s="77">
        <f>E15/E$73*100</f>
        <v>0.5521450697373465</v>
      </c>
      <c r="I15" s="22"/>
    </row>
    <row r="16" spans="1:9" ht="12" customHeight="1">
      <c r="A16" s="18"/>
      <c r="B16" s="19"/>
      <c r="C16" s="20">
        <v>124</v>
      </c>
      <c r="D16" s="21" t="s">
        <v>87</v>
      </c>
      <c r="E16" s="16">
        <v>10000</v>
      </c>
      <c r="F16" s="16"/>
      <c r="G16" s="78" t="s">
        <v>88</v>
      </c>
      <c r="H16" s="77">
        <f>E16/E$73*100</f>
        <v>0.009752697532745023</v>
      </c>
      <c r="I16" s="22"/>
    </row>
    <row r="17" spans="1:9" ht="12" customHeight="1">
      <c r="A17" s="18"/>
      <c r="B17" s="19"/>
      <c r="C17" s="20">
        <v>125</v>
      </c>
      <c r="D17" s="21" t="s">
        <v>77</v>
      </c>
      <c r="E17" s="16">
        <v>23778</v>
      </c>
      <c r="F17" s="16">
        <v>19671</v>
      </c>
      <c r="G17" s="17">
        <f t="shared" si="0"/>
        <v>120.87845051090437</v>
      </c>
      <c r="H17" s="77">
        <f>E17/E$73*100</f>
        <v>0.02318996419336112</v>
      </c>
      <c r="I17" s="22"/>
    </row>
    <row r="18" spans="1:9" ht="12" customHeight="1">
      <c r="A18" s="18"/>
      <c r="B18" s="19"/>
      <c r="C18" s="20">
        <v>126</v>
      </c>
      <c r="D18" s="21" t="s">
        <v>22</v>
      </c>
      <c r="E18" s="16">
        <v>528583</v>
      </c>
      <c r="F18" s="16">
        <v>581073</v>
      </c>
      <c r="G18" s="17">
        <f t="shared" si="0"/>
        <v>90.96671158357039</v>
      </c>
      <c r="H18" s="77">
        <f>E18/E$73*100</f>
        <v>0.5155110119950962</v>
      </c>
      <c r="I18" s="22"/>
    </row>
    <row r="19" spans="1:9" ht="12" customHeight="1">
      <c r="A19" s="18"/>
      <c r="B19" s="25"/>
      <c r="C19" s="20">
        <v>127</v>
      </c>
      <c r="D19" s="21" t="s">
        <v>23</v>
      </c>
      <c r="E19" s="16">
        <v>2560141</v>
      </c>
      <c r="F19" s="16">
        <v>2840102</v>
      </c>
      <c r="G19" s="17">
        <f t="shared" si="0"/>
        <v>90.1425723442327</v>
      </c>
      <c r="H19" s="77">
        <f>E19/E$73*100</f>
        <v>2.4968280814179376</v>
      </c>
      <c r="I19" s="22"/>
    </row>
    <row r="20" spans="1:9" ht="12" customHeight="1">
      <c r="A20" s="18"/>
      <c r="B20" s="19"/>
      <c r="C20" s="20">
        <v>128</v>
      </c>
      <c r="D20" s="21" t="s">
        <v>24</v>
      </c>
      <c r="E20" s="16">
        <v>1813473</v>
      </c>
      <c r="F20" s="16">
        <v>1554119</v>
      </c>
      <c r="G20" s="17">
        <f t="shared" si="0"/>
        <v>116.68816866662077</v>
      </c>
      <c r="H20" s="77">
        <f>E20/E$73*100</f>
        <v>1.7686253652799717</v>
      </c>
      <c r="I20" s="22"/>
    </row>
    <row r="21" spans="1:9" ht="12" customHeight="1">
      <c r="A21" s="18"/>
      <c r="B21" s="25"/>
      <c r="C21" s="20">
        <v>129</v>
      </c>
      <c r="D21" s="34" t="s">
        <v>25</v>
      </c>
      <c r="E21" s="16">
        <v>4572344</v>
      </c>
      <c r="F21" s="16">
        <v>5164504</v>
      </c>
      <c r="G21" s="17">
        <f t="shared" si="0"/>
        <v>88.53403928044203</v>
      </c>
      <c r="H21" s="77">
        <f>E21/E$73*100</f>
        <v>4.459268804766151</v>
      </c>
      <c r="I21" s="35"/>
    </row>
    <row r="22" spans="1:9" ht="12" customHeight="1">
      <c r="A22" s="18"/>
      <c r="B22" s="19"/>
      <c r="C22" s="36">
        <v>130</v>
      </c>
      <c r="D22" s="15" t="s">
        <v>26</v>
      </c>
      <c r="E22" s="37">
        <v>984263</v>
      </c>
      <c r="F22" s="37">
        <v>1119452</v>
      </c>
      <c r="G22" s="17">
        <f t="shared" si="0"/>
        <v>87.92364478334042</v>
      </c>
      <c r="H22" s="77">
        <f>E22/E$73*100</f>
        <v>0.9599219331672215</v>
      </c>
      <c r="I22" s="22"/>
    </row>
    <row r="23" spans="1:9" ht="12" customHeight="1">
      <c r="A23" s="18"/>
      <c r="B23" s="19"/>
      <c r="C23" s="38">
        <v>140</v>
      </c>
      <c r="D23" s="26" t="s">
        <v>27</v>
      </c>
      <c r="E23" s="16">
        <v>564949</v>
      </c>
      <c r="F23" s="16">
        <v>486405</v>
      </c>
      <c r="G23" s="17">
        <f t="shared" si="0"/>
        <v>116.14786032215952</v>
      </c>
      <c r="H23" s="77">
        <f>E23/E$73*100</f>
        <v>0.5509776718426768</v>
      </c>
      <c r="I23" s="22"/>
    </row>
    <row r="24" spans="1:9" ht="12" customHeight="1">
      <c r="A24" s="27"/>
      <c r="B24" s="28" t="s">
        <v>17</v>
      </c>
      <c r="C24" s="39"/>
      <c r="D24" s="40"/>
      <c r="E24" s="41">
        <f>SUM(E13:E23)</f>
        <v>20106201</v>
      </c>
      <c r="F24" s="41">
        <f>SUM(F13:F23)</f>
        <v>21178191</v>
      </c>
      <c r="G24" s="17">
        <f t="shared" si="0"/>
        <v>94.93823622612526</v>
      </c>
      <c r="H24" s="77">
        <f>E24/E$73*100</f>
        <v>19.60896968855755</v>
      </c>
      <c r="I24" s="22"/>
    </row>
    <row r="25" spans="1:9" ht="12" customHeight="1">
      <c r="A25" s="18"/>
      <c r="B25" s="19" t="s">
        <v>28</v>
      </c>
      <c r="C25" s="32">
        <v>141</v>
      </c>
      <c r="D25" s="33" t="s">
        <v>29</v>
      </c>
      <c r="E25" s="16">
        <v>897337</v>
      </c>
      <c r="F25" s="16">
        <v>964631</v>
      </c>
      <c r="G25" s="17">
        <f t="shared" si="0"/>
        <v>93.02386093749838</v>
      </c>
      <c r="H25" s="77">
        <f>E25/E$73*100</f>
        <v>0.875145634594082</v>
      </c>
      <c r="I25" s="12"/>
    </row>
    <row r="26" spans="1:9" ht="12" customHeight="1">
      <c r="A26" s="18"/>
      <c r="B26" s="19"/>
      <c r="C26" s="20">
        <v>142</v>
      </c>
      <c r="D26" s="21" t="s">
        <v>30</v>
      </c>
      <c r="E26" s="16">
        <v>202948</v>
      </c>
      <c r="F26" s="16">
        <v>230925</v>
      </c>
      <c r="G26" s="17">
        <f t="shared" si="0"/>
        <v>87.88481108585039</v>
      </c>
      <c r="H26" s="77">
        <f>E26/E$73*100</f>
        <v>0.1979290458875537</v>
      </c>
      <c r="I26" s="22"/>
    </row>
    <row r="27" spans="1:9" ht="12" customHeight="1">
      <c r="A27" s="18"/>
      <c r="B27" s="19"/>
      <c r="C27" s="20">
        <v>143</v>
      </c>
      <c r="D27" s="21" t="s">
        <v>31</v>
      </c>
      <c r="E27" s="16">
        <v>690378</v>
      </c>
      <c r="F27" s="16">
        <v>716742</v>
      </c>
      <c r="G27" s="17">
        <f t="shared" si="0"/>
        <v>96.3216889759495</v>
      </c>
      <c r="H27" s="77">
        <f>E27/E$73*100</f>
        <v>0.6733047817261444</v>
      </c>
      <c r="I27" s="22"/>
    </row>
    <row r="28" spans="1:9" ht="12" customHeight="1">
      <c r="A28" s="18"/>
      <c r="B28" s="19"/>
      <c r="C28" s="20">
        <v>144</v>
      </c>
      <c r="D28" s="21" t="s">
        <v>32</v>
      </c>
      <c r="E28" s="16">
        <v>750276</v>
      </c>
      <c r="F28" s="16">
        <v>705420</v>
      </c>
      <c r="G28" s="17">
        <f t="shared" si="0"/>
        <v>106.35876499106915</v>
      </c>
      <c r="H28" s="77">
        <f>E28/E$73*100</f>
        <v>0.7317214894077805</v>
      </c>
      <c r="I28" s="12"/>
    </row>
    <row r="29" spans="1:9" ht="12" customHeight="1">
      <c r="A29" s="42"/>
      <c r="B29" s="25"/>
      <c r="C29" s="20">
        <v>145</v>
      </c>
      <c r="D29" s="21" t="s">
        <v>33</v>
      </c>
      <c r="E29" s="16">
        <v>21994</v>
      </c>
      <c r="F29" s="16">
        <v>27574</v>
      </c>
      <c r="G29" s="17">
        <f t="shared" si="0"/>
        <v>79.7635453688257</v>
      </c>
      <c r="H29" s="77">
        <f>E29/E$73*100</f>
        <v>0.021450082953519405</v>
      </c>
      <c r="I29" s="22"/>
    </row>
    <row r="30" spans="1:9" ht="12" customHeight="1">
      <c r="A30" s="18"/>
      <c r="B30" s="19"/>
      <c r="C30" s="20">
        <v>146</v>
      </c>
      <c r="D30" s="21" t="s">
        <v>34</v>
      </c>
      <c r="E30" s="16">
        <v>370140</v>
      </c>
      <c r="F30" s="16">
        <v>390311</v>
      </c>
      <c r="G30" s="17">
        <f t="shared" si="0"/>
        <v>94.83206981099687</v>
      </c>
      <c r="H30" s="77">
        <f>E30/E$73*100</f>
        <v>0.36098634647702427</v>
      </c>
      <c r="I30" s="24"/>
    </row>
    <row r="31" spans="1:9" ht="12" customHeight="1">
      <c r="A31" s="42"/>
      <c r="B31" s="25"/>
      <c r="C31" s="20">
        <v>147</v>
      </c>
      <c r="D31" s="21" t="s">
        <v>35</v>
      </c>
      <c r="E31" s="16">
        <v>371301</v>
      </c>
      <c r="F31" s="16">
        <v>414934</v>
      </c>
      <c r="G31" s="17">
        <f t="shared" si="0"/>
        <v>89.48435172822667</v>
      </c>
      <c r="H31" s="77">
        <f>E31/E$73*100</f>
        <v>0.362118634660576</v>
      </c>
      <c r="I31" s="22"/>
    </row>
    <row r="32" spans="1:9" ht="12" customHeight="1">
      <c r="A32" s="18"/>
      <c r="B32" s="19"/>
      <c r="C32" s="38">
        <v>160</v>
      </c>
      <c r="D32" s="26" t="s">
        <v>36</v>
      </c>
      <c r="E32" s="16">
        <v>1905695</v>
      </c>
      <c r="F32" s="16">
        <v>602683</v>
      </c>
      <c r="G32" s="17">
        <f t="shared" si="0"/>
        <v>316.2018839091197</v>
      </c>
      <c r="H32" s="77">
        <f>E32/E$73*100</f>
        <v>1.8585666924664526</v>
      </c>
      <c r="I32" s="12"/>
    </row>
    <row r="33" spans="1:9" ht="12" customHeight="1">
      <c r="A33" s="27"/>
      <c r="B33" s="28" t="s">
        <v>17</v>
      </c>
      <c r="C33" s="43"/>
      <c r="D33" s="44"/>
      <c r="E33" s="31">
        <f>SUM(E25:E32)</f>
        <v>5210069</v>
      </c>
      <c r="F33" s="31">
        <f>SUM(F25:F32)</f>
        <v>4053220</v>
      </c>
      <c r="G33" s="17">
        <f t="shared" si="0"/>
        <v>128.5414806006089</v>
      </c>
      <c r="H33" s="77">
        <f>E33/E$73*100</f>
        <v>5.081222708173133</v>
      </c>
      <c r="I33" s="12"/>
    </row>
    <row r="34" spans="1:9" ht="12" customHeight="1">
      <c r="A34" s="28" t="s">
        <v>17</v>
      </c>
      <c r="B34" s="45"/>
      <c r="C34" s="46"/>
      <c r="D34" s="40"/>
      <c r="E34" s="31">
        <f>E12+E24+E33</f>
        <v>36622154</v>
      </c>
      <c r="F34" s="31">
        <f>F12+F24+F33</f>
        <v>37669315</v>
      </c>
      <c r="G34" s="17">
        <f t="shared" si="0"/>
        <v>97.22012200115664</v>
      </c>
      <c r="H34" s="77">
        <f>E34/E$73*100</f>
        <v>35.71647909596083</v>
      </c>
      <c r="I34" s="12"/>
    </row>
    <row r="35" spans="1:9" ht="12" customHeight="1">
      <c r="A35" s="18" t="s">
        <v>37</v>
      </c>
      <c r="B35" s="18" t="s">
        <v>38</v>
      </c>
      <c r="C35" s="32">
        <v>201</v>
      </c>
      <c r="D35" s="47" t="s">
        <v>78</v>
      </c>
      <c r="E35" s="16">
        <v>3841078</v>
      </c>
      <c r="F35" s="16">
        <v>4028218</v>
      </c>
      <c r="G35" s="17">
        <f aca="true" t="shared" si="1" ref="G35:G46">E35/F35*100</f>
        <v>95.35427327915222</v>
      </c>
      <c r="H35" s="77">
        <f>E35/E$73*100</f>
        <v>3.7460871933681186</v>
      </c>
      <c r="I35" s="22"/>
    </row>
    <row r="36" spans="1:9" ht="12" customHeight="1">
      <c r="A36" s="18" t="s">
        <v>39</v>
      </c>
      <c r="B36" s="18" t="s">
        <v>40</v>
      </c>
      <c r="C36" s="23">
        <v>202</v>
      </c>
      <c r="D36" s="21" t="s">
        <v>41</v>
      </c>
      <c r="E36" s="16">
        <v>195858</v>
      </c>
      <c r="F36" s="16">
        <v>212165</v>
      </c>
      <c r="G36" s="17">
        <f t="shared" si="1"/>
        <v>92.31400089552942</v>
      </c>
      <c r="H36" s="77">
        <f>E36/E$73*100</f>
        <v>0.19101438333683748</v>
      </c>
      <c r="I36" s="22"/>
    </row>
    <row r="37" spans="1:9" ht="12" customHeight="1">
      <c r="A37" s="18" t="s">
        <v>42</v>
      </c>
      <c r="B37" s="18" t="s">
        <v>43</v>
      </c>
      <c r="C37" s="20">
        <v>203</v>
      </c>
      <c r="D37" s="21" t="s">
        <v>44</v>
      </c>
      <c r="E37" s="16">
        <v>215665</v>
      </c>
      <c r="F37" s="16">
        <v>208198</v>
      </c>
      <c r="G37" s="17">
        <f t="shared" si="1"/>
        <v>103.58648978376353</v>
      </c>
      <c r="H37" s="77">
        <f>E37/E$73*100</f>
        <v>0.21033155133994555</v>
      </c>
      <c r="I37" s="48"/>
    </row>
    <row r="38" spans="1:9" ht="12" customHeight="1">
      <c r="A38" s="18"/>
      <c r="B38" s="18"/>
      <c r="C38" s="20">
        <v>204</v>
      </c>
      <c r="D38" s="21" t="s">
        <v>45</v>
      </c>
      <c r="E38" s="16">
        <v>1181047</v>
      </c>
      <c r="F38" s="16">
        <v>1309542</v>
      </c>
      <c r="G38" s="17">
        <f t="shared" si="1"/>
        <v>90.18779084595988</v>
      </c>
      <c r="H38" s="77">
        <f>E38/E$73*100</f>
        <v>1.1518394162955912</v>
      </c>
      <c r="I38" s="12"/>
    </row>
    <row r="39" spans="1:9" ht="12" customHeight="1">
      <c r="A39" s="18"/>
      <c r="B39" s="18"/>
      <c r="C39" s="49">
        <v>207</v>
      </c>
      <c r="D39" s="50" t="s">
        <v>46</v>
      </c>
      <c r="E39" s="51">
        <v>58412</v>
      </c>
      <c r="F39" s="51">
        <v>57194</v>
      </c>
      <c r="G39" s="17">
        <f t="shared" si="1"/>
        <v>102.12959401335804</v>
      </c>
      <c r="H39" s="77">
        <f>E39/E$73*100</f>
        <v>0.05696745682827023</v>
      </c>
      <c r="I39" s="22"/>
    </row>
    <row r="40" spans="1:9" ht="12" customHeight="1">
      <c r="A40" s="18"/>
      <c r="B40" s="18"/>
      <c r="C40" s="20">
        <v>208</v>
      </c>
      <c r="D40" s="21" t="s">
        <v>47</v>
      </c>
      <c r="E40" s="16">
        <v>736086</v>
      </c>
      <c r="F40" s="16">
        <v>848685</v>
      </c>
      <c r="G40" s="17">
        <f t="shared" si="1"/>
        <v>86.73253327206207</v>
      </c>
      <c r="H40" s="77">
        <f>E40/E$73*100</f>
        <v>0.7178824116088154</v>
      </c>
      <c r="I40" s="22"/>
    </row>
    <row r="41" spans="1:9" ht="12" customHeight="1">
      <c r="A41" s="18"/>
      <c r="B41" s="18"/>
      <c r="C41" s="52">
        <v>209</v>
      </c>
      <c r="D41" s="53" t="s">
        <v>48</v>
      </c>
      <c r="E41" s="16">
        <v>43000</v>
      </c>
      <c r="F41" s="16">
        <v>42800</v>
      </c>
      <c r="G41" s="17">
        <f t="shared" si="1"/>
        <v>100.46728971962618</v>
      </c>
      <c r="H41" s="77">
        <f>E41/E$73*100</f>
        <v>0.0419365993908036</v>
      </c>
      <c r="I41" s="12"/>
    </row>
    <row r="42" spans="1:9" ht="12" customHeight="1">
      <c r="A42" s="18"/>
      <c r="B42" s="18"/>
      <c r="C42" s="20">
        <v>210</v>
      </c>
      <c r="D42" s="21" t="s">
        <v>49</v>
      </c>
      <c r="E42" s="16">
        <v>3679746</v>
      </c>
      <c r="F42" s="16">
        <v>3697668</v>
      </c>
      <c r="G42" s="17">
        <f t="shared" si="1"/>
        <v>99.51531613979405</v>
      </c>
      <c r="H42" s="77">
        <f>E42/E$73*100</f>
        <v>3.5887449735328367</v>
      </c>
      <c r="I42" s="48"/>
    </row>
    <row r="43" spans="1:9" ht="12" customHeight="1">
      <c r="A43" s="18"/>
      <c r="B43" s="18"/>
      <c r="C43" s="20">
        <v>211</v>
      </c>
      <c r="D43" s="21" t="s">
        <v>50</v>
      </c>
      <c r="E43" s="16">
        <v>56372</v>
      </c>
      <c r="F43" s="16">
        <v>152517</v>
      </c>
      <c r="G43" s="17">
        <f t="shared" si="1"/>
        <v>36.961125645010064</v>
      </c>
      <c r="H43" s="77">
        <f>E43/E$73*100</f>
        <v>0.054977906531590244</v>
      </c>
      <c r="I43" s="22"/>
    </row>
    <row r="44" spans="1:9" ht="12" customHeight="1">
      <c r="A44" s="18"/>
      <c r="B44" s="18"/>
      <c r="C44" s="49">
        <v>212</v>
      </c>
      <c r="D44" s="53" t="s">
        <v>51</v>
      </c>
      <c r="E44" s="51">
        <v>243757</v>
      </c>
      <c r="F44" s="51">
        <v>258553</v>
      </c>
      <c r="G44" s="17">
        <f t="shared" si="1"/>
        <v>94.27738220016786</v>
      </c>
      <c r="H44" s="77">
        <f>E44/E$73*100</f>
        <v>0.23772882924893288</v>
      </c>
      <c r="I44" s="22"/>
    </row>
    <row r="45" spans="1:9" ht="12" customHeight="1">
      <c r="A45" s="18"/>
      <c r="B45" s="18"/>
      <c r="C45" s="20">
        <v>213</v>
      </c>
      <c r="D45" s="21" t="s">
        <v>52</v>
      </c>
      <c r="E45" s="16">
        <v>209125</v>
      </c>
      <c r="F45" s="16">
        <v>236444</v>
      </c>
      <c r="G45" s="17">
        <f t="shared" si="1"/>
        <v>88.44588993588334</v>
      </c>
      <c r="H45" s="77">
        <f>E45/E$73*100</f>
        <v>0.20395328715353028</v>
      </c>
      <c r="I45" s="48"/>
    </row>
    <row r="46" spans="1:9" ht="12" customHeight="1">
      <c r="A46" s="18"/>
      <c r="B46" s="18"/>
      <c r="C46" s="20">
        <v>214</v>
      </c>
      <c r="D46" s="21" t="s">
        <v>53</v>
      </c>
      <c r="E46" s="16">
        <v>1327223</v>
      </c>
      <c r="F46" s="16">
        <v>1253786</v>
      </c>
      <c r="G46" s="17">
        <f t="shared" si="1"/>
        <v>105.85721965311465</v>
      </c>
      <c r="H46" s="77">
        <f>E46/E$73*100</f>
        <v>1.2944004477502447</v>
      </c>
      <c r="I46" s="48"/>
    </row>
    <row r="47" spans="1:9" ht="12" customHeight="1">
      <c r="A47" s="18"/>
      <c r="B47" s="18"/>
      <c r="C47" s="49">
        <v>215</v>
      </c>
      <c r="D47" s="50" t="s">
        <v>54</v>
      </c>
      <c r="E47" s="51">
        <v>9604</v>
      </c>
      <c r="F47" s="51">
        <v>8987</v>
      </c>
      <c r="G47" s="17">
        <f aca="true" t="shared" si="2" ref="G47:G65">E47/F47*100</f>
        <v>106.86547234894847</v>
      </c>
      <c r="H47" s="77">
        <f>E47/E$73*100</f>
        <v>0.00936649071044832</v>
      </c>
      <c r="I47" s="22"/>
    </row>
    <row r="48" spans="1:9" ht="12" customHeight="1">
      <c r="A48" s="18"/>
      <c r="B48" s="42"/>
      <c r="C48" s="23">
        <v>216</v>
      </c>
      <c r="D48" s="15" t="s">
        <v>55</v>
      </c>
      <c r="E48" s="16">
        <v>4067552</v>
      </c>
      <c r="F48" s="16">
        <v>4512018</v>
      </c>
      <c r="G48" s="17">
        <f t="shared" si="2"/>
        <v>90.14928575196286</v>
      </c>
      <c r="H48" s="77">
        <f>E48/E$73*100</f>
        <v>3.9669604354712082</v>
      </c>
      <c r="I48" s="22"/>
    </row>
    <row r="49" spans="1:9" ht="12" customHeight="1">
      <c r="A49" s="18"/>
      <c r="B49" s="18"/>
      <c r="C49" s="23">
        <v>217</v>
      </c>
      <c r="D49" s="15" t="s">
        <v>56</v>
      </c>
      <c r="E49" s="16">
        <v>2166736</v>
      </c>
      <c r="F49" s="16">
        <v>2600241</v>
      </c>
      <c r="G49" s="17">
        <f t="shared" si="2"/>
        <v>83.32827610979136</v>
      </c>
      <c r="H49" s="77">
        <f>E49/E$73*100</f>
        <v>2.113152084130982</v>
      </c>
      <c r="I49" s="12"/>
    </row>
    <row r="50" spans="1:8" ht="12" customHeight="1">
      <c r="A50" s="18"/>
      <c r="B50" s="42"/>
      <c r="C50" s="20">
        <v>218</v>
      </c>
      <c r="D50" s="21" t="s">
        <v>57</v>
      </c>
      <c r="E50" s="16">
        <v>545268</v>
      </c>
      <c r="F50" s="16">
        <v>759792</v>
      </c>
      <c r="G50" s="17">
        <f t="shared" si="2"/>
        <v>71.76543053888432</v>
      </c>
      <c r="H50" s="77">
        <f>E50/E$73*100</f>
        <v>0.5317833878284813</v>
      </c>
    </row>
    <row r="51" spans="1:9" ht="12" customHeight="1">
      <c r="A51" s="18"/>
      <c r="B51" s="18"/>
      <c r="C51" s="38">
        <v>250</v>
      </c>
      <c r="D51" s="26" t="s">
        <v>58</v>
      </c>
      <c r="E51" s="16">
        <v>1805300</v>
      </c>
      <c r="F51" s="16">
        <v>1568455</v>
      </c>
      <c r="G51" s="17">
        <f t="shared" si="2"/>
        <v>115.10052886439203</v>
      </c>
      <c r="H51" s="77">
        <f>E51/E$73*100</f>
        <v>1.760654485586459</v>
      </c>
      <c r="I51" s="22"/>
    </row>
    <row r="52" spans="1:9" ht="12" customHeight="1">
      <c r="A52" s="27"/>
      <c r="B52" s="28" t="s">
        <v>17</v>
      </c>
      <c r="C52" s="46"/>
      <c r="D52" s="40"/>
      <c r="E52" s="31">
        <f>SUM(E35:E51)</f>
        <v>20381829</v>
      </c>
      <c r="F52" s="31">
        <f>SUM(F35:F51)</f>
        <v>21755263</v>
      </c>
      <c r="G52" s="17">
        <f t="shared" si="2"/>
        <v>93.68688854738276</v>
      </c>
      <c r="H52" s="77">
        <f>E52/E$73*100</f>
        <v>19.877781340113096</v>
      </c>
      <c r="I52" s="22"/>
    </row>
    <row r="53" spans="1:8" ht="12" customHeight="1">
      <c r="A53" s="18"/>
      <c r="B53" s="18" t="s">
        <v>59</v>
      </c>
      <c r="C53" s="54">
        <v>251</v>
      </c>
      <c r="D53" s="55" t="s">
        <v>60</v>
      </c>
      <c r="E53" s="16">
        <v>5295079</v>
      </c>
      <c r="F53" s="16">
        <v>4371428</v>
      </c>
      <c r="G53" s="17">
        <f t="shared" si="2"/>
        <v>121.12927400382667</v>
      </c>
      <c r="H53" s="77">
        <f>E53/E$73*100</f>
        <v>5.1641303898989985</v>
      </c>
    </row>
    <row r="54" spans="1:9" ht="12" customHeight="1">
      <c r="A54" s="27"/>
      <c r="B54" s="28" t="s">
        <v>17</v>
      </c>
      <c r="C54" s="45"/>
      <c r="D54" s="40"/>
      <c r="E54" s="31">
        <f>E53</f>
        <v>5295079</v>
      </c>
      <c r="F54" s="31">
        <f>F53</f>
        <v>4371428</v>
      </c>
      <c r="G54" s="17">
        <f t="shared" si="2"/>
        <v>121.12927400382667</v>
      </c>
      <c r="H54" s="77">
        <f>E54/E$73*100</f>
        <v>5.1641303898989985</v>
      </c>
      <c r="I54" s="12"/>
    </row>
    <row r="55" spans="1:8" ht="12" customHeight="1">
      <c r="A55" s="18"/>
      <c r="B55" s="18" t="s">
        <v>61</v>
      </c>
      <c r="C55" s="32">
        <v>261</v>
      </c>
      <c r="D55" s="47" t="s">
        <v>62</v>
      </c>
      <c r="E55" s="16">
        <v>2569672</v>
      </c>
      <c r="F55" s="16">
        <v>2753519</v>
      </c>
      <c r="G55" s="17">
        <f t="shared" si="2"/>
        <v>93.32319842354457</v>
      </c>
      <c r="H55" s="77">
        <f>E55/E$73*100</f>
        <v>2.506123377436397</v>
      </c>
    </row>
    <row r="56" spans="1:9" ht="12" customHeight="1">
      <c r="A56" s="42"/>
      <c r="B56" s="42"/>
      <c r="C56" s="23">
        <v>262</v>
      </c>
      <c r="D56" s="21" t="s">
        <v>63</v>
      </c>
      <c r="E56" s="16">
        <v>261356</v>
      </c>
      <c r="F56" s="16">
        <v>1194285</v>
      </c>
      <c r="G56" s="17">
        <f t="shared" si="2"/>
        <v>21.883888686536295</v>
      </c>
      <c r="H56" s="77">
        <f>E56/E$73*100</f>
        <v>0.2548926016368108</v>
      </c>
      <c r="I56" s="12"/>
    </row>
    <row r="57" spans="1:9" ht="12" customHeight="1">
      <c r="A57" s="18"/>
      <c r="B57" s="18"/>
      <c r="C57" s="38">
        <v>263</v>
      </c>
      <c r="D57" s="26" t="s">
        <v>64</v>
      </c>
      <c r="E57" s="16">
        <v>1370397</v>
      </c>
      <c r="F57" s="16">
        <v>643380</v>
      </c>
      <c r="G57" s="17">
        <f t="shared" si="2"/>
        <v>212.99962697006433</v>
      </c>
      <c r="H57" s="77">
        <f>E57/E$73*100</f>
        <v>1.3365067440781182</v>
      </c>
      <c r="I57" s="12"/>
    </row>
    <row r="58" spans="1:9" ht="12" customHeight="1">
      <c r="A58" s="42"/>
      <c r="B58" s="42"/>
      <c r="C58" s="56">
        <v>264</v>
      </c>
      <c r="D58" s="26" t="s">
        <v>81</v>
      </c>
      <c r="E58" s="16">
        <v>6510386</v>
      </c>
      <c r="F58" s="16">
        <v>2205000</v>
      </c>
      <c r="G58" s="17">
        <f t="shared" si="2"/>
        <v>295.2556009070295</v>
      </c>
      <c r="H58" s="77">
        <f>E58/E$73*100</f>
        <v>6.349382547941775</v>
      </c>
      <c r="I58" s="12"/>
    </row>
    <row r="59" spans="1:9" ht="12" customHeight="1">
      <c r="A59" s="27"/>
      <c r="B59" s="28" t="s">
        <v>17</v>
      </c>
      <c r="C59" s="43"/>
      <c r="D59" s="44"/>
      <c r="E59" s="31">
        <f>SUM(E55:E58)</f>
        <v>10711811</v>
      </c>
      <c r="F59" s="31">
        <f>SUM(F55:F58)</f>
        <v>6796184</v>
      </c>
      <c r="G59" s="17">
        <f t="shared" si="2"/>
        <v>157.61508222849764</v>
      </c>
      <c r="H59" s="77">
        <f>E59/E$73*100</f>
        <v>10.446905271093101</v>
      </c>
      <c r="I59" s="12"/>
    </row>
    <row r="60" spans="1:8" ht="12" customHeight="1">
      <c r="A60" s="28" t="s">
        <v>17</v>
      </c>
      <c r="B60" s="45"/>
      <c r="C60" s="46"/>
      <c r="D60" s="40"/>
      <c r="E60" s="31">
        <f>E52+E54+E59</f>
        <v>36388719</v>
      </c>
      <c r="F60" s="31">
        <f>F52+F54+F59</f>
        <v>32922875</v>
      </c>
      <c r="G60" s="17">
        <f t="shared" si="2"/>
        <v>110.5271608266289</v>
      </c>
      <c r="H60" s="77">
        <f>E60/E$73*100</f>
        <v>35.4888170011052</v>
      </c>
    </row>
    <row r="61" spans="1:9" ht="12" customHeight="1">
      <c r="A61" s="18" t="s">
        <v>65</v>
      </c>
      <c r="B61" s="19" t="s">
        <v>66</v>
      </c>
      <c r="C61" s="32">
        <v>301</v>
      </c>
      <c r="D61" s="47" t="s">
        <v>82</v>
      </c>
      <c r="E61" s="16">
        <f>7450071+9700</f>
        <v>7459771</v>
      </c>
      <c r="F61" s="16">
        <v>6803558</v>
      </c>
      <c r="G61" s="17">
        <f t="shared" si="2"/>
        <v>109.64514449645317</v>
      </c>
      <c r="H61" s="77">
        <f>E61/E$73*100</f>
        <v>7.275289022654287</v>
      </c>
      <c r="I61" s="12"/>
    </row>
    <row r="62" spans="1:9" ht="12" customHeight="1">
      <c r="A62" s="18" t="s">
        <v>67</v>
      </c>
      <c r="B62" s="19"/>
      <c r="C62" s="23">
        <v>302</v>
      </c>
      <c r="D62" s="15" t="s">
        <v>68</v>
      </c>
      <c r="E62" s="16">
        <v>4141000</v>
      </c>
      <c r="F62" s="16">
        <v>3910650</v>
      </c>
      <c r="G62" s="17">
        <f t="shared" si="2"/>
        <v>105.89032513776482</v>
      </c>
      <c r="H62" s="77">
        <f>E62/E$73*100</f>
        <v>4.038592048309715</v>
      </c>
      <c r="I62" s="12"/>
    </row>
    <row r="63" spans="1:9" ht="12" customHeight="1">
      <c r="A63" s="18"/>
      <c r="B63" s="19"/>
      <c r="C63" s="38">
        <v>304</v>
      </c>
      <c r="D63" s="26" t="s">
        <v>69</v>
      </c>
      <c r="E63" s="16">
        <v>3932944</v>
      </c>
      <c r="F63" s="16">
        <v>4094792</v>
      </c>
      <c r="G63" s="17">
        <f t="shared" si="2"/>
        <v>96.04746712409323</v>
      </c>
      <c r="H63" s="77">
        <f>E63/E$73*100</f>
        <v>3.8356813245224344</v>
      </c>
      <c r="I63" s="12"/>
    </row>
    <row r="64" spans="1:9" ht="12" customHeight="1">
      <c r="A64" s="27"/>
      <c r="B64" s="28" t="s">
        <v>17</v>
      </c>
      <c r="C64" s="46"/>
      <c r="D64" s="40"/>
      <c r="E64" s="31">
        <f>SUM(E61:E63)</f>
        <v>15533715</v>
      </c>
      <c r="F64" s="31">
        <f>SUM(F61:F63)</f>
        <v>14809000</v>
      </c>
      <c r="G64" s="17">
        <f t="shared" si="2"/>
        <v>104.89374704571543</v>
      </c>
      <c r="H64" s="77">
        <f>E64/E$73*100</f>
        <v>15.149562395486434</v>
      </c>
      <c r="I64" s="35"/>
    </row>
    <row r="65" spans="1:9" ht="12" customHeight="1">
      <c r="A65" s="18"/>
      <c r="B65" s="19" t="s">
        <v>70</v>
      </c>
      <c r="C65" s="32">
        <v>321</v>
      </c>
      <c r="D65" s="47" t="s">
        <v>71</v>
      </c>
      <c r="E65" s="16">
        <v>910143</v>
      </c>
      <c r="F65" s="16">
        <v>235398</v>
      </c>
      <c r="G65" s="17">
        <f t="shared" si="2"/>
        <v>386.64007340759053</v>
      </c>
      <c r="H65" s="77">
        <f>E65/E$73*100</f>
        <v>0.8876349390545154</v>
      </c>
      <c r="I65" s="12"/>
    </row>
    <row r="66" spans="1:9" ht="12" customHeight="1">
      <c r="A66" s="42"/>
      <c r="B66" s="25"/>
      <c r="C66" s="23">
        <v>322</v>
      </c>
      <c r="D66" s="15" t="s">
        <v>79</v>
      </c>
      <c r="E66" s="16">
        <v>1925831</v>
      </c>
      <c r="F66" s="16">
        <v>2787520</v>
      </c>
      <c r="G66" s="17">
        <f aca="true" t="shared" si="3" ref="G66:G73">E66/F66*100</f>
        <v>69.08761192744805</v>
      </c>
      <c r="H66" s="77">
        <f>E66/E$73*100</f>
        <v>1.8782047242183881</v>
      </c>
      <c r="I66" s="12"/>
    </row>
    <row r="67" spans="1:9" ht="12" customHeight="1">
      <c r="A67" s="18"/>
      <c r="B67" s="19"/>
      <c r="C67" s="20">
        <v>323</v>
      </c>
      <c r="D67" s="21" t="s">
        <v>72</v>
      </c>
      <c r="E67" s="16">
        <v>1862759</v>
      </c>
      <c r="F67" s="16">
        <v>1944480</v>
      </c>
      <c r="G67" s="17">
        <f t="shared" si="3"/>
        <v>95.79728256397597</v>
      </c>
      <c r="H67" s="77">
        <f>E67/E$73*100</f>
        <v>1.8166925103398586</v>
      </c>
      <c r="I67" s="12"/>
    </row>
    <row r="68" spans="1:9" ht="12" customHeight="1">
      <c r="A68" s="18"/>
      <c r="B68" s="19"/>
      <c r="C68" s="20">
        <v>324</v>
      </c>
      <c r="D68" s="21" t="s">
        <v>80</v>
      </c>
      <c r="E68" s="16">
        <v>1266102</v>
      </c>
      <c r="F68" s="16">
        <v>1460489</v>
      </c>
      <c r="G68" s="17">
        <f t="shared" si="3"/>
        <v>86.69027976246312</v>
      </c>
      <c r="H68" s="77">
        <f>E68/E$73*100</f>
        <v>1.234790985160354</v>
      </c>
      <c r="I68" s="12"/>
    </row>
    <row r="69" spans="1:9" ht="12" customHeight="1">
      <c r="A69" s="42"/>
      <c r="B69" s="25"/>
      <c r="C69" s="20">
        <v>325</v>
      </c>
      <c r="D69" s="21" t="s">
        <v>73</v>
      </c>
      <c r="E69" s="16">
        <v>50900</v>
      </c>
      <c r="F69" s="16">
        <v>43700</v>
      </c>
      <c r="G69" s="17">
        <f t="shared" si="3"/>
        <v>116.47597254004576</v>
      </c>
      <c r="H69" s="77">
        <f>E69/E$73*100</f>
        <v>0.049641230441672166</v>
      </c>
      <c r="I69" s="12"/>
    </row>
    <row r="70" spans="1:9" ht="12" customHeight="1">
      <c r="A70" s="18"/>
      <c r="B70" s="19"/>
      <c r="C70" s="38">
        <v>350</v>
      </c>
      <c r="D70" s="26" t="s">
        <v>74</v>
      </c>
      <c r="E70" s="16">
        <v>7975411</v>
      </c>
      <c r="F70" s="16">
        <v>6775481</v>
      </c>
      <c r="G70" s="17">
        <f t="shared" si="3"/>
        <v>117.70988657484243</v>
      </c>
      <c r="H70" s="77">
        <f>E70/E$73*100</f>
        <v>7.778177118232751</v>
      </c>
      <c r="I70" s="12"/>
    </row>
    <row r="71" spans="1:9" ht="12" customHeight="1">
      <c r="A71" s="27"/>
      <c r="B71" s="28" t="s">
        <v>17</v>
      </c>
      <c r="C71" s="43"/>
      <c r="D71" s="44"/>
      <c r="E71" s="31">
        <f>SUM(E65:E70)</f>
        <v>13991146</v>
      </c>
      <c r="F71" s="31">
        <f>SUM(F65:F70)</f>
        <v>13247068</v>
      </c>
      <c r="G71" s="17">
        <f t="shared" si="3"/>
        <v>105.61692594919872</v>
      </c>
      <c r="H71" s="77">
        <f>E71/E$73*100</f>
        <v>13.645141507447539</v>
      </c>
      <c r="I71" s="12"/>
    </row>
    <row r="72" spans="1:9" ht="12" customHeight="1">
      <c r="A72" s="28" t="s">
        <v>17</v>
      </c>
      <c r="B72" s="76"/>
      <c r="C72" s="46"/>
      <c r="D72" s="40"/>
      <c r="E72" s="31">
        <f>E64+E71</f>
        <v>29524861</v>
      </c>
      <c r="F72" s="31">
        <f>F64+F71</f>
        <v>28056068</v>
      </c>
      <c r="G72" s="17">
        <f t="shared" si="3"/>
        <v>105.23520615932354</v>
      </c>
      <c r="H72" s="77">
        <f>E72/E$73*100</f>
        <v>28.79470390293398</v>
      </c>
      <c r="I72" s="12"/>
    </row>
    <row r="73" spans="1:9" ht="12" customHeight="1">
      <c r="A73" s="57" t="s">
        <v>75</v>
      </c>
      <c r="B73" s="76"/>
      <c r="C73" s="45"/>
      <c r="D73" s="40"/>
      <c r="E73" s="58">
        <f>E34+E60+E72</f>
        <v>102535734</v>
      </c>
      <c r="F73" s="58">
        <f>F34+F60+F72</f>
        <v>98648258</v>
      </c>
      <c r="G73" s="17">
        <f t="shared" si="3"/>
        <v>103.94074470123942</v>
      </c>
      <c r="H73" s="77">
        <f>E73/E$73*100</f>
        <v>100</v>
      </c>
      <c r="I73" s="12"/>
    </row>
    <row r="74" spans="3:9" ht="13.5">
      <c r="C74" s="24"/>
      <c r="E74" s="4"/>
      <c r="I74" s="12"/>
    </row>
    <row r="75" spans="3:9" ht="13.5">
      <c r="C75" s="59"/>
      <c r="E75" s="60"/>
      <c r="I75" s="12"/>
    </row>
    <row r="76" spans="3:9" ht="13.5">
      <c r="C76" s="61"/>
      <c r="D76" s="61"/>
      <c r="E76" s="62"/>
      <c r="I76" s="22"/>
    </row>
    <row r="77" spans="3:9" ht="13.5">
      <c r="C77" s="24"/>
      <c r="E77" s="4"/>
      <c r="I77" s="22"/>
    </row>
    <row r="78" spans="3:9" ht="13.5">
      <c r="C78" s="24"/>
      <c r="D78" s="63"/>
      <c r="E78" s="64"/>
      <c r="I78" s="22"/>
    </row>
    <row r="79" spans="3:9" ht="13.5">
      <c r="C79" s="24"/>
      <c r="D79" s="63"/>
      <c r="E79" s="64"/>
      <c r="I79" s="22"/>
    </row>
    <row r="80" spans="3:9" ht="13.5">
      <c r="C80" s="24"/>
      <c r="D80" s="63"/>
      <c r="E80" s="64"/>
      <c r="I80" s="22"/>
    </row>
    <row r="81" spans="3:9" ht="13.5">
      <c r="C81" s="24"/>
      <c r="D81" s="63"/>
      <c r="E81" s="64"/>
      <c r="I81" s="22"/>
    </row>
    <row r="82" spans="3:9" ht="13.5">
      <c r="C82" s="24"/>
      <c r="D82" s="63"/>
      <c r="E82" s="64"/>
      <c r="I82" s="22"/>
    </row>
    <row r="83" spans="3:9" ht="13.5">
      <c r="C83" s="24"/>
      <c r="D83" s="63"/>
      <c r="E83" s="64"/>
      <c r="I83" s="22"/>
    </row>
    <row r="84" spans="3:9" ht="13.5">
      <c r="C84" s="24"/>
      <c r="D84" s="63"/>
      <c r="E84" s="64"/>
      <c r="I84" s="22"/>
    </row>
    <row r="85" spans="3:9" ht="13.5">
      <c r="C85" s="24"/>
      <c r="D85" s="63"/>
      <c r="E85" s="64"/>
      <c r="I85" s="22"/>
    </row>
    <row r="86" spans="3:9" ht="11.25" customHeight="1">
      <c r="C86" s="24"/>
      <c r="D86" s="63"/>
      <c r="E86" s="64"/>
      <c r="I86" s="22"/>
    </row>
    <row r="87" spans="3:9" ht="11.25" customHeight="1">
      <c r="C87" s="24"/>
      <c r="D87" s="63"/>
      <c r="E87" s="64"/>
      <c r="I87" s="22"/>
    </row>
    <row r="88" spans="3:9" ht="11.25" customHeight="1">
      <c r="C88" s="24"/>
      <c r="D88" s="63"/>
      <c r="E88" s="4"/>
      <c r="I88" s="35"/>
    </row>
    <row r="89" spans="3:5" ht="11.25" customHeight="1">
      <c r="C89" s="24"/>
      <c r="D89" s="63"/>
      <c r="E89" s="4"/>
    </row>
    <row r="90" spans="3:9" ht="11.25" customHeight="1">
      <c r="C90" s="24"/>
      <c r="D90" s="63"/>
      <c r="E90" s="4"/>
      <c r="I90" s="12"/>
    </row>
    <row r="91" spans="3:9" ht="11.25" customHeight="1">
      <c r="C91" s="24"/>
      <c r="D91" s="63"/>
      <c r="E91" s="4"/>
      <c r="I91" s="12"/>
    </row>
    <row r="92" spans="3:9" ht="11.25" customHeight="1">
      <c r="C92" s="24"/>
      <c r="D92" s="63"/>
      <c r="E92" s="4"/>
      <c r="I92" s="12"/>
    </row>
    <row r="93" spans="3:9" ht="11.25" customHeight="1">
      <c r="C93" s="24"/>
      <c r="D93" s="63"/>
      <c r="E93" s="4"/>
      <c r="I93" s="12"/>
    </row>
    <row r="94" spans="3:9" ht="11.25" customHeight="1">
      <c r="C94" s="24"/>
      <c r="D94" s="63"/>
      <c r="E94" s="4"/>
      <c r="H94" s="65"/>
      <c r="I94" s="48"/>
    </row>
    <row r="95" spans="3:9" ht="11.25" customHeight="1">
      <c r="C95" s="24"/>
      <c r="D95" s="63"/>
      <c r="E95" s="4"/>
      <c r="H95" s="66"/>
      <c r="I95" s="12"/>
    </row>
    <row r="96" spans="3:9" ht="11.25" customHeight="1">
      <c r="C96" s="24"/>
      <c r="D96" s="63"/>
      <c r="E96" s="4"/>
      <c r="I96" s="12"/>
    </row>
    <row r="97" spans="3:9" ht="11.25" customHeight="1">
      <c r="C97" s="24"/>
      <c r="D97" s="63"/>
      <c r="E97" s="4"/>
      <c r="I97" s="12"/>
    </row>
    <row r="98" spans="3:9" ht="11.25" customHeight="1">
      <c r="C98" s="24"/>
      <c r="D98" s="63"/>
      <c r="E98" s="4"/>
      <c r="I98" s="12"/>
    </row>
    <row r="99" spans="3:9" ht="11.25" customHeight="1">
      <c r="C99" s="24"/>
      <c r="D99" s="63"/>
      <c r="E99" s="4"/>
      <c r="I99" s="12"/>
    </row>
    <row r="100" spans="3:9" ht="13.5">
      <c r="C100" s="59"/>
      <c r="D100" s="67"/>
      <c r="E100" s="60"/>
      <c r="I100" s="12"/>
    </row>
    <row r="101" spans="5:9" ht="13.5">
      <c r="E101" s="4"/>
      <c r="I101" s="12"/>
    </row>
    <row r="102" spans="3:9" ht="13.5">
      <c r="C102" s="24"/>
      <c r="D102" s="63"/>
      <c r="E102" s="4"/>
      <c r="I102" s="12"/>
    </row>
    <row r="103" spans="3:9" ht="13.5">
      <c r="C103" s="24"/>
      <c r="D103" s="63"/>
      <c r="E103" s="4"/>
      <c r="I103" s="12"/>
    </row>
    <row r="104" spans="3:9" ht="11.25" customHeight="1">
      <c r="C104" s="68"/>
      <c r="D104" s="68"/>
      <c r="E104" s="4"/>
      <c r="I104" s="12"/>
    </row>
    <row r="105" spans="3:9" ht="11.25" customHeight="1">
      <c r="C105" s="68"/>
      <c r="D105" s="68"/>
      <c r="E105" s="4"/>
      <c r="I105" s="12"/>
    </row>
    <row r="106" spans="3:9" ht="11.25" customHeight="1">
      <c r="C106" s="69"/>
      <c r="D106" s="70"/>
      <c r="E106" s="71"/>
      <c r="I106" s="12"/>
    </row>
    <row r="107" spans="3:9" ht="11.25" customHeight="1">
      <c r="C107" s="24"/>
      <c r="D107" s="63"/>
      <c r="E107" s="4"/>
      <c r="I107" s="12"/>
    </row>
    <row r="108" spans="3:9" ht="11.25" customHeight="1">
      <c r="C108" s="24"/>
      <c r="D108" s="63"/>
      <c r="E108" s="4"/>
      <c r="H108" s="65"/>
      <c r="I108" s="48"/>
    </row>
    <row r="109" spans="3:9" ht="11.25" customHeight="1">
      <c r="C109" s="24"/>
      <c r="D109" s="63"/>
      <c r="E109" s="4"/>
      <c r="I109" s="12"/>
    </row>
    <row r="110" spans="3:9" ht="11.25" customHeight="1">
      <c r="C110" s="24"/>
      <c r="D110" s="63"/>
      <c r="E110" s="4"/>
      <c r="I110" s="12"/>
    </row>
    <row r="111" spans="3:9" ht="11.25" customHeight="1">
      <c r="C111" s="24"/>
      <c r="D111" s="63"/>
      <c r="E111" s="4"/>
      <c r="H111" s="65"/>
      <c r="I111" s="22"/>
    </row>
    <row r="112" spans="3:9" ht="11.25" customHeight="1">
      <c r="C112" s="24"/>
      <c r="D112" s="63"/>
      <c r="E112" s="4"/>
      <c r="H112" s="65"/>
      <c r="I112" s="22"/>
    </row>
    <row r="113" spans="3:9" ht="11.25" customHeight="1">
      <c r="C113" s="24"/>
      <c r="D113" s="63"/>
      <c r="E113" s="4"/>
      <c r="I113" s="22"/>
    </row>
    <row r="114" spans="3:9" ht="11.25" customHeight="1">
      <c r="C114" s="24"/>
      <c r="D114" s="63"/>
      <c r="E114" s="4"/>
      <c r="I114" s="22"/>
    </row>
    <row r="115" spans="3:9" ht="11.25" customHeight="1">
      <c r="C115" s="24"/>
      <c r="D115" s="63"/>
      <c r="E115" s="4"/>
      <c r="I115" s="12"/>
    </row>
    <row r="116" spans="3:9" ht="13.5">
      <c r="C116" s="24"/>
      <c r="D116" s="63"/>
      <c r="E116" s="4"/>
      <c r="I116" s="12"/>
    </row>
    <row r="117" spans="3:9" ht="13.5">
      <c r="C117" s="24"/>
      <c r="D117" s="63"/>
      <c r="E117" s="4"/>
      <c r="I117" s="12"/>
    </row>
    <row r="118" spans="3:9" ht="13.5">
      <c r="C118" s="24"/>
      <c r="D118" s="63"/>
      <c r="E118" s="4"/>
      <c r="I118" s="12"/>
    </row>
    <row r="119" spans="3:9" ht="11.25" customHeight="1">
      <c r="C119" s="24"/>
      <c r="D119" s="63"/>
      <c r="E119" s="4"/>
      <c r="I119" s="12"/>
    </row>
    <row r="120" spans="3:9" ht="11.25" customHeight="1">
      <c r="C120" s="69"/>
      <c r="D120" s="70"/>
      <c r="E120" s="71"/>
      <c r="I120" s="22"/>
    </row>
    <row r="121" spans="3:9" ht="11.25" customHeight="1">
      <c r="C121" s="68"/>
      <c r="D121" s="68"/>
      <c r="E121" s="4"/>
      <c r="I121" s="22"/>
    </row>
    <row r="122" spans="3:9" ht="11.25" customHeight="1">
      <c r="C122" s="68"/>
      <c r="D122" s="68"/>
      <c r="E122" s="4"/>
      <c r="I122" s="22"/>
    </row>
    <row r="123" spans="3:9" ht="11.25" customHeight="1">
      <c r="C123" s="69"/>
      <c r="D123" s="70"/>
      <c r="E123" s="71"/>
      <c r="I123" s="12"/>
    </row>
    <row r="124" spans="3:9" ht="11.25" customHeight="1">
      <c r="C124" s="69"/>
      <c r="D124" s="70"/>
      <c r="E124" s="71"/>
      <c r="I124" s="12"/>
    </row>
    <row r="125" spans="3:9" ht="13.5">
      <c r="C125" s="72"/>
      <c r="D125" s="72"/>
      <c r="E125" s="4"/>
      <c r="H125" s="65"/>
      <c r="I125" s="48"/>
    </row>
    <row r="126" spans="3:9" ht="13.5">
      <c r="C126" s="72"/>
      <c r="D126" s="72"/>
      <c r="E126" s="4"/>
      <c r="I126" s="12"/>
    </row>
    <row r="127" spans="3:9" ht="13.5">
      <c r="C127" s="72"/>
      <c r="D127" s="72"/>
      <c r="E127" s="4"/>
      <c r="H127" s="65"/>
      <c r="I127" s="48"/>
    </row>
    <row r="128" spans="3:9" ht="13.5">
      <c r="C128" s="24"/>
      <c r="D128" s="63"/>
      <c r="E128" s="4"/>
      <c r="I128" s="12"/>
    </row>
    <row r="129" spans="3:9" ht="13.5">
      <c r="C129" s="24"/>
      <c r="D129" s="63"/>
      <c r="E129" s="4"/>
      <c r="I129" s="35"/>
    </row>
    <row r="130" spans="3:9" ht="13.5">
      <c r="C130" s="24"/>
      <c r="D130" s="63"/>
      <c r="E130" s="4"/>
      <c r="I130" s="35"/>
    </row>
    <row r="131" spans="5:9" ht="13.5">
      <c r="E131" s="4"/>
      <c r="I131" s="22"/>
    </row>
    <row r="132" spans="5:9" ht="13.5">
      <c r="E132" s="4"/>
      <c r="I132" s="22"/>
    </row>
    <row r="133" spans="3:9" ht="13.5">
      <c r="C133" s="24"/>
      <c r="D133" s="63"/>
      <c r="E133" s="4"/>
      <c r="I133" s="12"/>
    </row>
    <row r="134" spans="3:9" ht="13.5">
      <c r="C134" s="24"/>
      <c r="D134" s="63"/>
      <c r="E134" s="4"/>
      <c r="I134" s="12"/>
    </row>
    <row r="135" spans="5:9" ht="13.5">
      <c r="E135" s="4"/>
      <c r="H135" s="66"/>
      <c r="I135" s="22"/>
    </row>
    <row r="136" spans="5:9" ht="13.5">
      <c r="E136" s="4"/>
      <c r="I136" s="22"/>
    </row>
    <row r="137" spans="3:9" ht="13.5">
      <c r="C137" s="69"/>
      <c r="D137" s="70"/>
      <c r="E137" s="71"/>
      <c r="I137" s="22"/>
    </row>
    <row r="138" spans="3:9" ht="13.5">
      <c r="C138" s="24"/>
      <c r="D138" s="63"/>
      <c r="E138" s="4"/>
      <c r="I138" s="12"/>
    </row>
    <row r="139" spans="3:9" ht="13.5">
      <c r="C139" s="73"/>
      <c r="D139" s="74"/>
      <c r="E139" s="71"/>
      <c r="I139" s="12"/>
    </row>
    <row r="140" spans="4:9" ht="13.5">
      <c r="D140" s="63"/>
      <c r="E140" s="4"/>
      <c r="I140" s="12"/>
    </row>
    <row r="141" spans="3:5" ht="13.5">
      <c r="C141" s="60"/>
      <c r="D141" s="75"/>
      <c r="E141" s="60"/>
    </row>
    <row r="142" spans="3:5" ht="13.5">
      <c r="C142" s="59"/>
      <c r="D142" s="67"/>
      <c r="E142" s="60"/>
    </row>
    <row r="143" spans="3:5" ht="13.5">
      <c r="C143" s="72"/>
      <c r="D143" s="72"/>
      <c r="E143" s="4"/>
    </row>
    <row r="144" spans="3:5" ht="13.5">
      <c r="C144" s="24"/>
      <c r="D144" s="63"/>
      <c r="E144" s="4"/>
    </row>
    <row r="145" spans="3:5" ht="13.5">
      <c r="C145" s="24"/>
      <c r="D145" s="63"/>
      <c r="E145" s="4"/>
    </row>
    <row r="146" ht="13.5">
      <c r="E146" s="4"/>
    </row>
    <row r="147" ht="13.5">
      <c r="E147" s="4"/>
    </row>
    <row r="148" spans="3:5" ht="13.5">
      <c r="C148" s="24"/>
      <c r="D148" s="63"/>
      <c r="E148" s="4"/>
    </row>
    <row r="149" spans="3:5" ht="13.5">
      <c r="C149" s="24"/>
      <c r="D149" s="63"/>
      <c r="E149" s="4"/>
    </row>
    <row r="150" spans="3:5" ht="13.5">
      <c r="C150" s="24"/>
      <c r="D150" s="63"/>
      <c r="E150" s="4"/>
    </row>
    <row r="151" spans="3:5" ht="13.5">
      <c r="C151" s="24"/>
      <c r="D151" s="63"/>
      <c r="E151" s="4"/>
    </row>
    <row r="152" spans="3:5" ht="13.5">
      <c r="C152" s="24"/>
      <c r="D152" s="63"/>
      <c r="E152" s="4"/>
    </row>
    <row r="153" ht="13.5">
      <c r="E153" s="2"/>
    </row>
    <row r="155" ht="13.5">
      <c r="E155" s="2"/>
    </row>
  </sheetData>
  <printOptions/>
  <pageMargins left="0.7874015748031497" right="0.7086614173228347" top="0.3937007874015748" bottom="0.3937007874015748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神山</dc:creator>
  <cp:keywords/>
  <dc:description/>
  <cp:lastModifiedBy>FUJ9903B0704</cp:lastModifiedBy>
  <cp:lastPrinted>2001-09-13T01:22:44Z</cp:lastPrinted>
  <dcterms:created xsi:type="dcterms:W3CDTF">2000-08-27T02:08:12Z</dcterms:created>
  <dcterms:modified xsi:type="dcterms:W3CDTF">2000-08-27T12:59:12Z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