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tabRatio="788" activeTab="0"/>
  </bookViews>
  <sheets>
    <sheet name="市町村別形態別" sheetId="1" r:id="rId1"/>
  </sheets>
  <definedNames>
    <definedName name="_xlnm.Print_Area" localSheetId="0">'市町村別形態別'!$A$1:$H$103</definedName>
  </definedNames>
  <calcPr fullCalcOnLoad="1"/>
</workbook>
</file>

<file path=xl/sharedStrings.xml><?xml version="1.0" encoding="utf-8"?>
<sst xmlns="http://schemas.openxmlformats.org/spreadsheetml/2006/main" count="103" uniqueCount="95">
  <si>
    <t>市町村名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</si>
  <si>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</si>
  <si>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</si>
  <si>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</si>
  <si>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</si>
  <si>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</si>
  <si>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</si>
  <si>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</si>
  <si>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</si>
  <si>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</si>
  <si>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</si>
  <si>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</si>
  <si>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</si>
  <si>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</si>
  <si>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</si>
  <si>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</si>
  <si>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</si>
  <si>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</si>
  <si>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</si>
  <si>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</si>
  <si>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</si>
  <si>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</si>
  <si>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</si>
  <si>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</si>
  <si>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</si>
  <si>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</si>
  <si>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</si>
  <si>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</si>
  <si>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</si>
  <si>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</si>
  <si>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</si>
  <si>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</si>
  <si>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</si>
  <si>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</si>
  <si>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</si>
  <si>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</si>
  <si>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</si>
  <si>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</si>
  <si>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</si>
  <si>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</si>
  <si>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</si>
  <si>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</si>
  <si>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</si>
  <si>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</si>
  <si>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</si>
  <si>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</si>
  <si>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</si>
  <si>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</si>
  <si>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</si>
  <si>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</si>
  <si>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</si>
  <si>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</si>
  <si>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</si>
  <si>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</si>
  <si>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</si>
  <si>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</si>
  <si>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</si>
  <si>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</si>
  <si>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</si>
  <si>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</si>
  <si>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</si>
  <si>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</si>
  <si>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</si>
  <si>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</si>
  <si>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</si>
  <si>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</si>
  <si>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</si>
  <si>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</si>
  <si>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</si>
  <si>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</si>
  <si>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</si>
  <si>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</si>
  <si>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</si>
  <si>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</si>
  <si>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</si>
  <si>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伊豆地域計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</si>
  <si>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</si>
  <si>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</si>
  <si>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</si>
  <si>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</si>
  <si>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</si>
  <si>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</si>
  <si>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</si>
  <si>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市町村調査計</t>
  </si>
  <si>
    <t>県一括調査計</t>
  </si>
  <si>
    <t>合       計</t>
  </si>
  <si>
    <t>宿泊施設利用客数</t>
  </si>
  <si>
    <t>（宿泊客数）</t>
  </si>
  <si>
    <t>観光ﾚｸﾘｴｰｼｮﾝ客数</t>
  </si>
  <si>
    <t>県計</t>
  </si>
  <si>
    <t>（日帰り（休憩）客数）</t>
  </si>
  <si>
    <t xml:space="preserve">            （単位：人）</t>
  </si>
  <si>
    <t>平成１１年度  市町村別形態別観光交流客数</t>
  </si>
  <si>
    <t>平成１０年度</t>
  </si>
  <si>
    <t>前年度比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</si>
</sst>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.0_ "/>
    <numFmt numFmtId="204" formatCode="0.0_);[Red]\(0.0\)"/>
    <numFmt numFmtId="205" formatCode="0.0E+00"/>
    <numFmt numFmtId="206" formatCode="0_ "/>
  </numFmts>
  <fonts count="6">
    <font>
      <sz val="11"/>
      <name val="ＭＳ Ｐゴシック"/>
      <family val="3"/>
    </font>
    <font>
      <sz val="8"/>
      <name val="ＭＳ Ｐゴシック"/>
      <family val="3"/>
    </font>
    <font>
      <sz val="12"/>
      <name val="リュウミンライト－ＫＬ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" xfId="0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0" xfId="16" applyFont="1" applyBorder="1" applyAlignment="1">
      <alignment/>
    </xf>
    <xf numFmtId="0" fontId="4" fillId="0" borderId="0" xfId="0" applyFont="1" applyAlignment="1">
      <alignment/>
    </xf>
    <xf numFmtId="38" fontId="5" fillId="0" borderId="1" xfId="16" applyFont="1" applyBorder="1" applyAlignment="1">
      <alignment horizontal="center"/>
    </xf>
    <xf numFmtId="177" fontId="3" fillId="0" borderId="1" xfId="16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/>
    </xf>
    <xf numFmtId="176" fontId="3" fillId="0" borderId="1" xfId="16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  <cellStyle name="標準_宿泊施設・客数⑩" xfId="21"/>
    <cellStyle name="標準_宿泊施設入込客数" xfId="22"/>
    <cellStyle name="標準_入込総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4" sqref="G34"/>
    </sheetView>
  </sheetViews>
  <sheetFormatPr defaultColWidth="9.00390625" defaultRowHeight="13.5"/>
  <cols>
    <col min="1" max="1" width="11.625" style="1" customWidth="1"/>
    <col min="2" max="2" width="12.125" style="1" customWidth="1"/>
    <col min="3" max="3" width="8.25390625" style="20" customWidth="1"/>
    <col min="4" max="4" width="15.625" style="2" customWidth="1"/>
    <col min="5" max="5" width="10.50390625" style="2" customWidth="1"/>
    <col min="6" max="6" width="13.25390625" style="2" customWidth="1"/>
    <col min="7" max="7" width="16.125" style="2" customWidth="1"/>
    <col min="8" max="8" width="0.6171875" style="1" customWidth="1"/>
    <col min="9" max="9" width="11.375" style="2" customWidth="1"/>
    <col min="10" max="16384" width="9.00390625" style="1" customWidth="1"/>
  </cols>
  <sheetData>
    <row r="1" ht="15.75" customHeight="1"/>
    <row r="2" spans="1:7" ht="15.75" customHeight="1">
      <c r="A2" s="17" t="s">
        <v>92</v>
      </c>
      <c r="G2" s="2" t="s">
        <v>91</v>
      </c>
    </row>
    <row r="3" spans="1:9" ht="15.75" customHeight="1">
      <c r="A3" s="4" t="s">
        <v>0</v>
      </c>
      <c r="B3" s="4" t="s">
        <v>85</v>
      </c>
      <c r="C3" s="21" t="s">
        <v>94</v>
      </c>
      <c r="D3" s="5" t="s">
        <v>86</v>
      </c>
      <c r="E3" s="18" t="s">
        <v>87</v>
      </c>
      <c r="F3" s="18" t="s">
        <v>90</v>
      </c>
      <c r="G3" s="5" t="s">
        <v>88</v>
      </c>
      <c r="I3" s="5" t="s">
        <v>93</v>
      </c>
    </row>
    <row r="4" spans="1:9" ht="15.75" customHeight="1">
      <c r="A4" s="4" t="s">
        <v>89</v>
      </c>
      <c r="B4" s="6">
        <f>SUM(B6:B7)</f>
        <v>133088117</v>
      </c>
      <c r="C4" s="22">
        <f>B4/I4</f>
        <v>1.0512181768201951</v>
      </c>
      <c r="D4" s="15">
        <f>SUM(D6:D7)</f>
        <v>34439859</v>
      </c>
      <c r="E4" s="6">
        <f>SUM(E6:E7)</f>
        <v>20717258</v>
      </c>
      <c r="F4" s="6">
        <f>D4-E4</f>
        <v>13722601</v>
      </c>
      <c r="G4" s="6">
        <f>SUM(G6:G7)</f>
        <v>98648258</v>
      </c>
      <c r="I4" s="6">
        <v>126603706</v>
      </c>
    </row>
    <row r="5" spans="1:9" ht="15.75" customHeight="1">
      <c r="A5" s="3"/>
      <c r="B5" s="14"/>
      <c r="C5" s="22"/>
      <c r="D5" s="5"/>
      <c r="E5" s="5"/>
      <c r="F5" s="5"/>
      <c r="G5" s="5"/>
      <c r="I5" s="5"/>
    </row>
    <row r="6" spans="1:9" ht="15.75" customHeight="1">
      <c r="A6" s="4" t="s">
        <v>84</v>
      </c>
      <c r="B6" s="15">
        <f>G6</f>
        <v>1165266</v>
      </c>
      <c r="C6" s="23"/>
      <c r="D6" s="5"/>
      <c r="E6" s="5"/>
      <c r="F6" s="5"/>
      <c r="G6" s="15">
        <v>1165266</v>
      </c>
      <c r="I6" s="19">
        <v>5616362</v>
      </c>
    </row>
    <row r="7" spans="1:9" ht="15.75" customHeight="1">
      <c r="A7" s="4" t="s">
        <v>83</v>
      </c>
      <c r="B7" s="6">
        <f>B9+B32+B41+B48+B55+B67+B83+B94</f>
        <v>131922851</v>
      </c>
      <c r="C7" s="22">
        <f>B7/I7</f>
        <v>1.090385544788883</v>
      </c>
      <c r="D7" s="15">
        <f>D9+D32+D41+D48+D55+D67+D83+D94</f>
        <v>34439859</v>
      </c>
      <c r="E7" s="6">
        <f>E9+E32+E41+E48+E55+E67+E83+E94</f>
        <v>20717258</v>
      </c>
      <c r="F7" s="6">
        <f>D7-E7</f>
        <v>13722601</v>
      </c>
      <c r="G7" s="6">
        <f>G9+G32+G41+G48+G55+G67+G83+G94</f>
        <v>97482992</v>
      </c>
      <c r="I7" s="7">
        <v>120987344</v>
      </c>
    </row>
    <row r="8" spans="1:9" ht="15.75" customHeight="1">
      <c r="A8" s="3"/>
      <c r="B8" s="4"/>
      <c r="C8" s="21"/>
      <c r="D8" s="5"/>
      <c r="E8" s="5"/>
      <c r="F8" s="5"/>
      <c r="G8" s="5"/>
      <c r="I8" s="7"/>
    </row>
    <row r="9" spans="1:9" ht="15.75" customHeight="1">
      <c r="A9" s="3" t="s">
        <v>75</v>
      </c>
      <c r="B9" s="6">
        <f>SUM(B10:B30)</f>
        <v>52814492</v>
      </c>
      <c r="C9" s="22">
        <f aca="true" t="shared" si="0" ref="C9:C30">B9/I9</f>
        <v>1.0226011847611345</v>
      </c>
      <c r="D9" s="15">
        <f>SUM(D10:D30)</f>
        <v>21428462</v>
      </c>
      <c r="E9" s="6">
        <f>SUM(E10:E30)</f>
        <v>14194536</v>
      </c>
      <c r="F9" s="6">
        <f aca="true" t="shared" si="1" ref="F9:F30">D9-E9</f>
        <v>7233926</v>
      </c>
      <c r="G9" s="6">
        <f>SUM(G10:G30)</f>
        <v>31386030</v>
      </c>
      <c r="I9" s="7">
        <v>51647204</v>
      </c>
    </row>
    <row r="10" spans="1:9" ht="15.75" customHeight="1">
      <c r="A10" s="3" t="s">
        <v>1</v>
      </c>
      <c r="B10" s="8">
        <f aca="true" t="shared" si="2" ref="B10:B30">G10+D10</f>
        <v>5161643</v>
      </c>
      <c r="C10" s="22">
        <f t="shared" si="0"/>
        <v>1.1107404322202423</v>
      </c>
      <c r="D10" s="7">
        <v>1623471</v>
      </c>
      <c r="E10" s="7">
        <v>571271</v>
      </c>
      <c r="F10" s="6">
        <f t="shared" si="1"/>
        <v>1052200</v>
      </c>
      <c r="G10" s="9">
        <v>3538172</v>
      </c>
      <c r="I10" s="7">
        <v>4647029</v>
      </c>
    </row>
    <row r="11" spans="1:9" ht="15.75" customHeight="1">
      <c r="A11" s="3" t="s">
        <v>2</v>
      </c>
      <c r="B11" s="8">
        <f t="shared" si="2"/>
        <v>9731965</v>
      </c>
      <c r="C11" s="22">
        <f t="shared" si="0"/>
        <v>0.9355609415553017</v>
      </c>
      <c r="D11" s="7">
        <v>5235577</v>
      </c>
      <c r="E11" s="7">
        <v>3346877</v>
      </c>
      <c r="F11" s="6">
        <f t="shared" si="1"/>
        <v>1888700</v>
      </c>
      <c r="G11" s="9">
        <v>4496388</v>
      </c>
      <c r="I11" s="7">
        <v>10402278</v>
      </c>
    </row>
    <row r="12" spans="1:9" ht="15.75" customHeight="1">
      <c r="A12" s="3" t="s">
        <v>3</v>
      </c>
      <c r="B12" s="8">
        <f t="shared" si="2"/>
        <v>1731446</v>
      </c>
      <c r="C12" s="22">
        <f t="shared" si="0"/>
        <v>1.055719844737577</v>
      </c>
      <c r="D12" s="7">
        <v>629398</v>
      </c>
      <c r="E12" s="7">
        <v>188903</v>
      </c>
      <c r="F12" s="6">
        <f t="shared" si="1"/>
        <v>440495</v>
      </c>
      <c r="G12" s="9">
        <v>1102048</v>
      </c>
      <c r="I12" s="7">
        <v>1640062</v>
      </c>
    </row>
    <row r="13" spans="1:9" ht="15.75" customHeight="1">
      <c r="A13" s="3" t="s">
        <v>4</v>
      </c>
      <c r="B13" s="8">
        <f t="shared" si="2"/>
        <v>11113542</v>
      </c>
      <c r="C13" s="22">
        <f t="shared" si="0"/>
        <v>0.9834844092182322</v>
      </c>
      <c r="D13" s="7">
        <v>4432312</v>
      </c>
      <c r="E13" s="7">
        <v>3116800</v>
      </c>
      <c r="F13" s="6">
        <f t="shared" si="1"/>
        <v>1315512</v>
      </c>
      <c r="G13" s="9">
        <v>6681230</v>
      </c>
      <c r="I13" s="7">
        <v>11300171</v>
      </c>
    </row>
    <row r="14" spans="1:9" ht="15.75" customHeight="1">
      <c r="A14" s="3" t="s">
        <v>5</v>
      </c>
      <c r="B14" s="8">
        <f t="shared" si="2"/>
        <v>4197912</v>
      </c>
      <c r="C14" s="22">
        <f t="shared" si="0"/>
        <v>0.9814718177482255</v>
      </c>
      <c r="D14" s="7">
        <v>1220500</v>
      </c>
      <c r="E14" s="7">
        <v>1050086</v>
      </c>
      <c r="F14" s="6">
        <f t="shared" si="1"/>
        <v>170414</v>
      </c>
      <c r="G14" s="9">
        <v>2977412</v>
      </c>
      <c r="I14" s="7">
        <v>4277160</v>
      </c>
    </row>
    <row r="15" spans="1:9" ht="15.75" customHeight="1">
      <c r="A15" s="3" t="s">
        <v>6</v>
      </c>
      <c r="B15" s="8">
        <f t="shared" si="2"/>
        <v>3154727</v>
      </c>
      <c r="C15" s="22">
        <f t="shared" si="0"/>
        <v>1.0823828069112436</v>
      </c>
      <c r="D15" s="7">
        <v>1891144</v>
      </c>
      <c r="E15" s="7">
        <v>1542284</v>
      </c>
      <c r="F15" s="6">
        <f t="shared" si="1"/>
        <v>348860</v>
      </c>
      <c r="G15" s="9">
        <v>1263583</v>
      </c>
      <c r="I15" s="7">
        <v>2914613</v>
      </c>
    </row>
    <row r="16" spans="1:9" ht="15.75" customHeight="1">
      <c r="A16" s="3" t="s">
        <v>7</v>
      </c>
      <c r="B16" s="8">
        <f t="shared" si="2"/>
        <v>2121929</v>
      </c>
      <c r="C16" s="22">
        <f t="shared" si="0"/>
        <v>1.1046644742698792</v>
      </c>
      <c r="D16" s="7">
        <v>467571</v>
      </c>
      <c r="E16" s="7">
        <v>399438</v>
      </c>
      <c r="F16" s="6">
        <f t="shared" si="1"/>
        <v>68133</v>
      </c>
      <c r="G16" s="9">
        <v>1654358</v>
      </c>
      <c r="I16" s="7">
        <v>1920881</v>
      </c>
    </row>
    <row r="17" spans="1:9" ht="15.75" customHeight="1">
      <c r="A17" s="3" t="s">
        <v>8</v>
      </c>
      <c r="B17" s="8">
        <f t="shared" si="2"/>
        <v>1290620</v>
      </c>
      <c r="C17" s="22">
        <f t="shared" si="0"/>
        <v>1.0317118989567928</v>
      </c>
      <c r="D17" s="7">
        <v>387333</v>
      </c>
      <c r="E17" s="7">
        <v>343669</v>
      </c>
      <c r="F17" s="6">
        <f t="shared" si="1"/>
        <v>43664</v>
      </c>
      <c r="G17" s="9">
        <v>903287</v>
      </c>
      <c r="I17" s="7">
        <v>1250950</v>
      </c>
    </row>
    <row r="18" spans="1:9" ht="15.75" customHeight="1">
      <c r="A18" s="3" t="s">
        <v>9</v>
      </c>
      <c r="B18" s="8">
        <f t="shared" si="2"/>
        <v>628221</v>
      </c>
      <c r="C18" s="22">
        <f t="shared" si="0"/>
        <v>0.9348944149292379</v>
      </c>
      <c r="D18" s="7">
        <v>237824</v>
      </c>
      <c r="E18" s="7">
        <v>218010</v>
      </c>
      <c r="F18" s="6">
        <f t="shared" si="1"/>
        <v>19814</v>
      </c>
      <c r="G18" s="9">
        <v>390397</v>
      </c>
      <c r="I18" s="7">
        <v>671970</v>
      </c>
    </row>
    <row r="19" spans="1:9" ht="15.75" customHeight="1">
      <c r="A19" s="3" t="s">
        <v>10</v>
      </c>
      <c r="B19" s="8">
        <f t="shared" si="2"/>
        <v>1531407</v>
      </c>
      <c r="C19" s="22">
        <f t="shared" si="0"/>
        <v>1.0636063410483914</v>
      </c>
      <c r="D19" s="7">
        <v>443316</v>
      </c>
      <c r="E19" s="7">
        <v>370825</v>
      </c>
      <c r="F19" s="6">
        <f t="shared" si="1"/>
        <v>72491</v>
      </c>
      <c r="G19" s="9">
        <v>1088091</v>
      </c>
      <c r="I19" s="7">
        <v>1439825</v>
      </c>
    </row>
    <row r="20" spans="1:9" ht="15.75" customHeight="1">
      <c r="A20" s="3" t="s">
        <v>11</v>
      </c>
      <c r="B20" s="8">
        <f t="shared" si="2"/>
        <v>465262</v>
      </c>
      <c r="C20" s="22">
        <f t="shared" si="0"/>
        <v>1.1714429589344613</v>
      </c>
      <c r="D20" s="7">
        <v>154313</v>
      </c>
      <c r="E20" s="7">
        <v>107943</v>
      </c>
      <c r="F20" s="6">
        <f t="shared" si="1"/>
        <v>46370</v>
      </c>
      <c r="G20" s="9">
        <v>310949</v>
      </c>
      <c r="I20" s="7">
        <v>397170</v>
      </c>
    </row>
    <row r="21" spans="1:9" ht="15.75" customHeight="1">
      <c r="A21" s="3" t="s">
        <v>12</v>
      </c>
      <c r="B21" s="8">
        <f t="shared" si="2"/>
        <v>2098092</v>
      </c>
      <c r="C21" s="22">
        <f t="shared" si="0"/>
        <v>1.043307288260921</v>
      </c>
      <c r="D21" s="7">
        <v>1283680</v>
      </c>
      <c r="E21" s="7">
        <v>870006</v>
      </c>
      <c r="F21" s="6">
        <f t="shared" si="1"/>
        <v>413674</v>
      </c>
      <c r="G21" s="9">
        <v>814412</v>
      </c>
      <c r="I21" s="7">
        <v>2011001</v>
      </c>
    </row>
    <row r="22" spans="1:9" ht="15.75" customHeight="1">
      <c r="A22" s="3" t="s">
        <v>13</v>
      </c>
      <c r="B22" s="8">
        <f t="shared" si="2"/>
        <v>2524252</v>
      </c>
      <c r="C22" s="22">
        <f t="shared" si="0"/>
        <v>1.0155446501347354</v>
      </c>
      <c r="D22" s="7">
        <v>1151443</v>
      </c>
      <c r="E22" s="7">
        <v>602408</v>
      </c>
      <c r="F22" s="6">
        <f t="shared" si="1"/>
        <v>549035</v>
      </c>
      <c r="G22" s="9">
        <v>1372809</v>
      </c>
      <c r="I22" s="7">
        <v>2485614</v>
      </c>
    </row>
    <row r="23" spans="1:9" ht="15.75" customHeight="1">
      <c r="A23" s="3" t="s">
        <v>14</v>
      </c>
      <c r="B23" s="8">
        <f t="shared" si="2"/>
        <v>488828</v>
      </c>
      <c r="C23" s="22">
        <f t="shared" si="0"/>
        <v>0.9489778882180505</v>
      </c>
      <c r="D23" s="7">
        <v>267634</v>
      </c>
      <c r="E23" s="7">
        <v>251323</v>
      </c>
      <c r="F23" s="6">
        <f t="shared" si="1"/>
        <v>16311</v>
      </c>
      <c r="G23" s="9">
        <v>221194</v>
      </c>
      <c r="I23" s="7">
        <v>515110</v>
      </c>
    </row>
    <row r="24" spans="1:9" ht="15.75" customHeight="1">
      <c r="A24" s="3" t="s">
        <v>15</v>
      </c>
      <c r="B24" s="8">
        <f t="shared" si="2"/>
        <v>1529785</v>
      </c>
      <c r="C24" s="22">
        <f t="shared" si="0"/>
        <v>1.0773718011469635</v>
      </c>
      <c r="D24" s="7">
        <v>641951</v>
      </c>
      <c r="E24" s="7">
        <v>534101</v>
      </c>
      <c r="F24" s="6">
        <f t="shared" si="1"/>
        <v>107850</v>
      </c>
      <c r="G24" s="9">
        <v>887834</v>
      </c>
      <c r="I24" s="7">
        <v>1419923</v>
      </c>
    </row>
    <row r="25" spans="1:9" ht="15.75" customHeight="1">
      <c r="A25" s="3" t="s">
        <v>16</v>
      </c>
      <c r="B25" s="8">
        <f t="shared" si="2"/>
        <v>1052352</v>
      </c>
      <c r="C25" s="22">
        <f t="shared" si="0"/>
        <v>1.0922134210133014</v>
      </c>
      <c r="D25" s="7">
        <v>289125</v>
      </c>
      <c r="E25" s="7">
        <v>150975</v>
      </c>
      <c r="F25" s="6">
        <f t="shared" si="1"/>
        <v>138150</v>
      </c>
      <c r="G25" s="9">
        <v>763227</v>
      </c>
      <c r="I25" s="7">
        <v>963504</v>
      </c>
    </row>
    <row r="26" spans="1:9" ht="15.75" customHeight="1">
      <c r="A26" s="3" t="s">
        <v>17</v>
      </c>
      <c r="B26" s="8">
        <f t="shared" si="2"/>
        <v>722254</v>
      </c>
      <c r="C26" s="22">
        <f t="shared" si="0"/>
        <v>1.2512130939656263</v>
      </c>
      <c r="D26" s="7">
        <v>149394</v>
      </c>
      <c r="E26" s="7">
        <v>85980</v>
      </c>
      <c r="F26" s="6">
        <f t="shared" si="1"/>
        <v>63414</v>
      </c>
      <c r="G26" s="9">
        <v>572860</v>
      </c>
      <c r="I26" s="7">
        <v>577243</v>
      </c>
    </row>
    <row r="27" spans="1:9" ht="15.75" customHeight="1">
      <c r="A27" s="3" t="s">
        <v>18</v>
      </c>
      <c r="B27" s="8">
        <f t="shared" si="2"/>
        <v>906721</v>
      </c>
      <c r="C27" s="22">
        <f t="shared" si="0"/>
        <v>1.1261362634305436</v>
      </c>
      <c r="D27" s="7">
        <v>185124</v>
      </c>
      <c r="E27" s="7">
        <v>83427</v>
      </c>
      <c r="F27" s="6">
        <f t="shared" si="1"/>
        <v>101697</v>
      </c>
      <c r="G27" s="9">
        <v>721597</v>
      </c>
      <c r="I27" s="7">
        <v>805161</v>
      </c>
    </row>
    <row r="28" spans="1:9" ht="15.75" customHeight="1">
      <c r="A28" s="3" t="s">
        <v>19</v>
      </c>
      <c r="B28" s="8">
        <f t="shared" si="2"/>
        <v>1423343</v>
      </c>
      <c r="C28" s="22">
        <f t="shared" si="0"/>
        <v>1.1732176828805898</v>
      </c>
      <c r="D28" s="7">
        <v>486589</v>
      </c>
      <c r="E28" s="7">
        <v>236282</v>
      </c>
      <c r="F28" s="6">
        <f t="shared" si="1"/>
        <v>250307</v>
      </c>
      <c r="G28" s="9">
        <v>936754</v>
      </c>
      <c r="I28" s="7">
        <v>1213196</v>
      </c>
    </row>
    <row r="29" spans="1:9" ht="15.75" customHeight="1">
      <c r="A29" s="3" t="s">
        <v>20</v>
      </c>
      <c r="B29" s="8">
        <f t="shared" si="2"/>
        <v>497173</v>
      </c>
      <c r="C29" s="22">
        <f t="shared" si="0"/>
        <v>1.4425027563395811</v>
      </c>
      <c r="D29" s="7">
        <v>204745</v>
      </c>
      <c r="E29" s="7">
        <v>105321</v>
      </c>
      <c r="F29" s="6">
        <f t="shared" si="1"/>
        <v>99424</v>
      </c>
      <c r="G29" s="9">
        <v>292428</v>
      </c>
      <c r="I29" s="7">
        <v>344660</v>
      </c>
    </row>
    <row r="30" spans="1:9" ht="15.75" customHeight="1">
      <c r="A30" s="3" t="s">
        <v>21</v>
      </c>
      <c r="B30" s="8">
        <f t="shared" si="2"/>
        <v>443018</v>
      </c>
      <c r="C30" s="22">
        <f t="shared" si="0"/>
        <v>0.9851784479288743</v>
      </c>
      <c r="D30" s="7">
        <v>46018</v>
      </c>
      <c r="E30" s="7">
        <v>18607</v>
      </c>
      <c r="F30" s="6">
        <f t="shared" si="1"/>
        <v>27411</v>
      </c>
      <c r="G30" s="9">
        <v>397000</v>
      </c>
      <c r="I30" s="7">
        <v>449683</v>
      </c>
    </row>
    <row r="31" spans="1:9" ht="15.75" customHeight="1">
      <c r="A31" s="3"/>
      <c r="B31" s="8"/>
      <c r="C31" s="24"/>
      <c r="D31" s="7"/>
      <c r="E31" s="7"/>
      <c r="F31" s="7"/>
      <c r="G31" s="9"/>
      <c r="I31" s="7"/>
    </row>
    <row r="32" spans="1:9" ht="15.75" customHeight="1">
      <c r="A32" s="3" t="s">
        <v>76</v>
      </c>
      <c r="B32" s="8">
        <f>SUM(B33:B39)</f>
        <v>16664534</v>
      </c>
      <c r="C32" s="22">
        <f aca="true" t="shared" si="3" ref="C32:C39">B32/I32</f>
        <v>1.0978987415877293</v>
      </c>
      <c r="D32" s="7">
        <f>SUM(D33:D39)</f>
        <v>1989432</v>
      </c>
      <c r="E32" s="7">
        <f>SUM(E33:E39)</f>
        <v>1086081</v>
      </c>
      <c r="F32" s="6">
        <f aca="true" t="shared" si="4" ref="F32:F39">D32-E32</f>
        <v>903351</v>
      </c>
      <c r="G32" s="8">
        <f>SUM(G33:G39)</f>
        <v>14675102</v>
      </c>
      <c r="I32" s="7">
        <v>15178571</v>
      </c>
    </row>
    <row r="33" spans="1:9" ht="15.75" customHeight="1">
      <c r="A33" s="3" t="s">
        <v>22</v>
      </c>
      <c r="B33" s="8">
        <f aca="true" t="shared" si="5" ref="B33:B39">G33+D33</f>
        <v>5352648</v>
      </c>
      <c r="C33" s="22">
        <f t="shared" si="3"/>
        <v>1.0122772933333006</v>
      </c>
      <c r="D33" s="7">
        <v>299552</v>
      </c>
      <c r="E33" s="7">
        <v>141598</v>
      </c>
      <c r="F33" s="6">
        <f t="shared" si="4"/>
        <v>157954</v>
      </c>
      <c r="G33" s="9">
        <v>5053096</v>
      </c>
      <c r="I33" s="7">
        <v>5287729</v>
      </c>
    </row>
    <row r="34" spans="1:9" ht="15.75" customHeight="1">
      <c r="A34" s="3" t="s">
        <v>23</v>
      </c>
      <c r="B34" s="8">
        <f t="shared" si="5"/>
        <v>2333809</v>
      </c>
      <c r="C34" s="22">
        <f t="shared" si="3"/>
        <v>1.1691562950242167</v>
      </c>
      <c r="D34" s="7">
        <v>706063</v>
      </c>
      <c r="E34" s="7">
        <v>432096</v>
      </c>
      <c r="F34" s="6">
        <f t="shared" si="4"/>
        <v>273967</v>
      </c>
      <c r="G34" s="9">
        <v>1627746</v>
      </c>
      <c r="I34" s="7">
        <v>1996148</v>
      </c>
    </row>
    <row r="35" spans="1:9" ht="15.75" customHeight="1">
      <c r="A35" s="3" t="s">
        <v>24</v>
      </c>
      <c r="B35" s="8">
        <f t="shared" si="5"/>
        <v>3435221</v>
      </c>
      <c r="C35" s="22">
        <f t="shared" si="3"/>
        <v>1.0480651094875368</v>
      </c>
      <c r="D35" s="7">
        <v>684725</v>
      </c>
      <c r="E35" s="7">
        <v>346745</v>
      </c>
      <c r="F35" s="6">
        <f t="shared" si="4"/>
        <v>337980</v>
      </c>
      <c r="G35" s="9">
        <v>2750496</v>
      </c>
      <c r="I35" s="7">
        <v>3277679</v>
      </c>
    </row>
    <row r="36" spans="1:9" ht="15.75" customHeight="1">
      <c r="A36" s="3" t="s">
        <v>25</v>
      </c>
      <c r="B36" s="8">
        <f t="shared" si="5"/>
        <v>1833479</v>
      </c>
      <c r="C36" s="22">
        <f t="shared" si="3"/>
        <v>1.1189015050267233</v>
      </c>
      <c r="D36" s="7">
        <v>89115</v>
      </c>
      <c r="E36" s="7">
        <v>76450</v>
      </c>
      <c r="F36" s="6">
        <f t="shared" si="4"/>
        <v>12665</v>
      </c>
      <c r="G36" s="9">
        <v>1744364</v>
      </c>
      <c r="I36" s="7">
        <v>1638642</v>
      </c>
    </row>
    <row r="37" spans="1:9" ht="15.75" customHeight="1">
      <c r="A37" s="3" t="s">
        <v>26</v>
      </c>
      <c r="B37" s="8">
        <f t="shared" si="5"/>
        <v>172169</v>
      </c>
      <c r="C37" s="22">
        <f t="shared" si="3"/>
        <v>1.199274176134187</v>
      </c>
      <c r="D37" s="7">
        <v>6344</v>
      </c>
      <c r="E37" s="7">
        <v>3781</v>
      </c>
      <c r="F37" s="6">
        <f t="shared" si="4"/>
        <v>2563</v>
      </c>
      <c r="G37" s="9">
        <v>165825</v>
      </c>
      <c r="I37" s="7">
        <v>143561</v>
      </c>
    </row>
    <row r="38" spans="1:9" ht="15.75" customHeight="1">
      <c r="A38" s="3" t="s">
        <v>27</v>
      </c>
      <c r="B38" s="8">
        <f t="shared" si="5"/>
        <v>3263002</v>
      </c>
      <c r="C38" s="22">
        <f t="shared" si="3"/>
        <v>1.2317449508113922</v>
      </c>
      <c r="D38" s="7">
        <v>175702</v>
      </c>
      <c r="E38" s="7">
        <v>73534</v>
      </c>
      <c r="F38" s="6">
        <f t="shared" si="4"/>
        <v>102168</v>
      </c>
      <c r="G38" s="9">
        <v>3087300</v>
      </c>
      <c r="I38" s="7">
        <v>2649089</v>
      </c>
    </row>
    <row r="39" spans="1:9" ht="15.75" customHeight="1">
      <c r="A39" s="3" t="s">
        <v>28</v>
      </c>
      <c r="B39" s="8">
        <f t="shared" si="5"/>
        <v>274206</v>
      </c>
      <c r="C39" s="22">
        <f t="shared" si="3"/>
        <v>1.4764245677702816</v>
      </c>
      <c r="D39" s="7">
        <v>27931</v>
      </c>
      <c r="E39" s="7">
        <v>11877</v>
      </c>
      <c r="F39" s="6">
        <f t="shared" si="4"/>
        <v>16054</v>
      </c>
      <c r="G39" s="9">
        <v>246275</v>
      </c>
      <c r="I39" s="7">
        <v>185723</v>
      </c>
    </row>
    <row r="40" spans="1:9" ht="15.75" customHeight="1">
      <c r="A40" s="3"/>
      <c r="B40" s="8"/>
      <c r="C40" s="24"/>
      <c r="D40" s="7"/>
      <c r="E40" s="7"/>
      <c r="F40" s="7"/>
      <c r="G40" s="9"/>
      <c r="I40" s="7"/>
    </row>
    <row r="41" spans="1:9" ht="15.75" customHeight="1">
      <c r="A41" s="3" t="s">
        <v>77</v>
      </c>
      <c r="B41" s="8">
        <f>SUM(B42:B46)</f>
        <v>21192787</v>
      </c>
      <c r="C41" s="22">
        <f aca="true" t="shared" si="6" ref="C41:C46">B41/I41</f>
        <v>1.4590897565058825</v>
      </c>
      <c r="D41" s="7">
        <f>SUM(D42:D46)</f>
        <v>3385986</v>
      </c>
      <c r="E41" s="7">
        <f>SUM(E42:E46)</f>
        <v>1160070</v>
      </c>
      <c r="F41" s="6">
        <f aca="true" t="shared" si="7" ref="F41:F46">D41-E41</f>
        <v>2225916</v>
      </c>
      <c r="G41" s="8">
        <f>SUM(G42:G46)</f>
        <v>17806801</v>
      </c>
      <c r="I41" s="7">
        <v>14524663</v>
      </c>
    </row>
    <row r="42" spans="1:9" ht="15.75" customHeight="1">
      <c r="A42" s="3" t="s">
        <v>29</v>
      </c>
      <c r="B42" s="8">
        <f>G42+D42</f>
        <v>11265200</v>
      </c>
      <c r="C42" s="22">
        <f t="shared" si="6"/>
        <v>1.4713048407224874</v>
      </c>
      <c r="D42" s="7">
        <v>2577608</v>
      </c>
      <c r="E42" s="7">
        <v>910962</v>
      </c>
      <c r="F42" s="6">
        <f t="shared" si="7"/>
        <v>1666646</v>
      </c>
      <c r="G42" s="9">
        <v>8687592</v>
      </c>
      <c r="I42" s="7">
        <v>7656605</v>
      </c>
    </row>
    <row r="43" spans="1:9" ht="15.75" customHeight="1">
      <c r="A43" s="3" t="s">
        <v>30</v>
      </c>
      <c r="B43" s="8">
        <f>G43+D43</f>
        <v>9616497</v>
      </c>
      <c r="C43" s="22">
        <f t="shared" si="6"/>
        <v>1.4567706415291786</v>
      </c>
      <c r="D43" s="7">
        <v>797863</v>
      </c>
      <c r="E43" s="7">
        <v>243980</v>
      </c>
      <c r="F43" s="6">
        <f t="shared" si="7"/>
        <v>553883</v>
      </c>
      <c r="G43" s="9">
        <v>8818634</v>
      </c>
      <c r="I43" s="7">
        <v>6601243</v>
      </c>
    </row>
    <row r="44" spans="1:9" ht="15.75" customHeight="1">
      <c r="A44" s="3" t="s">
        <v>31</v>
      </c>
      <c r="B44" s="8">
        <f>G44+D44</f>
        <v>85560</v>
      </c>
      <c r="C44" s="22">
        <f t="shared" si="6"/>
        <v>3.373284970824791</v>
      </c>
      <c r="D44" s="7">
        <v>0</v>
      </c>
      <c r="E44" s="7">
        <v>0</v>
      </c>
      <c r="F44" s="6">
        <f t="shared" si="7"/>
        <v>0</v>
      </c>
      <c r="G44" s="9">
        <v>85560</v>
      </c>
      <c r="I44" s="7">
        <v>25364</v>
      </c>
    </row>
    <row r="45" spans="1:9" ht="15.75" customHeight="1">
      <c r="A45" s="3" t="s">
        <v>32</v>
      </c>
      <c r="B45" s="8">
        <f>G45+D45</f>
        <v>96600</v>
      </c>
      <c r="C45" s="22">
        <f t="shared" si="6"/>
        <v>0.79050736497545</v>
      </c>
      <c r="D45" s="7">
        <v>0</v>
      </c>
      <c r="E45" s="7">
        <v>0</v>
      </c>
      <c r="F45" s="6">
        <f t="shared" si="7"/>
        <v>0</v>
      </c>
      <c r="G45" s="9">
        <v>96600</v>
      </c>
      <c r="I45" s="7">
        <v>122200</v>
      </c>
    </row>
    <row r="46" spans="1:9" ht="15.75" customHeight="1">
      <c r="A46" s="3" t="s">
        <v>33</v>
      </c>
      <c r="B46" s="8">
        <f>G46+D46</f>
        <v>128930</v>
      </c>
      <c r="C46" s="22">
        <f t="shared" si="6"/>
        <v>1.081164937820228</v>
      </c>
      <c r="D46" s="7">
        <v>10515</v>
      </c>
      <c r="E46" s="7">
        <v>5128</v>
      </c>
      <c r="F46" s="6">
        <f t="shared" si="7"/>
        <v>5387</v>
      </c>
      <c r="G46" s="9">
        <v>118415</v>
      </c>
      <c r="I46" s="7">
        <v>119251</v>
      </c>
    </row>
    <row r="47" spans="1:9" ht="15.75" customHeight="1">
      <c r="A47" s="3"/>
      <c r="B47" s="8"/>
      <c r="C47" s="24"/>
      <c r="D47" s="7"/>
      <c r="E47" s="7"/>
      <c r="F47" s="7"/>
      <c r="G47" s="9"/>
      <c r="I47" s="7"/>
    </row>
    <row r="48" spans="1:9" ht="15.75" customHeight="1">
      <c r="A48" s="3" t="s">
        <v>78</v>
      </c>
      <c r="B48" s="8">
        <f>SUM(B49:B51)</f>
        <v>989242</v>
      </c>
      <c r="C48" s="22">
        <f>B48/I48</f>
        <v>1.086829508387634</v>
      </c>
      <c r="D48" s="7">
        <f>SUM(D49:D51)</f>
        <v>125637</v>
      </c>
      <c r="E48" s="8">
        <f>SUM(E49:E51)</f>
        <v>114833</v>
      </c>
      <c r="F48" s="6">
        <f>D48-E48</f>
        <v>10804</v>
      </c>
      <c r="G48" s="8">
        <f>SUM(G49:G51)</f>
        <v>863605</v>
      </c>
      <c r="I48" s="7">
        <v>910209</v>
      </c>
    </row>
    <row r="49" spans="1:9" ht="15.75" customHeight="1">
      <c r="A49" s="3" t="s">
        <v>34</v>
      </c>
      <c r="B49" s="8">
        <f>G49+D49</f>
        <v>456209</v>
      </c>
      <c r="C49" s="22">
        <f>B49/I49</f>
        <v>1.3167496954968165</v>
      </c>
      <c r="D49" s="7">
        <v>13371</v>
      </c>
      <c r="E49" s="7">
        <v>13371</v>
      </c>
      <c r="F49" s="6">
        <f>D49-E49</f>
        <v>0</v>
      </c>
      <c r="G49" s="9">
        <v>442838</v>
      </c>
      <c r="I49" s="7">
        <v>346466</v>
      </c>
    </row>
    <row r="50" spans="1:9" ht="15.75" customHeight="1">
      <c r="A50" s="3" t="s">
        <v>35</v>
      </c>
      <c r="B50" s="8">
        <f>G50+D50</f>
        <v>256537</v>
      </c>
      <c r="C50" s="22">
        <f>B50/I50</f>
        <v>0.9653248141124056</v>
      </c>
      <c r="D50" s="7">
        <v>7794</v>
      </c>
      <c r="E50" s="7">
        <v>3824</v>
      </c>
      <c r="F50" s="6">
        <f>D50-E50</f>
        <v>3970</v>
      </c>
      <c r="G50" s="9">
        <v>248743</v>
      </c>
      <c r="I50" s="7">
        <v>265752</v>
      </c>
    </row>
    <row r="51" spans="1:9" ht="15.75" customHeight="1">
      <c r="A51" s="3" t="s">
        <v>36</v>
      </c>
      <c r="B51" s="8">
        <f>G51+D51</f>
        <v>276496</v>
      </c>
      <c r="C51" s="22">
        <f>B51/I51</f>
        <v>0.9278669490018155</v>
      </c>
      <c r="D51" s="7">
        <v>104472</v>
      </c>
      <c r="E51" s="7">
        <v>97638</v>
      </c>
      <c r="F51" s="6">
        <f>D51-E51</f>
        <v>6834</v>
      </c>
      <c r="G51" s="9">
        <v>172024</v>
      </c>
      <c r="I51" s="7">
        <v>297991</v>
      </c>
    </row>
    <row r="52" spans="2:9" s="10" customFormat="1" ht="15.75" customHeight="1">
      <c r="B52" s="12"/>
      <c r="C52" s="25"/>
      <c r="D52" s="16"/>
      <c r="E52" s="16"/>
      <c r="F52" s="16"/>
      <c r="G52" s="13"/>
      <c r="I52" s="16"/>
    </row>
    <row r="53" spans="2:9" s="10" customFormat="1" ht="15.75" customHeight="1">
      <c r="B53" s="12"/>
      <c r="C53" s="25"/>
      <c r="D53" s="16"/>
      <c r="E53" s="16"/>
      <c r="F53" s="16"/>
      <c r="G53" s="13"/>
      <c r="I53" s="16"/>
    </row>
    <row r="54" spans="1:9" ht="15.75" customHeight="1">
      <c r="A54" s="4" t="s">
        <v>0</v>
      </c>
      <c r="B54" s="4" t="s">
        <v>85</v>
      </c>
      <c r="C54" s="21" t="s">
        <v>94</v>
      </c>
      <c r="D54" s="5" t="s">
        <v>86</v>
      </c>
      <c r="E54" s="18" t="s">
        <v>87</v>
      </c>
      <c r="F54" s="18" t="s">
        <v>90</v>
      </c>
      <c r="G54" s="5" t="s">
        <v>88</v>
      </c>
      <c r="I54" s="5" t="s">
        <v>93</v>
      </c>
    </row>
    <row r="55" spans="1:9" ht="15.75" customHeight="1">
      <c r="A55" s="3" t="s">
        <v>79</v>
      </c>
      <c r="B55" s="8">
        <f>SUM(B56:B65)</f>
        <v>11620805</v>
      </c>
      <c r="C55" s="22">
        <f aca="true" t="shared" si="8" ref="C55:C65">B55/I55</f>
        <v>0.9507400245686275</v>
      </c>
      <c r="D55" s="7">
        <f>SUM(D56:D65)</f>
        <v>1749822</v>
      </c>
      <c r="E55" s="8">
        <f>SUM(E56:E65)</f>
        <v>928872</v>
      </c>
      <c r="F55" s="6">
        <f aca="true" t="shared" si="9" ref="F55:F65">D55-E55</f>
        <v>820950</v>
      </c>
      <c r="G55" s="8">
        <f>SUM(G56:G65)</f>
        <v>9870983</v>
      </c>
      <c r="I55" s="7">
        <v>12222905</v>
      </c>
    </row>
    <row r="56" spans="1:9" ht="15.75" customHeight="1">
      <c r="A56" s="3" t="s">
        <v>37</v>
      </c>
      <c r="B56" s="8">
        <f aca="true" t="shared" si="10" ref="B56:B65">G56+D56</f>
        <v>1078118</v>
      </c>
      <c r="C56" s="22">
        <f t="shared" si="8"/>
        <v>0.7123154987644859</v>
      </c>
      <c r="D56" s="7">
        <v>117076</v>
      </c>
      <c r="E56" s="7">
        <v>86334</v>
      </c>
      <c r="F56" s="6">
        <f t="shared" si="9"/>
        <v>30742</v>
      </c>
      <c r="G56" s="9">
        <v>961042</v>
      </c>
      <c r="I56" s="7">
        <v>1513540</v>
      </c>
    </row>
    <row r="57" spans="1:9" ht="15.75" customHeight="1">
      <c r="A57" s="3" t="s">
        <v>38</v>
      </c>
      <c r="B57" s="8">
        <f t="shared" si="10"/>
        <v>3548037</v>
      </c>
      <c r="C57" s="22">
        <f t="shared" si="8"/>
        <v>0.9880461035103953</v>
      </c>
      <c r="D57" s="7">
        <v>800189</v>
      </c>
      <c r="E57" s="7">
        <v>381306</v>
      </c>
      <c r="F57" s="6">
        <f t="shared" si="9"/>
        <v>418883</v>
      </c>
      <c r="G57" s="9">
        <v>2747848</v>
      </c>
      <c r="I57" s="7">
        <v>3590963</v>
      </c>
    </row>
    <row r="58" spans="1:9" ht="15.75" customHeight="1">
      <c r="A58" s="3" t="s">
        <v>39</v>
      </c>
      <c r="B58" s="8">
        <f t="shared" si="10"/>
        <v>1151351</v>
      </c>
      <c r="C58" s="22">
        <f t="shared" si="8"/>
        <v>1.1076785575129373</v>
      </c>
      <c r="D58" s="7">
        <v>185875</v>
      </c>
      <c r="E58" s="7">
        <v>120456</v>
      </c>
      <c r="F58" s="6">
        <f t="shared" si="9"/>
        <v>65419</v>
      </c>
      <c r="G58" s="9">
        <v>965476</v>
      </c>
      <c r="I58" s="7">
        <v>1039427</v>
      </c>
    </row>
    <row r="59" spans="1:9" ht="15.75" customHeight="1">
      <c r="A59" s="3" t="s">
        <v>40</v>
      </c>
      <c r="B59" s="8">
        <f t="shared" si="10"/>
        <v>71578</v>
      </c>
      <c r="C59" s="22">
        <f t="shared" si="8"/>
        <v>1.030833705373216</v>
      </c>
      <c r="D59" s="7">
        <v>6660</v>
      </c>
      <c r="E59" s="7">
        <v>6660</v>
      </c>
      <c r="F59" s="6">
        <f t="shared" si="9"/>
        <v>0</v>
      </c>
      <c r="G59" s="9">
        <v>64918</v>
      </c>
      <c r="I59" s="7">
        <v>69437</v>
      </c>
    </row>
    <row r="60" spans="1:9" ht="15.75" customHeight="1">
      <c r="A60" s="3" t="s">
        <v>41</v>
      </c>
      <c r="B60" s="8">
        <f t="shared" si="10"/>
        <v>46386</v>
      </c>
      <c r="C60" s="22">
        <f t="shared" si="8"/>
        <v>1.4557494350991715</v>
      </c>
      <c r="D60" s="7">
        <v>4913</v>
      </c>
      <c r="E60" s="7">
        <v>4913</v>
      </c>
      <c r="F60" s="6">
        <f t="shared" si="9"/>
        <v>0</v>
      </c>
      <c r="G60" s="9">
        <v>41473</v>
      </c>
      <c r="I60" s="7">
        <v>31864</v>
      </c>
    </row>
    <row r="61" spans="1:9" ht="15.75" customHeight="1">
      <c r="A61" s="3" t="s">
        <v>42</v>
      </c>
      <c r="B61" s="8">
        <f t="shared" si="10"/>
        <v>2696951</v>
      </c>
      <c r="C61" s="22">
        <f t="shared" si="8"/>
        <v>0.9571452349662118</v>
      </c>
      <c r="D61" s="7">
        <v>397940</v>
      </c>
      <c r="E61" s="7">
        <v>225423</v>
      </c>
      <c r="F61" s="6">
        <f t="shared" si="9"/>
        <v>172517</v>
      </c>
      <c r="G61" s="9">
        <v>2299011</v>
      </c>
      <c r="I61" s="7">
        <v>2817703</v>
      </c>
    </row>
    <row r="62" spans="1:9" ht="15.75" customHeight="1">
      <c r="A62" s="3" t="s">
        <v>43</v>
      </c>
      <c r="B62" s="8">
        <f t="shared" si="10"/>
        <v>986198</v>
      </c>
      <c r="C62" s="22">
        <f t="shared" si="8"/>
        <v>1.1167822292884717</v>
      </c>
      <c r="D62" s="7">
        <v>66835</v>
      </c>
      <c r="E62" s="7">
        <v>42513</v>
      </c>
      <c r="F62" s="6">
        <f t="shared" si="9"/>
        <v>24322</v>
      </c>
      <c r="G62" s="9">
        <v>919363</v>
      </c>
      <c r="I62" s="7">
        <v>883071</v>
      </c>
    </row>
    <row r="63" spans="1:9" ht="15.75" customHeight="1">
      <c r="A63" s="3" t="s">
        <v>44</v>
      </c>
      <c r="B63" s="8">
        <f t="shared" si="10"/>
        <v>902543</v>
      </c>
      <c r="C63" s="22">
        <f t="shared" si="8"/>
        <v>0.8604858915639217</v>
      </c>
      <c r="D63" s="7">
        <v>55543</v>
      </c>
      <c r="E63" s="7">
        <v>50228</v>
      </c>
      <c r="F63" s="6">
        <f t="shared" si="9"/>
        <v>5315</v>
      </c>
      <c r="G63" s="9">
        <v>847000</v>
      </c>
      <c r="I63" s="7">
        <v>1048876</v>
      </c>
    </row>
    <row r="64" spans="1:9" ht="15.75" customHeight="1">
      <c r="A64" s="3" t="s">
        <v>45</v>
      </c>
      <c r="B64" s="8">
        <f t="shared" si="10"/>
        <v>142362</v>
      </c>
      <c r="C64" s="22">
        <f t="shared" si="8"/>
        <v>1.0633075900392872</v>
      </c>
      <c r="D64" s="7">
        <v>50463</v>
      </c>
      <c r="E64" s="7">
        <v>4440</v>
      </c>
      <c r="F64" s="6">
        <f t="shared" si="9"/>
        <v>46023</v>
      </c>
      <c r="G64" s="9">
        <v>91899</v>
      </c>
      <c r="I64" s="7">
        <v>133886</v>
      </c>
    </row>
    <row r="65" spans="1:9" ht="15.75" customHeight="1">
      <c r="A65" s="3" t="s">
        <v>46</v>
      </c>
      <c r="B65" s="8">
        <f t="shared" si="10"/>
        <v>997281</v>
      </c>
      <c r="C65" s="22">
        <f t="shared" si="8"/>
        <v>0.9114764316749807</v>
      </c>
      <c r="D65" s="7">
        <v>64328</v>
      </c>
      <c r="E65" s="7">
        <v>6599</v>
      </c>
      <c r="F65" s="6">
        <f t="shared" si="9"/>
        <v>57729</v>
      </c>
      <c r="G65" s="9">
        <v>932953</v>
      </c>
      <c r="I65" s="7">
        <v>1094138</v>
      </c>
    </row>
    <row r="66" spans="1:9" ht="15.75" customHeight="1">
      <c r="A66" s="3"/>
      <c r="B66" s="8"/>
      <c r="C66" s="24"/>
      <c r="D66" s="7"/>
      <c r="E66" s="7"/>
      <c r="F66" s="7"/>
      <c r="G66" s="9"/>
      <c r="I66" s="7"/>
    </row>
    <row r="67" spans="1:9" ht="15.75" customHeight="1">
      <c r="A67" s="3" t="s">
        <v>80</v>
      </c>
      <c r="B67" s="8">
        <f>SUM(B68:B81)</f>
        <v>12237330</v>
      </c>
      <c r="C67" s="22">
        <f aca="true" t="shared" si="11" ref="C67:C81">B67/I67</f>
        <v>1.08552840797452</v>
      </c>
      <c r="D67" s="7">
        <f>SUM(D68:D81)</f>
        <v>1499125</v>
      </c>
      <c r="E67" s="8">
        <f>SUM(E68:E81)</f>
        <v>699830</v>
      </c>
      <c r="F67" s="6">
        <f aca="true" t="shared" si="12" ref="F67:F81">D67-E67</f>
        <v>799295</v>
      </c>
      <c r="G67" s="8">
        <f>SUM(G68:G81)</f>
        <v>10738205</v>
      </c>
      <c r="I67" s="7">
        <v>11273155</v>
      </c>
    </row>
    <row r="68" spans="1:9" ht="15.75" customHeight="1">
      <c r="A68" s="3" t="s">
        <v>47</v>
      </c>
      <c r="B68" s="8">
        <f aca="true" t="shared" si="13" ref="B68:B81">G68+D68</f>
        <v>1267121</v>
      </c>
      <c r="C68" s="22">
        <f t="shared" si="11"/>
        <v>1.363272617728383</v>
      </c>
      <c r="D68" s="7">
        <v>135010</v>
      </c>
      <c r="E68" s="7">
        <v>80571</v>
      </c>
      <c r="F68" s="6">
        <f t="shared" si="12"/>
        <v>54439</v>
      </c>
      <c r="G68" s="9">
        <v>1132111</v>
      </c>
      <c r="I68" s="7">
        <v>929470</v>
      </c>
    </row>
    <row r="69" spans="1:9" ht="15.75" customHeight="1">
      <c r="A69" s="3" t="s">
        <v>48</v>
      </c>
      <c r="B69" s="8">
        <f t="shared" si="13"/>
        <v>1753614</v>
      </c>
      <c r="C69" s="22">
        <f t="shared" si="11"/>
        <v>1.113530853943586</v>
      </c>
      <c r="D69" s="7">
        <v>624863</v>
      </c>
      <c r="E69" s="7">
        <v>301985</v>
      </c>
      <c r="F69" s="6">
        <f t="shared" si="12"/>
        <v>322878</v>
      </c>
      <c r="G69" s="9">
        <v>1128751</v>
      </c>
      <c r="I69" s="7">
        <v>1574823</v>
      </c>
    </row>
    <row r="70" spans="1:9" ht="15.75" customHeight="1">
      <c r="A70" s="3" t="s">
        <v>49</v>
      </c>
      <c r="B70" s="8">
        <f t="shared" si="13"/>
        <v>4932020</v>
      </c>
      <c r="C70" s="22">
        <f t="shared" si="11"/>
        <v>0.9585055458804932</v>
      </c>
      <c r="D70" s="7">
        <v>197913</v>
      </c>
      <c r="E70" s="7">
        <v>110795</v>
      </c>
      <c r="F70" s="6">
        <f t="shared" si="12"/>
        <v>87118</v>
      </c>
      <c r="G70" s="9">
        <v>4734107</v>
      </c>
      <c r="I70" s="7">
        <v>5145531</v>
      </c>
    </row>
    <row r="71" spans="1:9" ht="15.75" customHeight="1">
      <c r="A71" s="3" t="s">
        <v>50</v>
      </c>
      <c r="B71" s="8">
        <f t="shared" si="13"/>
        <v>238194</v>
      </c>
      <c r="C71" s="22">
        <f t="shared" si="11"/>
        <v>0.9643755086176531</v>
      </c>
      <c r="D71" s="7">
        <v>14243</v>
      </c>
      <c r="E71" s="7">
        <v>7871</v>
      </c>
      <c r="F71" s="6">
        <f t="shared" si="12"/>
        <v>6372</v>
      </c>
      <c r="G71" s="9">
        <v>223951</v>
      </c>
      <c r="I71" s="7">
        <v>246993</v>
      </c>
    </row>
    <row r="72" spans="1:9" ht="15.75" customHeight="1">
      <c r="A72" s="3" t="s">
        <v>51</v>
      </c>
      <c r="B72" s="8">
        <f t="shared" si="13"/>
        <v>480489</v>
      </c>
      <c r="C72" s="22">
        <f t="shared" si="11"/>
        <v>1.734254199481697</v>
      </c>
      <c r="D72" s="7">
        <v>45991</v>
      </c>
      <c r="E72" s="7">
        <v>18122</v>
      </c>
      <c r="F72" s="6">
        <f t="shared" si="12"/>
        <v>27869</v>
      </c>
      <c r="G72" s="9">
        <v>434498</v>
      </c>
      <c r="I72" s="7">
        <v>277058</v>
      </c>
    </row>
    <row r="73" spans="1:9" ht="15.75" customHeight="1">
      <c r="A73" s="3" t="s">
        <v>52</v>
      </c>
      <c r="B73" s="8">
        <f t="shared" si="13"/>
        <v>761079</v>
      </c>
      <c r="C73" s="22">
        <f t="shared" si="11"/>
        <v>0.979170660350535</v>
      </c>
      <c r="D73" s="7">
        <v>295779</v>
      </c>
      <c r="E73" s="7">
        <v>98554</v>
      </c>
      <c r="F73" s="6">
        <f t="shared" si="12"/>
        <v>197225</v>
      </c>
      <c r="G73" s="9">
        <v>465300</v>
      </c>
      <c r="I73" s="7">
        <v>777269</v>
      </c>
    </row>
    <row r="74" spans="1:9" ht="15.75" customHeight="1">
      <c r="A74" s="3" t="s">
        <v>53</v>
      </c>
      <c r="B74" s="8">
        <f t="shared" si="13"/>
        <v>155748</v>
      </c>
      <c r="C74" s="22">
        <f t="shared" si="11"/>
        <v>1.2629786405877488</v>
      </c>
      <c r="D74" s="7">
        <v>35915</v>
      </c>
      <c r="E74" s="7">
        <v>21179</v>
      </c>
      <c r="F74" s="6">
        <f t="shared" si="12"/>
        <v>14736</v>
      </c>
      <c r="G74" s="9">
        <v>119833</v>
      </c>
      <c r="I74" s="7">
        <v>123318</v>
      </c>
    </row>
    <row r="75" spans="1:9" ht="15.75" customHeight="1">
      <c r="A75" s="3" t="s">
        <v>54</v>
      </c>
      <c r="B75" s="8">
        <f t="shared" si="13"/>
        <v>352397</v>
      </c>
      <c r="C75" s="22">
        <f t="shared" si="11"/>
        <v>2.7581222068296194</v>
      </c>
      <c r="D75" s="7">
        <v>81278</v>
      </c>
      <c r="E75" s="7">
        <v>3459</v>
      </c>
      <c r="F75" s="6">
        <f t="shared" si="12"/>
        <v>77819</v>
      </c>
      <c r="G75" s="9">
        <v>271119</v>
      </c>
      <c r="I75" s="7">
        <v>127767</v>
      </c>
    </row>
    <row r="76" spans="1:9" ht="15.75" customHeight="1">
      <c r="A76" s="3" t="s">
        <v>55</v>
      </c>
      <c r="B76" s="8">
        <f t="shared" si="13"/>
        <v>1276142</v>
      </c>
      <c r="C76" s="22">
        <f t="shared" si="11"/>
        <v>1.1014127758296142</v>
      </c>
      <c r="D76" s="7">
        <v>8554</v>
      </c>
      <c r="E76" s="7">
        <v>6275</v>
      </c>
      <c r="F76" s="6">
        <f t="shared" si="12"/>
        <v>2279</v>
      </c>
      <c r="G76" s="9">
        <v>1267588</v>
      </c>
      <c r="I76" s="7">
        <v>1158641</v>
      </c>
    </row>
    <row r="77" spans="1:9" ht="15.75" customHeight="1">
      <c r="A77" s="3" t="s">
        <v>56</v>
      </c>
      <c r="B77" s="8">
        <f t="shared" si="13"/>
        <v>87112</v>
      </c>
      <c r="C77" s="22">
        <f t="shared" si="11"/>
        <v>1.1002601864248365</v>
      </c>
      <c r="D77" s="7">
        <v>0</v>
      </c>
      <c r="E77" s="7">
        <v>0</v>
      </c>
      <c r="F77" s="6">
        <f t="shared" si="12"/>
        <v>0</v>
      </c>
      <c r="G77" s="9">
        <v>87112</v>
      </c>
      <c r="I77" s="7">
        <v>79174</v>
      </c>
    </row>
    <row r="78" spans="1:9" ht="15.75" customHeight="1">
      <c r="A78" s="3" t="s">
        <v>57</v>
      </c>
      <c r="B78" s="8">
        <f t="shared" si="13"/>
        <v>281042</v>
      </c>
      <c r="C78" s="22">
        <f t="shared" si="11"/>
        <v>0.992860246658871</v>
      </c>
      <c r="D78" s="7">
        <v>34577</v>
      </c>
      <c r="E78" s="7">
        <v>26017</v>
      </c>
      <c r="F78" s="6">
        <f t="shared" si="12"/>
        <v>8560</v>
      </c>
      <c r="G78" s="9">
        <v>246465</v>
      </c>
      <c r="I78" s="7">
        <v>283063</v>
      </c>
    </row>
    <row r="79" spans="1:9" ht="15.75" customHeight="1">
      <c r="A79" s="3" t="s">
        <v>58</v>
      </c>
      <c r="B79" s="8">
        <f t="shared" si="13"/>
        <v>200266</v>
      </c>
      <c r="C79" s="22">
        <f t="shared" si="11"/>
        <v>1.006083745698425</v>
      </c>
      <c r="D79" s="7">
        <v>580</v>
      </c>
      <c r="E79" s="7">
        <v>580</v>
      </c>
      <c r="F79" s="6">
        <f t="shared" si="12"/>
        <v>0</v>
      </c>
      <c r="G79" s="9">
        <v>199686</v>
      </c>
      <c r="I79" s="7">
        <v>199055</v>
      </c>
    </row>
    <row r="80" spans="1:9" ht="15.75" customHeight="1">
      <c r="A80" s="3" t="s">
        <v>59</v>
      </c>
      <c r="B80" s="8">
        <f t="shared" si="13"/>
        <v>256829</v>
      </c>
      <c r="C80" s="22">
        <f t="shared" si="11"/>
        <v>1.1853026149401416</v>
      </c>
      <c r="D80" s="7">
        <v>18523</v>
      </c>
      <c r="E80" s="7">
        <v>18523</v>
      </c>
      <c r="F80" s="6">
        <f t="shared" si="12"/>
        <v>0</v>
      </c>
      <c r="G80" s="9">
        <v>238306</v>
      </c>
      <c r="I80" s="7">
        <v>216678</v>
      </c>
    </row>
    <row r="81" spans="1:9" ht="15.75" customHeight="1">
      <c r="A81" s="3" t="s">
        <v>60</v>
      </c>
      <c r="B81" s="8">
        <f t="shared" si="13"/>
        <v>195277</v>
      </c>
      <c r="C81" s="22">
        <f t="shared" si="11"/>
        <v>1.4538733574060976</v>
      </c>
      <c r="D81" s="7">
        <v>5899</v>
      </c>
      <c r="E81" s="7">
        <v>5899</v>
      </c>
      <c r="F81" s="6">
        <f t="shared" si="12"/>
        <v>0</v>
      </c>
      <c r="G81" s="9">
        <v>189378</v>
      </c>
      <c r="I81" s="7">
        <v>134315</v>
      </c>
    </row>
    <row r="82" spans="1:9" ht="15.75" customHeight="1">
      <c r="A82" s="3"/>
      <c r="B82" s="8"/>
      <c r="C82" s="24"/>
      <c r="D82" s="7"/>
      <c r="E82" s="7"/>
      <c r="F82" s="7"/>
      <c r="G82" s="9"/>
      <c r="I82" s="7"/>
    </row>
    <row r="83" spans="1:9" ht="15.75" customHeight="1">
      <c r="A83" s="3" t="s">
        <v>81</v>
      </c>
      <c r="B83" s="8">
        <f>SUM(B84:B92)</f>
        <v>14071421</v>
      </c>
      <c r="C83" s="22">
        <f aca="true" t="shared" si="14" ref="C83:C92">B83/I83</f>
        <v>1.0819272198700818</v>
      </c>
      <c r="D83" s="7">
        <f>SUM(D84:D92)</f>
        <v>4146681</v>
      </c>
      <c r="E83" s="8">
        <f>SUM(E84:E92)</f>
        <v>2478414</v>
      </c>
      <c r="F83" s="6">
        <f aca="true" t="shared" si="15" ref="F83:F92">D83-E83</f>
        <v>1668267</v>
      </c>
      <c r="G83" s="8">
        <f>SUM(G84:G92)</f>
        <v>9924740</v>
      </c>
      <c r="I83" s="7">
        <v>13005885</v>
      </c>
    </row>
    <row r="84" spans="1:9" ht="15.75" customHeight="1">
      <c r="A84" s="3" t="s">
        <v>61</v>
      </c>
      <c r="B84" s="8">
        <f aca="true" t="shared" si="16" ref="B84:B92">G84+D84</f>
        <v>8336345</v>
      </c>
      <c r="C84" s="22">
        <f t="shared" si="14"/>
        <v>1.1457671319182998</v>
      </c>
      <c r="D84" s="7">
        <v>2835985</v>
      </c>
      <c r="E84" s="7">
        <v>1682433</v>
      </c>
      <c r="F84" s="6">
        <f t="shared" si="15"/>
        <v>1153552</v>
      </c>
      <c r="G84" s="9">
        <v>5500360</v>
      </c>
      <c r="I84" s="7">
        <v>7275776</v>
      </c>
    </row>
    <row r="85" spans="1:9" ht="15.75" customHeight="1">
      <c r="A85" s="3" t="s">
        <v>62</v>
      </c>
      <c r="B85" s="8">
        <f t="shared" si="16"/>
        <v>1632793</v>
      </c>
      <c r="C85" s="22">
        <f t="shared" si="14"/>
        <v>1.0122464490939154</v>
      </c>
      <c r="D85" s="7">
        <v>82960</v>
      </c>
      <c r="E85" s="7">
        <v>47750</v>
      </c>
      <c r="F85" s="6">
        <f t="shared" si="15"/>
        <v>35210</v>
      </c>
      <c r="G85" s="9">
        <v>1549833</v>
      </c>
      <c r="I85" s="7">
        <v>1613039</v>
      </c>
    </row>
    <row r="86" spans="1:9" ht="15.75" customHeight="1">
      <c r="A86" s="3" t="s">
        <v>63</v>
      </c>
      <c r="B86" s="8">
        <f t="shared" si="16"/>
        <v>427178</v>
      </c>
      <c r="C86" s="22">
        <f t="shared" si="14"/>
        <v>1.005302112137436</v>
      </c>
      <c r="D86" s="7">
        <v>133948</v>
      </c>
      <c r="E86" s="7">
        <v>46421</v>
      </c>
      <c r="F86" s="6">
        <f t="shared" si="15"/>
        <v>87527</v>
      </c>
      <c r="G86" s="9">
        <v>293230</v>
      </c>
      <c r="I86" s="7">
        <v>424925</v>
      </c>
    </row>
    <row r="87" spans="1:9" ht="15.75" customHeight="1">
      <c r="A87" s="3" t="s">
        <v>64</v>
      </c>
      <c r="B87" s="8">
        <f t="shared" si="16"/>
        <v>665525</v>
      </c>
      <c r="C87" s="22">
        <f t="shared" si="14"/>
        <v>0.9203291764504147</v>
      </c>
      <c r="D87" s="7">
        <v>257710</v>
      </c>
      <c r="E87" s="7">
        <v>177836</v>
      </c>
      <c r="F87" s="6">
        <f t="shared" si="15"/>
        <v>79874</v>
      </c>
      <c r="G87" s="9">
        <v>407815</v>
      </c>
      <c r="I87" s="7">
        <v>723138</v>
      </c>
    </row>
    <row r="88" spans="1:9" ht="15.75" customHeight="1">
      <c r="A88" s="3" t="s">
        <v>65</v>
      </c>
      <c r="B88" s="8">
        <f t="shared" si="16"/>
        <v>463636</v>
      </c>
      <c r="C88" s="22">
        <f t="shared" si="14"/>
        <v>0.9487866869124262</v>
      </c>
      <c r="D88" s="7">
        <v>66885</v>
      </c>
      <c r="E88" s="7">
        <v>39729</v>
      </c>
      <c r="F88" s="6">
        <f t="shared" si="15"/>
        <v>27156</v>
      </c>
      <c r="G88" s="9">
        <v>396751</v>
      </c>
      <c r="I88" s="7">
        <v>488662</v>
      </c>
    </row>
    <row r="89" spans="1:9" ht="15.75" customHeight="1">
      <c r="A89" s="3" t="s">
        <v>66</v>
      </c>
      <c r="B89" s="8">
        <f t="shared" si="16"/>
        <v>235947</v>
      </c>
      <c r="C89" s="22">
        <f t="shared" si="14"/>
        <v>0.9923537947132673</v>
      </c>
      <c r="D89" s="7">
        <v>145278</v>
      </c>
      <c r="E89" s="7">
        <v>59704</v>
      </c>
      <c r="F89" s="6">
        <f t="shared" si="15"/>
        <v>85574</v>
      </c>
      <c r="G89" s="9">
        <v>90669</v>
      </c>
      <c r="I89" s="7">
        <v>237765</v>
      </c>
    </row>
    <row r="90" spans="1:9" ht="15.75" customHeight="1">
      <c r="A90" s="3" t="s">
        <v>67</v>
      </c>
      <c r="B90" s="8">
        <f t="shared" si="16"/>
        <v>454497</v>
      </c>
      <c r="C90" s="22">
        <f t="shared" si="14"/>
        <v>1.1668789056683218</v>
      </c>
      <c r="D90" s="7">
        <v>45039</v>
      </c>
      <c r="E90" s="7">
        <v>28479</v>
      </c>
      <c r="F90" s="6">
        <f t="shared" si="15"/>
        <v>16560</v>
      </c>
      <c r="G90" s="9">
        <v>409458</v>
      </c>
      <c r="I90" s="7">
        <v>389498</v>
      </c>
    </row>
    <row r="91" spans="1:9" ht="15.75" customHeight="1">
      <c r="A91" s="3" t="s">
        <v>68</v>
      </c>
      <c r="B91" s="8">
        <f t="shared" si="16"/>
        <v>1038003</v>
      </c>
      <c r="C91" s="22">
        <f t="shared" si="14"/>
        <v>1.0586444494758807</v>
      </c>
      <c r="D91" s="7">
        <v>35809</v>
      </c>
      <c r="E91" s="7">
        <v>11811</v>
      </c>
      <c r="F91" s="6">
        <f t="shared" si="15"/>
        <v>23998</v>
      </c>
      <c r="G91" s="9">
        <v>1002194</v>
      </c>
      <c r="I91" s="7">
        <v>980502</v>
      </c>
    </row>
    <row r="92" spans="1:9" ht="15.75" customHeight="1">
      <c r="A92" s="3" t="s">
        <v>69</v>
      </c>
      <c r="B92" s="8">
        <f t="shared" si="16"/>
        <v>817497</v>
      </c>
      <c r="C92" s="22">
        <f t="shared" si="14"/>
        <v>0.9368734098879186</v>
      </c>
      <c r="D92" s="7">
        <v>543067</v>
      </c>
      <c r="E92" s="7">
        <v>384251</v>
      </c>
      <c r="F92" s="6">
        <f t="shared" si="15"/>
        <v>158816</v>
      </c>
      <c r="G92" s="9">
        <v>274430</v>
      </c>
      <c r="I92" s="7">
        <v>872580</v>
      </c>
    </row>
    <row r="93" spans="1:9" ht="15.75" customHeight="1">
      <c r="A93" s="3"/>
      <c r="B93" s="8"/>
      <c r="C93" s="24"/>
      <c r="D93" s="7"/>
      <c r="E93" s="7"/>
      <c r="F93" s="7"/>
      <c r="G93" s="9"/>
      <c r="I93" s="7"/>
    </row>
    <row r="94" spans="1:9" ht="15.75" customHeight="1">
      <c r="A94" s="3" t="s">
        <v>82</v>
      </c>
      <c r="B94" s="8">
        <f>SUM(B95:B99)</f>
        <v>2332240</v>
      </c>
      <c r="C94" s="22">
        <f aca="true" t="shared" si="17" ref="C94:C99">B94/I94</f>
        <v>1.0483145986608844</v>
      </c>
      <c r="D94" s="7">
        <f>SUM(D95:D99)</f>
        <v>114714</v>
      </c>
      <c r="E94" s="8">
        <f>SUM(E95:E99)</f>
        <v>54622</v>
      </c>
      <c r="F94" s="6">
        <f aca="true" t="shared" si="18" ref="F94:F99">D94-E94</f>
        <v>60092</v>
      </c>
      <c r="G94" s="8">
        <f>SUM(G95:G99)</f>
        <v>2217526</v>
      </c>
      <c r="I94" s="7">
        <v>2224752</v>
      </c>
    </row>
    <row r="95" spans="1:9" ht="15.75" customHeight="1">
      <c r="A95" s="3" t="s">
        <v>70</v>
      </c>
      <c r="B95" s="8">
        <f>G95+D95</f>
        <v>918151</v>
      </c>
      <c r="C95" s="22">
        <f t="shared" si="17"/>
        <v>1.058125075629671</v>
      </c>
      <c r="D95" s="7">
        <v>48413</v>
      </c>
      <c r="E95" s="7">
        <v>27862</v>
      </c>
      <c r="F95" s="6">
        <f t="shared" si="18"/>
        <v>20551</v>
      </c>
      <c r="G95" s="9">
        <v>869738</v>
      </c>
      <c r="I95" s="7">
        <v>867715</v>
      </c>
    </row>
    <row r="96" spans="1:9" ht="15.75" customHeight="1">
      <c r="A96" s="3" t="s">
        <v>71</v>
      </c>
      <c r="B96" s="8">
        <f>G96+D96</f>
        <v>1016373</v>
      </c>
      <c r="C96" s="22">
        <f t="shared" si="17"/>
        <v>1.014180342100379</v>
      </c>
      <c r="D96" s="7">
        <v>29790</v>
      </c>
      <c r="E96" s="7">
        <v>11707</v>
      </c>
      <c r="F96" s="6">
        <f t="shared" si="18"/>
        <v>18083</v>
      </c>
      <c r="G96" s="9">
        <v>986583</v>
      </c>
      <c r="I96" s="7">
        <v>1002162</v>
      </c>
    </row>
    <row r="97" spans="1:9" ht="15.75" customHeight="1">
      <c r="A97" s="3" t="s">
        <v>72</v>
      </c>
      <c r="B97" s="8">
        <f>G97+D97</f>
        <v>108470</v>
      </c>
      <c r="C97" s="22">
        <f t="shared" si="17"/>
        <v>1.0044727606100734</v>
      </c>
      <c r="D97" s="7">
        <v>2801</v>
      </c>
      <c r="E97" s="7">
        <v>2801</v>
      </c>
      <c r="F97" s="6">
        <f t="shared" si="18"/>
        <v>0</v>
      </c>
      <c r="G97" s="9">
        <v>105669</v>
      </c>
      <c r="I97" s="7">
        <v>107987</v>
      </c>
    </row>
    <row r="98" spans="1:9" ht="15.75" customHeight="1">
      <c r="A98" s="3" t="s">
        <v>73</v>
      </c>
      <c r="B98" s="8">
        <f>G98+D98</f>
        <v>193162</v>
      </c>
      <c r="C98" s="22">
        <f t="shared" si="17"/>
        <v>0.9306052050913927</v>
      </c>
      <c r="D98" s="7">
        <v>20840</v>
      </c>
      <c r="E98" s="7">
        <v>9951</v>
      </c>
      <c r="F98" s="6">
        <f t="shared" si="18"/>
        <v>10889</v>
      </c>
      <c r="G98" s="9">
        <v>172322</v>
      </c>
      <c r="I98" s="7">
        <v>207566</v>
      </c>
    </row>
    <row r="99" spans="1:9" ht="15.75" customHeight="1">
      <c r="A99" s="3" t="s">
        <v>74</v>
      </c>
      <c r="B99" s="8">
        <f>G99+D99</f>
        <v>96084</v>
      </c>
      <c r="C99" s="22">
        <f t="shared" si="17"/>
        <v>2.4435176237220895</v>
      </c>
      <c r="D99" s="7">
        <v>12870</v>
      </c>
      <c r="E99" s="7">
        <v>2301</v>
      </c>
      <c r="F99" s="6">
        <f t="shared" si="18"/>
        <v>10569</v>
      </c>
      <c r="G99" s="8">
        <v>83214</v>
      </c>
      <c r="I99" s="7">
        <v>39322</v>
      </c>
    </row>
    <row r="100" spans="1:9" s="10" customFormat="1" ht="12">
      <c r="A100" s="11"/>
      <c r="B100" s="12"/>
      <c r="C100" s="25"/>
      <c r="D100" s="16"/>
      <c r="E100" s="12"/>
      <c r="F100" s="12"/>
      <c r="G100" s="12"/>
      <c r="I100" s="2"/>
    </row>
  </sheetData>
  <printOptions/>
  <pageMargins left="0.78" right="0.71" top="0.66" bottom="0.78" header="0.31" footer="0.24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2000-09-12T05:46:28Z</cp:lastPrinted>
  <dcterms:created xsi:type="dcterms:W3CDTF">1999-08-23T08:24:59Z</dcterms:created>
  <dcterms:modified xsi:type="dcterms:W3CDTF">2000-08-27T09:25:59Z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