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7425" windowHeight="8655" activeTab="0"/>
  </bookViews>
  <sheets>
    <sheet name="17一般歳入" sheetId="1" r:id="rId1"/>
    <sheet name="17一般歳出" sheetId="2" r:id="rId2"/>
    <sheet name="17特別歳入" sheetId="3" r:id="rId3"/>
    <sheet name="17特別歳出" sheetId="4" r:id="rId4"/>
  </sheets>
  <externalReferences>
    <externalReference r:id="rId7"/>
  </externalReferences>
  <definedNames>
    <definedName name="_xlnm.Print_Area" localSheetId="1">'17一般歳出'!$A$1:$Z$29</definedName>
    <definedName name="_xlnm.Print_Area" localSheetId="0">'17一般歳入'!$A$1:$AC$25</definedName>
    <definedName name="_xlnm.Print_Area" localSheetId="3">'17特別歳出'!$A$1:$X$28</definedName>
    <definedName name="_xlnm.Print_Area" localSheetId="2">'17特別歳入'!$A$1:$X$24</definedName>
  </definedNames>
  <calcPr fullCalcOnLoad="1"/>
</workbook>
</file>

<file path=xl/comments4.xml><?xml version="1.0" encoding="utf-8"?>
<comments xmlns="http://schemas.openxmlformats.org/spreadsheetml/2006/main">
  <authors>
    <author>Sdouser</author>
  </authors>
  <commentList>
    <comment ref="K26" authorId="0">
      <text>
        <r>
          <rPr>
            <sz val="11"/>
            <rFont val="ＭＳ Ｐゴシック"/>
            <family val="3"/>
          </rPr>
          <t>決算資料25ページ特別会計繰越計算書の既収入特定財源と同じ、概要4ページの翌年度への繰越財源充当額と同じ</t>
        </r>
      </text>
    </comment>
  </commentList>
</comments>
</file>

<file path=xl/sharedStrings.xml><?xml version="1.0" encoding="utf-8"?>
<sst xmlns="http://schemas.openxmlformats.org/spreadsheetml/2006/main" count="245" uniqueCount="103">
  <si>
    <t xml:space="preserve"> 　(1) 歳　　　入</t>
  </si>
  <si>
    <t>事　　　項</t>
  </si>
  <si>
    <t>予算現額</t>
  </si>
  <si>
    <t>調定額</t>
  </si>
  <si>
    <t>収入済額</t>
  </si>
  <si>
    <t>不納欠損額</t>
  </si>
  <si>
    <t>収入未済額</t>
  </si>
  <si>
    <t>対する</t>
  </si>
  <si>
    <t>科目（款）</t>
  </si>
  <si>
    <t>収入率</t>
  </si>
  <si>
    <t>県税</t>
  </si>
  <si>
    <t>地方譲与税</t>
  </si>
  <si>
    <t>地方交付税</t>
  </si>
  <si>
    <t>交通安全対策特別交付金</t>
  </si>
  <si>
    <t>分担金及び負担金</t>
  </si>
  <si>
    <t>使用料及び手数料</t>
  </si>
  <si>
    <t>国庫支出金</t>
  </si>
  <si>
    <t>財産収入</t>
  </si>
  <si>
    <t>寄附金</t>
  </si>
  <si>
    <t>繰入金</t>
  </si>
  <si>
    <t>繰越金</t>
  </si>
  <si>
    <t>諸収入</t>
  </si>
  <si>
    <t>県債</t>
  </si>
  <si>
    <t>合　　　　　　　計</t>
  </si>
  <si>
    <t>(</t>
  </si>
  <si>
    <t>)</t>
  </si>
  <si>
    <t xml:space="preserve"> 　(２) 歳　　　出</t>
  </si>
  <si>
    <t>支出済額</t>
  </si>
  <si>
    <t>翌年度繰越額</t>
  </si>
  <si>
    <t>不用額</t>
  </si>
  <si>
    <t>執行率</t>
  </si>
  <si>
    <t>議会費</t>
  </si>
  <si>
    <t>総務費</t>
  </si>
  <si>
    <t>企画費</t>
  </si>
  <si>
    <t>生活・文化費</t>
  </si>
  <si>
    <t>商工労働費</t>
  </si>
  <si>
    <t>土木費</t>
  </si>
  <si>
    <t>警察費</t>
  </si>
  <si>
    <t>教育費</t>
  </si>
  <si>
    <t>災害対策費</t>
  </si>
  <si>
    <t>公債費</t>
  </si>
  <si>
    <t>諸支出金</t>
  </si>
  <si>
    <t>予備費</t>
  </si>
  <si>
    <t>歳入歳出差引残額</t>
  </si>
  <si>
    <t>実質収支</t>
  </si>
  <si>
    <t>会　計　名</t>
  </si>
  <si>
    <t>公債管理</t>
  </si>
  <si>
    <t>自動車税等証紙徴収事務</t>
  </si>
  <si>
    <t>市町村振興助成事業</t>
  </si>
  <si>
    <t>母子寡婦福祉資金</t>
  </si>
  <si>
    <t>心身障害者扶養共済事業</t>
  </si>
  <si>
    <t>県営林事業</t>
  </si>
  <si>
    <t>林業改善資金</t>
  </si>
  <si>
    <t>沿岸漁業改善資金</t>
  </si>
  <si>
    <t>清水港等港湾整備事業</t>
  </si>
  <si>
    <t>流域下水道事業</t>
  </si>
  <si>
    <t>物品調達事務等</t>
  </si>
  <si>
    <t>合計</t>
  </si>
  <si>
    <t>歳入歳出</t>
  </si>
  <si>
    <t>差引残額</t>
  </si>
  <si>
    <t>県営住宅事業</t>
  </si>
  <si>
    <t>予算現額</t>
  </si>
  <si>
    <t>予算現額</t>
  </si>
  <si>
    <t>決算総額</t>
  </si>
  <si>
    <t>に対する</t>
  </si>
  <si>
    <t>中に占め</t>
  </si>
  <si>
    <t>収入済額の増減</t>
  </si>
  <si>
    <t>る割合</t>
  </si>
  <si>
    <t>円</t>
  </si>
  <si>
    <t>％</t>
  </si>
  <si>
    <t>地方消費税清算金</t>
  </si>
  <si>
    <t>地方特例交付金</t>
  </si>
  <si>
    <t xml:space="preserve">  （　）内は前年度</t>
  </si>
  <si>
    <t xml:space="preserve"> 　(２) 歳　　　出</t>
  </si>
  <si>
    <t>予算現額に</t>
  </si>
  <si>
    <t>支出済額の増減</t>
  </si>
  <si>
    <t>環境森林費</t>
  </si>
  <si>
    <t>健康福祉費</t>
  </si>
  <si>
    <t>農業水産費</t>
  </si>
  <si>
    <t>歳 入 歳 出 差 引 残 額</t>
  </si>
  <si>
    <t>)</t>
  </si>
  <si>
    <t>(</t>
  </si>
  <si>
    <t>)</t>
  </si>
  <si>
    <t>(</t>
  </si>
  <si>
    <t xml:space="preserve">      （　）内は前年度</t>
  </si>
  <si>
    <t>中小企業振興資金</t>
  </si>
  <si>
    <t>農業改良資金</t>
  </si>
  <si>
    <t>　　　　　（　）内は前年度</t>
  </si>
  <si>
    <t>に対する</t>
  </si>
  <si>
    <t>支出済額の増減</t>
  </si>
  <si>
    <t>農業改良資金</t>
  </si>
  <si>
    <t>　　（　）内は前年度</t>
  </si>
  <si>
    <t>県営林事業</t>
  </si>
  <si>
    <t>合　　　　　計</t>
  </si>
  <si>
    <t>平成１７年度静岡県一般会計歳入歳出決算一覧表</t>
  </si>
  <si>
    <t>　　　平成１７年度静岡県特別会計歳入歳出決算一覧表</t>
  </si>
  <si>
    <t>１８年度への繰越
財源充当額</t>
  </si>
  <si>
    <t>１７年度への繰越
財源充当額</t>
  </si>
  <si>
    <t>に対する</t>
  </si>
  <si>
    <t>予算現額</t>
  </si>
  <si>
    <t>に対する</t>
  </si>
  <si>
    <t>　　平成１７年度静岡県一般会計歳入歳出決算一覧表</t>
  </si>
  <si>
    <t>予算現額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</si>
</sst>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;&quot;△ &quot;0"/>
    <numFmt numFmtId="179" formatCode="&quot;(&quot;#,##0&quot;)&quot;;&quot;△ &quot;#,##0"/>
    <numFmt numFmtId="180" formatCode="&quot;(&quot;#,##0&quot;)&quot;;&quot;(△ &quot;#,##0&quot;)&quot;"/>
    <numFmt numFmtId="181" formatCode="&quot;( &quot;#,##0&quot; )&quot;;&quot;( △ &quot;#,##0&quot; )&quot;"/>
    <numFmt numFmtId="182" formatCode="&quot;( &quot;#,##0&quot; )&quot;;&quot;△ &quot;#,##0"/>
    <numFmt numFmtId="183" formatCode="#,##0_);[Red]\(#,##0\)"/>
    <numFmt numFmtId="184" formatCode="0.0_);[Red]\(0.0\)"/>
    <numFmt numFmtId="185" formatCode="#,##0.0;&quot;▲ &quot;#,##0.0"/>
    <numFmt numFmtId="186" formatCode="0.0;&quot;▲ &quot;0.0"/>
    <numFmt numFmtId="187" formatCode="#,##0.00;&quot;△ &quot;#,##0.00"/>
    <numFmt numFmtId="188" formatCode="#,##0.00;&quot;▲ &quot;#,##0.00"/>
    <numFmt numFmtId="189" formatCode="0.00;&quot;▲ &quot;0.00"/>
    <numFmt numFmtId="190" formatCode="#,##0.000;&quot;▲ &quot;#,##0.000"/>
    <numFmt numFmtId="191" formatCode="0.00;&quot;△ &quot;0.00"/>
    <numFmt numFmtId="192" formatCode="0;&quot;▲ &quot;0"/>
    <numFmt numFmtId="193" formatCode="0.000;&quot;△ &quot;0.000"/>
    <numFmt numFmtId="194" formatCode="0.0;&quot;△ &quot;0.0"/>
    <numFmt numFmtId="195" formatCode="#,##0;&quot;▲ &quot;#,##0"/>
    <numFmt numFmtId="196" formatCode="#,##0_ "/>
    <numFmt numFmtId="197" formatCode="0.0_ "/>
    <numFmt numFmtId="198" formatCode="&quot;&quot;\ #,##0.00;&quot;△　&quot;\ #,##0.00"/>
    <numFmt numFmtId="199" formatCode="&quot;&quot;\ #,##0;&quot;△　&quot;\ #,##0"/>
    <numFmt numFmtId="200" formatCode="0.00_);[Red]\(0.00\)"/>
    <numFmt numFmtId="201" formatCode="#,##0;[Red]#,##0"/>
    <numFmt numFmtId="202" formatCode="0_ "/>
    <numFmt numFmtId="203" formatCode="0&quot;  &quot;;&quot;△ &quot;0&quot;  &quot;"/>
    <numFmt numFmtId="204" formatCode="&quot; &quot;@"/>
    <numFmt numFmtId="205" formatCode="#,##0_ ;[Red]\-#,##0\ "/>
    <numFmt numFmtId="206" formatCode="#,##0.00_ "/>
    <numFmt numFmtId="207" formatCode="#,##0.0_ "/>
  </numFmts>
  <fonts count="1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22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b/>
      <sz val="8"/>
      <name val="ＭＳ ゴシック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83" fontId="4" fillId="0" borderId="7" xfId="0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3" fontId="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84" fontId="4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184" fontId="4" fillId="0" borderId="0" xfId="0" applyNumberFormat="1" applyFont="1" applyAlignment="1">
      <alignment horizontal="centerContinuous" vertical="center"/>
    </xf>
    <xf numFmtId="183" fontId="4" fillId="0" borderId="2" xfId="0" applyNumberFormat="1" applyFont="1" applyBorder="1" applyAlignment="1">
      <alignment vertical="center"/>
    </xf>
    <xf numFmtId="184" fontId="4" fillId="0" borderId="2" xfId="0" applyNumberFormat="1" applyFont="1" applyBorder="1" applyAlignment="1">
      <alignment horizontal="distributed" vertical="center"/>
    </xf>
    <xf numFmtId="183" fontId="4" fillId="0" borderId="0" xfId="0" applyNumberFormat="1" applyFont="1" applyBorder="1" applyAlignment="1">
      <alignment horizontal="distributed" vertical="center"/>
    </xf>
    <xf numFmtId="184" fontId="4" fillId="0" borderId="0" xfId="0" applyNumberFormat="1" applyFont="1" applyBorder="1" applyAlignment="1">
      <alignment horizontal="distributed" vertical="center"/>
    </xf>
    <xf numFmtId="184" fontId="4" fillId="0" borderId="7" xfId="0" applyNumberFormat="1" applyFont="1" applyBorder="1" applyAlignment="1">
      <alignment horizontal="distributed" vertical="center"/>
    </xf>
    <xf numFmtId="183" fontId="4" fillId="0" borderId="2" xfId="0" applyNumberFormat="1" applyFont="1" applyBorder="1" applyAlignment="1">
      <alignment horizontal="right" vertical="center"/>
    </xf>
    <xf numFmtId="184" fontId="4" fillId="0" borderId="2" xfId="0" applyNumberFormat="1" applyFont="1" applyBorder="1" applyAlignment="1">
      <alignment horizontal="right" vertical="center"/>
    </xf>
    <xf numFmtId="185" fontId="4" fillId="0" borderId="7" xfId="0" applyNumberFormat="1" applyFont="1" applyBorder="1" applyAlignment="1">
      <alignment vertical="center"/>
    </xf>
    <xf numFmtId="184" fontId="4" fillId="0" borderId="7" xfId="0" applyNumberFormat="1" applyFont="1" applyBorder="1" applyAlignment="1">
      <alignment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183" fontId="4" fillId="0" borderId="0" xfId="0" applyNumberFormat="1" applyFont="1" applyAlignment="1">
      <alignment/>
    </xf>
    <xf numFmtId="176" fontId="4" fillId="0" borderId="3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185" fontId="4" fillId="0" borderId="0" xfId="0" applyNumberFormat="1" applyFont="1" applyBorder="1" applyAlignment="1">
      <alignment/>
    </xf>
    <xf numFmtId="184" fontId="4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183" fontId="4" fillId="0" borderId="0" xfId="0" applyNumberFormat="1" applyFont="1" applyBorder="1" applyAlignment="1">
      <alignment vertical="center"/>
    </xf>
    <xf numFmtId="185" fontId="4" fillId="0" borderId="0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183" fontId="4" fillId="0" borderId="7" xfId="0" applyNumberFormat="1" applyFont="1" applyBorder="1" applyAlignment="1">
      <alignment vertical="top"/>
    </xf>
    <xf numFmtId="176" fontId="4" fillId="0" borderId="8" xfId="0" applyNumberFormat="1" applyFont="1" applyBorder="1" applyAlignment="1">
      <alignment vertical="top"/>
    </xf>
    <xf numFmtId="176" fontId="4" fillId="0" borderId="6" xfId="0" applyNumberFormat="1" applyFont="1" applyBorder="1" applyAlignment="1">
      <alignment vertical="top"/>
    </xf>
    <xf numFmtId="176" fontId="4" fillId="0" borderId="7" xfId="0" applyNumberFormat="1" applyFont="1" applyBorder="1" applyAlignment="1">
      <alignment vertical="top"/>
    </xf>
    <xf numFmtId="185" fontId="4" fillId="0" borderId="7" xfId="0" applyNumberFormat="1" applyFont="1" applyBorder="1" applyAlignment="1">
      <alignment vertical="top"/>
    </xf>
    <xf numFmtId="184" fontId="4" fillId="0" borderId="7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186" fontId="4" fillId="0" borderId="7" xfId="0" applyNumberFormat="1" applyFont="1" applyBorder="1" applyAlignment="1">
      <alignment vertical="center"/>
    </xf>
    <xf numFmtId="186" fontId="4" fillId="0" borderId="2" xfId="0" applyNumberFormat="1" applyFont="1" applyBorder="1" applyAlignment="1">
      <alignment/>
    </xf>
    <xf numFmtId="186" fontId="4" fillId="0" borderId="0" xfId="0" applyNumberFormat="1" applyFont="1" applyBorder="1" applyAlignment="1">
      <alignment vertical="center"/>
    </xf>
    <xf numFmtId="186" fontId="4" fillId="0" borderId="7" xfId="0" applyNumberFormat="1" applyFont="1" applyBorder="1" applyAlignment="1">
      <alignment vertical="top"/>
    </xf>
    <xf numFmtId="176" fontId="4" fillId="0" borderId="2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176" fontId="4" fillId="0" borderId="4" xfId="0" applyNumberFormat="1" applyFont="1" applyBorder="1" applyAlignment="1">
      <alignment horizontal="centerContinuous"/>
    </xf>
    <xf numFmtId="176" fontId="4" fillId="0" borderId="4" xfId="0" applyNumberFormat="1" applyFont="1" applyBorder="1" applyAlignment="1">
      <alignment/>
    </xf>
    <xf numFmtId="176" fontId="4" fillId="0" borderId="5" xfId="0" applyNumberFormat="1" applyFont="1" applyBorder="1" applyAlignment="1">
      <alignment horizontal="centerContinuous"/>
    </xf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center" vertical="top"/>
    </xf>
    <xf numFmtId="176" fontId="4" fillId="0" borderId="0" xfId="0" applyNumberFormat="1" applyFont="1" applyBorder="1" applyAlignment="1">
      <alignment horizontal="left" vertical="top"/>
    </xf>
    <xf numFmtId="184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centerContinuous" vertical="top"/>
    </xf>
    <xf numFmtId="0" fontId="4" fillId="0" borderId="7" xfId="0" applyFont="1" applyBorder="1" applyAlignment="1">
      <alignment horizontal="centerContinuous" vertical="top"/>
    </xf>
    <xf numFmtId="176" fontId="4" fillId="0" borderId="6" xfId="0" applyNumberFormat="1" applyFont="1" applyBorder="1" applyAlignment="1">
      <alignment horizontal="centerContinuous" vertical="top"/>
    </xf>
    <xf numFmtId="176" fontId="13" fillId="0" borderId="7" xfId="0" applyNumberFormat="1" applyFont="1" applyBorder="1" applyAlignment="1">
      <alignment horizontal="distributed" vertical="top" wrapText="1"/>
    </xf>
    <xf numFmtId="176" fontId="4" fillId="0" borderId="7" xfId="0" applyNumberFormat="1" applyFont="1" applyBorder="1" applyAlignment="1">
      <alignment horizontal="right" vertical="top"/>
    </xf>
    <xf numFmtId="176" fontId="4" fillId="0" borderId="7" xfId="0" applyNumberFormat="1" applyFont="1" applyBorder="1" applyAlignment="1">
      <alignment horizontal="centerContinuous" vertical="top"/>
    </xf>
    <xf numFmtId="176" fontId="4" fillId="0" borderId="6" xfId="0" applyNumberFormat="1" applyFont="1" applyBorder="1" applyAlignment="1">
      <alignment horizontal="center" vertical="top"/>
    </xf>
    <xf numFmtId="176" fontId="4" fillId="0" borderId="8" xfId="0" applyNumberFormat="1" applyFont="1" applyBorder="1" applyAlignment="1">
      <alignment horizontal="center" vertical="top"/>
    </xf>
    <xf numFmtId="0" fontId="12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184" fontId="4" fillId="0" borderId="10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distributed"/>
    </xf>
    <xf numFmtId="18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top"/>
    </xf>
    <xf numFmtId="0" fontId="12" fillId="0" borderId="0" xfId="0" applyFont="1" applyAlignment="1">
      <alignment horizontal="centerContinuous" vertical="center"/>
    </xf>
    <xf numFmtId="185" fontId="4" fillId="0" borderId="10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Continuous"/>
    </xf>
    <xf numFmtId="176" fontId="4" fillId="0" borderId="4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Continuous" vertical="top"/>
    </xf>
    <xf numFmtId="0" fontId="4" fillId="0" borderId="4" xfId="0" applyFont="1" applyBorder="1" applyAlignment="1">
      <alignment horizontal="centerContinuous" vertical="top"/>
    </xf>
    <xf numFmtId="0" fontId="4" fillId="0" borderId="0" xfId="0" applyFont="1" applyBorder="1" applyAlignment="1">
      <alignment horizontal="distributed" vertical="top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distributed" vertical="center"/>
    </xf>
    <xf numFmtId="176" fontId="4" fillId="0" borderId="5" xfId="0" applyNumberFormat="1" applyFont="1" applyBorder="1" applyAlignment="1">
      <alignment horizontal="distributed" vertical="center"/>
    </xf>
    <xf numFmtId="49" fontId="4" fillId="0" borderId="6" xfId="0" applyNumberFormat="1" applyFont="1" applyBorder="1" applyAlignment="1">
      <alignment horizontal="centerContinuous" vertical="top"/>
    </xf>
    <xf numFmtId="38" fontId="4" fillId="0" borderId="7" xfId="16" applyFont="1" applyBorder="1" applyAlignment="1">
      <alignment horizontal="right" vertical="top"/>
    </xf>
    <xf numFmtId="0" fontId="4" fillId="0" borderId="8" xfId="0" applyFont="1" applyBorder="1" applyAlignment="1">
      <alignment horizontal="centerContinuous" vertical="top"/>
    </xf>
    <xf numFmtId="49" fontId="4" fillId="0" borderId="8" xfId="0" applyNumberFormat="1" applyFont="1" applyBorder="1" applyAlignment="1">
      <alignment horizontal="centerContinuous" vertical="top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distributed" vertical="top" wrapText="1"/>
    </xf>
    <xf numFmtId="176" fontId="5" fillId="0" borderId="0" xfId="0" applyNumberFormat="1" applyFont="1" applyBorder="1" applyAlignment="1">
      <alignment horizontal="distributed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5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525" y="771525"/>
          <a:ext cx="24860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5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685800"/>
          <a:ext cx="2562225" cy="742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0</xdr:rowOff>
    </xdr:from>
    <xdr:to>
      <xdr:col>2</xdr:col>
      <xdr:colOff>142875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685800"/>
          <a:ext cx="2266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304800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647700"/>
          <a:ext cx="23717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98;&#65304;&#27770;&#31639;&#36001;&#29987;&#27010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一般概要"/>
      <sheetName val="17一般歳入"/>
      <sheetName val="17一般歳出"/>
      <sheetName val="特別概要"/>
      <sheetName val="17特別歳入"/>
      <sheetName val="17特別歳出"/>
      <sheetName val="財産概要１"/>
      <sheetName val="財産概要２"/>
      <sheetName val="17純計"/>
    </sheetNames>
    <sheetDataSet>
      <sheetData sheetId="2">
        <row r="22">
          <cell r="M22">
            <v>1132589324959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42"/>
    <pageSetUpPr fitToPage="1"/>
  </sheetPr>
  <dimension ref="A1:AC28"/>
  <sheetViews>
    <sheetView tabSelected="1" zoomScale="75" zoomScaleNormal="75" workbookViewId="0" topLeftCell="A1">
      <pane xSplit="5" ySplit="5" topLeftCell="F18" activePane="bottomRight" state="frozen"/>
      <selection pane="topLeft" activeCell="P7" sqref="P7:P21"/>
      <selection pane="topRight" activeCell="P7" sqref="P7:P21"/>
      <selection pane="bottomLeft" activeCell="P7" sqref="P7:P21"/>
      <selection pane="bottomRight" activeCell="J27" sqref="J26:P29"/>
    </sheetView>
  </sheetViews>
  <sheetFormatPr defaultColWidth="8.796875" defaultRowHeight="27" customHeight="1"/>
  <cols>
    <col min="1" max="1" width="1.59765625" style="1" customWidth="1"/>
    <col min="2" max="2" width="2.59765625" style="1" customWidth="1"/>
    <col min="3" max="3" width="1.59765625" style="1" customWidth="1"/>
    <col min="4" max="4" width="18.69921875" style="1" customWidth="1"/>
    <col min="5" max="6" width="1.59765625" style="1" customWidth="1"/>
    <col min="7" max="7" width="17.09765625" style="43" customWidth="1"/>
    <col min="8" max="9" width="1.59765625" style="1" customWidth="1"/>
    <col min="10" max="10" width="16.59765625" style="1" customWidth="1"/>
    <col min="11" max="12" width="1.59765625" style="1" customWidth="1"/>
    <col min="13" max="13" width="16.8984375" style="1" customWidth="1"/>
    <col min="14" max="15" width="1.59765625" style="1" customWidth="1"/>
    <col min="16" max="16" width="12.69921875" style="1" customWidth="1"/>
    <col min="17" max="18" width="1.59765625" style="1" customWidth="1"/>
    <col min="19" max="19" width="16.69921875" style="1" bestFit="1" customWidth="1"/>
    <col min="20" max="20" width="1.69921875" style="1" customWidth="1"/>
    <col min="21" max="21" width="1.59765625" style="1" customWidth="1"/>
    <col min="22" max="22" width="16.8984375" style="1" customWidth="1"/>
    <col min="23" max="24" width="1.59765625" style="1" customWidth="1"/>
    <col min="25" max="25" width="8.09765625" style="1" customWidth="1"/>
    <col min="26" max="27" width="1.59765625" style="1" customWidth="1"/>
    <col min="28" max="28" width="8.09765625" style="45" customWidth="1"/>
    <col min="29" max="29" width="1.59765625" style="1" customWidth="1"/>
    <col min="30" max="16384" width="9" style="1" customWidth="1"/>
  </cols>
  <sheetData>
    <row r="1" spans="2:8" ht="27" customHeight="1">
      <c r="B1" s="2"/>
      <c r="C1" s="2"/>
      <c r="D1" s="2"/>
      <c r="E1" s="2"/>
      <c r="F1" s="2"/>
      <c r="H1" s="44" t="s">
        <v>94</v>
      </c>
    </row>
    <row r="2" spans="1:28" ht="33" customHeight="1">
      <c r="A2" s="46" t="s">
        <v>0</v>
      </c>
      <c r="B2" s="2"/>
      <c r="C2" s="2"/>
      <c r="D2" s="2"/>
      <c r="V2" s="2"/>
      <c r="W2" s="2"/>
      <c r="X2" s="2"/>
      <c r="Y2" s="2"/>
      <c r="AA2" s="2"/>
      <c r="AB2" s="47"/>
    </row>
    <row r="3" spans="1:29" ht="27" customHeight="1">
      <c r="A3" s="3"/>
      <c r="B3" s="4"/>
      <c r="C3" s="4"/>
      <c r="D3" s="34" t="s">
        <v>1</v>
      </c>
      <c r="E3" s="5"/>
      <c r="F3" s="3"/>
      <c r="G3" s="48"/>
      <c r="H3" s="5"/>
      <c r="I3" s="3"/>
      <c r="J3" s="4"/>
      <c r="K3" s="5"/>
      <c r="L3" s="3"/>
      <c r="M3" s="4"/>
      <c r="N3" s="5"/>
      <c r="O3" s="3"/>
      <c r="P3" s="4"/>
      <c r="Q3" s="5"/>
      <c r="R3" s="3"/>
      <c r="S3" s="4"/>
      <c r="T3" s="5"/>
      <c r="U3" s="3"/>
      <c r="V3" s="6" t="s">
        <v>61</v>
      </c>
      <c r="W3" s="5"/>
      <c r="X3" s="3"/>
      <c r="Y3" s="6" t="s">
        <v>62</v>
      </c>
      <c r="Z3" s="5"/>
      <c r="AA3" s="3"/>
      <c r="AB3" s="49" t="s">
        <v>63</v>
      </c>
      <c r="AC3" s="5"/>
    </row>
    <row r="4" spans="1:29" ht="27" customHeight="1">
      <c r="A4" s="7"/>
      <c r="B4" s="8"/>
      <c r="C4" s="8"/>
      <c r="D4" s="8"/>
      <c r="E4" s="9"/>
      <c r="F4" s="7"/>
      <c r="G4" s="50" t="s">
        <v>2</v>
      </c>
      <c r="H4" s="9"/>
      <c r="I4" s="7"/>
      <c r="J4" s="10" t="s">
        <v>3</v>
      </c>
      <c r="K4" s="9"/>
      <c r="L4" s="7"/>
      <c r="M4" s="10" t="s">
        <v>4</v>
      </c>
      <c r="N4" s="9"/>
      <c r="O4" s="7"/>
      <c r="P4" s="10" t="s">
        <v>5</v>
      </c>
      <c r="Q4" s="9"/>
      <c r="R4" s="7"/>
      <c r="S4" s="10" t="s">
        <v>6</v>
      </c>
      <c r="T4" s="9"/>
      <c r="U4" s="7"/>
      <c r="V4" s="10" t="s">
        <v>64</v>
      </c>
      <c r="W4" s="9"/>
      <c r="X4" s="7"/>
      <c r="Y4" s="10" t="s">
        <v>98</v>
      </c>
      <c r="Z4" s="9"/>
      <c r="AA4" s="7"/>
      <c r="AB4" s="51" t="s">
        <v>65</v>
      </c>
      <c r="AC4" s="9"/>
    </row>
    <row r="5" spans="1:29" ht="27" customHeight="1">
      <c r="A5" s="11"/>
      <c r="B5" s="12" t="s">
        <v>8</v>
      </c>
      <c r="C5" s="12"/>
      <c r="D5" s="12"/>
      <c r="E5" s="13"/>
      <c r="F5" s="11"/>
      <c r="G5" s="41"/>
      <c r="H5" s="13"/>
      <c r="I5" s="11"/>
      <c r="J5" s="12"/>
      <c r="K5" s="13"/>
      <c r="L5" s="11"/>
      <c r="M5" s="12"/>
      <c r="N5" s="13"/>
      <c r="O5" s="11"/>
      <c r="P5" s="12"/>
      <c r="Q5" s="13"/>
      <c r="R5" s="11"/>
      <c r="S5" s="12"/>
      <c r="T5" s="13"/>
      <c r="U5" s="11"/>
      <c r="V5" s="14" t="s">
        <v>66</v>
      </c>
      <c r="W5" s="13"/>
      <c r="X5" s="11"/>
      <c r="Y5" s="14" t="s">
        <v>9</v>
      </c>
      <c r="Z5" s="13"/>
      <c r="AA5" s="11"/>
      <c r="AB5" s="52" t="s">
        <v>67</v>
      </c>
      <c r="AC5" s="13"/>
    </row>
    <row r="6" spans="1:29" ht="12" customHeight="1">
      <c r="A6" s="3"/>
      <c r="B6" s="4"/>
      <c r="C6" s="4"/>
      <c r="D6" s="4"/>
      <c r="E6" s="5"/>
      <c r="F6" s="3"/>
      <c r="G6" s="53" t="s">
        <v>68</v>
      </c>
      <c r="H6" s="5"/>
      <c r="I6" s="3"/>
      <c r="J6" s="34" t="s">
        <v>68</v>
      </c>
      <c r="K6" s="5"/>
      <c r="L6" s="3"/>
      <c r="M6" s="34" t="s">
        <v>68</v>
      </c>
      <c r="N6" s="5"/>
      <c r="O6" s="3"/>
      <c r="P6" s="34" t="s">
        <v>68</v>
      </c>
      <c r="Q6" s="5"/>
      <c r="R6" s="3"/>
      <c r="S6" s="34" t="s">
        <v>68</v>
      </c>
      <c r="T6" s="5"/>
      <c r="U6" s="3"/>
      <c r="V6" s="34" t="s">
        <v>68</v>
      </c>
      <c r="W6" s="5"/>
      <c r="X6" s="3"/>
      <c r="Y6" s="34" t="s">
        <v>69</v>
      </c>
      <c r="Z6" s="5"/>
      <c r="AA6" s="3"/>
      <c r="AB6" s="54" t="s">
        <v>69</v>
      </c>
      <c r="AC6" s="5"/>
    </row>
    <row r="7" spans="1:29" ht="27" customHeight="1">
      <c r="A7" s="11"/>
      <c r="B7" s="12">
        <v>1</v>
      </c>
      <c r="C7" s="12"/>
      <c r="D7" s="14" t="s">
        <v>10</v>
      </c>
      <c r="E7" s="13"/>
      <c r="F7" s="11"/>
      <c r="G7" s="41">
        <v>455000000000</v>
      </c>
      <c r="H7" s="29"/>
      <c r="I7" s="30"/>
      <c r="J7" s="28">
        <v>471185944687</v>
      </c>
      <c r="K7" s="29"/>
      <c r="L7" s="30"/>
      <c r="M7" s="28">
        <v>456541993451</v>
      </c>
      <c r="N7" s="29"/>
      <c r="O7" s="30"/>
      <c r="P7" s="28">
        <v>1217021190</v>
      </c>
      <c r="Q7" s="29"/>
      <c r="R7" s="30"/>
      <c r="S7" s="28">
        <f aca="true" t="shared" si="0" ref="S7:S22">J7-M7-P7</f>
        <v>13426930046</v>
      </c>
      <c r="T7" s="29"/>
      <c r="U7" s="30"/>
      <c r="V7" s="28">
        <f aca="true" t="shared" si="1" ref="V7:V22">M7-G7</f>
        <v>1541993451</v>
      </c>
      <c r="W7" s="29"/>
      <c r="X7" s="30"/>
      <c r="Y7" s="55">
        <f>ROUND(M7/G7*100,1)</f>
        <v>100.3</v>
      </c>
      <c r="Z7" s="13"/>
      <c r="AA7" s="30"/>
      <c r="AB7" s="56">
        <f aca="true" t="shared" si="2" ref="AB7:AB21">ROUND(M7/$M$22*100,1)</f>
        <v>40.3</v>
      </c>
      <c r="AC7" s="13"/>
    </row>
    <row r="8" spans="1:29" ht="30" customHeight="1">
      <c r="A8" s="15"/>
      <c r="B8" s="16">
        <v>2</v>
      </c>
      <c r="C8" s="16"/>
      <c r="D8" s="17" t="s">
        <v>70</v>
      </c>
      <c r="E8" s="18"/>
      <c r="F8" s="15"/>
      <c r="G8" s="42">
        <v>74735000000</v>
      </c>
      <c r="H8" s="20"/>
      <c r="I8" s="21"/>
      <c r="J8" s="19">
        <v>74717083510</v>
      </c>
      <c r="K8" s="20"/>
      <c r="L8" s="21"/>
      <c r="M8" s="19">
        <v>74717083510</v>
      </c>
      <c r="N8" s="20"/>
      <c r="O8" s="21"/>
      <c r="P8" s="19">
        <v>0</v>
      </c>
      <c r="Q8" s="20"/>
      <c r="R8" s="21"/>
      <c r="S8" s="19">
        <f t="shared" si="0"/>
        <v>0</v>
      </c>
      <c r="T8" s="20"/>
      <c r="U8" s="21"/>
      <c r="V8" s="19">
        <f t="shared" si="1"/>
        <v>-17916490</v>
      </c>
      <c r="W8" s="20"/>
      <c r="X8" s="21"/>
      <c r="Y8" s="55">
        <f>ROUNDDOWN(M8/G8*100,1)</f>
        <v>99.9</v>
      </c>
      <c r="Z8" s="18"/>
      <c r="AA8" s="21"/>
      <c r="AB8" s="56">
        <f t="shared" si="2"/>
        <v>6.6</v>
      </c>
      <c r="AC8" s="18"/>
    </row>
    <row r="9" spans="1:29" ht="30" customHeight="1">
      <c r="A9" s="15"/>
      <c r="B9" s="16">
        <v>3</v>
      </c>
      <c r="C9" s="16"/>
      <c r="D9" s="17" t="s">
        <v>11</v>
      </c>
      <c r="E9" s="18"/>
      <c r="F9" s="15"/>
      <c r="G9" s="42">
        <v>24225000000</v>
      </c>
      <c r="H9" s="20"/>
      <c r="I9" s="21"/>
      <c r="J9" s="19">
        <v>24103835000</v>
      </c>
      <c r="K9" s="20"/>
      <c r="L9" s="21"/>
      <c r="M9" s="19">
        <v>24103835000</v>
      </c>
      <c r="N9" s="20"/>
      <c r="O9" s="21"/>
      <c r="P9" s="19">
        <v>0</v>
      </c>
      <c r="Q9" s="20"/>
      <c r="R9" s="21"/>
      <c r="S9" s="19">
        <f t="shared" si="0"/>
        <v>0</v>
      </c>
      <c r="T9" s="20"/>
      <c r="U9" s="21"/>
      <c r="V9" s="19">
        <f t="shared" si="1"/>
        <v>-121165000</v>
      </c>
      <c r="W9" s="20"/>
      <c r="X9" s="21"/>
      <c r="Y9" s="55">
        <f>ROUND(M9/G9*100,1)</f>
        <v>99.5</v>
      </c>
      <c r="Z9" s="18"/>
      <c r="AA9" s="21"/>
      <c r="AB9" s="56">
        <f t="shared" si="2"/>
        <v>2.1</v>
      </c>
      <c r="AC9" s="18"/>
    </row>
    <row r="10" spans="1:29" ht="30" customHeight="1">
      <c r="A10" s="15"/>
      <c r="B10" s="16">
        <v>4</v>
      </c>
      <c r="C10" s="16"/>
      <c r="D10" s="17" t="s">
        <v>71</v>
      </c>
      <c r="E10" s="18"/>
      <c r="F10" s="15"/>
      <c r="G10" s="42">
        <v>21289130000</v>
      </c>
      <c r="H10" s="20"/>
      <c r="I10" s="21"/>
      <c r="J10" s="19">
        <v>21289130000</v>
      </c>
      <c r="K10" s="20"/>
      <c r="L10" s="21"/>
      <c r="M10" s="19">
        <v>21289130000</v>
      </c>
      <c r="N10" s="20"/>
      <c r="O10" s="21"/>
      <c r="P10" s="19">
        <v>0</v>
      </c>
      <c r="Q10" s="20"/>
      <c r="R10" s="21"/>
      <c r="S10" s="19">
        <f t="shared" si="0"/>
        <v>0</v>
      </c>
      <c r="T10" s="20"/>
      <c r="U10" s="21"/>
      <c r="V10" s="19">
        <f t="shared" si="1"/>
        <v>0</v>
      </c>
      <c r="W10" s="20"/>
      <c r="X10" s="21"/>
      <c r="Y10" s="55">
        <f>ROUND(M10/G10*100,1)</f>
        <v>100</v>
      </c>
      <c r="Z10" s="18"/>
      <c r="AA10" s="21"/>
      <c r="AB10" s="56">
        <f t="shared" si="2"/>
        <v>1.9</v>
      </c>
      <c r="AC10" s="18"/>
    </row>
    <row r="11" spans="1:29" ht="30" customHeight="1">
      <c r="A11" s="15"/>
      <c r="B11" s="16">
        <v>5</v>
      </c>
      <c r="C11" s="16"/>
      <c r="D11" s="17" t="s">
        <v>12</v>
      </c>
      <c r="E11" s="18"/>
      <c r="F11" s="15"/>
      <c r="G11" s="42">
        <v>168441762000</v>
      </c>
      <c r="H11" s="20"/>
      <c r="I11" s="21"/>
      <c r="J11" s="19">
        <v>169147076000</v>
      </c>
      <c r="K11" s="20"/>
      <c r="L11" s="21"/>
      <c r="M11" s="19">
        <v>169147076000</v>
      </c>
      <c r="N11" s="20"/>
      <c r="O11" s="21"/>
      <c r="P11" s="19">
        <v>0</v>
      </c>
      <c r="Q11" s="20"/>
      <c r="R11" s="21"/>
      <c r="S11" s="19">
        <f t="shared" si="0"/>
        <v>0</v>
      </c>
      <c r="T11" s="20"/>
      <c r="U11" s="21"/>
      <c r="V11" s="19">
        <f t="shared" si="1"/>
        <v>705314000</v>
      </c>
      <c r="W11" s="20"/>
      <c r="X11" s="21"/>
      <c r="Y11" s="55">
        <f>ROUND(M11/G11*100,1)</f>
        <v>100.4</v>
      </c>
      <c r="Z11" s="18"/>
      <c r="AA11" s="21"/>
      <c r="AB11" s="56">
        <f t="shared" si="2"/>
        <v>14.9</v>
      </c>
      <c r="AC11" s="18"/>
    </row>
    <row r="12" spans="1:29" ht="30" customHeight="1">
      <c r="A12" s="15"/>
      <c r="B12" s="16">
        <v>6</v>
      </c>
      <c r="C12" s="16"/>
      <c r="D12" s="32" t="s">
        <v>13</v>
      </c>
      <c r="E12" s="18"/>
      <c r="F12" s="15"/>
      <c r="G12" s="42">
        <v>1600000000</v>
      </c>
      <c r="H12" s="20"/>
      <c r="I12" s="21"/>
      <c r="J12" s="19">
        <v>1667429000</v>
      </c>
      <c r="K12" s="20"/>
      <c r="L12" s="21"/>
      <c r="M12" s="19">
        <v>1667429000</v>
      </c>
      <c r="N12" s="20"/>
      <c r="O12" s="21"/>
      <c r="P12" s="19">
        <v>0</v>
      </c>
      <c r="Q12" s="20"/>
      <c r="R12" s="21"/>
      <c r="S12" s="19">
        <f t="shared" si="0"/>
        <v>0</v>
      </c>
      <c r="T12" s="20"/>
      <c r="U12" s="21"/>
      <c r="V12" s="19">
        <f t="shared" si="1"/>
        <v>67429000</v>
      </c>
      <c r="W12" s="20"/>
      <c r="X12" s="21"/>
      <c r="Y12" s="55">
        <f>ROUND(M12/G12*100,1)</f>
        <v>104.2</v>
      </c>
      <c r="Z12" s="18"/>
      <c r="AA12" s="21"/>
      <c r="AB12" s="56">
        <f t="shared" si="2"/>
        <v>0.1</v>
      </c>
      <c r="AC12" s="18"/>
    </row>
    <row r="13" spans="1:29" ht="30" customHeight="1">
      <c r="A13" s="15"/>
      <c r="B13" s="16">
        <v>7</v>
      </c>
      <c r="C13" s="16"/>
      <c r="D13" s="17" t="s">
        <v>14</v>
      </c>
      <c r="E13" s="18"/>
      <c r="F13" s="15"/>
      <c r="G13" s="42">
        <v>8554384000</v>
      </c>
      <c r="H13" s="20"/>
      <c r="I13" s="21"/>
      <c r="J13" s="19">
        <v>8554137928</v>
      </c>
      <c r="K13" s="20"/>
      <c r="L13" s="21"/>
      <c r="M13" s="19">
        <v>8554137928</v>
      </c>
      <c r="N13" s="20"/>
      <c r="O13" s="21"/>
      <c r="P13" s="19">
        <v>0</v>
      </c>
      <c r="Q13" s="20"/>
      <c r="R13" s="21"/>
      <c r="S13" s="19">
        <f t="shared" si="0"/>
        <v>0</v>
      </c>
      <c r="T13" s="20"/>
      <c r="U13" s="21"/>
      <c r="V13" s="19">
        <f t="shared" si="1"/>
        <v>-246072</v>
      </c>
      <c r="W13" s="20"/>
      <c r="X13" s="21"/>
      <c r="Y13" s="55">
        <f>ROUNDDOWN(M13/G13*100,1)</f>
        <v>99.9</v>
      </c>
      <c r="Z13" s="18"/>
      <c r="AA13" s="21"/>
      <c r="AB13" s="56">
        <f t="shared" si="2"/>
        <v>0.8</v>
      </c>
      <c r="AC13" s="18"/>
    </row>
    <row r="14" spans="1:29" ht="30" customHeight="1">
      <c r="A14" s="15"/>
      <c r="B14" s="16">
        <v>8</v>
      </c>
      <c r="C14" s="16"/>
      <c r="D14" s="17" t="s">
        <v>15</v>
      </c>
      <c r="E14" s="18"/>
      <c r="F14" s="15"/>
      <c r="G14" s="42">
        <v>21063477000</v>
      </c>
      <c r="H14" s="20"/>
      <c r="I14" s="21"/>
      <c r="J14" s="19">
        <v>21146319103</v>
      </c>
      <c r="K14" s="20"/>
      <c r="L14" s="21"/>
      <c r="M14" s="19">
        <v>21133426713</v>
      </c>
      <c r="N14" s="20"/>
      <c r="O14" s="21"/>
      <c r="P14" s="19">
        <v>2194143</v>
      </c>
      <c r="Q14" s="20"/>
      <c r="R14" s="21"/>
      <c r="S14" s="19">
        <f t="shared" si="0"/>
        <v>10698247</v>
      </c>
      <c r="T14" s="20"/>
      <c r="U14" s="21"/>
      <c r="V14" s="19">
        <f t="shared" si="1"/>
        <v>69949713</v>
      </c>
      <c r="W14" s="20"/>
      <c r="X14" s="21"/>
      <c r="Y14" s="55">
        <f aca="true" t="shared" si="3" ref="Y14:Y22">ROUND(M14/G14*100,1)</f>
        <v>100.3</v>
      </c>
      <c r="Z14" s="18"/>
      <c r="AA14" s="21"/>
      <c r="AB14" s="56">
        <f t="shared" si="2"/>
        <v>1.9</v>
      </c>
      <c r="AC14" s="18"/>
    </row>
    <row r="15" spans="1:29" ht="30" customHeight="1">
      <c r="A15" s="15"/>
      <c r="B15" s="16">
        <v>9</v>
      </c>
      <c r="C15" s="16"/>
      <c r="D15" s="17" t="s">
        <v>16</v>
      </c>
      <c r="E15" s="18"/>
      <c r="F15" s="15"/>
      <c r="G15" s="42">
        <v>167331482075</v>
      </c>
      <c r="H15" s="20"/>
      <c r="I15" s="21"/>
      <c r="J15" s="19">
        <v>154252624835</v>
      </c>
      <c r="K15" s="20"/>
      <c r="L15" s="21"/>
      <c r="M15" s="19">
        <v>154252624835</v>
      </c>
      <c r="N15" s="20"/>
      <c r="O15" s="21"/>
      <c r="P15" s="19">
        <v>0</v>
      </c>
      <c r="Q15" s="20"/>
      <c r="R15" s="21"/>
      <c r="S15" s="19">
        <f t="shared" si="0"/>
        <v>0</v>
      </c>
      <c r="T15" s="20"/>
      <c r="U15" s="21"/>
      <c r="V15" s="19">
        <f t="shared" si="1"/>
        <v>-13078857240</v>
      </c>
      <c r="W15" s="20"/>
      <c r="X15" s="21"/>
      <c r="Y15" s="55">
        <f t="shared" si="3"/>
        <v>92.2</v>
      </c>
      <c r="Z15" s="18"/>
      <c r="AA15" s="21"/>
      <c r="AB15" s="56">
        <f t="shared" si="2"/>
        <v>13.6</v>
      </c>
      <c r="AC15" s="18"/>
    </row>
    <row r="16" spans="1:29" ht="30" customHeight="1">
      <c r="A16" s="15"/>
      <c r="B16" s="16">
        <v>10</v>
      </c>
      <c r="C16" s="16"/>
      <c r="D16" s="17" t="s">
        <v>17</v>
      </c>
      <c r="E16" s="18"/>
      <c r="F16" s="15"/>
      <c r="G16" s="42">
        <v>2870412000</v>
      </c>
      <c r="H16" s="20"/>
      <c r="I16" s="21"/>
      <c r="J16" s="19">
        <v>2954016549</v>
      </c>
      <c r="K16" s="20"/>
      <c r="L16" s="21"/>
      <c r="M16" s="19">
        <v>2937813522</v>
      </c>
      <c r="N16" s="20"/>
      <c r="O16" s="21"/>
      <c r="P16" s="19">
        <v>0</v>
      </c>
      <c r="Q16" s="20"/>
      <c r="R16" s="21"/>
      <c r="S16" s="19">
        <f t="shared" si="0"/>
        <v>16203027</v>
      </c>
      <c r="T16" s="20"/>
      <c r="U16" s="21"/>
      <c r="V16" s="19">
        <f t="shared" si="1"/>
        <v>67401522</v>
      </c>
      <c r="W16" s="20"/>
      <c r="X16" s="21"/>
      <c r="Y16" s="55">
        <f t="shared" si="3"/>
        <v>102.3</v>
      </c>
      <c r="Z16" s="18"/>
      <c r="AA16" s="21"/>
      <c r="AB16" s="56">
        <f t="shared" si="2"/>
        <v>0.3</v>
      </c>
      <c r="AC16" s="18"/>
    </row>
    <row r="17" spans="1:29" ht="30" customHeight="1">
      <c r="A17" s="15"/>
      <c r="B17" s="16">
        <v>11</v>
      </c>
      <c r="C17" s="16"/>
      <c r="D17" s="17" t="s">
        <v>18</v>
      </c>
      <c r="E17" s="18"/>
      <c r="F17" s="15"/>
      <c r="G17" s="42">
        <v>754451000</v>
      </c>
      <c r="H17" s="20"/>
      <c r="I17" s="21"/>
      <c r="J17" s="19">
        <v>763792323</v>
      </c>
      <c r="K17" s="20"/>
      <c r="L17" s="21"/>
      <c r="M17" s="19">
        <v>763792323</v>
      </c>
      <c r="N17" s="20"/>
      <c r="O17" s="21"/>
      <c r="P17" s="19">
        <v>0</v>
      </c>
      <c r="Q17" s="20"/>
      <c r="R17" s="21"/>
      <c r="S17" s="19">
        <f t="shared" si="0"/>
        <v>0</v>
      </c>
      <c r="T17" s="20"/>
      <c r="U17" s="21"/>
      <c r="V17" s="19">
        <f t="shared" si="1"/>
        <v>9341323</v>
      </c>
      <c r="W17" s="20"/>
      <c r="X17" s="21"/>
      <c r="Y17" s="55">
        <f t="shared" si="3"/>
        <v>101.2</v>
      </c>
      <c r="Z17" s="18"/>
      <c r="AA17" s="21"/>
      <c r="AB17" s="56">
        <f t="shared" si="2"/>
        <v>0.1</v>
      </c>
      <c r="AC17" s="18"/>
    </row>
    <row r="18" spans="1:29" ht="30" customHeight="1">
      <c r="A18" s="15"/>
      <c r="B18" s="16">
        <v>12</v>
      </c>
      <c r="C18" s="16"/>
      <c r="D18" s="17" t="s">
        <v>19</v>
      </c>
      <c r="E18" s="18"/>
      <c r="F18" s="15"/>
      <c r="G18" s="42">
        <v>23135525000</v>
      </c>
      <c r="H18" s="20"/>
      <c r="I18" s="21"/>
      <c r="J18" s="19">
        <v>19733462785</v>
      </c>
      <c r="K18" s="20"/>
      <c r="L18" s="21"/>
      <c r="M18" s="19">
        <v>19733462785</v>
      </c>
      <c r="N18" s="20"/>
      <c r="O18" s="21"/>
      <c r="P18" s="19">
        <v>0</v>
      </c>
      <c r="Q18" s="20"/>
      <c r="R18" s="21"/>
      <c r="S18" s="19">
        <f t="shared" si="0"/>
        <v>0</v>
      </c>
      <c r="T18" s="20"/>
      <c r="U18" s="21"/>
      <c r="V18" s="19">
        <f t="shared" si="1"/>
        <v>-3402062215</v>
      </c>
      <c r="W18" s="20"/>
      <c r="X18" s="21"/>
      <c r="Y18" s="55">
        <f t="shared" si="3"/>
        <v>85.3</v>
      </c>
      <c r="Z18" s="18"/>
      <c r="AA18" s="21"/>
      <c r="AB18" s="56">
        <f t="shared" si="2"/>
        <v>1.7</v>
      </c>
      <c r="AC18" s="18"/>
    </row>
    <row r="19" spans="1:29" ht="30" customHeight="1">
      <c r="A19" s="15"/>
      <c r="B19" s="16">
        <v>13</v>
      </c>
      <c r="C19" s="16"/>
      <c r="D19" s="17" t="s">
        <v>20</v>
      </c>
      <c r="E19" s="18"/>
      <c r="F19" s="15"/>
      <c r="G19" s="42">
        <v>11904008075</v>
      </c>
      <c r="H19" s="20"/>
      <c r="I19" s="21"/>
      <c r="J19" s="19">
        <v>11904008218</v>
      </c>
      <c r="K19" s="20"/>
      <c r="L19" s="21"/>
      <c r="M19" s="19">
        <v>11904008218</v>
      </c>
      <c r="N19" s="20"/>
      <c r="O19" s="21"/>
      <c r="P19" s="19">
        <v>0</v>
      </c>
      <c r="Q19" s="20"/>
      <c r="R19" s="21"/>
      <c r="S19" s="19">
        <f t="shared" si="0"/>
        <v>0</v>
      </c>
      <c r="T19" s="20"/>
      <c r="U19" s="21"/>
      <c r="V19" s="19">
        <f t="shared" si="1"/>
        <v>143</v>
      </c>
      <c r="W19" s="20"/>
      <c r="X19" s="21"/>
      <c r="Y19" s="55">
        <f t="shared" si="3"/>
        <v>100</v>
      </c>
      <c r="Z19" s="18"/>
      <c r="AA19" s="21"/>
      <c r="AB19" s="56">
        <f t="shared" si="2"/>
        <v>1.1</v>
      </c>
      <c r="AC19" s="18"/>
    </row>
    <row r="20" spans="1:29" ht="30" customHeight="1">
      <c r="A20" s="15"/>
      <c r="B20" s="16">
        <v>14</v>
      </c>
      <c r="C20" s="16"/>
      <c r="D20" s="17" t="s">
        <v>21</v>
      </c>
      <c r="E20" s="18"/>
      <c r="F20" s="15"/>
      <c r="G20" s="42">
        <v>31133483000</v>
      </c>
      <c r="H20" s="20"/>
      <c r="I20" s="21"/>
      <c r="J20" s="19">
        <v>31851982388</v>
      </c>
      <c r="K20" s="20"/>
      <c r="L20" s="21"/>
      <c r="M20" s="19">
        <v>31067511674</v>
      </c>
      <c r="N20" s="20"/>
      <c r="O20" s="21"/>
      <c r="P20" s="19">
        <v>92677430</v>
      </c>
      <c r="Q20" s="20"/>
      <c r="R20" s="21"/>
      <c r="S20" s="19">
        <f t="shared" si="0"/>
        <v>691793284</v>
      </c>
      <c r="T20" s="20"/>
      <c r="U20" s="21"/>
      <c r="V20" s="19">
        <f t="shared" si="1"/>
        <v>-65971326</v>
      </c>
      <c r="W20" s="20"/>
      <c r="X20" s="21"/>
      <c r="Y20" s="55">
        <f t="shared" si="3"/>
        <v>99.8</v>
      </c>
      <c r="Z20" s="18"/>
      <c r="AA20" s="21"/>
      <c r="AB20" s="56">
        <f t="shared" si="2"/>
        <v>2.7</v>
      </c>
      <c r="AC20" s="18"/>
    </row>
    <row r="21" spans="1:29" ht="30" customHeight="1">
      <c r="A21" s="15"/>
      <c r="B21" s="16">
        <v>15</v>
      </c>
      <c r="C21" s="16"/>
      <c r="D21" s="17" t="s">
        <v>22</v>
      </c>
      <c r="E21" s="18"/>
      <c r="F21" s="15"/>
      <c r="G21" s="42">
        <v>148407000000</v>
      </c>
      <c r="H21" s="20"/>
      <c r="I21" s="21"/>
      <c r="J21" s="19">
        <v>134776000000</v>
      </c>
      <c r="K21" s="20"/>
      <c r="L21" s="21"/>
      <c r="M21" s="19">
        <v>134776000000</v>
      </c>
      <c r="N21" s="20"/>
      <c r="O21" s="21"/>
      <c r="P21" s="19">
        <v>0</v>
      </c>
      <c r="Q21" s="20"/>
      <c r="R21" s="21"/>
      <c r="S21" s="19">
        <f t="shared" si="0"/>
        <v>0</v>
      </c>
      <c r="T21" s="20"/>
      <c r="U21" s="21"/>
      <c r="V21" s="19">
        <f t="shared" si="1"/>
        <v>-13631000000</v>
      </c>
      <c r="W21" s="20"/>
      <c r="X21" s="21"/>
      <c r="Y21" s="55">
        <f t="shared" si="3"/>
        <v>90.8</v>
      </c>
      <c r="Z21" s="18"/>
      <c r="AA21" s="21"/>
      <c r="AB21" s="56">
        <f t="shared" si="2"/>
        <v>11.9</v>
      </c>
      <c r="AC21" s="18"/>
    </row>
    <row r="22" spans="1:29" s="66" customFormat="1" ht="27" customHeight="1">
      <c r="A22" s="57"/>
      <c r="B22" s="58"/>
      <c r="C22" s="58"/>
      <c r="D22" s="58"/>
      <c r="E22" s="59"/>
      <c r="F22" s="57"/>
      <c r="G22" s="60">
        <f>SUM(G7:G21)</f>
        <v>1160445114150</v>
      </c>
      <c r="H22" s="61"/>
      <c r="I22" s="62"/>
      <c r="J22" s="63">
        <f>SUM(J7:J21)</f>
        <v>1148046842326</v>
      </c>
      <c r="K22" s="61"/>
      <c r="L22" s="62"/>
      <c r="M22" s="63">
        <f>SUM(M7:M21)</f>
        <v>1132589324959</v>
      </c>
      <c r="N22" s="61"/>
      <c r="O22" s="62"/>
      <c r="P22" s="63">
        <f>SUM(P7:P21)</f>
        <v>1311892763</v>
      </c>
      <c r="Q22" s="61"/>
      <c r="R22" s="62"/>
      <c r="S22" s="63">
        <f t="shared" si="0"/>
        <v>14145624604</v>
      </c>
      <c r="T22" s="61"/>
      <c r="U22" s="62"/>
      <c r="V22" s="63">
        <f t="shared" si="1"/>
        <v>-27855789191</v>
      </c>
      <c r="W22" s="61"/>
      <c r="X22" s="62"/>
      <c r="Y22" s="64">
        <f t="shared" si="3"/>
        <v>97.6</v>
      </c>
      <c r="Z22" s="59"/>
      <c r="AA22" s="62"/>
      <c r="AB22" s="117">
        <f>SUM(AB7:AB21)</f>
        <v>99.99999999999999</v>
      </c>
      <c r="AC22" s="59"/>
    </row>
    <row r="23" spans="1:29" ht="12">
      <c r="A23" s="7"/>
      <c r="B23" s="8" t="s">
        <v>23</v>
      </c>
      <c r="C23" s="8"/>
      <c r="D23" s="8"/>
      <c r="E23" s="9"/>
      <c r="F23" s="7"/>
      <c r="G23" s="67"/>
      <c r="H23" s="26"/>
      <c r="I23" s="27"/>
      <c r="J23" s="25"/>
      <c r="K23" s="26"/>
      <c r="L23" s="27"/>
      <c r="M23" s="25"/>
      <c r="N23" s="26"/>
      <c r="O23" s="27"/>
      <c r="P23" s="25"/>
      <c r="Q23" s="26"/>
      <c r="R23" s="27"/>
      <c r="S23" s="25"/>
      <c r="T23" s="26"/>
      <c r="U23" s="27"/>
      <c r="V23" s="25"/>
      <c r="W23" s="26"/>
      <c r="X23" s="27"/>
      <c r="Y23" s="68"/>
      <c r="Z23" s="9"/>
      <c r="AA23" s="27"/>
      <c r="AC23" s="9"/>
    </row>
    <row r="24" spans="1:29" s="79" customFormat="1" ht="27" customHeight="1">
      <c r="A24" s="70"/>
      <c r="B24" s="71"/>
      <c r="C24" s="71"/>
      <c r="D24" s="71"/>
      <c r="E24" s="72"/>
      <c r="F24" s="70" t="s">
        <v>24</v>
      </c>
      <c r="G24" s="73">
        <v>1199656800400</v>
      </c>
      <c r="H24" s="74" t="s">
        <v>25</v>
      </c>
      <c r="I24" s="75" t="s">
        <v>24</v>
      </c>
      <c r="J24" s="76">
        <v>1182912094256</v>
      </c>
      <c r="K24" s="74" t="s">
        <v>25</v>
      </c>
      <c r="L24" s="75" t="s">
        <v>24</v>
      </c>
      <c r="M24" s="76">
        <v>1167232131121</v>
      </c>
      <c r="N24" s="74" t="s">
        <v>25</v>
      </c>
      <c r="O24" s="75" t="s">
        <v>24</v>
      </c>
      <c r="P24" s="76">
        <v>1181429373</v>
      </c>
      <c r="Q24" s="74" t="s">
        <v>25</v>
      </c>
      <c r="R24" s="75" t="s">
        <v>24</v>
      </c>
      <c r="S24" s="76">
        <v>14498533762</v>
      </c>
      <c r="T24" s="74" t="s">
        <v>25</v>
      </c>
      <c r="U24" s="75" t="s">
        <v>24</v>
      </c>
      <c r="V24" s="76">
        <v>-32424669279</v>
      </c>
      <c r="W24" s="74" t="s">
        <v>25</v>
      </c>
      <c r="X24" s="75" t="s">
        <v>24</v>
      </c>
      <c r="Y24" s="77">
        <v>97.3</v>
      </c>
      <c r="Z24" s="72" t="s">
        <v>25</v>
      </c>
      <c r="AA24" s="75"/>
      <c r="AB24" s="78"/>
      <c r="AC24" s="72"/>
    </row>
    <row r="25" spans="9:25" ht="27" customHeight="1">
      <c r="I25" s="31"/>
      <c r="Y25" s="80" t="s">
        <v>72</v>
      </c>
    </row>
    <row r="26" ht="27" customHeight="1">
      <c r="M26" s="38"/>
    </row>
    <row r="27" ht="27" customHeight="1">
      <c r="M27" s="38"/>
    </row>
    <row r="28" ht="27" customHeight="1">
      <c r="M28" s="38"/>
    </row>
  </sheetData>
  <printOptions/>
  <pageMargins left="0.984251968503937" right="0.5905511811023623" top="0.5905511811023623" bottom="0.66" header="0" footer="0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42"/>
    <pageSetUpPr fitToPage="1"/>
  </sheetPr>
  <dimension ref="A1:AB33"/>
  <sheetViews>
    <sheetView zoomScale="75" zoomScaleNormal="75" workbookViewId="0" topLeftCell="A1">
      <pane xSplit="5" ySplit="5" topLeftCell="F6" activePane="bottomRight" state="frozen"/>
      <selection pane="topLeft" activeCell="P7" sqref="P7:P21"/>
      <selection pane="topRight" activeCell="P7" sqref="P7:P21"/>
      <selection pane="bottomLeft" activeCell="P7" sqref="P7:P21"/>
      <selection pane="bottomRight" activeCell="P7" sqref="P7:P21"/>
    </sheetView>
  </sheetViews>
  <sheetFormatPr defaultColWidth="8.796875" defaultRowHeight="21" customHeight="1"/>
  <cols>
    <col min="1" max="1" width="1.59765625" style="1" customWidth="1"/>
    <col min="2" max="2" width="2.59765625" style="1" customWidth="1"/>
    <col min="3" max="3" width="1.59765625" style="1" customWidth="1"/>
    <col min="4" max="4" width="18.69921875" style="1" customWidth="1"/>
    <col min="5" max="5" width="2.5" style="1" customWidth="1"/>
    <col min="6" max="6" width="1.59765625" style="1" customWidth="1"/>
    <col min="7" max="7" width="16.59765625" style="1" customWidth="1"/>
    <col min="8" max="9" width="1.59765625" style="1" customWidth="1"/>
    <col min="10" max="10" width="16.59765625" style="1" customWidth="1"/>
    <col min="11" max="12" width="1.59765625" style="1" customWidth="1"/>
    <col min="13" max="13" width="16.59765625" style="1" customWidth="1"/>
    <col min="14" max="15" width="1.59765625" style="1" customWidth="1"/>
    <col min="16" max="16" width="13.09765625" style="1" customWidth="1"/>
    <col min="17" max="17" width="1.69921875" style="1" customWidth="1"/>
    <col min="18" max="18" width="1.59765625" style="1" customWidth="1"/>
    <col min="19" max="19" width="16.8984375" style="1" customWidth="1"/>
    <col min="20" max="21" width="1.59765625" style="1" customWidth="1"/>
    <col min="22" max="22" width="9.59765625" style="1" customWidth="1"/>
    <col min="23" max="24" width="1.59765625" style="1" customWidth="1"/>
    <col min="25" max="25" width="8" style="45" customWidth="1"/>
    <col min="26" max="26" width="1.59765625" style="1" customWidth="1"/>
    <col min="27" max="16384" width="9" style="1" customWidth="1"/>
  </cols>
  <sheetData>
    <row r="1" spans="2:8" ht="27" customHeight="1">
      <c r="B1" s="2"/>
      <c r="C1" s="2"/>
      <c r="D1" s="2"/>
      <c r="E1" s="2"/>
      <c r="F1" s="2"/>
      <c r="G1" s="81" t="s">
        <v>101</v>
      </c>
      <c r="H1" s="81"/>
    </row>
    <row r="2" spans="1:26" ht="27" customHeight="1">
      <c r="A2" s="82" t="s">
        <v>73</v>
      </c>
      <c r="B2" s="2"/>
      <c r="C2" s="2"/>
      <c r="D2" s="2"/>
      <c r="U2" s="2"/>
      <c r="V2" s="2"/>
      <c r="W2" s="2"/>
      <c r="X2" s="2"/>
      <c r="Y2" s="47"/>
      <c r="Z2" s="2"/>
    </row>
    <row r="3" spans="1:26" ht="19.5" customHeight="1">
      <c r="A3" s="3"/>
      <c r="B3" s="4"/>
      <c r="C3" s="4"/>
      <c r="D3" s="34" t="s">
        <v>1</v>
      </c>
      <c r="E3" s="5"/>
      <c r="F3" s="3"/>
      <c r="G3" s="4"/>
      <c r="H3" s="5"/>
      <c r="I3" s="3"/>
      <c r="J3" s="4"/>
      <c r="K3" s="5"/>
      <c r="L3" s="3"/>
      <c r="M3" s="4"/>
      <c r="N3" s="5"/>
      <c r="O3" s="3"/>
      <c r="P3" s="4"/>
      <c r="Q3" s="5"/>
      <c r="R3" s="3"/>
      <c r="S3" s="6" t="s">
        <v>102</v>
      </c>
      <c r="T3" s="5"/>
      <c r="U3" s="3"/>
      <c r="V3" s="6" t="s">
        <v>74</v>
      </c>
      <c r="W3" s="5"/>
      <c r="X3" s="3"/>
      <c r="Y3" s="49" t="s">
        <v>63</v>
      </c>
      <c r="Z3" s="5"/>
    </row>
    <row r="4" spans="1:26" ht="19.5" customHeight="1">
      <c r="A4" s="7"/>
      <c r="B4" s="8"/>
      <c r="C4" s="8"/>
      <c r="D4" s="8"/>
      <c r="E4" s="9"/>
      <c r="F4" s="7"/>
      <c r="G4" s="10" t="s">
        <v>2</v>
      </c>
      <c r="H4" s="9"/>
      <c r="I4" s="7"/>
      <c r="J4" s="10" t="s">
        <v>27</v>
      </c>
      <c r="K4" s="9"/>
      <c r="L4" s="7"/>
      <c r="M4" s="10" t="s">
        <v>28</v>
      </c>
      <c r="N4" s="9"/>
      <c r="O4" s="7"/>
      <c r="P4" s="10" t="s">
        <v>29</v>
      </c>
      <c r="Q4" s="9"/>
      <c r="R4" s="7"/>
      <c r="S4" s="10" t="s">
        <v>64</v>
      </c>
      <c r="T4" s="9"/>
      <c r="U4" s="7"/>
      <c r="V4" s="10" t="s">
        <v>7</v>
      </c>
      <c r="W4" s="9"/>
      <c r="X4" s="7"/>
      <c r="Y4" s="51" t="s">
        <v>65</v>
      </c>
      <c r="Z4" s="9"/>
    </row>
    <row r="5" spans="1:26" ht="19.5" customHeight="1">
      <c r="A5" s="11"/>
      <c r="B5" s="12" t="s">
        <v>8</v>
      </c>
      <c r="C5" s="12"/>
      <c r="D5" s="12"/>
      <c r="E5" s="13"/>
      <c r="F5" s="11"/>
      <c r="G5" s="12"/>
      <c r="H5" s="13"/>
      <c r="I5" s="11"/>
      <c r="J5" s="12"/>
      <c r="K5" s="13"/>
      <c r="L5" s="11"/>
      <c r="M5" s="12"/>
      <c r="N5" s="13"/>
      <c r="O5" s="11"/>
      <c r="P5" s="12"/>
      <c r="Q5" s="13"/>
      <c r="R5" s="11"/>
      <c r="S5" s="14" t="s">
        <v>75</v>
      </c>
      <c r="T5" s="13"/>
      <c r="U5" s="11"/>
      <c r="V5" s="14" t="s">
        <v>30</v>
      </c>
      <c r="W5" s="13"/>
      <c r="X5" s="11"/>
      <c r="Y5" s="52" t="s">
        <v>67</v>
      </c>
      <c r="Z5" s="13"/>
    </row>
    <row r="6" spans="1:26" ht="12" customHeight="1">
      <c r="A6" s="3"/>
      <c r="B6" s="4"/>
      <c r="C6" s="4"/>
      <c r="D6" s="4"/>
      <c r="E6" s="5"/>
      <c r="F6" s="3"/>
      <c r="G6" s="34" t="s">
        <v>68</v>
      </c>
      <c r="H6" s="5"/>
      <c r="I6" s="3"/>
      <c r="J6" s="34" t="s">
        <v>68</v>
      </c>
      <c r="K6" s="5"/>
      <c r="L6" s="3"/>
      <c r="M6" s="34" t="s">
        <v>68</v>
      </c>
      <c r="N6" s="5"/>
      <c r="O6" s="3"/>
      <c r="P6" s="34" t="s">
        <v>68</v>
      </c>
      <c r="Q6" s="5"/>
      <c r="R6" s="3"/>
      <c r="S6" s="34" t="s">
        <v>68</v>
      </c>
      <c r="T6" s="5"/>
      <c r="U6" s="3"/>
      <c r="V6" s="34" t="s">
        <v>69</v>
      </c>
      <c r="W6" s="5"/>
      <c r="X6" s="3"/>
      <c r="Y6" s="54" t="s">
        <v>69</v>
      </c>
      <c r="Z6" s="5"/>
    </row>
    <row r="7" spans="1:26" ht="18" customHeight="1">
      <c r="A7" s="11"/>
      <c r="B7" s="12">
        <v>1</v>
      </c>
      <c r="C7" s="12"/>
      <c r="D7" s="14" t="s">
        <v>31</v>
      </c>
      <c r="E7" s="13"/>
      <c r="F7" s="11"/>
      <c r="G7" s="28">
        <v>2235784000</v>
      </c>
      <c r="H7" s="29"/>
      <c r="I7" s="30"/>
      <c r="J7" s="28">
        <v>2201466402</v>
      </c>
      <c r="K7" s="29"/>
      <c r="L7" s="30"/>
      <c r="M7" s="28">
        <v>0</v>
      </c>
      <c r="N7" s="29"/>
      <c r="O7" s="30"/>
      <c r="P7" s="28">
        <f aca="true" t="shared" si="0" ref="P7:P22">G7-J7-M7</f>
        <v>34317598</v>
      </c>
      <c r="Q7" s="29"/>
      <c r="R7" s="30"/>
      <c r="S7" s="28">
        <f aca="true" t="shared" si="1" ref="S7:S22">J7-G7</f>
        <v>-34317598</v>
      </c>
      <c r="T7" s="29"/>
      <c r="U7" s="30"/>
      <c r="V7" s="83">
        <f aca="true" t="shared" si="2" ref="V7:V22">ROUND(J7/G7*100,1)</f>
        <v>98.5</v>
      </c>
      <c r="W7" s="13"/>
      <c r="X7" s="30"/>
      <c r="Y7" s="56">
        <f aca="true" t="shared" si="3" ref="Y7:Y21">ROUND(J7/$J$22*100,1)</f>
        <v>0.2</v>
      </c>
      <c r="Z7" s="13"/>
    </row>
    <row r="8" spans="1:26" ht="24" customHeight="1">
      <c r="A8" s="15"/>
      <c r="B8" s="16">
        <v>2</v>
      </c>
      <c r="C8" s="16"/>
      <c r="D8" s="17" t="s">
        <v>32</v>
      </c>
      <c r="E8" s="18"/>
      <c r="F8" s="15"/>
      <c r="G8" s="19">
        <v>52320225000</v>
      </c>
      <c r="H8" s="20"/>
      <c r="I8" s="21"/>
      <c r="J8" s="19">
        <v>50997394716</v>
      </c>
      <c r="K8" s="20"/>
      <c r="L8" s="21"/>
      <c r="M8" s="19">
        <v>138683000</v>
      </c>
      <c r="N8" s="20"/>
      <c r="O8" s="21"/>
      <c r="P8" s="28">
        <f t="shared" si="0"/>
        <v>1184147284</v>
      </c>
      <c r="Q8" s="20"/>
      <c r="R8" s="21"/>
      <c r="S8" s="19">
        <f t="shared" si="1"/>
        <v>-1322830284</v>
      </c>
      <c r="T8" s="20"/>
      <c r="U8" s="21"/>
      <c r="V8" s="83">
        <f t="shared" si="2"/>
        <v>97.5</v>
      </c>
      <c r="W8" s="18"/>
      <c r="X8" s="21"/>
      <c r="Y8" s="56">
        <f t="shared" si="3"/>
        <v>4.5</v>
      </c>
      <c r="Z8" s="18"/>
    </row>
    <row r="9" spans="1:26" ht="24" customHeight="1">
      <c r="A9" s="15"/>
      <c r="B9" s="16">
        <v>3</v>
      </c>
      <c r="C9" s="16"/>
      <c r="D9" s="17" t="s">
        <v>33</v>
      </c>
      <c r="E9" s="18"/>
      <c r="F9" s="15"/>
      <c r="G9" s="19">
        <v>21118042000</v>
      </c>
      <c r="H9" s="20"/>
      <c r="I9" s="21"/>
      <c r="J9" s="19">
        <v>18903857706</v>
      </c>
      <c r="K9" s="20"/>
      <c r="L9" s="21"/>
      <c r="M9" s="19">
        <v>1769882000</v>
      </c>
      <c r="N9" s="20"/>
      <c r="O9" s="21"/>
      <c r="P9" s="28">
        <f t="shared" si="0"/>
        <v>444302294</v>
      </c>
      <c r="Q9" s="20"/>
      <c r="R9" s="21"/>
      <c r="S9" s="19">
        <f t="shared" si="1"/>
        <v>-2214184294</v>
      </c>
      <c r="T9" s="20"/>
      <c r="U9" s="21"/>
      <c r="V9" s="83">
        <f t="shared" si="2"/>
        <v>89.5</v>
      </c>
      <c r="W9" s="18"/>
      <c r="X9" s="21"/>
      <c r="Y9" s="56">
        <f t="shared" si="3"/>
        <v>1.7</v>
      </c>
      <c r="Z9" s="18"/>
    </row>
    <row r="10" spans="1:26" ht="24" customHeight="1">
      <c r="A10" s="15"/>
      <c r="B10" s="16">
        <v>4</v>
      </c>
      <c r="C10" s="16"/>
      <c r="D10" s="32" t="s">
        <v>34</v>
      </c>
      <c r="E10" s="18"/>
      <c r="F10" s="15"/>
      <c r="G10" s="19">
        <v>9446031000</v>
      </c>
      <c r="H10" s="20"/>
      <c r="I10" s="21"/>
      <c r="J10" s="19">
        <v>9304246509</v>
      </c>
      <c r="K10" s="20"/>
      <c r="L10" s="21"/>
      <c r="M10" s="19">
        <v>10000000</v>
      </c>
      <c r="N10" s="20"/>
      <c r="O10" s="21"/>
      <c r="P10" s="28">
        <f t="shared" si="0"/>
        <v>131784491</v>
      </c>
      <c r="Q10" s="20"/>
      <c r="R10" s="21"/>
      <c r="S10" s="19">
        <f t="shared" si="1"/>
        <v>-141784491</v>
      </c>
      <c r="T10" s="20"/>
      <c r="U10" s="21"/>
      <c r="V10" s="83">
        <f t="shared" si="2"/>
        <v>98.5</v>
      </c>
      <c r="W10" s="18"/>
      <c r="X10" s="21"/>
      <c r="Y10" s="56">
        <f t="shared" si="3"/>
        <v>0.8</v>
      </c>
      <c r="Z10" s="18"/>
    </row>
    <row r="11" spans="1:26" ht="24" customHeight="1">
      <c r="A11" s="15"/>
      <c r="B11" s="16">
        <v>5</v>
      </c>
      <c r="C11" s="16"/>
      <c r="D11" s="17" t="s">
        <v>76</v>
      </c>
      <c r="E11" s="18"/>
      <c r="F11" s="15"/>
      <c r="G11" s="19">
        <v>18651707000</v>
      </c>
      <c r="H11" s="20"/>
      <c r="I11" s="21"/>
      <c r="J11" s="19">
        <v>17430976096</v>
      </c>
      <c r="K11" s="20"/>
      <c r="L11" s="21"/>
      <c r="M11" s="19">
        <v>1081189000</v>
      </c>
      <c r="N11" s="20"/>
      <c r="O11" s="21"/>
      <c r="P11" s="28">
        <f t="shared" si="0"/>
        <v>139541904</v>
      </c>
      <c r="Q11" s="20"/>
      <c r="R11" s="21"/>
      <c r="S11" s="19">
        <f t="shared" si="1"/>
        <v>-1220730904</v>
      </c>
      <c r="T11" s="20"/>
      <c r="U11" s="21"/>
      <c r="V11" s="83">
        <f t="shared" si="2"/>
        <v>93.5</v>
      </c>
      <c r="W11" s="18"/>
      <c r="X11" s="21"/>
      <c r="Y11" s="56">
        <f t="shared" si="3"/>
        <v>1.6</v>
      </c>
      <c r="Z11" s="18"/>
    </row>
    <row r="12" spans="1:26" ht="24" customHeight="1">
      <c r="A12" s="15"/>
      <c r="B12" s="16">
        <v>6</v>
      </c>
      <c r="C12" s="16"/>
      <c r="D12" s="17" t="s">
        <v>77</v>
      </c>
      <c r="E12" s="18"/>
      <c r="F12" s="15"/>
      <c r="G12" s="19">
        <v>134235987000</v>
      </c>
      <c r="H12" s="20"/>
      <c r="I12" s="21"/>
      <c r="J12" s="19">
        <v>130780267866</v>
      </c>
      <c r="K12" s="20"/>
      <c r="L12" s="21"/>
      <c r="M12" s="19">
        <v>1917997000</v>
      </c>
      <c r="N12" s="20"/>
      <c r="O12" s="21"/>
      <c r="P12" s="28">
        <f t="shared" si="0"/>
        <v>1537722134</v>
      </c>
      <c r="Q12" s="20"/>
      <c r="R12" s="21"/>
      <c r="S12" s="19">
        <f t="shared" si="1"/>
        <v>-3455719134</v>
      </c>
      <c r="T12" s="20"/>
      <c r="U12" s="21"/>
      <c r="V12" s="83">
        <f t="shared" si="2"/>
        <v>97.4</v>
      </c>
      <c r="W12" s="18"/>
      <c r="X12" s="21"/>
      <c r="Y12" s="56">
        <f t="shared" si="3"/>
        <v>11.7</v>
      </c>
      <c r="Z12" s="18"/>
    </row>
    <row r="13" spans="1:26" ht="24" customHeight="1">
      <c r="A13" s="15"/>
      <c r="B13" s="16">
        <v>7</v>
      </c>
      <c r="C13" s="16"/>
      <c r="D13" s="17" t="s">
        <v>35</v>
      </c>
      <c r="E13" s="18"/>
      <c r="F13" s="15"/>
      <c r="G13" s="19">
        <v>15344489000</v>
      </c>
      <c r="H13" s="20"/>
      <c r="I13" s="21"/>
      <c r="J13" s="19">
        <v>14926669358</v>
      </c>
      <c r="K13" s="20"/>
      <c r="L13" s="21"/>
      <c r="M13" s="19">
        <v>0</v>
      </c>
      <c r="N13" s="20"/>
      <c r="O13" s="21"/>
      <c r="P13" s="28">
        <f t="shared" si="0"/>
        <v>417819642</v>
      </c>
      <c r="Q13" s="20"/>
      <c r="R13" s="21"/>
      <c r="S13" s="19">
        <f t="shared" si="1"/>
        <v>-417819642</v>
      </c>
      <c r="T13" s="20"/>
      <c r="U13" s="21"/>
      <c r="V13" s="83">
        <f t="shared" si="2"/>
        <v>97.3</v>
      </c>
      <c r="W13" s="18"/>
      <c r="X13" s="21"/>
      <c r="Y13" s="56">
        <f t="shared" si="3"/>
        <v>1.3</v>
      </c>
      <c r="Z13" s="18"/>
    </row>
    <row r="14" spans="1:26" ht="24" customHeight="1">
      <c r="A14" s="15"/>
      <c r="B14" s="16">
        <v>8</v>
      </c>
      <c r="C14" s="16"/>
      <c r="D14" s="17" t="s">
        <v>78</v>
      </c>
      <c r="E14" s="18"/>
      <c r="F14" s="15"/>
      <c r="G14" s="19">
        <v>49158147000</v>
      </c>
      <c r="H14" s="20"/>
      <c r="I14" s="21"/>
      <c r="J14" s="19">
        <v>47741731009</v>
      </c>
      <c r="K14" s="20"/>
      <c r="L14" s="21"/>
      <c r="M14" s="19">
        <v>1212993000</v>
      </c>
      <c r="N14" s="20"/>
      <c r="O14" s="21"/>
      <c r="P14" s="28">
        <f t="shared" si="0"/>
        <v>203422991</v>
      </c>
      <c r="Q14" s="20"/>
      <c r="R14" s="21"/>
      <c r="S14" s="19">
        <f t="shared" si="1"/>
        <v>-1416415991</v>
      </c>
      <c r="T14" s="20"/>
      <c r="U14" s="21"/>
      <c r="V14" s="83">
        <f t="shared" si="2"/>
        <v>97.1</v>
      </c>
      <c r="W14" s="18"/>
      <c r="X14" s="21"/>
      <c r="Y14" s="56">
        <f t="shared" si="3"/>
        <v>4.3</v>
      </c>
      <c r="Z14" s="18"/>
    </row>
    <row r="15" spans="1:26" ht="24" customHeight="1">
      <c r="A15" s="15"/>
      <c r="B15" s="16">
        <v>9</v>
      </c>
      <c r="C15" s="16"/>
      <c r="D15" s="17" t="s">
        <v>36</v>
      </c>
      <c r="E15" s="18"/>
      <c r="F15" s="15"/>
      <c r="G15" s="19">
        <v>176797449150</v>
      </c>
      <c r="H15" s="20"/>
      <c r="I15" s="21"/>
      <c r="J15" s="19">
        <v>152899254881</v>
      </c>
      <c r="K15" s="20"/>
      <c r="L15" s="21"/>
      <c r="M15" s="19">
        <v>23163078000</v>
      </c>
      <c r="N15" s="20"/>
      <c r="O15" s="21"/>
      <c r="P15" s="28">
        <f t="shared" si="0"/>
        <v>735116269</v>
      </c>
      <c r="Q15" s="20"/>
      <c r="R15" s="21"/>
      <c r="S15" s="19">
        <f t="shared" si="1"/>
        <v>-23898194269</v>
      </c>
      <c r="T15" s="20"/>
      <c r="U15" s="21"/>
      <c r="V15" s="83">
        <f t="shared" si="2"/>
        <v>86.5</v>
      </c>
      <c r="W15" s="18"/>
      <c r="X15" s="21"/>
      <c r="Y15" s="56">
        <f t="shared" si="3"/>
        <v>13.6</v>
      </c>
      <c r="Z15" s="18"/>
    </row>
    <row r="16" spans="1:26" ht="24" customHeight="1">
      <c r="A16" s="15"/>
      <c r="B16" s="16">
        <v>10</v>
      </c>
      <c r="C16" s="16"/>
      <c r="D16" s="17" t="s">
        <v>37</v>
      </c>
      <c r="E16" s="18"/>
      <c r="F16" s="15"/>
      <c r="G16" s="19">
        <v>81479766000</v>
      </c>
      <c r="H16" s="20"/>
      <c r="I16" s="21"/>
      <c r="J16" s="19">
        <v>81110955247</v>
      </c>
      <c r="K16" s="20"/>
      <c r="L16" s="21"/>
      <c r="M16" s="19">
        <v>72481000</v>
      </c>
      <c r="N16" s="20"/>
      <c r="O16" s="21"/>
      <c r="P16" s="28">
        <f t="shared" si="0"/>
        <v>296329753</v>
      </c>
      <c r="Q16" s="20"/>
      <c r="R16" s="21"/>
      <c r="S16" s="19">
        <f t="shared" si="1"/>
        <v>-368810753</v>
      </c>
      <c r="T16" s="20"/>
      <c r="U16" s="21"/>
      <c r="V16" s="83">
        <f t="shared" si="2"/>
        <v>99.5</v>
      </c>
      <c r="W16" s="18"/>
      <c r="X16" s="21"/>
      <c r="Y16" s="56">
        <f t="shared" si="3"/>
        <v>7.2</v>
      </c>
      <c r="Z16" s="18"/>
    </row>
    <row r="17" spans="1:26" ht="24" customHeight="1">
      <c r="A17" s="15"/>
      <c r="B17" s="16">
        <v>11</v>
      </c>
      <c r="C17" s="16"/>
      <c r="D17" s="17" t="s">
        <v>38</v>
      </c>
      <c r="E17" s="18"/>
      <c r="F17" s="15"/>
      <c r="G17" s="19">
        <v>314010455000</v>
      </c>
      <c r="H17" s="20"/>
      <c r="I17" s="21"/>
      <c r="J17" s="19">
        <v>313058148343</v>
      </c>
      <c r="K17" s="20"/>
      <c r="L17" s="21"/>
      <c r="M17" s="19">
        <v>1481000</v>
      </c>
      <c r="N17" s="20"/>
      <c r="O17" s="21"/>
      <c r="P17" s="28">
        <f t="shared" si="0"/>
        <v>950825657</v>
      </c>
      <c r="Q17" s="20"/>
      <c r="R17" s="21"/>
      <c r="S17" s="19">
        <f t="shared" si="1"/>
        <v>-952306657</v>
      </c>
      <c r="T17" s="20"/>
      <c r="U17" s="21"/>
      <c r="V17" s="83">
        <f t="shared" si="2"/>
        <v>99.7</v>
      </c>
      <c r="W17" s="18"/>
      <c r="X17" s="21"/>
      <c r="Y17" s="56">
        <f t="shared" si="3"/>
        <v>27.9</v>
      </c>
      <c r="Z17" s="18"/>
    </row>
    <row r="18" spans="1:26" ht="24" customHeight="1">
      <c r="A18" s="15"/>
      <c r="B18" s="16">
        <v>12</v>
      </c>
      <c r="C18" s="16"/>
      <c r="D18" s="17" t="s">
        <v>39</v>
      </c>
      <c r="E18" s="18"/>
      <c r="F18" s="15"/>
      <c r="G18" s="19">
        <v>11009905000</v>
      </c>
      <c r="H18" s="20"/>
      <c r="I18" s="21"/>
      <c r="J18" s="19">
        <v>8430505584</v>
      </c>
      <c r="K18" s="20"/>
      <c r="L18" s="21"/>
      <c r="M18" s="19">
        <v>2441578000</v>
      </c>
      <c r="N18" s="20"/>
      <c r="O18" s="21"/>
      <c r="P18" s="28">
        <f t="shared" si="0"/>
        <v>137821416</v>
      </c>
      <c r="Q18" s="20"/>
      <c r="R18" s="21"/>
      <c r="S18" s="19">
        <f t="shared" si="1"/>
        <v>-2579399416</v>
      </c>
      <c r="T18" s="20"/>
      <c r="U18" s="21"/>
      <c r="V18" s="83">
        <f t="shared" si="2"/>
        <v>76.6</v>
      </c>
      <c r="W18" s="18"/>
      <c r="X18" s="21"/>
      <c r="Y18" s="56">
        <f t="shared" si="3"/>
        <v>0.8</v>
      </c>
      <c r="Z18" s="18"/>
    </row>
    <row r="19" spans="1:26" ht="24" customHeight="1">
      <c r="A19" s="15"/>
      <c r="B19" s="16">
        <v>13</v>
      </c>
      <c r="C19" s="16"/>
      <c r="D19" s="17" t="s">
        <v>40</v>
      </c>
      <c r="E19" s="18"/>
      <c r="F19" s="15"/>
      <c r="G19" s="19">
        <v>165400431000</v>
      </c>
      <c r="H19" s="20"/>
      <c r="I19" s="21"/>
      <c r="J19" s="19">
        <v>165119085122</v>
      </c>
      <c r="K19" s="20"/>
      <c r="L19" s="21"/>
      <c r="M19" s="19">
        <v>0</v>
      </c>
      <c r="N19" s="20"/>
      <c r="O19" s="21"/>
      <c r="P19" s="28">
        <f t="shared" si="0"/>
        <v>281345878</v>
      </c>
      <c r="Q19" s="20"/>
      <c r="R19" s="21"/>
      <c r="S19" s="19">
        <f t="shared" si="1"/>
        <v>-281345878</v>
      </c>
      <c r="T19" s="20"/>
      <c r="U19" s="21"/>
      <c r="V19" s="83">
        <f t="shared" si="2"/>
        <v>99.8</v>
      </c>
      <c r="W19" s="18"/>
      <c r="X19" s="21"/>
      <c r="Y19" s="56">
        <f t="shared" si="3"/>
        <v>14.7</v>
      </c>
      <c r="Z19" s="18"/>
    </row>
    <row r="20" spans="1:26" ht="24" customHeight="1">
      <c r="A20" s="3"/>
      <c r="B20" s="4">
        <v>14</v>
      </c>
      <c r="C20" s="4"/>
      <c r="D20" s="6" t="s">
        <v>41</v>
      </c>
      <c r="E20" s="5"/>
      <c r="F20" s="3"/>
      <c r="G20" s="22">
        <v>109011000000</v>
      </c>
      <c r="H20" s="23"/>
      <c r="I20" s="24"/>
      <c r="J20" s="22">
        <v>108313417688</v>
      </c>
      <c r="K20" s="23"/>
      <c r="L20" s="24"/>
      <c r="M20" s="22">
        <v>214000000</v>
      </c>
      <c r="N20" s="23"/>
      <c r="O20" s="24"/>
      <c r="P20" s="28">
        <f t="shared" si="0"/>
        <v>483582312</v>
      </c>
      <c r="Q20" s="23"/>
      <c r="R20" s="24"/>
      <c r="S20" s="22">
        <f t="shared" si="1"/>
        <v>-697582312</v>
      </c>
      <c r="T20" s="23"/>
      <c r="U20" s="24"/>
      <c r="V20" s="83">
        <f t="shared" si="2"/>
        <v>99.4</v>
      </c>
      <c r="W20" s="23"/>
      <c r="X20" s="24"/>
      <c r="Y20" s="56">
        <f t="shared" si="3"/>
        <v>9.7</v>
      </c>
      <c r="Z20" s="23"/>
    </row>
    <row r="21" spans="1:26" ht="24" customHeight="1">
      <c r="A21" s="3"/>
      <c r="B21" s="4">
        <v>15</v>
      </c>
      <c r="C21" s="4"/>
      <c r="D21" s="6" t="s">
        <v>42</v>
      </c>
      <c r="E21" s="5"/>
      <c r="F21" s="3"/>
      <c r="G21" s="22">
        <v>225696000</v>
      </c>
      <c r="H21" s="23"/>
      <c r="I21" s="24"/>
      <c r="J21" s="22">
        <v>0</v>
      </c>
      <c r="K21" s="23"/>
      <c r="L21" s="24"/>
      <c r="M21" s="22">
        <v>0</v>
      </c>
      <c r="N21" s="23"/>
      <c r="O21" s="24"/>
      <c r="P21" s="28">
        <f t="shared" si="0"/>
        <v>225696000</v>
      </c>
      <c r="Q21" s="23"/>
      <c r="R21" s="24"/>
      <c r="S21" s="22">
        <f t="shared" si="1"/>
        <v>-225696000</v>
      </c>
      <c r="T21" s="23"/>
      <c r="U21" s="24"/>
      <c r="V21" s="83">
        <f t="shared" si="2"/>
        <v>0</v>
      </c>
      <c r="W21" s="23"/>
      <c r="X21" s="24"/>
      <c r="Y21" s="56">
        <f t="shared" si="3"/>
        <v>0</v>
      </c>
      <c r="Z21" s="23"/>
    </row>
    <row r="22" spans="1:26" s="66" customFormat="1" ht="21" customHeight="1">
      <c r="A22" s="57"/>
      <c r="B22" s="58"/>
      <c r="C22" s="58"/>
      <c r="D22" s="58"/>
      <c r="E22" s="59"/>
      <c r="F22" s="57"/>
      <c r="G22" s="63">
        <f>SUM(G7:G21)</f>
        <v>1160445114150</v>
      </c>
      <c r="H22" s="61"/>
      <c r="I22" s="62"/>
      <c r="J22" s="63">
        <f>SUM(J7:J21)</f>
        <v>1121217976527</v>
      </c>
      <c r="K22" s="61"/>
      <c r="L22" s="62"/>
      <c r="M22" s="63">
        <f>SUM(M7:M21)</f>
        <v>32023362000</v>
      </c>
      <c r="N22" s="61"/>
      <c r="O22" s="62"/>
      <c r="P22" s="63">
        <f t="shared" si="0"/>
        <v>7203775623</v>
      </c>
      <c r="Q22" s="61"/>
      <c r="R22" s="62"/>
      <c r="S22" s="63">
        <f t="shared" si="1"/>
        <v>-39227137623</v>
      </c>
      <c r="T22" s="61"/>
      <c r="U22" s="62"/>
      <c r="V22" s="84">
        <f t="shared" si="2"/>
        <v>96.6</v>
      </c>
      <c r="W22" s="59"/>
      <c r="X22" s="62"/>
      <c r="Y22" s="65">
        <f>SUM(Y7:Y21)</f>
        <v>100.00000000000001</v>
      </c>
      <c r="Z22" s="59"/>
    </row>
    <row r="23" spans="1:26" ht="12">
      <c r="A23" s="7"/>
      <c r="B23" s="8" t="s">
        <v>23</v>
      </c>
      <c r="C23" s="8"/>
      <c r="D23" s="8"/>
      <c r="E23" s="9"/>
      <c r="F23" s="7"/>
      <c r="G23" s="25"/>
      <c r="H23" s="26"/>
      <c r="I23" s="27"/>
      <c r="J23" s="25"/>
      <c r="K23" s="26"/>
      <c r="L23" s="27"/>
      <c r="M23" s="25"/>
      <c r="N23" s="26"/>
      <c r="O23" s="27"/>
      <c r="P23" s="25"/>
      <c r="Q23" s="26"/>
      <c r="R23" s="27"/>
      <c r="S23" s="25"/>
      <c r="T23" s="26"/>
      <c r="U23" s="27"/>
      <c r="V23" s="85"/>
      <c r="W23" s="9"/>
      <c r="X23" s="27"/>
      <c r="Y23" s="69"/>
      <c r="Z23" s="9"/>
    </row>
    <row r="24" spans="1:26" s="79" customFormat="1" ht="21" customHeight="1">
      <c r="A24" s="70"/>
      <c r="B24" s="71"/>
      <c r="C24" s="71"/>
      <c r="D24" s="71"/>
      <c r="E24" s="72"/>
      <c r="F24" s="70" t="s">
        <v>24</v>
      </c>
      <c r="G24" s="76">
        <v>1199656800400</v>
      </c>
      <c r="H24" s="72" t="s">
        <v>25</v>
      </c>
      <c r="I24" s="70" t="s">
        <v>24</v>
      </c>
      <c r="J24" s="76">
        <v>1155328122903</v>
      </c>
      <c r="K24" s="72" t="s">
        <v>25</v>
      </c>
      <c r="L24" s="70" t="s">
        <v>24</v>
      </c>
      <c r="M24" s="76">
        <v>34845114150</v>
      </c>
      <c r="N24" s="72" t="s">
        <v>25</v>
      </c>
      <c r="O24" s="70" t="s">
        <v>24</v>
      </c>
      <c r="P24" s="76">
        <v>9483563347</v>
      </c>
      <c r="Q24" s="72" t="s">
        <v>25</v>
      </c>
      <c r="R24" s="70" t="s">
        <v>24</v>
      </c>
      <c r="S24" s="76">
        <v>-44328677497</v>
      </c>
      <c r="T24" s="72" t="s">
        <v>25</v>
      </c>
      <c r="U24" s="70" t="s">
        <v>24</v>
      </c>
      <c r="V24" s="86">
        <v>96.3</v>
      </c>
      <c r="W24" s="72" t="s">
        <v>25</v>
      </c>
      <c r="X24" s="75"/>
      <c r="Y24" s="78"/>
      <c r="Z24" s="72"/>
    </row>
    <row r="25" spans="1:26" ht="9" customHeight="1">
      <c r="A25" s="31"/>
      <c r="B25" s="31"/>
      <c r="C25" s="31"/>
      <c r="D25" s="31"/>
      <c r="E25" s="31"/>
      <c r="F25" s="31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33"/>
      <c r="W25" s="31"/>
      <c r="X25" s="25"/>
      <c r="Y25" s="69"/>
      <c r="Z25" s="31"/>
    </row>
    <row r="26" spans="1:28" ht="12">
      <c r="A26" s="3"/>
      <c r="B26" s="4"/>
      <c r="C26" s="4"/>
      <c r="D26" s="4"/>
      <c r="E26" s="5"/>
      <c r="F26" s="3"/>
      <c r="G26" s="87" t="s">
        <v>68</v>
      </c>
      <c r="H26" s="23"/>
      <c r="I26" s="24"/>
      <c r="J26" s="87"/>
      <c r="K26" s="23"/>
      <c r="L26" s="24"/>
      <c r="M26" s="87" t="s">
        <v>68</v>
      </c>
      <c r="N26" s="23"/>
      <c r="O26" s="24"/>
      <c r="P26" s="22"/>
      <c r="Q26" s="23"/>
      <c r="R26" s="24"/>
      <c r="S26" s="87" t="s">
        <v>68</v>
      </c>
      <c r="T26" s="23"/>
      <c r="U26" s="25"/>
      <c r="V26" s="33"/>
      <c r="W26" s="31"/>
      <c r="X26" s="88"/>
      <c r="Y26" s="69"/>
      <c r="Z26" s="31"/>
      <c r="AA26" s="31"/>
      <c r="AB26" s="31"/>
    </row>
    <row r="27" spans="1:28" s="79" customFormat="1" ht="15" customHeight="1">
      <c r="A27" s="89"/>
      <c r="B27" s="90"/>
      <c r="C27" s="90"/>
      <c r="D27" s="90"/>
      <c r="E27" s="91"/>
      <c r="F27" s="92"/>
      <c r="G27" s="93">
        <f>'[1]17一般歳入'!$M$22-J22</f>
        <v>11371348432</v>
      </c>
      <c r="H27" s="94"/>
      <c r="I27" s="95"/>
      <c r="J27" s="138" t="s">
        <v>96</v>
      </c>
      <c r="K27" s="94"/>
      <c r="L27" s="96"/>
      <c r="M27" s="93">
        <v>5653033000</v>
      </c>
      <c r="N27" s="94"/>
      <c r="O27" s="134"/>
      <c r="P27" s="135"/>
      <c r="Q27" s="97"/>
      <c r="R27" s="95"/>
      <c r="S27" s="98">
        <f>G27-M27</f>
        <v>5718315432</v>
      </c>
      <c r="T27" s="97"/>
      <c r="U27" s="99"/>
      <c r="V27" s="100"/>
      <c r="W27" s="99"/>
      <c r="X27" s="99"/>
      <c r="Y27" s="101"/>
      <c r="Z27" s="99"/>
      <c r="AA27" s="102"/>
      <c r="AB27" s="102"/>
    </row>
    <row r="28" spans="1:28" ht="15" customHeight="1">
      <c r="A28" s="7"/>
      <c r="B28" s="8" t="s">
        <v>79</v>
      </c>
      <c r="C28" s="8"/>
      <c r="D28" s="8"/>
      <c r="E28" s="9"/>
      <c r="F28" s="7"/>
      <c r="G28" s="25"/>
      <c r="H28" s="26"/>
      <c r="I28" s="27"/>
      <c r="J28" s="139"/>
      <c r="K28" s="26"/>
      <c r="L28" s="27"/>
      <c r="M28" s="25"/>
      <c r="N28" s="26"/>
      <c r="O28" s="136" t="s">
        <v>44</v>
      </c>
      <c r="P28" s="137"/>
      <c r="Q28" s="26"/>
      <c r="R28" s="27"/>
      <c r="S28" s="25"/>
      <c r="T28" s="26"/>
      <c r="U28" s="31"/>
      <c r="V28" s="103"/>
      <c r="W28" s="31"/>
      <c r="X28" s="31"/>
      <c r="Y28" s="69"/>
      <c r="Z28" s="31"/>
      <c r="AA28" s="31"/>
      <c r="AB28" s="31"/>
    </row>
    <row r="29" spans="1:28" ht="21" customHeight="1">
      <c r="A29" s="104"/>
      <c r="B29" s="105"/>
      <c r="C29" s="105"/>
      <c r="D29" s="105"/>
      <c r="E29" s="72"/>
      <c r="F29" s="70" t="s">
        <v>24</v>
      </c>
      <c r="G29" s="76">
        <v>11904008218</v>
      </c>
      <c r="H29" s="74" t="s">
        <v>80</v>
      </c>
      <c r="I29" s="106" t="s">
        <v>81</v>
      </c>
      <c r="J29" s="107" t="s">
        <v>97</v>
      </c>
      <c r="K29" s="74" t="s">
        <v>82</v>
      </c>
      <c r="L29" s="75" t="s">
        <v>24</v>
      </c>
      <c r="M29" s="108">
        <v>5701933075</v>
      </c>
      <c r="N29" s="74" t="s">
        <v>25</v>
      </c>
      <c r="O29" s="106"/>
      <c r="P29" s="109"/>
      <c r="Q29" s="72"/>
      <c r="R29" s="110" t="s">
        <v>83</v>
      </c>
      <c r="S29" s="108">
        <v>6202075143</v>
      </c>
      <c r="T29" s="111" t="s">
        <v>82</v>
      </c>
      <c r="U29" s="31"/>
      <c r="V29" s="100" t="s">
        <v>84</v>
      </c>
      <c r="W29" s="31"/>
      <c r="X29" s="31"/>
      <c r="Y29" s="69"/>
      <c r="Z29" s="31"/>
      <c r="AA29" s="31"/>
      <c r="AB29" s="31"/>
    </row>
    <row r="30" spans="1:28" ht="21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69"/>
      <c r="Z30" s="31"/>
      <c r="AA30" s="31"/>
      <c r="AB30" s="31"/>
    </row>
    <row r="31" spans="1:28" ht="21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69"/>
      <c r="Z31" s="31"/>
      <c r="AA31" s="31"/>
      <c r="AB31" s="31"/>
    </row>
    <row r="32" spans="1:28" ht="21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69"/>
      <c r="Z32" s="31"/>
      <c r="AA32" s="31"/>
      <c r="AB32" s="31"/>
    </row>
    <row r="33" spans="1:28" ht="21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69"/>
      <c r="Z33" s="31"/>
      <c r="AA33" s="31"/>
      <c r="AB33" s="31"/>
    </row>
  </sheetData>
  <mergeCells count="3">
    <mergeCell ref="O27:P27"/>
    <mergeCell ref="O28:P28"/>
    <mergeCell ref="J27:J28"/>
  </mergeCells>
  <printOptions/>
  <pageMargins left="0.984251968503937" right="0.5905511811023623" top="0.5905511811023623" bottom="0.5905511811023623" header="0" footer="0"/>
  <pageSetup fitToHeight="1" fitToWidth="1"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42"/>
    <pageSetUpPr fitToPage="1"/>
  </sheetPr>
  <dimension ref="A1:Y24"/>
  <sheetViews>
    <sheetView zoomScale="75" zoomScaleNormal="75" workbookViewId="0" topLeftCell="A1">
      <pane xSplit="3" ySplit="5" topLeftCell="D6" activePane="bottomRight" state="frozen"/>
      <selection pane="topLeft" activeCell="P7" sqref="P7:P21"/>
      <selection pane="topRight" activeCell="P7" sqref="P7:P21"/>
      <selection pane="bottomLeft" activeCell="P7" sqref="P7:P21"/>
      <selection pane="bottomRight" activeCell="Y23" sqref="Y23"/>
    </sheetView>
  </sheetViews>
  <sheetFormatPr defaultColWidth="8.796875" defaultRowHeight="27" customHeight="1"/>
  <cols>
    <col min="1" max="1" width="1.59765625" style="1" customWidth="1"/>
    <col min="2" max="2" width="21.09765625" style="40" customWidth="1"/>
    <col min="3" max="4" width="1.59765625" style="40" customWidth="1"/>
    <col min="5" max="5" width="16.59765625" style="40" customWidth="1"/>
    <col min="6" max="7" width="1.59765625" style="1" customWidth="1"/>
    <col min="8" max="8" width="16.59765625" style="1" customWidth="1"/>
    <col min="9" max="10" width="1.59765625" style="1" customWidth="1"/>
    <col min="11" max="11" width="16.8984375" style="1" customWidth="1"/>
    <col min="12" max="13" width="1.59765625" style="1" customWidth="1"/>
    <col min="14" max="14" width="10.5" style="1" customWidth="1"/>
    <col min="15" max="16" width="1.59765625" style="1" customWidth="1"/>
    <col min="17" max="17" width="13.09765625" style="1" customWidth="1"/>
    <col min="18" max="18" width="1.69921875" style="1" customWidth="1"/>
    <col min="19" max="19" width="1.59765625" style="1" customWidth="1"/>
    <col min="20" max="20" width="16.8984375" style="1" customWidth="1"/>
    <col min="21" max="22" width="1.59765625" style="1" customWidth="1"/>
    <col min="23" max="23" width="8.09765625" style="45" customWidth="1"/>
    <col min="24" max="24" width="1.59765625" style="1" customWidth="1"/>
    <col min="25" max="16384" width="9" style="1" customWidth="1"/>
  </cols>
  <sheetData>
    <row r="1" spans="2:8" ht="27" customHeight="1">
      <c r="B1" s="2"/>
      <c r="C1" s="2"/>
      <c r="D1" s="2"/>
      <c r="E1" s="81" t="s">
        <v>95</v>
      </c>
      <c r="F1" s="2"/>
      <c r="H1" s="81"/>
    </row>
    <row r="2" spans="1:23" ht="27" customHeight="1">
      <c r="A2" s="112" t="s">
        <v>0</v>
      </c>
      <c r="B2" s="2"/>
      <c r="C2" s="1"/>
      <c r="D2" s="1"/>
      <c r="E2" s="1"/>
      <c r="T2" s="2"/>
      <c r="U2" s="2"/>
      <c r="V2" s="2"/>
      <c r="W2" s="47"/>
    </row>
    <row r="3" spans="1:24" ht="18" customHeight="1">
      <c r="A3" s="3"/>
      <c r="B3" s="34" t="s">
        <v>1</v>
      </c>
      <c r="C3" s="5"/>
      <c r="D3" s="3"/>
      <c r="E3" s="4"/>
      <c r="F3" s="5"/>
      <c r="G3" s="3"/>
      <c r="H3" s="4"/>
      <c r="I3" s="5"/>
      <c r="J3" s="4"/>
      <c r="K3" s="4"/>
      <c r="L3" s="5"/>
      <c r="M3" s="3"/>
      <c r="N3" s="4"/>
      <c r="O3" s="5"/>
      <c r="P3" s="3"/>
      <c r="Q3" s="4"/>
      <c r="R3" s="5"/>
      <c r="S3" s="3"/>
      <c r="T3" s="6" t="s">
        <v>99</v>
      </c>
      <c r="U3" s="5"/>
      <c r="V3" s="3"/>
      <c r="W3" s="49" t="s">
        <v>62</v>
      </c>
      <c r="X3" s="5"/>
    </row>
    <row r="4" spans="1:24" ht="18" customHeight="1">
      <c r="A4" s="7"/>
      <c r="B4" s="8"/>
      <c r="C4" s="9"/>
      <c r="D4" s="7"/>
      <c r="E4" s="10" t="s">
        <v>2</v>
      </c>
      <c r="F4" s="9"/>
      <c r="G4" s="7"/>
      <c r="H4" s="10" t="s">
        <v>3</v>
      </c>
      <c r="I4" s="9"/>
      <c r="J4" s="31"/>
      <c r="K4" s="10" t="s">
        <v>4</v>
      </c>
      <c r="L4" s="9"/>
      <c r="M4" s="7"/>
      <c r="N4" s="10" t="s">
        <v>5</v>
      </c>
      <c r="O4" s="9"/>
      <c r="P4" s="7"/>
      <c r="Q4" s="10" t="s">
        <v>6</v>
      </c>
      <c r="R4" s="9"/>
      <c r="S4" s="7"/>
      <c r="T4" s="10" t="s">
        <v>64</v>
      </c>
      <c r="U4" s="9"/>
      <c r="V4" s="7"/>
      <c r="W4" s="51" t="s">
        <v>100</v>
      </c>
      <c r="X4" s="9"/>
    </row>
    <row r="5" spans="1:24" ht="18" customHeight="1">
      <c r="A5" s="11"/>
      <c r="B5" s="35" t="s">
        <v>45</v>
      </c>
      <c r="C5" s="13"/>
      <c r="D5" s="11"/>
      <c r="E5" s="12"/>
      <c r="F5" s="13"/>
      <c r="G5" s="11"/>
      <c r="H5" s="12"/>
      <c r="I5" s="13"/>
      <c r="J5" s="12"/>
      <c r="K5" s="12"/>
      <c r="L5" s="13"/>
      <c r="M5" s="11"/>
      <c r="N5" s="12"/>
      <c r="O5" s="13"/>
      <c r="P5" s="11"/>
      <c r="Q5" s="12"/>
      <c r="R5" s="13"/>
      <c r="S5" s="11"/>
      <c r="T5" s="14" t="s">
        <v>66</v>
      </c>
      <c r="U5" s="13"/>
      <c r="V5" s="11"/>
      <c r="W5" s="52" t="s">
        <v>9</v>
      </c>
      <c r="X5" s="13"/>
    </row>
    <row r="6" spans="1:24" ht="12" customHeight="1">
      <c r="A6" s="3"/>
      <c r="B6" s="113"/>
      <c r="C6" s="5"/>
      <c r="D6" s="3"/>
      <c r="E6" s="34" t="s">
        <v>68</v>
      </c>
      <c r="F6" s="5"/>
      <c r="G6" s="3"/>
      <c r="H6" s="34" t="s">
        <v>68</v>
      </c>
      <c r="I6" s="5"/>
      <c r="J6" s="3"/>
      <c r="K6" s="34" t="s">
        <v>68</v>
      </c>
      <c r="L6" s="5"/>
      <c r="M6" s="3"/>
      <c r="N6" s="34" t="s">
        <v>68</v>
      </c>
      <c r="O6" s="5"/>
      <c r="P6" s="3"/>
      <c r="Q6" s="34" t="s">
        <v>68</v>
      </c>
      <c r="R6" s="5"/>
      <c r="S6" s="3"/>
      <c r="T6" s="34" t="s">
        <v>68</v>
      </c>
      <c r="U6" s="5"/>
      <c r="V6" s="3"/>
      <c r="W6" s="54" t="s">
        <v>69</v>
      </c>
      <c r="X6" s="5"/>
    </row>
    <row r="7" spans="1:25" ht="24" customHeight="1">
      <c r="A7" s="11"/>
      <c r="B7" s="14" t="s">
        <v>46</v>
      </c>
      <c r="C7" s="13"/>
      <c r="D7" s="11"/>
      <c r="E7" s="28">
        <v>300103349000</v>
      </c>
      <c r="F7" s="29"/>
      <c r="G7" s="30"/>
      <c r="H7" s="28">
        <v>299817847250</v>
      </c>
      <c r="I7" s="29"/>
      <c r="J7" s="28"/>
      <c r="K7" s="28">
        <v>299817847250</v>
      </c>
      <c r="L7" s="29"/>
      <c r="M7" s="30"/>
      <c r="N7" s="28">
        <v>0</v>
      </c>
      <c r="O7" s="29"/>
      <c r="P7" s="30"/>
      <c r="Q7" s="28">
        <f aca="true" t="shared" si="0" ref="Q7:Q21">H7-K7-N7</f>
        <v>0</v>
      </c>
      <c r="R7" s="29"/>
      <c r="S7" s="30"/>
      <c r="T7" s="28">
        <f aca="true" t="shared" si="1" ref="T7:T21">K7-E7</f>
        <v>-285501750</v>
      </c>
      <c r="U7" s="29"/>
      <c r="V7" s="30"/>
      <c r="W7" s="56">
        <f aca="true" t="shared" si="2" ref="W7:W21">ROUND(K7/E7*100,1)</f>
        <v>99.9</v>
      </c>
      <c r="X7" s="13"/>
      <c r="Y7" s="114"/>
    </row>
    <row r="8" spans="1:25" ht="27" customHeight="1">
      <c r="A8" s="15"/>
      <c r="B8" s="17" t="s">
        <v>47</v>
      </c>
      <c r="C8" s="18"/>
      <c r="D8" s="15"/>
      <c r="E8" s="19">
        <v>19329000000</v>
      </c>
      <c r="F8" s="20"/>
      <c r="G8" s="21"/>
      <c r="H8" s="19">
        <v>19185309400</v>
      </c>
      <c r="I8" s="20"/>
      <c r="J8" s="19"/>
      <c r="K8" s="19">
        <v>19185309400</v>
      </c>
      <c r="L8" s="20"/>
      <c r="M8" s="21"/>
      <c r="N8" s="19">
        <v>0</v>
      </c>
      <c r="O8" s="20"/>
      <c r="P8" s="21"/>
      <c r="Q8" s="19">
        <f t="shared" si="0"/>
        <v>0</v>
      </c>
      <c r="R8" s="20"/>
      <c r="S8" s="21"/>
      <c r="T8" s="28">
        <f t="shared" si="1"/>
        <v>-143690600</v>
      </c>
      <c r="U8" s="20"/>
      <c r="V8" s="21"/>
      <c r="W8" s="56">
        <f t="shared" si="2"/>
        <v>99.3</v>
      </c>
      <c r="X8" s="18"/>
      <c r="Y8" s="114"/>
    </row>
    <row r="9" spans="1:25" ht="27" customHeight="1">
      <c r="A9" s="15"/>
      <c r="B9" s="17" t="s">
        <v>48</v>
      </c>
      <c r="C9" s="18"/>
      <c r="D9" s="15"/>
      <c r="E9" s="19">
        <v>8309558000</v>
      </c>
      <c r="F9" s="20"/>
      <c r="G9" s="21"/>
      <c r="H9" s="19">
        <v>8309558849</v>
      </c>
      <c r="I9" s="20"/>
      <c r="J9" s="19"/>
      <c r="K9" s="19">
        <v>8309558849</v>
      </c>
      <c r="L9" s="20"/>
      <c r="M9" s="21"/>
      <c r="N9" s="19">
        <v>0</v>
      </c>
      <c r="O9" s="20"/>
      <c r="P9" s="21"/>
      <c r="Q9" s="19">
        <f t="shared" si="0"/>
        <v>0</v>
      </c>
      <c r="R9" s="20"/>
      <c r="S9" s="21"/>
      <c r="T9" s="28">
        <f t="shared" si="1"/>
        <v>849</v>
      </c>
      <c r="U9" s="20"/>
      <c r="V9" s="21"/>
      <c r="W9" s="56">
        <f t="shared" si="2"/>
        <v>100</v>
      </c>
      <c r="X9" s="18"/>
      <c r="Y9" s="114"/>
    </row>
    <row r="10" spans="1:25" ht="27" customHeight="1">
      <c r="A10" s="15"/>
      <c r="B10" s="17" t="s">
        <v>92</v>
      </c>
      <c r="C10" s="18"/>
      <c r="D10" s="15"/>
      <c r="E10" s="19">
        <v>397309000</v>
      </c>
      <c r="F10" s="20"/>
      <c r="G10" s="21"/>
      <c r="H10" s="19">
        <v>393346076</v>
      </c>
      <c r="I10" s="20"/>
      <c r="J10" s="19"/>
      <c r="K10" s="19">
        <v>393346076</v>
      </c>
      <c r="L10" s="20"/>
      <c r="M10" s="21"/>
      <c r="N10" s="19">
        <v>0</v>
      </c>
      <c r="O10" s="20"/>
      <c r="P10" s="21"/>
      <c r="Q10" s="19">
        <f t="shared" si="0"/>
        <v>0</v>
      </c>
      <c r="R10" s="20"/>
      <c r="S10" s="21"/>
      <c r="T10" s="28">
        <f t="shared" si="1"/>
        <v>-3962924</v>
      </c>
      <c r="U10" s="20"/>
      <c r="V10" s="21"/>
      <c r="W10" s="56">
        <f t="shared" si="2"/>
        <v>99</v>
      </c>
      <c r="X10" s="18"/>
      <c r="Y10" s="114"/>
    </row>
    <row r="11" spans="1:25" ht="27" customHeight="1">
      <c r="A11" s="15"/>
      <c r="B11" s="17" t="s">
        <v>52</v>
      </c>
      <c r="C11" s="18"/>
      <c r="D11" s="15"/>
      <c r="E11" s="19">
        <v>939745000</v>
      </c>
      <c r="F11" s="20"/>
      <c r="G11" s="21"/>
      <c r="H11" s="19">
        <v>942719685</v>
      </c>
      <c r="I11" s="20"/>
      <c r="J11" s="19"/>
      <c r="K11" s="19">
        <v>937550930</v>
      </c>
      <c r="L11" s="20"/>
      <c r="M11" s="21"/>
      <c r="N11" s="19">
        <v>0</v>
      </c>
      <c r="O11" s="20"/>
      <c r="P11" s="21"/>
      <c r="Q11" s="19">
        <f t="shared" si="0"/>
        <v>5168755</v>
      </c>
      <c r="R11" s="20"/>
      <c r="S11" s="21"/>
      <c r="T11" s="28">
        <f t="shared" si="1"/>
        <v>-2194070</v>
      </c>
      <c r="U11" s="20"/>
      <c r="V11" s="21"/>
      <c r="W11" s="56">
        <f t="shared" si="2"/>
        <v>99.8</v>
      </c>
      <c r="X11" s="18"/>
      <c r="Y11" s="114"/>
    </row>
    <row r="12" spans="1:25" ht="27" customHeight="1">
      <c r="A12" s="15"/>
      <c r="B12" s="32" t="s">
        <v>49</v>
      </c>
      <c r="C12" s="18"/>
      <c r="D12" s="15"/>
      <c r="E12" s="19">
        <v>535987000</v>
      </c>
      <c r="F12" s="20"/>
      <c r="G12" s="21"/>
      <c r="H12" s="19">
        <v>843747510</v>
      </c>
      <c r="I12" s="20"/>
      <c r="J12" s="19"/>
      <c r="K12" s="19">
        <v>567999405</v>
      </c>
      <c r="L12" s="20"/>
      <c r="M12" s="21"/>
      <c r="N12" s="19">
        <v>725446</v>
      </c>
      <c r="O12" s="20"/>
      <c r="P12" s="21"/>
      <c r="Q12" s="19">
        <f t="shared" si="0"/>
        <v>275022659</v>
      </c>
      <c r="R12" s="20"/>
      <c r="S12" s="21"/>
      <c r="T12" s="28">
        <f t="shared" si="1"/>
        <v>32012405</v>
      </c>
      <c r="U12" s="20"/>
      <c r="V12" s="21"/>
      <c r="W12" s="56">
        <f t="shared" si="2"/>
        <v>106</v>
      </c>
      <c r="X12" s="18"/>
      <c r="Y12" s="114"/>
    </row>
    <row r="13" spans="1:25" ht="27" customHeight="1">
      <c r="A13" s="15"/>
      <c r="B13" s="17" t="s">
        <v>50</v>
      </c>
      <c r="C13" s="18"/>
      <c r="D13" s="15"/>
      <c r="E13" s="19">
        <v>716004000</v>
      </c>
      <c r="F13" s="20"/>
      <c r="G13" s="21"/>
      <c r="H13" s="19">
        <v>713020700</v>
      </c>
      <c r="I13" s="20"/>
      <c r="J13" s="19"/>
      <c r="K13" s="19">
        <v>713020700</v>
      </c>
      <c r="L13" s="20"/>
      <c r="M13" s="21"/>
      <c r="N13" s="19">
        <v>0</v>
      </c>
      <c r="O13" s="20"/>
      <c r="P13" s="21"/>
      <c r="Q13" s="19">
        <f t="shared" si="0"/>
        <v>0</v>
      </c>
      <c r="R13" s="20"/>
      <c r="S13" s="21"/>
      <c r="T13" s="28">
        <f t="shared" si="1"/>
        <v>-2983300</v>
      </c>
      <c r="U13" s="20"/>
      <c r="V13" s="21"/>
      <c r="W13" s="56">
        <f t="shared" si="2"/>
        <v>99.6</v>
      </c>
      <c r="X13" s="18"/>
      <c r="Y13" s="114"/>
    </row>
    <row r="14" spans="1:24" ht="27" customHeight="1">
      <c r="A14" s="15"/>
      <c r="B14" s="17" t="s">
        <v>85</v>
      </c>
      <c r="C14" s="18"/>
      <c r="D14" s="15"/>
      <c r="E14" s="19">
        <v>11162489000</v>
      </c>
      <c r="F14" s="20"/>
      <c r="G14" s="21"/>
      <c r="H14" s="19">
        <v>14545607584</v>
      </c>
      <c r="I14" s="20"/>
      <c r="J14" s="19"/>
      <c r="K14" s="19">
        <v>13764761052</v>
      </c>
      <c r="L14" s="20"/>
      <c r="M14" s="21"/>
      <c r="N14" s="19">
        <v>10234265</v>
      </c>
      <c r="O14" s="20"/>
      <c r="P14" s="21"/>
      <c r="Q14" s="19">
        <f t="shared" si="0"/>
        <v>770612267</v>
      </c>
      <c r="R14" s="20"/>
      <c r="S14" s="21"/>
      <c r="T14" s="28">
        <f t="shared" si="1"/>
        <v>2602272052</v>
      </c>
      <c r="U14" s="20"/>
      <c r="V14" s="21"/>
      <c r="W14" s="56">
        <f t="shared" si="2"/>
        <v>123.3</v>
      </c>
      <c r="X14" s="18"/>
    </row>
    <row r="15" spans="1:24" ht="27" customHeight="1">
      <c r="A15" s="15"/>
      <c r="B15" s="17" t="s">
        <v>86</v>
      </c>
      <c r="C15" s="18"/>
      <c r="D15" s="15"/>
      <c r="E15" s="19">
        <v>558098000</v>
      </c>
      <c r="F15" s="20"/>
      <c r="G15" s="21"/>
      <c r="H15" s="19">
        <v>596138132</v>
      </c>
      <c r="I15" s="20"/>
      <c r="J15" s="19"/>
      <c r="K15" s="19">
        <v>567857130</v>
      </c>
      <c r="L15" s="20"/>
      <c r="M15" s="21"/>
      <c r="N15" s="19">
        <v>0</v>
      </c>
      <c r="O15" s="20"/>
      <c r="P15" s="21"/>
      <c r="Q15" s="19">
        <f t="shared" si="0"/>
        <v>28281002</v>
      </c>
      <c r="R15" s="20"/>
      <c r="S15" s="21"/>
      <c r="T15" s="28">
        <f t="shared" si="1"/>
        <v>9759130</v>
      </c>
      <c r="U15" s="20"/>
      <c r="V15" s="21"/>
      <c r="W15" s="56">
        <f t="shared" si="2"/>
        <v>101.7</v>
      </c>
      <c r="X15" s="18"/>
    </row>
    <row r="16" spans="1:24" ht="27" customHeight="1">
      <c r="A16" s="15"/>
      <c r="B16" s="17" t="s">
        <v>53</v>
      </c>
      <c r="C16" s="18"/>
      <c r="D16" s="15"/>
      <c r="E16" s="19">
        <v>214252000</v>
      </c>
      <c r="F16" s="20"/>
      <c r="G16" s="21"/>
      <c r="H16" s="19">
        <v>213123405</v>
      </c>
      <c r="I16" s="20"/>
      <c r="J16" s="19"/>
      <c r="K16" s="19">
        <v>213123405</v>
      </c>
      <c r="L16" s="20"/>
      <c r="M16" s="21"/>
      <c r="N16" s="19">
        <v>0</v>
      </c>
      <c r="O16" s="20"/>
      <c r="P16" s="21"/>
      <c r="Q16" s="19">
        <f t="shared" si="0"/>
        <v>0</v>
      </c>
      <c r="R16" s="20"/>
      <c r="S16" s="21"/>
      <c r="T16" s="28">
        <f t="shared" si="1"/>
        <v>-1128595</v>
      </c>
      <c r="U16" s="20"/>
      <c r="V16" s="21"/>
      <c r="W16" s="56">
        <f t="shared" si="2"/>
        <v>99.5</v>
      </c>
      <c r="X16" s="18"/>
    </row>
    <row r="17" spans="1:24" ht="27" customHeight="1">
      <c r="A17" s="15"/>
      <c r="B17" s="17" t="s">
        <v>54</v>
      </c>
      <c r="C17" s="18"/>
      <c r="D17" s="15"/>
      <c r="E17" s="19">
        <v>5998259000</v>
      </c>
      <c r="F17" s="20"/>
      <c r="G17" s="21"/>
      <c r="H17" s="19">
        <v>6100010569</v>
      </c>
      <c r="I17" s="20"/>
      <c r="J17" s="19"/>
      <c r="K17" s="19">
        <v>6083376182</v>
      </c>
      <c r="L17" s="20"/>
      <c r="M17" s="21"/>
      <c r="N17" s="19">
        <v>0</v>
      </c>
      <c r="O17" s="20"/>
      <c r="P17" s="21"/>
      <c r="Q17" s="19">
        <f t="shared" si="0"/>
        <v>16634387</v>
      </c>
      <c r="R17" s="20"/>
      <c r="S17" s="21"/>
      <c r="T17" s="28">
        <f t="shared" si="1"/>
        <v>85117182</v>
      </c>
      <c r="U17" s="20"/>
      <c r="V17" s="21"/>
      <c r="W17" s="56">
        <f t="shared" si="2"/>
        <v>101.4</v>
      </c>
      <c r="X17" s="18"/>
    </row>
    <row r="18" spans="1:24" ht="27" customHeight="1">
      <c r="A18" s="15"/>
      <c r="B18" s="17" t="s">
        <v>55</v>
      </c>
      <c r="C18" s="18"/>
      <c r="D18" s="15"/>
      <c r="E18" s="19">
        <v>15539497000</v>
      </c>
      <c r="F18" s="20"/>
      <c r="G18" s="21"/>
      <c r="H18" s="19">
        <v>15344813839</v>
      </c>
      <c r="I18" s="20"/>
      <c r="J18" s="19"/>
      <c r="K18" s="19">
        <v>15344769757</v>
      </c>
      <c r="L18" s="20"/>
      <c r="M18" s="21"/>
      <c r="N18" s="19">
        <v>0</v>
      </c>
      <c r="O18" s="20"/>
      <c r="P18" s="21"/>
      <c r="Q18" s="19">
        <f t="shared" si="0"/>
        <v>44082</v>
      </c>
      <c r="R18" s="20"/>
      <c r="S18" s="21"/>
      <c r="T18" s="28">
        <f t="shared" si="1"/>
        <v>-194727243</v>
      </c>
      <c r="U18" s="20"/>
      <c r="V18" s="21"/>
      <c r="W18" s="56">
        <f t="shared" si="2"/>
        <v>98.7</v>
      </c>
      <c r="X18" s="18"/>
    </row>
    <row r="19" spans="1:24" ht="27" customHeight="1">
      <c r="A19" s="15"/>
      <c r="B19" s="17" t="s">
        <v>60</v>
      </c>
      <c r="C19" s="18"/>
      <c r="D19" s="15"/>
      <c r="E19" s="19">
        <v>9008775000</v>
      </c>
      <c r="F19" s="20"/>
      <c r="G19" s="21"/>
      <c r="H19" s="19">
        <v>9187191240</v>
      </c>
      <c r="I19" s="20"/>
      <c r="J19" s="19"/>
      <c r="K19" s="19">
        <v>8895734148</v>
      </c>
      <c r="L19" s="20"/>
      <c r="M19" s="21"/>
      <c r="N19" s="19">
        <v>10276360</v>
      </c>
      <c r="O19" s="20"/>
      <c r="P19" s="21"/>
      <c r="Q19" s="19">
        <f t="shared" si="0"/>
        <v>281180732</v>
      </c>
      <c r="R19" s="20"/>
      <c r="S19" s="21"/>
      <c r="T19" s="28">
        <f t="shared" si="1"/>
        <v>-113040852</v>
      </c>
      <c r="U19" s="20"/>
      <c r="V19" s="21"/>
      <c r="W19" s="56">
        <f t="shared" si="2"/>
        <v>98.7</v>
      </c>
      <c r="X19" s="18"/>
    </row>
    <row r="20" spans="1:24" ht="27" customHeight="1">
      <c r="A20" s="15"/>
      <c r="B20" s="17" t="s">
        <v>56</v>
      </c>
      <c r="C20" s="18"/>
      <c r="D20" s="15"/>
      <c r="E20" s="19">
        <v>2998138000</v>
      </c>
      <c r="F20" s="20"/>
      <c r="G20" s="21"/>
      <c r="H20" s="19">
        <v>2454694321</v>
      </c>
      <c r="I20" s="20"/>
      <c r="J20" s="19"/>
      <c r="K20" s="19">
        <v>2454694321</v>
      </c>
      <c r="L20" s="20"/>
      <c r="M20" s="21"/>
      <c r="N20" s="19">
        <v>0</v>
      </c>
      <c r="O20" s="20"/>
      <c r="P20" s="21"/>
      <c r="Q20" s="19">
        <f t="shared" si="0"/>
        <v>0</v>
      </c>
      <c r="R20" s="20"/>
      <c r="S20" s="21"/>
      <c r="T20" s="28">
        <f t="shared" si="1"/>
        <v>-543443679</v>
      </c>
      <c r="U20" s="20"/>
      <c r="V20" s="21"/>
      <c r="W20" s="115">
        <f t="shared" si="2"/>
        <v>81.9</v>
      </c>
      <c r="X20" s="18"/>
    </row>
    <row r="21" spans="1:25" s="66" customFormat="1" ht="27" customHeight="1">
      <c r="A21" s="57"/>
      <c r="B21" s="116"/>
      <c r="C21" s="59"/>
      <c r="D21" s="57"/>
      <c r="E21" s="63">
        <f>SUM(E7:E20)</f>
        <v>375810460000</v>
      </c>
      <c r="F21" s="61"/>
      <c r="G21" s="62"/>
      <c r="H21" s="63">
        <f>SUM(H7:H20)</f>
        <v>378647128560</v>
      </c>
      <c r="I21" s="61"/>
      <c r="J21" s="63"/>
      <c r="K21" s="63">
        <f>SUM(K7:K20)</f>
        <v>377248948605</v>
      </c>
      <c r="L21" s="61"/>
      <c r="M21" s="62"/>
      <c r="N21" s="63">
        <f>SUM(N7:N20)</f>
        <v>21236071</v>
      </c>
      <c r="O21" s="61"/>
      <c r="P21" s="62"/>
      <c r="Q21" s="63">
        <f t="shared" si="0"/>
        <v>1376943884</v>
      </c>
      <c r="R21" s="61"/>
      <c r="S21" s="62"/>
      <c r="T21" s="63">
        <f t="shared" si="1"/>
        <v>1438488605</v>
      </c>
      <c r="U21" s="61"/>
      <c r="V21" s="62"/>
      <c r="W21" s="117">
        <f t="shared" si="2"/>
        <v>100.4</v>
      </c>
      <c r="X21" s="59"/>
      <c r="Y21" s="79"/>
    </row>
    <row r="22" spans="1:24" ht="12">
      <c r="A22" s="7"/>
      <c r="B22" s="118" t="s">
        <v>93</v>
      </c>
      <c r="C22" s="9"/>
      <c r="D22" s="7"/>
      <c r="E22" s="25"/>
      <c r="F22" s="26"/>
      <c r="G22" s="27"/>
      <c r="H22" s="25"/>
      <c r="I22" s="26"/>
      <c r="J22" s="25"/>
      <c r="K22" s="25"/>
      <c r="L22" s="26"/>
      <c r="M22" s="27"/>
      <c r="N22" s="25"/>
      <c r="O22" s="26"/>
      <c r="P22" s="27"/>
      <c r="Q22" s="25"/>
      <c r="R22" s="26"/>
      <c r="S22" s="27"/>
      <c r="T22" s="25"/>
      <c r="U22" s="26"/>
      <c r="V22" s="27"/>
      <c r="W22" s="69"/>
      <c r="X22" s="9"/>
    </row>
    <row r="23" spans="1:24" s="79" customFormat="1" ht="27" customHeight="1">
      <c r="A23" s="70"/>
      <c r="B23" s="119"/>
      <c r="C23" s="72"/>
      <c r="D23" s="70" t="s">
        <v>24</v>
      </c>
      <c r="E23" s="76">
        <v>356963888000</v>
      </c>
      <c r="F23" s="72" t="s">
        <v>25</v>
      </c>
      <c r="G23" s="75" t="s">
        <v>24</v>
      </c>
      <c r="H23" s="76">
        <v>359453213766</v>
      </c>
      <c r="I23" s="72" t="s">
        <v>25</v>
      </c>
      <c r="J23" s="75" t="s">
        <v>24</v>
      </c>
      <c r="K23" s="76">
        <v>358049303978</v>
      </c>
      <c r="L23" s="72" t="s">
        <v>25</v>
      </c>
      <c r="M23" s="75" t="s">
        <v>24</v>
      </c>
      <c r="N23" s="76">
        <v>19019224</v>
      </c>
      <c r="O23" s="72" t="s">
        <v>25</v>
      </c>
      <c r="P23" s="75" t="s">
        <v>24</v>
      </c>
      <c r="Q23" s="76">
        <f>H23-K23-N23</f>
        <v>1384890564</v>
      </c>
      <c r="R23" s="72" t="s">
        <v>25</v>
      </c>
      <c r="S23" s="75" t="s">
        <v>24</v>
      </c>
      <c r="T23" s="76">
        <f>K23-E23</f>
        <v>1085415978</v>
      </c>
      <c r="U23" s="72" t="s">
        <v>25</v>
      </c>
      <c r="V23" s="75" t="s">
        <v>24</v>
      </c>
      <c r="W23" s="78">
        <f>ROUND(K23/E23*100,1)</f>
        <v>100.3</v>
      </c>
      <c r="X23" s="72" t="s">
        <v>25</v>
      </c>
    </row>
    <row r="24" spans="2:20" ht="27" customHeight="1">
      <c r="B24" s="39"/>
      <c r="T24" s="39" t="s">
        <v>87</v>
      </c>
    </row>
  </sheetData>
  <printOptions/>
  <pageMargins left="0.984251968503937" right="0.5905511811023623" top="0.5905511811023623" bottom="0.5905511811023623" header="0.4330708661417323" footer="0"/>
  <pageSetup fitToHeight="1" fitToWidth="1"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tabColor indexed="42"/>
    <pageSetUpPr fitToPage="1"/>
  </sheetPr>
  <dimension ref="A1:Z29"/>
  <sheetViews>
    <sheetView zoomScale="75" zoomScaleNormal="75" workbookViewId="0" topLeftCell="A1">
      <pane xSplit="3" ySplit="5" topLeftCell="D6" activePane="bottomRight" state="frozen"/>
      <selection pane="topLeft" activeCell="P7" sqref="P7:P21"/>
      <selection pane="topRight" activeCell="P7" sqref="P7:P21"/>
      <selection pane="bottomLeft" activeCell="P7" sqref="P7:P21"/>
      <selection pane="bottomRight" activeCell="P7" sqref="P7:P21"/>
    </sheetView>
  </sheetViews>
  <sheetFormatPr defaultColWidth="8.796875" defaultRowHeight="24" customHeight="1"/>
  <cols>
    <col min="1" max="1" width="1.59765625" style="1" customWidth="1"/>
    <col min="2" max="2" width="21.69921875" style="1" bestFit="1" customWidth="1"/>
    <col min="3" max="4" width="1.59765625" style="1" customWidth="1"/>
    <col min="5" max="5" width="15.59765625" style="1" customWidth="1"/>
    <col min="6" max="7" width="1.59765625" style="1" customWidth="1"/>
    <col min="8" max="8" width="15.59765625" style="1" customWidth="1"/>
    <col min="9" max="10" width="1.59765625" style="1" customWidth="1"/>
    <col min="11" max="11" width="14.59765625" style="1" customWidth="1"/>
    <col min="12" max="13" width="1.59765625" style="1" customWidth="1"/>
    <col min="14" max="14" width="14.59765625" style="1" customWidth="1"/>
    <col min="15" max="15" width="1.69921875" style="1" customWidth="1"/>
    <col min="16" max="16" width="1.59765625" style="1" customWidth="1"/>
    <col min="17" max="17" width="15.59765625" style="1" customWidth="1"/>
    <col min="18" max="19" width="1.59765625" style="1" customWidth="1"/>
    <col min="20" max="20" width="10.09765625" style="1" customWidth="1"/>
    <col min="21" max="22" width="1.59765625" style="1" customWidth="1"/>
    <col min="23" max="23" width="14.59765625" style="1" customWidth="1"/>
    <col min="24" max="24" width="1.59765625" style="1" customWidth="1"/>
    <col min="25" max="16384" width="9" style="1" customWidth="1"/>
  </cols>
  <sheetData>
    <row r="1" spans="2:7" ht="27" customHeight="1">
      <c r="B1" s="2"/>
      <c r="C1" s="2"/>
      <c r="D1" s="2"/>
      <c r="E1" s="81" t="s">
        <v>95</v>
      </c>
      <c r="F1" s="81"/>
      <c r="G1" s="81"/>
    </row>
    <row r="2" spans="1:20" s="112" customFormat="1" ht="24" customHeight="1">
      <c r="A2" s="112" t="s">
        <v>26</v>
      </c>
      <c r="Q2" s="120"/>
      <c r="R2" s="120"/>
      <c r="S2" s="120"/>
      <c r="T2" s="120"/>
    </row>
    <row r="3" spans="1:24" ht="15" customHeight="1">
      <c r="A3" s="3"/>
      <c r="B3" s="34" t="s">
        <v>1</v>
      </c>
      <c r="C3" s="5"/>
      <c r="D3" s="3"/>
      <c r="E3" s="4"/>
      <c r="F3" s="5"/>
      <c r="G3" s="4"/>
      <c r="H3" s="4"/>
      <c r="I3" s="5"/>
      <c r="J3" s="3"/>
      <c r="K3" s="4"/>
      <c r="L3" s="5"/>
      <c r="M3" s="3"/>
      <c r="N3" s="4"/>
      <c r="O3" s="5"/>
      <c r="P3" s="3"/>
      <c r="Q3" s="6" t="s">
        <v>2</v>
      </c>
      <c r="R3" s="5"/>
      <c r="S3" s="3"/>
      <c r="T3" s="6" t="s">
        <v>74</v>
      </c>
      <c r="U3" s="5"/>
      <c r="V3" s="3"/>
      <c r="W3" s="6" t="s">
        <v>58</v>
      </c>
      <c r="X3" s="5"/>
    </row>
    <row r="4" spans="1:24" ht="15" customHeight="1">
      <c r="A4" s="7"/>
      <c r="B4" s="8"/>
      <c r="C4" s="9"/>
      <c r="D4" s="7"/>
      <c r="E4" s="10" t="s">
        <v>2</v>
      </c>
      <c r="F4" s="9"/>
      <c r="G4" s="31"/>
      <c r="H4" s="10" t="s">
        <v>27</v>
      </c>
      <c r="I4" s="9"/>
      <c r="J4" s="7"/>
      <c r="K4" s="10" t="s">
        <v>28</v>
      </c>
      <c r="L4" s="9"/>
      <c r="M4" s="7"/>
      <c r="N4" s="10" t="s">
        <v>29</v>
      </c>
      <c r="O4" s="9"/>
      <c r="P4" s="7"/>
      <c r="Q4" s="10" t="s">
        <v>88</v>
      </c>
      <c r="R4" s="9"/>
      <c r="S4" s="7"/>
      <c r="T4" s="10" t="s">
        <v>7</v>
      </c>
      <c r="U4" s="9"/>
      <c r="V4" s="7"/>
      <c r="W4" s="31"/>
      <c r="X4" s="9"/>
    </row>
    <row r="5" spans="1:24" ht="15" customHeight="1">
      <c r="A5" s="11"/>
      <c r="B5" s="35" t="s">
        <v>45</v>
      </c>
      <c r="C5" s="13"/>
      <c r="D5" s="11"/>
      <c r="E5" s="12"/>
      <c r="F5" s="13"/>
      <c r="G5" s="12"/>
      <c r="H5" s="12"/>
      <c r="I5" s="13"/>
      <c r="J5" s="11"/>
      <c r="K5" s="12"/>
      <c r="L5" s="13"/>
      <c r="M5" s="11"/>
      <c r="N5" s="12"/>
      <c r="O5" s="13"/>
      <c r="P5" s="11"/>
      <c r="Q5" s="14" t="s">
        <v>89</v>
      </c>
      <c r="R5" s="13"/>
      <c r="S5" s="11"/>
      <c r="T5" s="14" t="s">
        <v>30</v>
      </c>
      <c r="U5" s="13"/>
      <c r="V5" s="11"/>
      <c r="W5" s="14" t="s">
        <v>59</v>
      </c>
      <c r="X5" s="13"/>
    </row>
    <row r="6" spans="1:24" ht="12" customHeight="1">
      <c r="A6" s="3"/>
      <c r="B6" s="113"/>
      <c r="C6" s="5"/>
      <c r="D6" s="3"/>
      <c r="E6" s="34" t="s">
        <v>68</v>
      </c>
      <c r="F6" s="5"/>
      <c r="G6" s="4"/>
      <c r="H6" s="34" t="s">
        <v>68</v>
      </c>
      <c r="I6" s="5"/>
      <c r="J6" s="3"/>
      <c r="K6" s="34" t="s">
        <v>68</v>
      </c>
      <c r="L6" s="5"/>
      <c r="M6" s="3"/>
      <c r="N6" s="34" t="s">
        <v>68</v>
      </c>
      <c r="O6" s="5"/>
      <c r="P6" s="3"/>
      <c r="Q6" s="34" t="s">
        <v>68</v>
      </c>
      <c r="R6" s="5"/>
      <c r="S6" s="3"/>
      <c r="T6" s="34" t="s">
        <v>69</v>
      </c>
      <c r="U6" s="5"/>
      <c r="V6" s="3"/>
      <c r="W6" s="34" t="s">
        <v>68</v>
      </c>
      <c r="X6" s="5"/>
    </row>
    <row r="7" spans="1:25" ht="18" customHeight="1">
      <c r="A7" s="11"/>
      <c r="B7" s="14" t="s">
        <v>46</v>
      </c>
      <c r="C7" s="13"/>
      <c r="D7" s="11"/>
      <c r="E7" s="28">
        <v>300103349000</v>
      </c>
      <c r="F7" s="29"/>
      <c r="G7" s="28"/>
      <c r="H7" s="28">
        <v>299817847250</v>
      </c>
      <c r="I7" s="29"/>
      <c r="J7" s="30"/>
      <c r="K7" s="28">
        <v>0</v>
      </c>
      <c r="L7" s="29"/>
      <c r="M7" s="30"/>
      <c r="N7" s="28">
        <f aca="true" t="shared" si="0" ref="N7:N20">E7-H7-K7</f>
        <v>285501750</v>
      </c>
      <c r="O7" s="29"/>
      <c r="P7" s="30"/>
      <c r="Q7" s="28">
        <f aca="true" t="shared" si="1" ref="Q7:Q21">H7-E7</f>
        <v>-285501750</v>
      </c>
      <c r="R7" s="29"/>
      <c r="S7" s="30"/>
      <c r="T7" s="55">
        <f aca="true" t="shared" si="2" ref="T7:T21">ROUND(H7/E7*100,1)</f>
        <v>99.9</v>
      </c>
      <c r="U7" s="13"/>
      <c r="V7" s="11"/>
      <c r="W7" s="28">
        <f>'17特別歳入'!K7-H7</f>
        <v>0</v>
      </c>
      <c r="X7" s="13"/>
      <c r="Y7" s="114"/>
    </row>
    <row r="8" spans="1:25" ht="25.5" customHeight="1">
      <c r="A8" s="15"/>
      <c r="B8" s="17" t="s">
        <v>47</v>
      </c>
      <c r="C8" s="18"/>
      <c r="D8" s="15"/>
      <c r="E8" s="19">
        <v>19329000000</v>
      </c>
      <c r="F8" s="20"/>
      <c r="G8" s="19"/>
      <c r="H8" s="19">
        <v>19183794300</v>
      </c>
      <c r="I8" s="20"/>
      <c r="J8" s="21"/>
      <c r="K8" s="19">
        <v>0</v>
      </c>
      <c r="L8" s="20"/>
      <c r="M8" s="21"/>
      <c r="N8" s="19">
        <f t="shared" si="0"/>
        <v>145205700</v>
      </c>
      <c r="O8" s="20"/>
      <c r="P8" s="21"/>
      <c r="Q8" s="19">
        <f t="shared" si="1"/>
        <v>-145205700</v>
      </c>
      <c r="R8" s="20"/>
      <c r="S8" s="21"/>
      <c r="T8" s="55">
        <f t="shared" si="2"/>
        <v>99.2</v>
      </c>
      <c r="U8" s="18"/>
      <c r="V8" s="15"/>
      <c r="W8" s="19">
        <f>'17特別歳入'!K8-H8</f>
        <v>1515100</v>
      </c>
      <c r="X8" s="18"/>
      <c r="Y8" s="114"/>
    </row>
    <row r="9" spans="1:25" ht="25.5" customHeight="1">
      <c r="A9" s="15"/>
      <c r="B9" s="17" t="s">
        <v>48</v>
      </c>
      <c r="C9" s="18"/>
      <c r="D9" s="15"/>
      <c r="E9" s="19">
        <v>8309558000</v>
      </c>
      <c r="F9" s="20"/>
      <c r="G9" s="19"/>
      <c r="H9" s="19">
        <v>8247958000</v>
      </c>
      <c r="I9" s="20"/>
      <c r="J9" s="21"/>
      <c r="K9" s="19">
        <v>0</v>
      </c>
      <c r="L9" s="20"/>
      <c r="M9" s="21"/>
      <c r="N9" s="19">
        <f t="shared" si="0"/>
        <v>61600000</v>
      </c>
      <c r="O9" s="20"/>
      <c r="P9" s="21"/>
      <c r="Q9" s="19">
        <f t="shared" si="1"/>
        <v>-61600000</v>
      </c>
      <c r="R9" s="20"/>
      <c r="S9" s="21"/>
      <c r="T9" s="55">
        <f t="shared" si="2"/>
        <v>99.3</v>
      </c>
      <c r="U9" s="18"/>
      <c r="V9" s="15"/>
      <c r="W9" s="19">
        <f>'17特別歳入'!K9-H9</f>
        <v>61600849</v>
      </c>
      <c r="X9" s="18"/>
      <c r="Y9" s="114"/>
    </row>
    <row r="10" spans="1:24" ht="25.5" customHeight="1">
      <c r="A10" s="15"/>
      <c r="B10" s="17" t="s">
        <v>51</v>
      </c>
      <c r="C10" s="18"/>
      <c r="D10" s="15"/>
      <c r="E10" s="19">
        <v>397309000</v>
      </c>
      <c r="F10" s="20"/>
      <c r="G10" s="19"/>
      <c r="H10" s="19">
        <v>392937862</v>
      </c>
      <c r="I10" s="20"/>
      <c r="J10" s="21"/>
      <c r="K10" s="19">
        <v>0</v>
      </c>
      <c r="L10" s="20"/>
      <c r="M10" s="21"/>
      <c r="N10" s="19">
        <f t="shared" si="0"/>
        <v>4371138</v>
      </c>
      <c r="O10" s="20"/>
      <c r="P10" s="21"/>
      <c r="Q10" s="19">
        <f t="shared" si="1"/>
        <v>-4371138</v>
      </c>
      <c r="R10" s="20"/>
      <c r="S10" s="21"/>
      <c r="T10" s="55">
        <f t="shared" si="2"/>
        <v>98.9</v>
      </c>
      <c r="U10" s="18"/>
      <c r="V10" s="15"/>
      <c r="W10" s="19">
        <f>'17特別歳入'!K10-H10</f>
        <v>408214</v>
      </c>
      <c r="X10" s="18"/>
    </row>
    <row r="11" spans="1:24" ht="25.5" customHeight="1">
      <c r="A11" s="15"/>
      <c r="B11" s="17" t="s">
        <v>52</v>
      </c>
      <c r="C11" s="18"/>
      <c r="D11" s="15"/>
      <c r="E11" s="19">
        <v>939745000</v>
      </c>
      <c r="F11" s="20"/>
      <c r="G11" s="19"/>
      <c r="H11" s="19">
        <v>488603517</v>
      </c>
      <c r="I11" s="20"/>
      <c r="J11" s="21"/>
      <c r="K11" s="19">
        <v>0</v>
      </c>
      <c r="L11" s="20"/>
      <c r="M11" s="21"/>
      <c r="N11" s="19">
        <f t="shared" si="0"/>
        <v>451141483</v>
      </c>
      <c r="O11" s="20"/>
      <c r="P11" s="21"/>
      <c r="Q11" s="19">
        <f t="shared" si="1"/>
        <v>-451141483</v>
      </c>
      <c r="R11" s="20"/>
      <c r="S11" s="21"/>
      <c r="T11" s="55">
        <f t="shared" si="2"/>
        <v>52</v>
      </c>
      <c r="U11" s="18"/>
      <c r="V11" s="15"/>
      <c r="W11" s="19">
        <f>'17特別歳入'!K11-H11</f>
        <v>448947413</v>
      </c>
      <c r="X11" s="18"/>
    </row>
    <row r="12" spans="1:24" ht="25.5" customHeight="1">
      <c r="A12" s="15"/>
      <c r="B12" s="32" t="s">
        <v>49</v>
      </c>
      <c r="C12" s="18"/>
      <c r="D12" s="15"/>
      <c r="E12" s="19">
        <v>535987000</v>
      </c>
      <c r="F12" s="20"/>
      <c r="G12" s="19"/>
      <c r="H12" s="19">
        <v>512686080</v>
      </c>
      <c r="I12" s="20"/>
      <c r="J12" s="21"/>
      <c r="K12" s="19">
        <v>0</v>
      </c>
      <c r="L12" s="20"/>
      <c r="M12" s="21"/>
      <c r="N12" s="19">
        <f t="shared" si="0"/>
        <v>23300920</v>
      </c>
      <c r="O12" s="20"/>
      <c r="P12" s="21"/>
      <c r="Q12" s="19">
        <f t="shared" si="1"/>
        <v>-23300920</v>
      </c>
      <c r="R12" s="20"/>
      <c r="S12" s="21"/>
      <c r="T12" s="55">
        <f t="shared" si="2"/>
        <v>95.7</v>
      </c>
      <c r="U12" s="18"/>
      <c r="V12" s="15"/>
      <c r="W12" s="19">
        <f>'17特別歳入'!K12-H12</f>
        <v>55313325</v>
      </c>
      <c r="X12" s="18"/>
    </row>
    <row r="13" spans="1:24" ht="25.5" customHeight="1">
      <c r="A13" s="15"/>
      <c r="B13" s="17" t="s">
        <v>50</v>
      </c>
      <c r="C13" s="18"/>
      <c r="D13" s="15"/>
      <c r="E13" s="19">
        <v>716004000</v>
      </c>
      <c r="F13" s="20"/>
      <c r="G13" s="19"/>
      <c r="H13" s="19">
        <v>711803806</v>
      </c>
      <c r="I13" s="20"/>
      <c r="J13" s="21"/>
      <c r="K13" s="19">
        <v>0</v>
      </c>
      <c r="L13" s="20"/>
      <c r="M13" s="21"/>
      <c r="N13" s="19">
        <f t="shared" si="0"/>
        <v>4200194</v>
      </c>
      <c r="O13" s="20"/>
      <c r="P13" s="21"/>
      <c r="Q13" s="19">
        <f t="shared" si="1"/>
        <v>-4200194</v>
      </c>
      <c r="R13" s="20"/>
      <c r="S13" s="21"/>
      <c r="T13" s="55">
        <f t="shared" si="2"/>
        <v>99.4</v>
      </c>
      <c r="U13" s="18"/>
      <c r="V13" s="15"/>
      <c r="W13" s="19">
        <f>'17特別歳入'!K13-H13</f>
        <v>1216894</v>
      </c>
      <c r="X13" s="18"/>
    </row>
    <row r="14" spans="1:24" ht="25.5" customHeight="1">
      <c r="A14" s="15"/>
      <c r="B14" s="17" t="s">
        <v>85</v>
      </c>
      <c r="C14" s="18"/>
      <c r="D14" s="15"/>
      <c r="E14" s="19">
        <v>11162489000</v>
      </c>
      <c r="F14" s="20"/>
      <c r="G14" s="19"/>
      <c r="H14" s="19">
        <v>10944455135</v>
      </c>
      <c r="I14" s="20"/>
      <c r="J14" s="21"/>
      <c r="K14" s="19">
        <v>0</v>
      </c>
      <c r="L14" s="20"/>
      <c r="M14" s="21"/>
      <c r="N14" s="19">
        <f t="shared" si="0"/>
        <v>218033865</v>
      </c>
      <c r="O14" s="20"/>
      <c r="P14" s="21"/>
      <c r="Q14" s="19">
        <f t="shared" si="1"/>
        <v>-218033865</v>
      </c>
      <c r="R14" s="20"/>
      <c r="S14" s="21"/>
      <c r="T14" s="55">
        <f t="shared" si="2"/>
        <v>98</v>
      </c>
      <c r="U14" s="18"/>
      <c r="V14" s="15"/>
      <c r="W14" s="19">
        <f>'17特別歳入'!K14-H14</f>
        <v>2820305917</v>
      </c>
      <c r="X14" s="18"/>
    </row>
    <row r="15" spans="1:24" ht="25.5" customHeight="1">
      <c r="A15" s="15"/>
      <c r="B15" s="17" t="s">
        <v>90</v>
      </c>
      <c r="C15" s="18"/>
      <c r="D15" s="15"/>
      <c r="E15" s="19">
        <v>558098000</v>
      </c>
      <c r="F15" s="20"/>
      <c r="G15" s="19"/>
      <c r="H15" s="19">
        <v>414920000</v>
      </c>
      <c r="I15" s="20"/>
      <c r="J15" s="21"/>
      <c r="K15" s="19">
        <v>0</v>
      </c>
      <c r="L15" s="20"/>
      <c r="M15" s="21"/>
      <c r="N15" s="19">
        <f t="shared" si="0"/>
        <v>143178000</v>
      </c>
      <c r="O15" s="20"/>
      <c r="P15" s="21"/>
      <c r="Q15" s="19">
        <f t="shared" si="1"/>
        <v>-143178000</v>
      </c>
      <c r="R15" s="20"/>
      <c r="S15" s="21"/>
      <c r="T15" s="55">
        <f t="shared" si="2"/>
        <v>74.3</v>
      </c>
      <c r="U15" s="18"/>
      <c r="V15" s="15"/>
      <c r="W15" s="19">
        <f>'17特別歳入'!K15-H15</f>
        <v>152937130</v>
      </c>
      <c r="X15" s="18"/>
    </row>
    <row r="16" spans="1:24" ht="25.5" customHeight="1">
      <c r="A16" s="15"/>
      <c r="B16" s="17" t="s">
        <v>53</v>
      </c>
      <c r="C16" s="18"/>
      <c r="D16" s="15"/>
      <c r="E16" s="19">
        <v>214252000</v>
      </c>
      <c r="F16" s="20"/>
      <c r="G16" s="19"/>
      <c r="H16" s="19">
        <v>23614985</v>
      </c>
      <c r="I16" s="20"/>
      <c r="J16" s="21"/>
      <c r="K16" s="19">
        <v>0</v>
      </c>
      <c r="L16" s="20"/>
      <c r="M16" s="21"/>
      <c r="N16" s="19">
        <f t="shared" si="0"/>
        <v>190637015</v>
      </c>
      <c r="O16" s="20"/>
      <c r="P16" s="21"/>
      <c r="Q16" s="19">
        <f t="shared" si="1"/>
        <v>-190637015</v>
      </c>
      <c r="R16" s="20"/>
      <c r="S16" s="21"/>
      <c r="T16" s="55">
        <f t="shared" si="2"/>
        <v>11</v>
      </c>
      <c r="U16" s="18"/>
      <c r="V16" s="15"/>
      <c r="W16" s="19">
        <f>'17特別歳入'!K16-H16</f>
        <v>189508420</v>
      </c>
      <c r="X16" s="18"/>
    </row>
    <row r="17" spans="1:24" ht="25.5" customHeight="1">
      <c r="A17" s="15"/>
      <c r="B17" s="17" t="s">
        <v>54</v>
      </c>
      <c r="C17" s="18"/>
      <c r="D17" s="15"/>
      <c r="E17" s="19">
        <v>5998259000</v>
      </c>
      <c r="F17" s="20"/>
      <c r="G17" s="19"/>
      <c r="H17" s="19">
        <v>5569681686</v>
      </c>
      <c r="I17" s="20"/>
      <c r="J17" s="21"/>
      <c r="K17" s="19">
        <v>284900000</v>
      </c>
      <c r="L17" s="20"/>
      <c r="M17" s="21"/>
      <c r="N17" s="19">
        <f t="shared" si="0"/>
        <v>143677314</v>
      </c>
      <c r="O17" s="20"/>
      <c r="P17" s="21"/>
      <c r="Q17" s="19">
        <f t="shared" si="1"/>
        <v>-428577314</v>
      </c>
      <c r="R17" s="20"/>
      <c r="S17" s="21"/>
      <c r="T17" s="55">
        <f t="shared" si="2"/>
        <v>92.9</v>
      </c>
      <c r="U17" s="18"/>
      <c r="V17" s="15"/>
      <c r="W17" s="19">
        <f>'17特別歳入'!K17-H17</f>
        <v>513694496</v>
      </c>
      <c r="X17" s="18"/>
    </row>
    <row r="18" spans="1:24" ht="25.5" customHeight="1">
      <c r="A18" s="15"/>
      <c r="B18" s="17" t="s">
        <v>55</v>
      </c>
      <c r="C18" s="18"/>
      <c r="D18" s="15"/>
      <c r="E18" s="19">
        <v>15539497000</v>
      </c>
      <c r="F18" s="20"/>
      <c r="G18" s="19"/>
      <c r="H18" s="19">
        <v>15344769757</v>
      </c>
      <c r="I18" s="20"/>
      <c r="J18" s="21"/>
      <c r="K18" s="19">
        <v>0</v>
      </c>
      <c r="L18" s="20"/>
      <c r="M18" s="21"/>
      <c r="N18" s="19">
        <f t="shared" si="0"/>
        <v>194727243</v>
      </c>
      <c r="O18" s="20"/>
      <c r="P18" s="21"/>
      <c r="Q18" s="19">
        <f t="shared" si="1"/>
        <v>-194727243</v>
      </c>
      <c r="R18" s="20"/>
      <c r="S18" s="21"/>
      <c r="T18" s="55">
        <f t="shared" si="2"/>
        <v>98.7</v>
      </c>
      <c r="U18" s="18"/>
      <c r="V18" s="15"/>
      <c r="W18" s="19">
        <f>'17特別歳入'!K18-H18</f>
        <v>0</v>
      </c>
      <c r="X18" s="18"/>
    </row>
    <row r="19" spans="1:24" ht="25.5" customHeight="1">
      <c r="A19" s="15"/>
      <c r="B19" s="17" t="s">
        <v>60</v>
      </c>
      <c r="C19" s="18"/>
      <c r="D19" s="15"/>
      <c r="E19" s="19">
        <v>9008775000</v>
      </c>
      <c r="F19" s="20"/>
      <c r="G19" s="19"/>
      <c r="H19" s="19">
        <v>8869149812</v>
      </c>
      <c r="I19" s="20"/>
      <c r="J19" s="21"/>
      <c r="K19" s="19">
        <v>0</v>
      </c>
      <c r="L19" s="20"/>
      <c r="M19" s="21"/>
      <c r="N19" s="19">
        <f t="shared" si="0"/>
        <v>139625188</v>
      </c>
      <c r="O19" s="20"/>
      <c r="P19" s="21"/>
      <c r="Q19" s="19">
        <f t="shared" si="1"/>
        <v>-139625188</v>
      </c>
      <c r="R19" s="20"/>
      <c r="S19" s="21"/>
      <c r="T19" s="55">
        <f t="shared" si="2"/>
        <v>98.5</v>
      </c>
      <c r="U19" s="18"/>
      <c r="V19" s="15"/>
      <c r="W19" s="19">
        <f>'17特別歳入'!K19-H19</f>
        <v>26584336</v>
      </c>
      <c r="X19" s="18"/>
    </row>
    <row r="20" spans="1:24" ht="25.5" customHeight="1">
      <c r="A20" s="15"/>
      <c r="B20" s="17" t="s">
        <v>56</v>
      </c>
      <c r="C20" s="18"/>
      <c r="D20" s="15"/>
      <c r="E20" s="19">
        <v>2998138000</v>
      </c>
      <c r="F20" s="20"/>
      <c r="G20" s="19"/>
      <c r="H20" s="19">
        <v>2454694321</v>
      </c>
      <c r="I20" s="20"/>
      <c r="J20" s="21"/>
      <c r="K20" s="19">
        <v>0</v>
      </c>
      <c r="L20" s="20"/>
      <c r="M20" s="21"/>
      <c r="N20" s="19">
        <f t="shared" si="0"/>
        <v>543443679</v>
      </c>
      <c r="O20" s="20"/>
      <c r="P20" s="21"/>
      <c r="Q20" s="19">
        <f t="shared" si="1"/>
        <v>-543443679</v>
      </c>
      <c r="R20" s="20"/>
      <c r="S20" s="21"/>
      <c r="T20" s="121">
        <f t="shared" si="2"/>
        <v>81.9</v>
      </c>
      <c r="U20" s="18"/>
      <c r="V20" s="15"/>
      <c r="W20" s="19">
        <f>'17特別歳入'!K20-H20</f>
        <v>0</v>
      </c>
      <c r="X20" s="18"/>
    </row>
    <row r="21" spans="1:24" s="66" customFormat="1" ht="18" customHeight="1">
      <c r="A21" s="57"/>
      <c r="B21" s="116"/>
      <c r="C21" s="59"/>
      <c r="D21" s="57"/>
      <c r="E21" s="63">
        <f>SUM(E7:E20)</f>
        <v>375810460000</v>
      </c>
      <c r="F21" s="61"/>
      <c r="G21" s="63"/>
      <c r="H21" s="63">
        <f>SUM(H7:H20)</f>
        <v>372976916511</v>
      </c>
      <c r="I21" s="61"/>
      <c r="J21" s="62"/>
      <c r="K21" s="63">
        <f>SUM(K7:K20)</f>
        <v>284900000</v>
      </c>
      <c r="L21" s="61"/>
      <c r="M21" s="62"/>
      <c r="N21" s="63">
        <f>SUM(N7:N20)</f>
        <v>2548643489</v>
      </c>
      <c r="O21" s="61"/>
      <c r="P21" s="62"/>
      <c r="Q21" s="63">
        <f t="shared" si="1"/>
        <v>-2833543489</v>
      </c>
      <c r="R21" s="61"/>
      <c r="S21" s="96"/>
      <c r="T21" s="68">
        <f t="shared" si="2"/>
        <v>99.2</v>
      </c>
      <c r="U21" s="94"/>
      <c r="V21" s="57"/>
      <c r="W21" s="63">
        <f>'17特別歳入'!K21-H21</f>
        <v>4272032094</v>
      </c>
      <c r="X21" s="59"/>
    </row>
    <row r="22" spans="1:24" ht="12.75">
      <c r="A22" s="7"/>
      <c r="B22" s="10" t="s">
        <v>57</v>
      </c>
      <c r="C22" s="9"/>
      <c r="D22" s="7"/>
      <c r="E22" s="25"/>
      <c r="F22" s="26"/>
      <c r="G22" s="25"/>
      <c r="H22" s="25"/>
      <c r="I22" s="26"/>
      <c r="J22" s="27"/>
      <c r="K22" s="25"/>
      <c r="L22" s="26"/>
      <c r="M22" s="27"/>
      <c r="N22" s="25"/>
      <c r="O22" s="26"/>
      <c r="P22" s="27"/>
      <c r="Q22" s="25"/>
      <c r="R22" s="26"/>
      <c r="S22" s="27"/>
      <c r="T22" s="68"/>
      <c r="U22" s="26"/>
      <c r="V22" s="7"/>
      <c r="W22" s="25"/>
      <c r="X22" s="9"/>
    </row>
    <row r="23" spans="1:24" s="79" customFormat="1" ht="18" customHeight="1">
      <c r="A23" s="70"/>
      <c r="B23" s="119"/>
      <c r="C23" s="72"/>
      <c r="D23" s="70" t="s">
        <v>24</v>
      </c>
      <c r="E23" s="76">
        <v>356963888000</v>
      </c>
      <c r="F23" s="74" t="s">
        <v>25</v>
      </c>
      <c r="G23" s="76" t="s">
        <v>24</v>
      </c>
      <c r="H23" s="76">
        <v>353213613891</v>
      </c>
      <c r="I23" s="74" t="s">
        <v>25</v>
      </c>
      <c r="J23" s="75" t="s">
        <v>24</v>
      </c>
      <c r="K23" s="76">
        <v>890500000</v>
      </c>
      <c r="L23" s="74" t="s">
        <v>25</v>
      </c>
      <c r="M23" s="75" t="s">
        <v>24</v>
      </c>
      <c r="N23" s="76">
        <f>E23-H23-K23</f>
        <v>2859774109</v>
      </c>
      <c r="O23" s="74" t="s">
        <v>25</v>
      </c>
      <c r="P23" s="75" t="s">
        <v>24</v>
      </c>
      <c r="Q23" s="76">
        <f>H23-E23</f>
        <v>-3750274109</v>
      </c>
      <c r="R23" s="74" t="s">
        <v>25</v>
      </c>
      <c r="S23" s="75" t="s">
        <v>24</v>
      </c>
      <c r="T23" s="77">
        <f>ROUND(H23/E23*100,1)</f>
        <v>98.9</v>
      </c>
      <c r="U23" s="72" t="s">
        <v>25</v>
      </c>
      <c r="V23" s="70" t="s">
        <v>24</v>
      </c>
      <c r="W23" s="76">
        <f>'17特別歳入'!K23-H23</f>
        <v>4835690087</v>
      </c>
      <c r="X23" s="72" t="s">
        <v>25</v>
      </c>
    </row>
    <row r="24" spans="2:23" s="31" customFormat="1" ht="9" customHeight="1">
      <c r="B24" s="10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33"/>
      <c r="W24" s="25"/>
    </row>
    <row r="25" spans="1:24" ht="12.75">
      <c r="A25" s="3"/>
      <c r="B25" s="6"/>
      <c r="C25" s="5"/>
      <c r="D25" s="3"/>
      <c r="E25" s="34" t="s">
        <v>68</v>
      </c>
      <c r="F25" s="23"/>
      <c r="G25" s="24"/>
      <c r="H25" s="34"/>
      <c r="I25" s="23"/>
      <c r="J25" s="24"/>
      <c r="K25" s="34" t="s">
        <v>68</v>
      </c>
      <c r="L25" s="23"/>
      <c r="M25" s="24"/>
      <c r="N25" s="34"/>
      <c r="O25" s="23"/>
      <c r="P25" s="24"/>
      <c r="Q25" s="34" t="s">
        <v>68</v>
      </c>
      <c r="R25" s="23"/>
      <c r="S25" s="36"/>
      <c r="T25" s="36"/>
      <c r="U25" s="36"/>
      <c r="V25" s="36"/>
      <c r="W25" s="36"/>
      <c r="X25" s="36"/>
    </row>
    <row r="26" spans="1:26" s="79" customFormat="1" ht="18" customHeight="1">
      <c r="A26" s="89"/>
      <c r="B26" s="90"/>
      <c r="C26" s="91"/>
      <c r="D26" s="95"/>
      <c r="E26" s="98">
        <f>W21</f>
        <v>4272032094</v>
      </c>
      <c r="F26" s="122"/>
      <c r="G26" s="95"/>
      <c r="H26" s="138" t="s">
        <v>96</v>
      </c>
      <c r="I26" s="94"/>
      <c r="J26" s="95"/>
      <c r="K26" s="98">
        <v>900000</v>
      </c>
      <c r="L26" s="94"/>
      <c r="M26" s="96"/>
      <c r="N26" s="93"/>
      <c r="O26" s="94"/>
      <c r="P26" s="123"/>
      <c r="Q26" s="98">
        <f>E26-K26</f>
        <v>4271132094</v>
      </c>
      <c r="R26" s="97"/>
      <c r="S26" s="124"/>
      <c r="T26" s="124"/>
      <c r="U26" s="124"/>
      <c r="V26" s="124"/>
      <c r="W26" s="124"/>
      <c r="X26" s="124"/>
      <c r="Y26" s="102"/>
      <c r="Z26" s="102"/>
    </row>
    <row r="27" spans="1:26" ht="21" customHeight="1">
      <c r="A27" s="125"/>
      <c r="B27" s="126" t="s">
        <v>43</v>
      </c>
      <c r="C27" s="9"/>
      <c r="D27" s="7"/>
      <c r="E27" s="31"/>
      <c r="F27" s="9"/>
      <c r="G27" s="27"/>
      <c r="H27" s="139"/>
      <c r="I27" s="26"/>
      <c r="J27" s="27"/>
      <c r="K27" s="127"/>
      <c r="L27" s="26"/>
      <c r="M27" s="27"/>
      <c r="N27" s="128" t="s">
        <v>44</v>
      </c>
      <c r="O27" s="129"/>
      <c r="P27" s="27"/>
      <c r="Q27" s="25"/>
      <c r="R27" s="37"/>
      <c r="S27" s="31"/>
      <c r="T27" s="31"/>
      <c r="U27" s="31"/>
      <c r="V27" s="31"/>
      <c r="W27" s="31"/>
      <c r="X27" s="31"/>
      <c r="Y27" s="31"/>
      <c r="Z27" s="31"/>
    </row>
    <row r="28" spans="1:26" ht="20.25" customHeight="1">
      <c r="A28" s="104"/>
      <c r="B28" s="105"/>
      <c r="C28" s="72"/>
      <c r="D28" s="130" t="s">
        <v>81</v>
      </c>
      <c r="E28" s="108">
        <f>W23</f>
        <v>4835690087</v>
      </c>
      <c r="F28" s="132" t="s">
        <v>80</v>
      </c>
      <c r="G28" s="106" t="s">
        <v>81</v>
      </c>
      <c r="H28" s="107" t="s">
        <v>97</v>
      </c>
      <c r="I28" s="74" t="s">
        <v>82</v>
      </c>
      <c r="J28" s="106" t="s">
        <v>24</v>
      </c>
      <c r="K28" s="131">
        <v>187150000</v>
      </c>
      <c r="L28" s="74" t="s">
        <v>25</v>
      </c>
      <c r="M28" s="75"/>
      <c r="N28" s="76"/>
      <c r="O28" s="74"/>
      <c r="P28" s="106" t="s">
        <v>83</v>
      </c>
      <c r="Q28" s="108">
        <f>E28-K28</f>
        <v>4648540087</v>
      </c>
      <c r="R28" s="133" t="s">
        <v>82</v>
      </c>
      <c r="S28" s="31"/>
      <c r="T28" s="31"/>
      <c r="U28" s="31" t="s">
        <v>91</v>
      </c>
      <c r="V28" s="31"/>
      <c r="W28" s="31"/>
      <c r="X28" s="31"/>
      <c r="Y28" s="31"/>
      <c r="Z28" s="31"/>
    </row>
    <row r="29" spans="1:26" ht="24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</sheetData>
  <mergeCells count="1">
    <mergeCell ref="H26:H27"/>
  </mergeCells>
  <printOptions/>
  <pageMargins left="0.984251968503937" right="0.5905511811023623" top="0.5905511811023623" bottom="0.5905511811023623" header="0" footer="0"/>
  <pageSetup fitToHeight="1" fitToWidth="1" horizontalDpi="600" verticalDpi="600" orientation="landscape" paperSize="9" scale="8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静岡県庁</dc:creator>
  <cp:keywords/>
  <dc:description/>
  <cp:lastModifiedBy>Sdouser</cp:lastModifiedBy>
  <cp:lastPrinted>2006-12-01T07:01:56Z</cp:lastPrinted>
  <dcterms:created xsi:type="dcterms:W3CDTF">1997-12-08T01:16:53Z</dcterms:created>
  <dcterms:modified xsi:type="dcterms:W3CDTF">2006-12-01T07:12:24Z</dcterms:modified>
  <cp:category/>
  <cp:version/>
  <cp:contentType/>
  <cp:contentStatus/>
</cp:coreProperties>
</file>