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615" activeTab="0"/>
  </bookViews>
  <sheets>
    <sheet name="一般歳入" sheetId="1" r:id="rId1"/>
    <sheet name="一般歳出" sheetId="2" r:id="rId2"/>
    <sheet name="特別歳入" sheetId="3" r:id="rId3"/>
    <sheet name="特別歳出" sheetId="4" r:id="rId4"/>
  </sheets>
  <definedNames>
    <definedName name="_xlnm.Print_Area" localSheetId="1">'一般歳出'!$A$1:$X$28</definedName>
    <definedName name="_xlnm.Print_Area" localSheetId="0">'一般歳入'!$A$1:$Z$24</definedName>
    <definedName name="_xlnm.Print_Area" localSheetId="3">'特別歳出'!$A$1:$Y$27</definedName>
    <definedName name="_xlnm.Print_Area" localSheetId="2">'特別歳入'!$A$1:$Y$23</definedName>
  </definedNames>
  <calcPr fullCalcOnLoad="1"/>
</workbook>
</file>

<file path=xl/sharedStrings.xml><?xml version="1.0" encoding="utf-8"?>
<sst xmlns="http://schemas.openxmlformats.org/spreadsheetml/2006/main" count="212" uniqueCount="84">
  <si>
    <t xml:space="preserve"> 　(1) 歳　　　入</t>
  </si>
  <si>
    <t>（単位：円）</t>
  </si>
  <si>
    <t>事　　　項</t>
  </si>
  <si>
    <t>予算現額と</t>
  </si>
  <si>
    <t>予算に</t>
  </si>
  <si>
    <t>予算現額</t>
  </si>
  <si>
    <t>調定額</t>
  </si>
  <si>
    <t>収入済額</t>
  </si>
  <si>
    <t>不納欠損額</t>
  </si>
  <si>
    <t>収入未済額</t>
  </si>
  <si>
    <t>対する</t>
  </si>
  <si>
    <t>科目（款）</t>
  </si>
  <si>
    <t>との比較</t>
  </si>
  <si>
    <t>収入率</t>
  </si>
  <si>
    <t>県税</t>
  </si>
  <si>
    <t>地方譲与税</t>
  </si>
  <si>
    <t>地方交付税</t>
  </si>
  <si>
    <t>交通安全対策特別交付金</t>
  </si>
  <si>
    <t>分担金及び負担金</t>
  </si>
  <si>
    <t>使用料及び手数料</t>
  </si>
  <si>
    <t>国庫支出金</t>
  </si>
  <si>
    <t>財産収入</t>
  </si>
  <si>
    <t>寄附金</t>
  </si>
  <si>
    <t>繰入金</t>
  </si>
  <si>
    <t>繰越金</t>
  </si>
  <si>
    <t>諸収入</t>
  </si>
  <si>
    <t>県債</t>
  </si>
  <si>
    <t>合　　　　　　　計</t>
  </si>
  <si>
    <t>Ａ</t>
  </si>
  <si>
    <t>(</t>
  </si>
  <si>
    <t>)</t>
  </si>
  <si>
    <t>（　）内は前年度</t>
  </si>
  <si>
    <t xml:space="preserve"> 　(２) 歳　　　出</t>
  </si>
  <si>
    <t>支出済額</t>
  </si>
  <si>
    <t>翌年度繰越額</t>
  </si>
  <si>
    <t>不用額</t>
  </si>
  <si>
    <t>執行率</t>
  </si>
  <si>
    <t>議会費</t>
  </si>
  <si>
    <t>総務費</t>
  </si>
  <si>
    <t>企画費</t>
  </si>
  <si>
    <t>生活・文化費</t>
  </si>
  <si>
    <t>商工労働費</t>
  </si>
  <si>
    <t>農林水産業費</t>
  </si>
  <si>
    <t>土木費</t>
  </si>
  <si>
    <t>警察費</t>
  </si>
  <si>
    <t>教育費</t>
  </si>
  <si>
    <t>災害対策費</t>
  </si>
  <si>
    <t>公債費</t>
  </si>
  <si>
    <t>諸支出金</t>
  </si>
  <si>
    <t>予備費</t>
  </si>
  <si>
    <t>Ｂ</t>
  </si>
  <si>
    <t>歳入歳出差引残額</t>
  </si>
  <si>
    <t>繰越財源</t>
  </si>
  <si>
    <t>実質収支</t>
  </si>
  <si>
    <t>Ｃ</t>
  </si>
  <si>
    <t>Ｄ</t>
  </si>
  <si>
    <t>Ａ － Ｂ</t>
  </si>
  <si>
    <t>充 当 額</t>
  </si>
  <si>
    <t>Ｃ － Ｄ</t>
  </si>
  <si>
    <t>会　計　名</t>
  </si>
  <si>
    <t>公債管理</t>
  </si>
  <si>
    <t>自動車税等証紙徴収事務</t>
  </si>
  <si>
    <t>市町村振興助成事業</t>
  </si>
  <si>
    <t>母子寡婦福祉資金</t>
  </si>
  <si>
    <t>心身障害者扶養共済事業</t>
  </si>
  <si>
    <t>県営林事業</t>
  </si>
  <si>
    <t>林業改善資金</t>
  </si>
  <si>
    <t>沿岸漁業改善資金</t>
  </si>
  <si>
    <t>清水港等港湾整備事業</t>
  </si>
  <si>
    <t>流域下水道事業</t>
  </si>
  <si>
    <t>物品調達事務等</t>
  </si>
  <si>
    <t>県立高等学校農業実習費</t>
  </si>
  <si>
    <t>合計</t>
  </si>
  <si>
    <t>歳入歳出</t>
  </si>
  <si>
    <t>差引残額</t>
  </si>
  <si>
    <t>地方消費税清算金</t>
  </si>
  <si>
    <t>環境費</t>
  </si>
  <si>
    <t>健康福祉費</t>
  </si>
  <si>
    <t>地方特例交付金</t>
  </si>
  <si>
    <t>農業改良資金</t>
  </si>
  <si>
    <t>％</t>
  </si>
  <si>
    <t>中小企業振興資金</t>
  </si>
  <si>
    <t xml:space="preserve"> １　平成１３年度静岡県一般会計歳入歳出決算</t>
  </si>
  <si>
    <t xml:space="preserve"> ２　平成１３年度静岡県特別会計歳入歳出決算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</si>
</sst>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quot;(&quot;#,##0&quot;)&quot;;&quot;△ &quot;#,##0"/>
    <numFmt numFmtId="180" formatCode="&quot;(&quot;#,##0&quot;)&quot;;&quot;(△ &quot;#,##0&quot;)&quot;"/>
    <numFmt numFmtId="181" formatCode="&quot;( &quot;#,##0&quot; )&quot;;&quot;( △ &quot;#,##0&quot; )&quot;"/>
    <numFmt numFmtId="182" formatCode="&quot;( &quot;#,##0&quot; )&quot;;&quot;△ &quot;#,##0"/>
  </numFmts>
  <fonts count="8">
    <font>
      <sz val="11"/>
      <name val="ＭＳ ゴシック"/>
      <family val="3"/>
    </font>
    <font>
      <b/>
      <sz val="11"/>
      <name val="ＭＳ ゴシック"/>
      <family val="3"/>
    </font>
    <font>
      <i/>
      <sz val="11"/>
      <name val="ＭＳ ゴシック"/>
      <family val="3"/>
    </font>
    <font>
      <b/>
      <i/>
      <sz val="11"/>
      <name val="ＭＳ ゴシック"/>
      <family val="3"/>
    </font>
    <font>
      <sz val="10"/>
      <name val="ＭＳ 明朝"/>
      <family val="1"/>
    </font>
    <font>
      <sz val="9"/>
      <name val="ＭＳ 明朝"/>
      <family val="1"/>
    </font>
    <font>
      <sz val="11"/>
      <name val="ＭＳ 明朝"/>
      <family val="1"/>
    </font>
    <font>
      <sz val="6"/>
      <name val="ＭＳ Ｐゴシック"/>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vertical="center"/>
    </xf>
    <xf numFmtId="0" fontId="4" fillId="0" borderId="0" xfId="0" applyFont="1" applyAlignment="1">
      <alignment horizontal="centerContinuous"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0" xfId="0" applyFont="1" applyBorder="1" applyAlignment="1">
      <alignment horizontal="centerContinuous" vertical="center"/>
    </xf>
    <xf numFmtId="0" fontId="4" fillId="0" borderId="5" xfId="0" applyFont="1" applyBorder="1" applyAlignment="1">
      <alignment vertical="center"/>
    </xf>
    <xf numFmtId="0" fontId="4" fillId="0" borderId="0" xfId="0" applyFont="1" applyBorder="1" applyAlignment="1">
      <alignment horizontal="distributed"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horizontal="distributed"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vertical="center"/>
    </xf>
    <xf numFmtId="176" fontId="4" fillId="0" borderId="10" xfId="0" applyNumberFormat="1" applyFont="1" applyBorder="1" applyAlignment="1">
      <alignment vertical="center"/>
    </xf>
    <xf numFmtId="176" fontId="4" fillId="0" borderId="11" xfId="0" applyNumberFormat="1" applyFont="1" applyBorder="1" applyAlignment="1">
      <alignment vertical="center"/>
    </xf>
    <xf numFmtId="176" fontId="4" fillId="0" borderId="9" xfId="0" applyNumberFormat="1" applyFont="1" applyBorder="1" applyAlignment="1">
      <alignment vertical="center"/>
    </xf>
    <xf numFmtId="177" fontId="4" fillId="0" borderId="10" xfId="0" applyNumberFormat="1" applyFont="1" applyBorder="1" applyAlignment="1">
      <alignmen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1" xfId="0" applyNumberFormat="1" applyFont="1" applyBorder="1" applyAlignment="1">
      <alignment vertical="center"/>
    </xf>
    <xf numFmtId="176" fontId="4" fillId="0" borderId="0" xfId="0" applyNumberFormat="1" applyFont="1" applyBorder="1" applyAlignment="1">
      <alignment vertical="center"/>
    </xf>
    <xf numFmtId="176" fontId="4" fillId="0" borderId="5" xfId="0" applyNumberFormat="1" applyFont="1" applyBorder="1" applyAlignment="1">
      <alignment vertical="center"/>
    </xf>
    <xf numFmtId="176" fontId="4" fillId="0" borderId="4" xfId="0" applyNumberFormat="1" applyFont="1" applyBorder="1" applyAlignment="1">
      <alignment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176" fontId="4" fillId="0" borderId="6" xfId="0" applyNumberFormat="1" applyFont="1" applyBorder="1" applyAlignment="1">
      <alignmen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177" fontId="4" fillId="0" borderId="2" xfId="0" applyNumberFormat="1" applyFont="1" applyBorder="1" applyAlignment="1">
      <alignment vertical="center"/>
    </xf>
    <xf numFmtId="177" fontId="4" fillId="0" borderId="7" xfId="0" applyNumberFormat="1" applyFont="1" applyBorder="1" applyAlignment="1">
      <alignment vertical="center"/>
    </xf>
    <xf numFmtId="177" fontId="4" fillId="0" borderId="0" xfId="0" applyNumberFormat="1" applyFont="1" applyBorder="1" applyAlignment="1">
      <alignment vertical="center"/>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176" fontId="4" fillId="0" borderId="2"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1"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7" fontId="4" fillId="0" borderId="2" xfId="0" applyNumberFormat="1" applyFont="1" applyBorder="1" applyAlignment="1">
      <alignment horizontal="centerContinuous" vertical="center"/>
    </xf>
    <xf numFmtId="0" fontId="4" fillId="0" borderId="2" xfId="0" applyFont="1" applyBorder="1" applyAlignment="1">
      <alignment horizontal="right" vertical="center"/>
    </xf>
    <xf numFmtId="0" fontId="4" fillId="0" borderId="7" xfId="0" applyFont="1" applyBorder="1" applyAlignment="1">
      <alignment horizontal="left" vertical="center"/>
    </xf>
    <xf numFmtId="49" fontId="4" fillId="0" borderId="4" xfId="0" applyNumberFormat="1" applyFont="1" applyBorder="1" applyAlignment="1">
      <alignment vertical="center"/>
    </xf>
    <xf numFmtId="49" fontId="4" fillId="0" borderId="0" xfId="0" applyNumberFormat="1" applyFont="1" applyBorder="1" applyAlignment="1">
      <alignment vertical="center"/>
    </xf>
    <xf numFmtId="49" fontId="4" fillId="0" borderId="5" xfId="0" applyNumberFormat="1" applyFont="1" applyBorder="1" applyAlignment="1">
      <alignment vertical="center"/>
    </xf>
    <xf numFmtId="176" fontId="4"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xf>
    <xf numFmtId="182" fontId="4" fillId="0" borderId="7" xfId="0" applyNumberFormat="1" applyFont="1" applyBorder="1" applyAlignment="1">
      <alignment horizontal="centerContinuous" vertical="center"/>
    </xf>
    <xf numFmtId="0" fontId="4" fillId="0" borderId="11" xfId="0" applyFont="1" applyBorder="1" applyAlignment="1">
      <alignment horizontal="left" vertical="center"/>
    </xf>
    <xf numFmtId="176" fontId="4" fillId="0" borderId="6" xfId="0" applyNumberFormat="1" applyFont="1" applyBorder="1" applyAlignment="1">
      <alignment horizontal="center" vertical="center"/>
    </xf>
    <xf numFmtId="176" fontId="4" fillId="0" borderId="8" xfId="0" applyNumberFormat="1" applyFont="1" applyBorder="1" applyAlignment="1">
      <alignment horizontal="center" vertical="center"/>
    </xf>
    <xf numFmtId="181" fontId="4" fillId="0" borderId="6" xfId="0" applyNumberFormat="1" applyFont="1" applyBorder="1" applyAlignment="1">
      <alignment horizontal="center" vertical="center"/>
    </xf>
    <xf numFmtId="181" fontId="4" fillId="0" borderId="7" xfId="0" applyNumberFormat="1" applyFont="1" applyBorder="1" applyAlignment="1">
      <alignment horizontal="center" vertical="center"/>
    </xf>
    <xf numFmtId="181" fontId="4" fillId="0" borderId="8"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182" fontId="4" fillId="0" borderId="6" xfId="0" applyNumberFormat="1" applyFont="1" applyBorder="1" applyAlignment="1">
      <alignment horizontal="center" vertical="center"/>
    </xf>
    <xf numFmtId="182" fontId="4" fillId="0" borderId="7" xfId="0" applyNumberFormat="1" applyFont="1" applyBorder="1" applyAlignment="1">
      <alignment horizontal="center" vertical="center"/>
    </xf>
    <xf numFmtId="182" fontId="4" fillId="0" borderId="8"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4</xdr:col>
      <xdr:colOff>142875</xdr:colOff>
      <xdr:row>5</xdr:row>
      <xdr:rowOff>9525</xdr:rowOff>
    </xdr:to>
    <xdr:sp>
      <xdr:nvSpPr>
        <xdr:cNvPr id="1" name="Line 1"/>
        <xdr:cNvSpPr>
          <a:spLocks/>
        </xdr:cNvSpPr>
      </xdr:nvSpPr>
      <xdr:spPr>
        <a:xfrm flipH="1" flipV="1">
          <a:off x="9525" y="695325"/>
          <a:ext cx="2466975" cy="914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5</xdr:col>
      <xdr:colOff>0</xdr:colOff>
      <xdr:row>5</xdr:row>
      <xdr:rowOff>0</xdr:rowOff>
    </xdr:to>
    <xdr:sp>
      <xdr:nvSpPr>
        <xdr:cNvPr id="1" name="Line 1"/>
        <xdr:cNvSpPr>
          <a:spLocks/>
        </xdr:cNvSpPr>
      </xdr:nvSpPr>
      <xdr:spPr>
        <a:xfrm flipH="1" flipV="1">
          <a:off x="9525" y="533400"/>
          <a:ext cx="2562225" cy="742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2</xdr:col>
      <xdr:colOff>142875</xdr:colOff>
      <xdr:row>5</xdr:row>
      <xdr:rowOff>0</xdr:rowOff>
    </xdr:to>
    <xdr:sp>
      <xdr:nvSpPr>
        <xdr:cNvPr id="1" name="Line 1"/>
        <xdr:cNvSpPr>
          <a:spLocks/>
        </xdr:cNvSpPr>
      </xdr:nvSpPr>
      <xdr:spPr>
        <a:xfrm>
          <a:off x="38100" y="685800"/>
          <a:ext cx="226695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304800</xdr:rowOff>
    </xdr:from>
    <xdr:to>
      <xdr:col>3</xdr:col>
      <xdr:colOff>0</xdr:colOff>
      <xdr:row>5</xdr:row>
      <xdr:rowOff>0</xdr:rowOff>
    </xdr:to>
    <xdr:sp>
      <xdr:nvSpPr>
        <xdr:cNvPr id="1" name="Line 3"/>
        <xdr:cNvSpPr>
          <a:spLocks/>
        </xdr:cNvSpPr>
      </xdr:nvSpPr>
      <xdr:spPr>
        <a:xfrm flipH="1" flipV="1">
          <a:off x="0" y="476250"/>
          <a:ext cx="2343150" cy="571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4"/>
  <sheetViews>
    <sheetView tabSelected="1" workbookViewId="0" topLeftCell="K1">
      <selection activeCell="Y21" sqref="Y21"/>
    </sheetView>
  </sheetViews>
  <sheetFormatPr defaultColWidth="8.796875" defaultRowHeight="27" customHeight="1"/>
  <cols>
    <col min="1" max="1" width="1.59765625" style="1" customWidth="1"/>
    <col min="2" max="2" width="2.59765625" style="1" customWidth="1"/>
    <col min="3" max="3" width="1.59765625" style="1" customWidth="1"/>
    <col min="4" max="4" width="18.69921875" style="1" customWidth="1"/>
    <col min="5" max="6" width="1.59765625" style="1" customWidth="1"/>
    <col min="7" max="7" width="16.59765625" style="1" customWidth="1"/>
    <col min="8" max="9" width="1.59765625" style="1" customWidth="1"/>
    <col min="10" max="10" width="16.59765625" style="1" customWidth="1"/>
    <col min="11" max="12" width="1.59765625" style="1" customWidth="1"/>
    <col min="13" max="13" width="16.8984375" style="1" customWidth="1"/>
    <col min="14" max="15" width="1.59765625" style="1" customWidth="1"/>
    <col min="16" max="16" width="12.3984375" style="1" customWidth="1"/>
    <col min="17" max="18" width="1.59765625" style="1" customWidth="1"/>
    <col min="19" max="19" width="13.8984375" style="1" customWidth="1"/>
    <col min="20" max="20" width="1.69921875" style="1" customWidth="1"/>
    <col min="21" max="21" width="1.59765625" style="1" customWidth="1"/>
    <col min="22" max="22" width="16.8984375" style="1" customWidth="1"/>
    <col min="23" max="23" width="1.59765625" style="1" customWidth="1"/>
    <col min="24" max="24" width="2" style="1" customWidth="1"/>
    <col min="25" max="25" width="7.19921875" style="1" customWidth="1"/>
    <col min="26" max="26" width="2.3984375" style="1" customWidth="1"/>
    <col min="27" max="16384" width="9" style="1" customWidth="1"/>
  </cols>
  <sheetData>
    <row r="1" spans="1:7" ht="27" customHeight="1">
      <c r="A1" s="1" t="s">
        <v>82</v>
      </c>
      <c r="B1" s="2"/>
      <c r="C1" s="2"/>
      <c r="D1" s="2"/>
      <c r="E1" s="2"/>
      <c r="F1" s="2"/>
      <c r="G1" s="2"/>
    </row>
    <row r="2" spans="1:25" ht="27" customHeight="1">
      <c r="A2" s="1" t="s">
        <v>0</v>
      </c>
      <c r="B2" s="2"/>
      <c r="C2" s="2"/>
      <c r="D2" s="2"/>
      <c r="V2" s="2"/>
      <c r="W2" s="2" t="s">
        <v>1</v>
      </c>
      <c r="X2" s="2"/>
      <c r="Y2" s="2"/>
    </row>
    <row r="3" spans="1:26" ht="24" customHeight="1">
      <c r="A3" s="3"/>
      <c r="B3" s="4"/>
      <c r="C3" s="4"/>
      <c r="D3" s="50" t="s">
        <v>2</v>
      </c>
      <c r="E3" s="5"/>
      <c r="F3" s="3"/>
      <c r="G3" s="4"/>
      <c r="H3" s="5"/>
      <c r="I3" s="3"/>
      <c r="J3" s="4"/>
      <c r="K3" s="5"/>
      <c r="L3" s="3"/>
      <c r="M3" s="4"/>
      <c r="N3" s="5"/>
      <c r="O3" s="3"/>
      <c r="P3" s="4"/>
      <c r="Q3" s="5"/>
      <c r="R3" s="3"/>
      <c r="S3" s="4"/>
      <c r="T3" s="5"/>
      <c r="U3" s="3"/>
      <c r="V3" s="6" t="s">
        <v>3</v>
      </c>
      <c r="W3" s="5"/>
      <c r="X3" s="3"/>
      <c r="Y3" s="6" t="s">
        <v>4</v>
      </c>
      <c r="Z3" s="5"/>
    </row>
    <row r="4" spans="1:26" ht="24" customHeight="1">
      <c r="A4" s="7"/>
      <c r="B4" s="8"/>
      <c r="C4" s="8"/>
      <c r="D4" s="8"/>
      <c r="E4" s="9"/>
      <c r="F4" s="7"/>
      <c r="G4" s="10" t="s">
        <v>5</v>
      </c>
      <c r="H4" s="9"/>
      <c r="I4" s="7"/>
      <c r="J4" s="10" t="s">
        <v>6</v>
      </c>
      <c r="K4" s="9"/>
      <c r="L4" s="7"/>
      <c r="M4" s="10" t="s">
        <v>7</v>
      </c>
      <c r="N4" s="9"/>
      <c r="O4" s="7"/>
      <c r="P4" s="10" t="s">
        <v>8</v>
      </c>
      <c r="Q4" s="9"/>
      <c r="R4" s="7"/>
      <c r="S4" s="10" t="s">
        <v>9</v>
      </c>
      <c r="T4" s="9"/>
      <c r="U4" s="7"/>
      <c r="V4" s="10" t="s">
        <v>7</v>
      </c>
      <c r="W4" s="9"/>
      <c r="X4" s="7"/>
      <c r="Y4" s="10" t="s">
        <v>10</v>
      </c>
      <c r="Z4" s="9"/>
    </row>
    <row r="5" spans="1:26" ht="24" customHeight="1">
      <c r="A5" s="11"/>
      <c r="B5" s="12" t="s">
        <v>11</v>
      </c>
      <c r="C5" s="12"/>
      <c r="D5" s="12"/>
      <c r="E5" s="13"/>
      <c r="F5" s="11"/>
      <c r="G5" s="12"/>
      <c r="H5" s="13"/>
      <c r="I5" s="11"/>
      <c r="J5" s="12"/>
      <c r="K5" s="13"/>
      <c r="L5" s="11"/>
      <c r="M5" s="12"/>
      <c r="N5" s="13"/>
      <c r="O5" s="11"/>
      <c r="P5" s="12"/>
      <c r="Q5" s="13"/>
      <c r="R5" s="11"/>
      <c r="S5" s="12"/>
      <c r="T5" s="13"/>
      <c r="U5" s="11"/>
      <c r="V5" s="14" t="s">
        <v>12</v>
      </c>
      <c r="W5" s="13"/>
      <c r="X5" s="11"/>
      <c r="Y5" s="14" t="s">
        <v>13</v>
      </c>
      <c r="Z5" s="13"/>
    </row>
    <row r="6" spans="1:26" ht="27" customHeight="1">
      <c r="A6" s="15"/>
      <c r="B6" s="16">
        <v>1</v>
      </c>
      <c r="C6" s="16"/>
      <c r="D6" s="17" t="s">
        <v>14</v>
      </c>
      <c r="E6" s="18"/>
      <c r="F6" s="15"/>
      <c r="G6" s="19">
        <v>465100000000</v>
      </c>
      <c r="H6" s="20"/>
      <c r="I6" s="21"/>
      <c r="J6" s="19">
        <v>483563425962</v>
      </c>
      <c r="K6" s="20"/>
      <c r="L6" s="21"/>
      <c r="M6" s="19">
        <v>467638976537</v>
      </c>
      <c r="N6" s="20"/>
      <c r="O6" s="21"/>
      <c r="P6" s="19">
        <v>1050673109</v>
      </c>
      <c r="Q6" s="20"/>
      <c r="R6" s="21"/>
      <c r="S6" s="19">
        <v>14873776316</v>
      </c>
      <c r="T6" s="20"/>
      <c r="U6" s="21"/>
      <c r="V6" s="19">
        <f>M6-G6</f>
        <v>2538976537</v>
      </c>
      <c r="W6" s="20"/>
      <c r="X6" s="21"/>
      <c r="Y6" s="22">
        <f>M6/G6*100</f>
        <v>100.54589906192217</v>
      </c>
      <c r="Z6" s="59" t="s">
        <v>80</v>
      </c>
    </row>
    <row r="7" spans="1:26" ht="27" customHeight="1">
      <c r="A7" s="15"/>
      <c r="B7" s="16">
        <v>2</v>
      </c>
      <c r="C7" s="16"/>
      <c r="D7" s="17" t="s">
        <v>75</v>
      </c>
      <c r="E7" s="18"/>
      <c r="F7" s="15"/>
      <c r="G7" s="19">
        <v>72823000000</v>
      </c>
      <c r="H7" s="20"/>
      <c r="I7" s="21"/>
      <c r="J7" s="19">
        <v>72983307086</v>
      </c>
      <c r="K7" s="20"/>
      <c r="L7" s="21"/>
      <c r="M7" s="19">
        <v>72983307086</v>
      </c>
      <c r="N7" s="20"/>
      <c r="O7" s="21"/>
      <c r="P7" s="19">
        <v>0</v>
      </c>
      <c r="Q7" s="20"/>
      <c r="R7" s="21"/>
      <c r="S7" s="19">
        <v>0</v>
      </c>
      <c r="T7" s="20"/>
      <c r="U7" s="21"/>
      <c r="V7" s="19">
        <f>M7-G7</f>
        <v>160307086</v>
      </c>
      <c r="W7" s="20"/>
      <c r="X7" s="21"/>
      <c r="Y7" s="22">
        <f aca="true" t="shared" si="0" ref="Y7:Y21">M7/G7*100</f>
        <v>100.22013249385498</v>
      </c>
      <c r="Z7" s="18"/>
    </row>
    <row r="8" spans="1:26" ht="27" customHeight="1">
      <c r="A8" s="15"/>
      <c r="B8" s="16">
        <v>3</v>
      </c>
      <c r="C8" s="16"/>
      <c r="D8" s="17" t="s">
        <v>15</v>
      </c>
      <c r="E8" s="18"/>
      <c r="F8" s="15"/>
      <c r="G8" s="19">
        <v>3623000000</v>
      </c>
      <c r="H8" s="20"/>
      <c r="I8" s="21"/>
      <c r="J8" s="19">
        <v>3601565000</v>
      </c>
      <c r="K8" s="20"/>
      <c r="L8" s="21"/>
      <c r="M8" s="19">
        <v>3601565000</v>
      </c>
      <c r="N8" s="20"/>
      <c r="O8" s="21"/>
      <c r="P8" s="19">
        <v>0</v>
      </c>
      <c r="Q8" s="20"/>
      <c r="R8" s="21"/>
      <c r="S8" s="19">
        <v>0</v>
      </c>
      <c r="T8" s="20"/>
      <c r="U8" s="21"/>
      <c r="V8" s="19">
        <f aca="true" t="shared" si="1" ref="V8:V23">M8-G8</f>
        <v>-21435000</v>
      </c>
      <c r="W8" s="20"/>
      <c r="X8" s="21"/>
      <c r="Y8" s="22">
        <f t="shared" si="0"/>
        <v>99.40836323488821</v>
      </c>
      <c r="Z8" s="18"/>
    </row>
    <row r="9" spans="1:26" ht="27" customHeight="1">
      <c r="A9" s="15"/>
      <c r="B9" s="16">
        <v>4</v>
      </c>
      <c r="C9" s="16"/>
      <c r="D9" s="17" t="s">
        <v>78</v>
      </c>
      <c r="E9" s="18"/>
      <c r="F9" s="15"/>
      <c r="G9" s="19">
        <v>3117111000</v>
      </c>
      <c r="H9" s="20"/>
      <c r="I9" s="21"/>
      <c r="J9" s="19">
        <v>3117111000</v>
      </c>
      <c r="K9" s="20"/>
      <c r="L9" s="21"/>
      <c r="M9" s="19">
        <v>3117111000</v>
      </c>
      <c r="N9" s="20"/>
      <c r="O9" s="21"/>
      <c r="P9" s="19">
        <v>0</v>
      </c>
      <c r="Q9" s="20"/>
      <c r="R9" s="21"/>
      <c r="S9" s="19">
        <v>0</v>
      </c>
      <c r="T9" s="20"/>
      <c r="U9" s="21"/>
      <c r="V9" s="19">
        <f t="shared" si="1"/>
        <v>0</v>
      </c>
      <c r="W9" s="20"/>
      <c r="X9" s="21"/>
      <c r="Y9" s="22">
        <f t="shared" si="0"/>
        <v>100</v>
      </c>
      <c r="Z9" s="18"/>
    </row>
    <row r="10" spans="1:26" ht="27" customHeight="1">
      <c r="A10" s="15"/>
      <c r="B10" s="16">
        <v>5</v>
      </c>
      <c r="C10" s="16"/>
      <c r="D10" s="17" t="s">
        <v>16</v>
      </c>
      <c r="E10" s="18"/>
      <c r="F10" s="15"/>
      <c r="G10" s="19">
        <v>205230749000</v>
      </c>
      <c r="H10" s="20"/>
      <c r="I10" s="21"/>
      <c r="J10" s="19">
        <v>206950100000</v>
      </c>
      <c r="K10" s="20"/>
      <c r="L10" s="21"/>
      <c r="M10" s="19">
        <v>206950100000</v>
      </c>
      <c r="N10" s="20"/>
      <c r="O10" s="21"/>
      <c r="P10" s="19">
        <v>0</v>
      </c>
      <c r="Q10" s="20"/>
      <c r="R10" s="21"/>
      <c r="S10" s="19">
        <v>0</v>
      </c>
      <c r="T10" s="20"/>
      <c r="U10" s="21"/>
      <c r="V10" s="19">
        <f t="shared" si="1"/>
        <v>1719351000</v>
      </c>
      <c r="W10" s="20"/>
      <c r="X10" s="21"/>
      <c r="Y10" s="22">
        <f t="shared" si="0"/>
        <v>100.8377648127182</v>
      </c>
      <c r="Z10" s="18"/>
    </row>
    <row r="11" spans="1:26" ht="27" customHeight="1">
      <c r="A11" s="15"/>
      <c r="B11" s="16">
        <v>6</v>
      </c>
      <c r="C11" s="16"/>
      <c r="D11" s="33" t="s">
        <v>17</v>
      </c>
      <c r="E11" s="18"/>
      <c r="F11" s="15"/>
      <c r="G11" s="19">
        <v>1700000000</v>
      </c>
      <c r="H11" s="20"/>
      <c r="I11" s="21"/>
      <c r="J11" s="19">
        <v>1796272000</v>
      </c>
      <c r="K11" s="20"/>
      <c r="L11" s="21"/>
      <c r="M11" s="19">
        <v>1796272000</v>
      </c>
      <c r="N11" s="20"/>
      <c r="O11" s="21"/>
      <c r="P11" s="19">
        <v>0</v>
      </c>
      <c r="Q11" s="20"/>
      <c r="R11" s="21"/>
      <c r="S11" s="19">
        <v>0</v>
      </c>
      <c r="T11" s="20"/>
      <c r="U11" s="21"/>
      <c r="V11" s="19">
        <f t="shared" si="1"/>
        <v>96272000</v>
      </c>
      <c r="W11" s="20"/>
      <c r="X11" s="21"/>
      <c r="Y11" s="22">
        <f t="shared" si="0"/>
        <v>105.66305882352943</v>
      </c>
      <c r="Z11" s="18"/>
    </row>
    <row r="12" spans="1:26" ht="27" customHeight="1">
      <c r="A12" s="15"/>
      <c r="B12" s="16">
        <v>7</v>
      </c>
      <c r="C12" s="16"/>
      <c r="D12" s="17" t="s">
        <v>18</v>
      </c>
      <c r="E12" s="18"/>
      <c r="F12" s="15"/>
      <c r="G12" s="19">
        <v>12387943000</v>
      </c>
      <c r="H12" s="20"/>
      <c r="I12" s="21"/>
      <c r="J12" s="19">
        <v>12278567828</v>
      </c>
      <c r="K12" s="20"/>
      <c r="L12" s="21"/>
      <c r="M12" s="19">
        <v>12278567828</v>
      </c>
      <c r="N12" s="20"/>
      <c r="O12" s="21"/>
      <c r="P12" s="19">
        <v>0</v>
      </c>
      <c r="Q12" s="20"/>
      <c r="R12" s="21"/>
      <c r="S12" s="19">
        <v>0</v>
      </c>
      <c r="T12" s="20"/>
      <c r="U12" s="21"/>
      <c r="V12" s="19">
        <f t="shared" si="1"/>
        <v>-109375172</v>
      </c>
      <c r="W12" s="20"/>
      <c r="X12" s="21"/>
      <c r="Y12" s="22">
        <f t="shared" si="0"/>
        <v>99.1170836675629</v>
      </c>
      <c r="Z12" s="18"/>
    </row>
    <row r="13" spans="1:26" ht="27" customHeight="1">
      <c r="A13" s="15"/>
      <c r="B13" s="16">
        <v>8</v>
      </c>
      <c r="C13" s="16"/>
      <c r="D13" s="17" t="s">
        <v>19</v>
      </c>
      <c r="E13" s="18"/>
      <c r="F13" s="15"/>
      <c r="G13" s="19">
        <v>27129821000</v>
      </c>
      <c r="H13" s="20"/>
      <c r="I13" s="21"/>
      <c r="J13" s="19">
        <v>27536498761</v>
      </c>
      <c r="K13" s="20"/>
      <c r="L13" s="21"/>
      <c r="M13" s="19">
        <v>27199607419</v>
      </c>
      <c r="N13" s="20"/>
      <c r="O13" s="21"/>
      <c r="P13" s="19">
        <v>3204789</v>
      </c>
      <c r="Q13" s="20"/>
      <c r="R13" s="21"/>
      <c r="S13" s="19">
        <v>333686553</v>
      </c>
      <c r="T13" s="20"/>
      <c r="U13" s="21"/>
      <c r="V13" s="19">
        <f t="shared" si="1"/>
        <v>69786419</v>
      </c>
      <c r="W13" s="20"/>
      <c r="X13" s="21"/>
      <c r="Y13" s="22">
        <f t="shared" si="0"/>
        <v>100.2572314023008</v>
      </c>
      <c r="Z13" s="18"/>
    </row>
    <row r="14" spans="1:26" ht="27" customHeight="1">
      <c r="A14" s="15"/>
      <c r="B14" s="16">
        <v>9</v>
      </c>
      <c r="C14" s="16"/>
      <c r="D14" s="17" t="s">
        <v>20</v>
      </c>
      <c r="E14" s="18"/>
      <c r="F14" s="15"/>
      <c r="G14" s="19">
        <v>251309054000</v>
      </c>
      <c r="H14" s="20"/>
      <c r="I14" s="21"/>
      <c r="J14" s="19">
        <v>231148831181</v>
      </c>
      <c r="K14" s="20"/>
      <c r="L14" s="21"/>
      <c r="M14" s="19">
        <v>231148831181</v>
      </c>
      <c r="N14" s="20"/>
      <c r="O14" s="21"/>
      <c r="P14" s="19">
        <v>0</v>
      </c>
      <c r="Q14" s="20"/>
      <c r="R14" s="21"/>
      <c r="S14" s="19">
        <v>0</v>
      </c>
      <c r="T14" s="20"/>
      <c r="U14" s="21"/>
      <c r="V14" s="19">
        <f t="shared" si="1"/>
        <v>-20160222819</v>
      </c>
      <c r="W14" s="20"/>
      <c r="X14" s="21"/>
      <c r="Y14" s="22">
        <f t="shared" si="0"/>
        <v>91.97791623575966</v>
      </c>
      <c r="Z14" s="18"/>
    </row>
    <row r="15" spans="1:26" ht="27" customHeight="1">
      <c r="A15" s="15"/>
      <c r="B15" s="16">
        <v>10</v>
      </c>
      <c r="C15" s="16"/>
      <c r="D15" s="17" t="s">
        <v>21</v>
      </c>
      <c r="E15" s="18"/>
      <c r="F15" s="15"/>
      <c r="G15" s="19">
        <v>3033328000</v>
      </c>
      <c r="H15" s="20"/>
      <c r="I15" s="21"/>
      <c r="J15" s="19">
        <v>3063633293</v>
      </c>
      <c r="K15" s="20"/>
      <c r="L15" s="21"/>
      <c r="M15" s="19">
        <v>3044697164</v>
      </c>
      <c r="N15" s="20"/>
      <c r="O15" s="21"/>
      <c r="P15" s="19">
        <v>0</v>
      </c>
      <c r="Q15" s="20"/>
      <c r="R15" s="21"/>
      <c r="S15" s="19">
        <v>18936129</v>
      </c>
      <c r="T15" s="20"/>
      <c r="U15" s="21"/>
      <c r="V15" s="19">
        <f t="shared" si="1"/>
        <v>11369164</v>
      </c>
      <c r="W15" s="20"/>
      <c r="X15" s="21"/>
      <c r="Y15" s="22">
        <f t="shared" si="0"/>
        <v>100.37480826339915</v>
      </c>
      <c r="Z15" s="18"/>
    </row>
    <row r="16" spans="1:26" ht="27" customHeight="1">
      <c r="A16" s="15"/>
      <c r="B16" s="16">
        <v>11</v>
      </c>
      <c r="C16" s="16"/>
      <c r="D16" s="17" t="s">
        <v>22</v>
      </c>
      <c r="E16" s="18"/>
      <c r="F16" s="15"/>
      <c r="G16" s="19">
        <v>251680000</v>
      </c>
      <c r="H16" s="20"/>
      <c r="I16" s="21"/>
      <c r="J16" s="19">
        <v>408808517</v>
      </c>
      <c r="K16" s="20"/>
      <c r="L16" s="21"/>
      <c r="M16" s="19">
        <v>408808517</v>
      </c>
      <c r="N16" s="20"/>
      <c r="O16" s="21"/>
      <c r="P16" s="19">
        <v>0</v>
      </c>
      <c r="Q16" s="20"/>
      <c r="R16" s="21"/>
      <c r="S16" s="19">
        <v>0</v>
      </c>
      <c r="T16" s="20"/>
      <c r="U16" s="21"/>
      <c r="V16" s="19">
        <f t="shared" si="1"/>
        <v>157128517</v>
      </c>
      <c r="W16" s="20"/>
      <c r="X16" s="21"/>
      <c r="Y16" s="22">
        <f t="shared" si="0"/>
        <v>162.4318646694215</v>
      </c>
      <c r="Z16" s="18"/>
    </row>
    <row r="17" spans="1:26" ht="27" customHeight="1">
      <c r="A17" s="15"/>
      <c r="B17" s="16">
        <v>12</v>
      </c>
      <c r="C17" s="16"/>
      <c r="D17" s="17" t="s">
        <v>23</v>
      </c>
      <c r="E17" s="18"/>
      <c r="F17" s="15"/>
      <c r="G17" s="19">
        <v>24773344000</v>
      </c>
      <c r="H17" s="20"/>
      <c r="I17" s="21"/>
      <c r="J17" s="19">
        <v>18701458584</v>
      </c>
      <c r="K17" s="20"/>
      <c r="L17" s="21"/>
      <c r="M17" s="19">
        <v>18701458584</v>
      </c>
      <c r="N17" s="20"/>
      <c r="O17" s="21"/>
      <c r="P17" s="19">
        <v>0</v>
      </c>
      <c r="Q17" s="20"/>
      <c r="R17" s="21"/>
      <c r="S17" s="19">
        <v>0</v>
      </c>
      <c r="T17" s="20"/>
      <c r="U17" s="21"/>
      <c r="V17" s="19">
        <f t="shared" si="1"/>
        <v>-6071885416</v>
      </c>
      <c r="W17" s="20"/>
      <c r="X17" s="21"/>
      <c r="Y17" s="22">
        <f t="shared" si="0"/>
        <v>75.49024703326285</v>
      </c>
      <c r="Z17" s="18"/>
    </row>
    <row r="18" spans="1:26" ht="27" customHeight="1">
      <c r="A18" s="15"/>
      <c r="B18" s="16">
        <v>13</v>
      </c>
      <c r="C18" s="16"/>
      <c r="D18" s="17" t="s">
        <v>24</v>
      </c>
      <c r="E18" s="18"/>
      <c r="F18" s="15"/>
      <c r="G18" s="19">
        <v>17372966000</v>
      </c>
      <c r="H18" s="20"/>
      <c r="I18" s="21"/>
      <c r="J18" s="19">
        <v>17372966002</v>
      </c>
      <c r="K18" s="20"/>
      <c r="L18" s="21"/>
      <c r="M18" s="19">
        <v>17372966002</v>
      </c>
      <c r="N18" s="20"/>
      <c r="O18" s="21"/>
      <c r="P18" s="19">
        <v>0</v>
      </c>
      <c r="Q18" s="20"/>
      <c r="R18" s="21"/>
      <c r="S18" s="19">
        <v>0</v>
      </c>
      <c r="T18" s="20"/>
      <c r="U18" s="21"/>
      <c r="V18" s="19">
        <f t="shared" si="1"/>
        <v>2</v>
      </c>
      <c r="W18" s="20"/>
      <c r="X18" s="21"/>
      <c r="Y18" s="22">
        <f t="shared" si="0"/>
        <v>100.00000001151214</v>
      </c>
      <c r="Z18" s="18"/>
    </row>
    <row r="19" spans="1:26" ht="27" customHeight="1">
      <c r="A19" s="15"/>
      <c r="B19" s="16">
        <v>14</v>
      </c>
      <c r="C19" s="16"/>
      <c r="D19" s="17" t="s">
        <v>25</v>
      </c>
      <c r="E19" s="18"/>
      <c r="F19" s="15"/>
      <c r="G19" s="19">
        <v>102137002000</v>
      </c>
      <c r="H19" s="20"/>
      <c r="I19" s="21"/>
      <c r="J19" s="19">
        <v>103887481191</v>
      </c>
      <c r="K19" s="20"/>
      <c r="L19" s="21"/>
      <c r="M19" s="19">
        <v>103135285645</v>
      </c>
      <c r="N19" s="20"/>
      <c r="O19" s="21"/>
      <c r="P19" s="19">
        <v>46712226</v>
      </c>
      <c r="Q19" s="20"/>
      <c r="R19" s="21"/>
      <c r="S19" s="19">
        <v>705483320</v>
      </c>
      <c r="T19" s="20"/>
      <c r="U19" s="21"/>
      <c r="V19" s="19">
        <f t="shared" si="1"/>
        <v>998283645</v>
      </c>
      <c r="W19" s="20"/>
      <c r="X19" s="21"/>
      <c r="Y19" s="22">
        <f t="shared" si="0"/>
        <v>100.9773966588524</v>
      </c>
      <c r="Z19" s="18"/>
    </row>
    <row r="20" spans="1:26" ht="27" customHeight="1">
      <c r="A20" s="15"/>
      <c r="B20" s="16">
        <v>15</v>
      </c>
      <c r="C20" s="16"/>
      <c r="D20" s="17" t="s">
        <v>26</v>
      </c>
      <c r="E20" s="18"/>
      <c r="F20" s="15"/>
      <c r="G20" s="19">
        <v>243817227000</v>
      </c>
      <c r="H20" s="20"/>
      <c r="I20" s="21"/>
      <c r="J20" s="19">
        <v>210230941000</v>
      </c>
      <c r="K20" s="20"/>
      <c r="L20" s="21"/>
      <c r="M20" s="19">
        <v>210230941000</v>
      </c>
      <c r="N20" s="20"/>
      <c r="O20" s="21"/>
      <c r="P20" s="19">
        <v>0</v>
      </c>
      <c r="Q20" s="20"/>
      <c r="R20" s="21"/>
      <c r="S20" s="19">
        <v>0</v>
      </c>
      <c r="T20" s="20"/>
      <c r="U20" s="21"/>
      <c r="V20" s="19">
        <f t="shared" si="1"/>
        <v>-33586286000</v>
      </c>
      <c r="W20" s="20"/>
      <c r="X20" s="21"/>
      <c r="Y20" s="22">
        <f t="shared" si="0"/>
        <v>86.2248101115513</v>
      </c>
      <c r="Z20" s="18"/>
    </row>
    <row r="21" spans="1:26" ht="27" customHeight="1">
      <c r="A21" s="3"/>
      <c r="B21" s="4"/>
      <c r="C21" s="4"/>
      <c r="D21" s="4"/>
      <c r="E21" s="5"/>
      <c r="F21" s="3"/>
      <c r="G21" s="55">
        <f>SUM(G6:G20)</f>
        <v>1433806225000</v>
      </c>
      <c r="H21" s="24"/>
      <c r="I21" s="25"/>
      <c r="J21" s="23">
        <f>SUM(J6:J20)</f>
        <v>1396640967405</v>
      </c>
      <c r="K21" s="24"/>
      <c r="L21" s="25"/>
      <c r="M21" s="23">
        <f>SUM(M6:M20)</f>
        <v>1379608494963</v>
      </c>
      <c r="N21" s="24"/>
      <c r="O21" s="25"/>
      <c r="P21" s="23">
        <f>SUM(P6:P20)</f>
        <v>1100590124</v>
      </c>
      <c r="Q21" s="24"/>
      <c r="R21" s="25"/>
      <c r="S21" s="23">
        <f>J21-M21-P21</f>
        <v>15931882318</v>
      </c>
      <c r="T21" s="24"/>
      <c r="U21" s="25"/>
      <c r="V21" s="23">
        <f t="shared" si="1"/>
        <v>-54197730037</v>
      </c>
      <c r="W21" s="24"/>
      <c r="X21" s="25"/>
      <c r="Y21" s="34">
        <f t="shared" si="0"/>
        <v>96.22001013163407</v>
      </c>
      <c r="Z21" s="5"/>
    </row>
    <row r="22" spans="1:26" ht="12">
      <c r="A22" s="7"/>
      <c r="B22" s="8" t="s">
        <v>27</v>
      </c>
      <c r="C22" s="8"/>
      <c r="D22" s="8"/>
      <c r="E22" s="9"/>
      <c r="F22" s="7"/>
      <c r="G22" s="26"/>
      <c r="H22" s="27"/>
      <c r="I22" s="28"/>
      <c r="J22" s="26"/>
      <c r="K22" s="27"/>
      <c r="L22" s="28" t="s">
        <v>28</v>
      </c>
      <c r="M22" s="26"/>
      <c r="N22" s="27"/>
      <c r="O22" s="28"/>
      <c r="P22" s="26"/>
      <c r="Q22" s="27"/>
      <c r="R22" s="28"/>
      <c r="S22" s="26"/>
      <c r="T22" s="27"/>
      <c r="U22" s="28"/>
      <c r="V22" s="26"/>
      <c r="W22" s="27"/>
      <c r="X22" s="28"/>
      <c r="Y22" s="26"/>
      <c r="Z22" s="9"/>
    </row>
    <row r="23" spans="1:26" ht="27" customHeight="1">
      <c r="A23" s="11"/>
      <c r="B23" s="12"/>
      <c r="C23" s="12"/>
      <c r="D23" s="12"/>
      <c r="E23" s="13"/>
      <c r="F23" s="11" t="s">
        <v>29</v>
      </c>
      <c r="G23" s="29">
        <v>1428438556000</v>
      </c>
      <c r="H23" s="30" t="s">
        <v>30</v>
      </c>
      <c r="I23" s="31" t="s">
        <v>29</v>
      </c>
      <c r="J23" s="29">
        <v>1389774202217</v>
      </c>
      <c r="K23" s="30" t="s">
        <v>30</v>
      </c>
      <c r="L23" s="31" t="s">
        <v>29</v>
      </c>
      <c r="M23" s="29">
        <v>1371439524778</v>
      </c>
      <c r="N23" s="30" t="s">
        <v>30</v>
      </c>
      <c r="O23" s="31" t="s">
        <v>29</v>
      </c>
      <c r="P23" s="29">
        <v>944831705</v>
      </c>
      <c r="Q23" s="30" t="s">
        <v>30</v>
      </c>
      <c r="R23" s="31" t="s">
        <v>29</v>
      </c>
      <c r="S23" s="29">
        <v>17389845734</v>
      </c>
      <c r="T23" s="30" t="s">
        <v>30</v>
      </c>
      <c r="U23" s="31" t="s">
        <v>29</v>
      </c>
      <c r="V23" s="29">
        <f t="shared" si="1"/>
        <v>-56999031222</v>
      </c>
      <c r="W23" s="30" t="s">
        <v>30</v>
      </c>
      <c r="X23" s="31" t="s">
        <v>29</v>
      </c>
      <c r="Y23" s="35">
        <f>M23/G23*100</f>
        <v>96.00969667315533</v>
      </c>
      <c r="Z23" s="13" t="s">
        <v>30</v>
      </c>
    </row>
    <row r="24" spans="2:9" ht="27" customHeight="1">
      <c r="B24" s="1" t="s">
        <v>31</v>
      </c>
      <c r="I24" s="32"/>
    </row>
  </sheetData>
  <printOptions/>
  <pageMargins left="0.7480314960629921" right="0.1968503937007874" top="0.6692913385826772" bottom="0.31" header="0.3937007874015748" footer="0.31"/>
  <pageSetup horizontalDpi="400" verticalDpi="400" orientation="landscape" paperSize="9" scale="92" r:id="rId2"/>
  <headerFooter alignWithMargins="0">
    <oddHeader>&amp;L&amp;"ＭＳ 明朝,標準"&amp;14平成１３年度静岡県一般会計歳入歳出決算及び各特別会計歳入歳出決算書の要領</oddHeader>
    <oddFooter>&amp;C-1-</oddFooter>
  </headerFooter>
  <drawing r:id="rId1"/>
</worksheet>
</file>

<file path=xl/worksheets/sheet2.xml><?xml version="1.0" encoding="utf-8"?>
<worksheet xmlns="http://schemas.openxmlformats.org/spreadsheetml/2006/main" xmlns:r="http://schemas.openxmlformats.org/officeDocument/2006/relationships">
  <dimension ref="A1:X28"/>
  <sheetViews>
    <sheetView workbookViewId="0" topLeftCell="A1">
      <pane xSplit="5" ySplit="5" topLeftCell="O20" activePane="bottomRight" state="frozen"/>
      <selection pane="topLeft" activeCell="A1" sqref="A1"/>
      <selection pane="topRight" activeCell="F1" sqref="F1"/>
      <selection pane="bottomLeft" activeCell="A6" sqref="A6"/>
      <selection pane="bottomRight" activeCell="R27" sqref="R27:X27"/>
    </sheetView>
  </sheetViews>
  <sheetFormatPr defaultColWidth="8.796875" defaultRowHeight="21" customHeight="1"/>
  <cols>
    <col min="1" max="1" width="1.59765625" style="1" customWidth="1"/>
    <col min="2" max="2" width="2.59765625" style="1" customWidth="1"/>
    <col min="3" max="3" width="1.59765625" style="1" customWidth="1"/>
    <col min="4" max="4" width="18.69921875" style="1" customWidth="1"/>
    <col min="5" max="5" width="2.5" style="1" customWidth="1"/>
    <col min="6" max="6" width="1.59765625" style="1" customWidth="1"/>
    <col min="7" max="7" width="16.59765625" style="1" customWidth="1"/>
    <col min="8" max="10" width="1.59765625" style="1" customWidth="1"/>
    <col min="11" max="11" width="16.59765625" style="1" customWidth="1"/>
    <col min="12" max="12" width="2.5" style="1" customWidth="1"/>
    <col min="13" max="13" width="1.59765625" style="1" customWidth="1"/>
    <col min="14" max="14" width="16.8984375" style="1" customWidth="1"/>
    <col min="15" max="16" width="1.59765625" style="1" customWidth="1"/>
    <col min="17" max="17" width="13.09765625" style="1" customWidth="1"/>
    <col min="18" max="18" width="1.69921875" style="1" customWidth="1"/>
    <col min="19" max="19" width="1.59765625" style="1" customWidth="1"/>
    <col min="20" max="20" width="16.8984375" style="1" customWidth="1"/>
    <col min="21" max="21" width="1.59765625" style="1" customWidth="1"/>
    <col min="22" max="22" width="2.3984375" style="1" customWidth="1"/>
    <col min="23" max="23" width="7.3984375" style="1" customWidth="1"/>
    <col min="24" max="24" width="2.59765625" style="1" customWidth="1"/>
    <col min="25" max="16384" width="9" style="1" customWidth="1"/>
  </cols>
  <sheetData>
    <row r="1" spans="2:8" ht="21" customHeight="1">
      <c r="B1" s="2"/>
      <c r="C1" s="2"/>
      <c r="D1" s="2"/>
      <c r="E1" s="2"/>
      <c r="F1" s="2"/>
      <c r="G1" s="2"/>
      <c r="H1" s="2"/>
    </row>
    <row r="2" spans="1:23" ht="21" customHeight="1">
      <c r="A2" s="1" t="s">
        <v>32</v>
      </c>
      <c r="T2" s="2"/>
      <c r="U2" s="2" t="s">
        <v>1</v>
      </c>
      <c r="V2" s="2"/>
      <c r="W2" s="2"/>
    </row>
    <row r="3" spans="1:24" ht="19.5" customHeight="1">
      <c r="A3" s="3"/>
      <c r="B3" s="4"/>
      <c r="C3" s="4"/>
      <c r="D3" s="50" t="s">
        <v>2</v>
      </c>
      <c r="E3" s="5"/>
      <c r="F3" s="3"/>
      <c r="G3" s="4"/>
      <c r="H3" s="4"/>
      <c r="I3" s="5"/>
      <c r="J3" s="3"/>
      <c r="K3" s="4"/>
      <c r="L3" s="5"/>
      <c r="M3" s="3"/>
      <c r="N3" s="4"/>
      <c r="O3" s="5"/>
      <c r="P3" s="3"/>
      <c r="Q3" s="4"/>
      <c r="R3" s="5"/>
      <c r="S3" s="3"/>
      <c r="T3" s="6" t="s">
        <v>3</v>
      </c>
      <c r="U3" s="5"/>
      <c r="V3" s="3"/>
      <c r="W3" s="6" t="s">
        <v>4</v>
      </c>
      <c r="X3" s="5"/>
    </row>
    <row r="4" spans="1:24" ht="19.5" customHeight="1">
      <c r="A4" s="7"/>
      <c r="B4" s="8"/>
      <c r="C4" s="8"/>
      <c r="D4" s="8"/>
      <c r="E4" s="9"/>
      <c r="F4" s="7"/>
      <c r="G4" s="10" t="s">
        <v>5</v>
      </c>
      <c r="H4" s="10"/>
      <c r="I4" s="9"/>
      <c r="J4" s="7"/>
      <c r="K4" s="10" t="s">
        <v>33</v>
      </c>
      <c r="L4" s="9"/>
      <c r="M4" s="7"/>
      <c r="N4" s="10" t="s">
        <v>34</v>
      </c>
      <c r="O4" s="9"/>
      <c r="P4" s="7"/>
      <c r="Q4" s="10" t="s">
        <v>35</v>
      </c>
      <c r="R4" s="9"/>
      <c r="S4" s="7"/>
      <c r="T4" s="10" t="s">
        <v>33</v>
      </c>
      <c r="U4" s="9"/>
      <c r="V4" s="7"/>
      <c r="W4" s="10" t="s">
        <v>10</v>
      </c>
      <c r="X4" s="9"/>
    </row>
    <row r="5" spans="1:24" ht="19.5" customHeight="1">
      <c r="A5" s="11"/>
      <c r="B5" s="12" t="s">
        <v>11</v>
      </c>
      <c r="C5" s="12"/>
      <c r="D5" s="12"/>
      <c r="E5" s="13"/>
      <c r="F5" s="11"/>
      <c r="G5" s="12"/>
      <c r="H5" s="12"/>
      <c r="I5" s="13"/>
      <c r="J5" s="11"/>
      <c r="K5" s="12"/>
      <c r="L5" s="13"/>
      <c r="M5" s="11"/>
      <c r="N5" s="12"/>
      <c r="O5" s="13"/>
      <c r="P5" s="11"/>
      <c r="Q5" s="12"/>
      <c r="R5" s="13"/>
      <c r="S5" s="11"/>
      <c r="T5" s="14" t="s">
        <v>12</v>
      </c>
      <c r="U5" s="13"/>
      <c r="V5" s="11"/>
      <c r="W5" s="14" t="s">
        <v>36</v>
      </c>
      <c r="X5" s="13"/>
    </row>
    <row r="6" spans="1:24" ht="21" customHeight="1">
      <c r="A6" s="15"/>
      <c r="B6" s="16">
        <v>1</v>
      </c>
      <c r="C6" s="16"/>
      <c r="D6" s="17" t="s">
        <v>37</v>
      </c>
      <c r="E6" s="18"/>
      <c r="F6" s="15"/>
      <c r="G6" s="19">
        <v>2246673000</v>
      </c>
      <c r="H6" s="19"/>
      <c r="I6" s="20"/>
      <c r="J6" s="21"/>
      <c r="K6" s="19">
        <v>2224200299</v>
      </c>
      <c r="L6" s="20"/>
      <c r="M6" s="21"/>
      <c r="N6" s="19">
        <v>0</v>
      </c>
      <c r="O6" s="20"/>
      <c r="P6" s="21"/>
      <c r="Q6" s="19">
        <f>G6-K6-N6</f>
        <v>22472701</v>
      </c>
      <c r="R6" s="20"/>
      <c r="S6" s="21"/>
      <c r="T6" s="19">
        <f>K6-G6</f>
        <v>-22472701</v>
      </c>
      <c r="U6" s="20"/>
      <c r="V6" s="21"/>
      <c r="W6" s="22">
        <f>K6/G6*100</f>
        <v>98.99973422923584</v>
      </c>
      <c r="X6" s="59" t="s">
        <v>80</v>
      </c>
    </row>
    <row r="7" spans="1:24" ht="21" customHeight="1">
      <c r="A7" s="15"/>
      <c r="B7" s="16">
        <v>2</v>
      </c>
      <c r="C7" s="16"/>
      <c r="D7" s="17" t="s">
        <v>38</v>
      </c>
      <c r="E7" s="18"/>
      <c r="F7" s="15"/>
      <c r="G7" s="19">
        <v>62521162000</v>
      </c>
      <c r="H7" s="19"/>
      <c r="I7" s="20"/>
      <c r="J7" s="21"/>
      <c r="K7" s="19">
        <v>61259756235</v>
      </c>
      <c r="L7" s="20"/>
      <c r="M7" s="21"/>
      <c r="N7" s="19">
        <v>0</v>
      </c>
      <c r="O7" s="20"/>
      <c r="P7" s="21"/>
      <c r="Q7" s="19">
        <f aca="true" t="shared" si="0" ref="Q7:Q21">G7-K7-N7</f>
        <v>1261405765</v>
      </c>
      <c r="R7" s="20"/>
      <c r="S7" s="21"/>
      <c r="T7" s="19">
        <f aca="true" t="shared" si="1" ref="T7:T21">K7-G7</f>
        <v>-1261405765</v>
      </c>
      <c r="U7" s="20"/>
      <c r="V7" s="21"/>
      <c r="W7" s="22">
        <f aca="true" t="shared" si="2" ref="W7:W21">K7/G7*100</f>
        <v>97.98243390773831</v>
      </c>
      <c r="X7" s="18"/>
    </row>
    <row r="8" spans="1:24" ht="21" customHeight="1">
      <c r="A8" s="15"/>
      <c r="B8" s="16">
        <v>3</v>
      </c>
      <c r="C8" s="16"/>
      <c r="D8" s="17" t="s">
        <v>39</v>
      </c>
      <c r="E8" s="18"/>
      <c r="F8" s="15"/>
      <c r="G8" s="19">
        <v>40010263000</v>
      </c>
      <c r="H8" s="19"/>
      <c r="I8" s="20"/>
      <c r="J8" s="21"/>
      <c r="K8" s="19">
        <v>31305859670</v>
      </c>
      <c r="L8" s="20"/>
      <c r="M8" s="21"/>
      <c r="N8" s="19">
        <v>8287004000</v>
      </c>
      <c r="O8" s="20"/>
      <c r="P8" s="21"/>
      <c r="Q8" s="19">
        <f t="shared" si="0"/>
        <v>417399330</v>
      </c>
      <c r="R8" s="20"/>
      <c r="S8" s="21"/>
      <c r="T8" s="19">
        <f t="shared" si="1"/>
        <v>-8704403330</v>
      </c>
      <c r="U8" s="20"/>
      <c r="V8" s="21"/>
      <c r="W8" s="22">
        <f t="shared" si="2"/>
        <v>78.24457357353538</v>
      </c>
      <c r="X8" s="18"/>
    </row>
    <row r="9" spans="1:24" ht="21" customHeight="1">
      <c r="A9" s="15"/>
      <c r="B9" s="16">
        <v>4</v>
      </c>
      <c r="C9" s="16"/>
      <c r="D9" s="33" t="s">
        <v>40</v>
      </c>
      <c r="E9" s="18"/>
      <c r="F9" s="15"/>
      <c r="G9" s="19">
        <v>17962006000</v>
      </c>
      <c r="H9" s="19"/>
      <c r="I9" s="20"/>
      <c r="J9" s="21"/>
      <c r="K9" s="19">
        <v>17593124499</v>
      </c>
      <c r="L9" s="20"/>
      <c r="M9" s="21"/>
      <c r="N9" s="19">
        <v>231182000</v>
      </c>
      <c r="O9" s="20"/>
      <c r="P9" s="21"/>
      <c r="Q9" s="19">
        <f t="shared" si="0"/>
        <v>137699501</v>
      </c>
      <c r="R9" s="20"/>
      <c r="S9" s="21"/>
      <c r="T9" s="19">
        <f t="shared" si="1"/>
        <v>-368881501</v>
      </c>
      <c r="U9" s="20"/>
      <c r="V9" s="21"/>
      <c r="W9" s="22">
        <f t="shared" si="2"/>
        <v>97.94632347300185</v>
      </c>
      <c r="X9" s="18"/>
    </row>
    <row r="10" spans="1:24" ht="21" customHeight="1">
      <c r="A10" s="15"/>
      <c r="B10" s="16">
        <v>5</v>
      </c>
      <c r="C10" s="16"/>
      <c r="D10" s="17" t="s">
        <v>76</v>
      </c>
      <c r="E10" s="18"/>
      <c r="F10" s="15"/>
      <c r="G10" s="19">
        <v>21723767000</v>
      </c>
      <c r="H10" s="19"/>
      <c r="I10" s="20"/>
      <c r="J10" s="21"/>
      <c r="K10" s="19">
        <v>21654060193</v>
      </c>
      <c r="L10" s="20"/>
      <c r="M10" s="21"/>
      <c r="N10" s="19">
        <v>22689000</v>
      </c>
      <c r="O10" s="20"/>
      <c r="P10" s="21"/>
      <c r="Q10" s="19">
        <f t="shared" si="0"/>
        <v>47017807</v>
      </c>
      <c r="R10" s="20"/>
      <c r="S10" s="21"/>
      <c r="T10" s="19">
        <f t="shared" si="1"/>
        <v>-69706807</v>
      </c>
      <c r="U10" s="20"/>
      <c r="V10" s="21"/>
      <c r="W10" s="22">
        <f t="shared" si="2"/>
        <v>99.67912191748329</v>
      </c>
      <c r="X10" s="18"/>
    </row>
    <row r="11" spans="1:24" ht="21" customHeight="1">
      <c r="A11" s="15"/>
      <c r="B11" s="16">
        <v>6</v>
      </c>
      <c r="C11" s="16"/>
      <c r="D11" s="17" t="s">
        <v>77</v>
      </c>
      <c r="E11" s="18"/>
      <c r="F11" s="15"/>
      <c r="G11" s="19">
        <v>125326517000</v>
      </c>
      <c r="H11" s="19"/>
      <c r="I11" s="20"/>
      <c r="J11" s="21"/>
      <c r="K11" s="19">
        <v>119188820988</v>
      </c>
      <c r="L11" s="20"/>
      <c r="M11" s="21"/>
      <c r="N11" s="19">
        <v>4169232000</v>
      </c>
      <c r="O11" s="20"/>
      <c r="P11" s="21"/>
      <c r="Q11" s="19">
        <f t="shared" si="0"/>
        <v>1968464012</v>
      </c>
      <c r="R11" s="20"/>
      <c r="S11" s="21"/>
      <c r="T11" s="19">
        <f t="shared" si="1"/>
        <v>-6137696012</v>
      </c>
      <c r="U11" s="20"/>
      <c r="V11" s="21"/>
      <c r="W11" s="22">
        <f t="shared" si="2"/>
        <v>95.10263577180558</v>
      </c>
      <c r="X11" s="18"/>
    </row>
    <row r="12" spans="1:24" ht="21" customHeight="1">
      <c r="A12" s="15"/>
      <c r="B12" s="16">
        <v>7</v>
      </c>
      <c r="C12" s="16"/>
      <c r="D12" s="17" t="s">
        <v>41</v>
      </c>
      <c r="E12" s="18"/>
      <c r="F12" s="15"/>
      <c r="G12" s="19">
        <v>74679054000</v>
      </c>
      <c r="H12" s="19"/>
      <c r="I12" s="20"/>
      <c r="J12" s="21"/>
      <c r="K12" s="19">
        <v>74397621971</v>
      </c>
      <c r="L12" s="20"/>
      <c r="M12" s="21"/>
      <c r="N12" s="19">
        <v>0</v>
      </c>
      <c r="O12" s="20"/>
      <c r="P12" s="21"/>
      <c r="Q12" s="19">
        <f t="shared" si="0"/>
        <v>281432029</v>
      </c>
      <c r="R12" s="20"/>
      <c r="S12" s="21"/>
      <c r="T12" s="19">
        <f t="shared" si="1"/>
        <v>-281432029</v>
      </c>
      <c r="U12" s="20"/>
      <c r="V12" s="21"/>
      <c r="W12" s="22">
        <f t="shared" si="2"/>
        <v>99.62314462499752</v>
      </c>
      <c r="X12" s="18"/>
    </row>
    <row r="13" spans="1:24" ht="21" customHeight="1">
      <c r="A13" s="15"/>
      <c r="B13" s="16">
        <v>8</v>
      </c>
      <c r="C13" s="16"/>
      <c r="D13" s="17" t="s">
        <v>42</v>
      </c>
      <c r="E13" s="18"/>
      <c r="F13" s="15"/>
      <c r="G13" s="19">
        <v>95984039000</v>
      </c>
      <c r="H13" s="19"/>
      <c r="I13" s="20"/>
      <c r="J13" s="21"/>
      <c r="K13" s="19">
        <v>84973161988</v>
      </c>
      <c r="L13" s="20"/>
      <c r="M13" s="21"/>
      <c r="N13" s="19">
        <v>10663509000</v>
      </c>
      <c r="O13" s="20"/>
      <c r="P13" s="21"/>
      <c r="Q13" s="19">
        <f t="shared" si="0"/>
        <v>347368012</v>
      </c>
      <c r="R13" s="20"/>
      <c r="S13" s="21"/>
      <c r="T13" s="19">
        <f t="shared" si="1"/>
        <v>-11010877012</v>
      </c>
      <c r="U13" s="20"/>
      <c r="V13" s="21"/>
      <c r="W13" s="22">
        <f t="shared" si="2"/>
        <v>88.5284291776886</v>
      </c>
      <c r="X13" s="18"/>
    </row>
    <row r="14" spans="1:24" ht="21" customHeight="1">
      <c r="A14" s="15"/>
      <c r="B14" s="16">
        <v>9</v>
      </c>
      <c r="C14" s="16"/>
      <c r="D14" s="17" t="s">
        <v>43</v>
      </c>
      <c r="E14" s="18"/>
      <c r="F14" s="15"/>
      <c r="G14" s="19">
        <v>266628383000</v>
      </c>
      <c r="H14" s="19"/>
      <c r="I14" s="20"/>
      <c r="J14" s="21"/>
      <c r="K14" s="19">
        <v>231328479588</v>
      </c>
      <c r="L14" s="20"/>
      <c r="M14" s="21"/>
      <c r="N14" s="19">
        <v>33723907000</v>
      </c>
      <c r="O14" s="20"/>
      <c r="P14" s="21"/>
      <c r="Q14" s="19">
        <f t="shared" si="0"/>
        <v>1575996412</v>
      </c>
      <c r="R14" s="20"/>
      <c r="S14" s="21"/>
      <c r="T14" s="19">
        <f t="shared" si="1"/>
        <v>-35299903412</v>
      </c>
      <c r="U14" s="20"/>
      <c r="V14" s="21"/>
      <c r="W14" s="22">
        <f t="shared" si="2"/>
        <v>86.76063552768873</v>
      </c>
      <c r="X14" s="18"/>
    </row>
    <row r="15" spans="1:24" ht="21" customHeight="1">
      <c r="A15" s="15"/>
      <c r="B15" s="16">
        <v>10</v>
      </c>
      <c r="C15" s="16"/>
      <c r="D15" s="17" t="s">
        <v>44</v>
      </c>
      <c r="E15" s="18"/>
      <c r="F15" s="15"/>
      <c r="G15" s="19">
        <v>80986490000</v>
      </c>
      <c r="H15" s="19"/>
      <c r="I15" s="20"/>
      <c r="J15" s="21"/>
      <c r="K15" s="19">
        <v>80251210474</v>
      </c>
      <c r="L15" s="20"/>
      <c r="M15" s="21"/>
      <c r="N15" s="19">
        <v>346640000</v>
      </c>
      <c r="O15" s="20"/>
      <c r="P15" s="21"/>
      <c r="Q15" s="19">
        <f t="shared" si="0"/>
        <v>388639526</v>
      </c>
      <c r="R15" s="20"/>
      <c r="S15" s="21"/>
      <c r="T15" s="19">
        <f t="shared" si="1"/>
        <v>-735279526</v>
      </c>
      <c r="U15" s="20"/>
      <c r="V15" s="21"/>
      <c r="W15" s="22">
        <f t="shared" si="2"/>
        <v>99.09209606935676</v>
      </c>
      <c r="X15" s="18"/>
    </row>
    <row r="16" spans="1:24" ht="21" customHeight="1">
      <c r="A16" s="15"/>
      <c r="B16" s="16">
        <v>11</v>
      </c>
      <c r="C16" s="16"/>
      <c r="D16" s="17" t="s">
        <v>45</v>
      </c>
      <c r="E16" s="18"/>
      <c r="F16" s="15"/>
      <c r="G16" s="19">
        <v>335703478000</v>
      </c>
      <c r="H16" s="19"/>
      <c r="I16" s="20"/>
      <c r="J16" s="21"/>
      <c r="K16" s="19">
        <v>332127485186</v>
      </c>
      <c r="L16" s="20"/>
      <c r="M16" s="21"/>
      <c r="N16" s="19">
        <v>2569462000</v>
      </c>
      <c r="O16" s="20"/>
      <c r="P16" s="21"/>
      <c r="Q16" s="19">
        <f t="shared" si="0"/>
        <v>1006530814</v>
      </c>
      <c r="R16" s="20"/>
      <c r="S16" s="21"/>
      <c r="T16" s="19">
        <f t="shared" si="1"/>
        <v>-3575992814</v>
      </c>
      <c r="U16" s="20"/>
      <c r="V16" s="21"/>
      <c r="W16" s="22">
        <f t="shared" si="2"/>
        <v>98.93477635820027</v>
      </c>
      <c r="X16" s="18"/>
    </row>
    <row r="17" spans="1:24" ht="21" customHeight="1">
      <c r="A17" s="15"/>
      <c r="B17" s="16">
        <v>12</v>
      </c>
      <c r="C17" s="16"/>
      <c r="D17" s="17" t="s">
        <v>46</v>
      </c>
      <c r="E17" s="18"/>
      <c r="F17" s="15"/>
      <c r="G17" s="19">
        <v>10999364000</v>
      </c>
      <c r="H17" s="19"/>
      <c r="I17" s="20"/>
      <c r="J17" s="21"/>
      <c r="K17" s="19">
        <v>7729338193</v>
      </c>
      <c r="L17" s="20"/>
      <c r="M17" s="21"/>
      <c r="N17" s="19">
        <v>3253965000</v>
      </c>
      <c r="O17" s="20"/>
      <c r="P17" s="21"/>
      <c r="Q17" s="19">
        <f t="shared" si="0"/>
        <v>16060807</v>
      </c>
      <c r="R17" s="20"/>
      <c r="S17" s="21"/>
      <c r="T17" s="19">
        <f t="shared" si="1"/>
        <v>-3270025807</v>
      </c>
      <c r="U17" s="20"/>
      <c r="V17" s="21"/>
      <c r="W17" s="22">
        <f t="shared" si="2"/>
        <v>70.2707737738291</v>
      </c>
      <c r="X17" s="18"/>
    </row>
    <row r="18" spans="1:24" ht="21" customHeight="1">
      <c r="A18" s="15"/>
      <c r="B18" s="16">
        <v>13</v>
      </c>
      <c r="C18" s="16"/>
      <c r="D18" s="17" t="s">
        <v>47</v>
      </c>
      <c r="E18" s="18"/>
      <c r="F18" s="15"/>
      <c r="G18" s="19">
        <v>179227000000</v>
      </c>
      <c r="H18" s="19"/>
      <c r="I18" s="20"/>
      <c r="J18" s="21"/>
      <c r="K18" s="19">
        <v>179226463867</v>
      </c>
      <c r="L18" s="20"/>
      <c r="M18" s="21"/>
      <c r="N18" s="19">
        <v>0</v>
      </c>
      <c r="O18" s="20"/>
      <c r="P18" s="21"/>
      <c r="Q18" s="19">
        <f t="shared" si="0"/>
        <v>536133</v>
      </c>
      <c r="R18" s="20"/>
      <c r="S18" s="21"/>
      <c r="T18" s="19">
        <f t="shared" si="1"/>
        <v>-536133</v>
      </c>
      <c r="U18" s="20"/>
      <c r="V18" s="21"/>
      <c r="W18" s="22">
        <v>99.9</v>
      </c>
      <c r="X18" s="18"/>
    </row>
    <row r="19" spans="1:24" ht="21" customHeight="1">
      <c r="A19" s="3"/>
      <c r="B19" s="4">
        <v>14</v>
      </c>
      <c r="C19" s="4"/>
      <c r="D19" s="6" t="s">
        <v>48</v>
      </c>
      <c r="E19" s="5"/>
      <c r="F19" s="3"/>
      <c r="G19" s="23">
        <v>119775000000</v>
      </c>
      <c r="H19" s="23"/>
      <c r="I19" s="24"/>
      <c r="J19" s="25"/>
      <c r="K19" s="23">
        <v>119572673888</v>
      </c>
      <c r="L19" s="24"/>
      <c r="M19" s="25"/>
      <c r="N19" s="23">
        <v>88000000</v>
      </c>
      <c r="O19" s="24"/>
      <c r="P19" s="25"/>
      <c r="Q19" s="23">
        <f t="shared" si="0"/>
        <v>114326112</v>
      </c>
      <c r="R19" s="24"/>
      <c r="S19" s="25"/>
      <c r="T19" s="23">
        <f t="shared" si="1"/>
        <v>-202326112</v>
      </c>
      <c r="U19" s="24"/>
      <c r="V19" s="25"/>
      <c r="W19" s="34">
        <f t="shared" si="2"/>
        <v>99.83107817825089</v>
      </c>
      <c r="X19" s="24"/>
    </row>
    <row r="20" spans="1:24" ht="21" customHeight="1">
      <c r="A20" s="3"/>
      <c r="B20" s="4">
        <v>15</v>
      </c>
      <c r="C20" s="4"/>
      <c r="D20" s="6" t="s">
        <v>49</v>
      </c>
      <c r="E20" s="5"/>
      <c r="F20" s="3"/>
      <c r="G20" s="23">
        <v>33029000</v>
      </c>
      <c r="H20" s="23"/>
      <c r="I20" s="24"/>
      <c r="J20" s="25"/>
      <c r="K20" s="23">
        <v>0</v>
      </c>
      <c r="L20" s="24"/>
      <c r="M20" s="25"/>
      <c r="N20" s="23">
        <v>0</v>
      </c>
      <c r="O20" s="24"/>
      <c r="P20" s="25"/>
      <c r="Q20" s="23">
        <f t="shared" si="0"/>
        <v>33029000</v>
      </c>
      <c r="R20" s="24"/>
      <c r="S20" s="25"/>
      <c r="T20" s="23">
        <f t="shared" si="1"/>
        <v>-33029000</v>
      </c>
      <c r="U20" s="24"/>
      <c r="V20" s="25"/>
      <c r="W20" s="34">
        <f t="shared" si="2"/>
        <v>0</v>
      </c>
      <c r="X20" s="24"/>
    </row>
    <row r="21" spans="1:24" ht="21" customHeight="1">
      <c r="A21" s="3"/>
      <c r="B21" s="4"/>
      <c r="C21" s="4"/>
      <c r="D21" s="4"/>
      <c r="E21" s="5"/>
      <c r="F21" s="3"/>
      <c r="G21" s="23">
        <f>SUM(G6:G20)</f>
        <v>1433806225000</v>
      </c>
      <c r="H21" s="23"/>
      <c r="I21" s="24"/>
      <c r="J21" s="25"/>
      <c r="K21" s="23">
        <f>SUM(K6:K20)</f>
        <v>1362832257039</v>
      </c>
      <c r="L21" s="24"/>
      <c r="M21" s="25"/>
      <c r="N21" s="23">
        <f>SUM(N6:N20)</f>
        <v>63355590000</v>
      </c>
      <c r="O21" s="24"/>
      <c r="P21" s="25"/>
      <c r="Q21" s="23">
        <f t="shared" si="0"/>
        <v>7618377961</v>
      </c>
      <c r="R21" s="24"/>
      <c r="S21" s="25"/>
      <c r="T21" s="23">
        <f t="shared" si="1"/>
        <v>-70973967961</v>
      </c>
      <c r="U21" s="24"/>
      <c r="V21" s="25"/>
      <c r="W21" s="34">
        <f t="shared" si="2"/>
        <v>95.04996095542828</v>
      </c>
      <c r="X21" s="5"/>
    </row>
    <row r="22" spans="1:24" ht="12">
      <c r="A22" s="7"/>
      <c r="B22" s="8" t="s">
        <v>27</v>
      </c>
      <c r="C22" s="8"/>
      <c r="D22" s="8"/>
      <c r="E22" s="9"/>
      <c r="F22" s="7"/>
      <c r="G22" s="26"/>
      <c r="H22" s="26"/>
      <c r="I22" s="27"/>
      <c r="J22" s="28" t="s">
        <v>50</v>
      </c>
      <c r="K22" s="26"/>
      <c r="L22" s="27"/>
      <c r="M22" s="28"/>
      <c r="N22" s="26"/>
      <c r="O22" s="27"/>
      <c r="P22" s="28"/>
      <c r="Q22" s="26"/>
      <c r="R22" s="27"/>
      <c r="S22" s="28"/>
      <c r="T22" s="26"/>
      <c r="U22" s="27"/>
      <c r="V22" s="28"/>
      <c r="W22" s="26"/>
      <c r="X22" s="9"/>
    </row>
    <row r="23" spans="1:24" ht="21" customHeight="1">
      <c r="A23" s="11"/>
      <c r="B23" s="12"/>
      <c r="C23" s="12"/>
      <c r="D23" s="12"/>
      <c r="E23" s="13"/>
      <c r="F23" s="11" t="s">
        <v>29</v>
      </c>
      <c r="G23" s="29">
        <v>1428438556000</v>
      </c>
      <c r="H23" s="29"/>
      <c r="I23" s="30" t="s">
        <v>30</v>
      </c>
      <c r="J23" s="31" t="s">
        <v>29</v>
      </c>
      <c r="K23" s="29">
        <v>1354066558776</v>
      </c>
      <c r="L23" s="30" t="s">
        <v>30</v>
      </c>
      <c r="M23" s="31" t="s">
        <v>29</v>
      </c>
      <c r="N23" s="29">
        <v>66630225000</v>
      </c>
      <c r="O23" s="30" t="s">
        <v>30</v>
      </c>
      <c r="P23" s="31" t="s">
        <v>29</v>
      </c>
      <c r="Q23" s="29">
        <f>G23-K23-N23</f>
        <v>7741772224</v>
      </c>
      <c r="R23" s="30" t="s">
        <v>30</v>
      </c>
      <c r="S23" s="31" t="s">
        <v>29</v>
      </c>
      <c r="T23" s="29">
        <f>K23-G23</f>
        <v>-74371997224</v>
      </c>
      <c r="U23" s="30" t="s">
        <v>30</v>
      </c>
      <c r="V23" s="31" t="s">
        <v>29</v>
      </c>
      <c r="W23" s="35">
        <f>K23/G23*100</f>
        <v>94.79347593135115</v>
      </c>
      <c r="X23" s="13" t="s">
        <v>30</v>
      </c>
    </row>
    <row r="24" spans="1:24" ht="9" customHeight="1">
      <c r="A24" s="32"/>
      <c r="B24" s="32"/>
      <c r="C24" s="32"/>
      <c r="D24" s="32"/>
      <c r="E24" s="32"/>
      <c r="F24" s="32"/>
      <c r="G24" s="26"/>
      <c r="H24" s="26"/>
      <c r="I24" s="26"/>
      <c r="J24" s="26"/>
      <c r="K24" s="26"/>
      <c r="L24" s="26"/>
      <c r="M24" s="26"/>
      <c r="N24" s="26"/>
      <c r="O24" s="26"/>
      <c r="P24" s="26"/>
      <c r="Q24" s="26"/>
      <c r="R24" s="26"/>
      <c r="S24" s="26"/>
      <c r="T24" s="26"/>
      <c r="U24" s="26"/>
      <c r="V24" s="26"/>
      <c r="W24" s="36"/>
      <c r="X24" s="32"/>
    </row>
    <row r="25" spans="1:24" ht="21" customHeight="1">
      <c r="A25" s="37" t="s">
        <v>51</v>
      </c>
      <c r="B25" s="38"/>
      <c r="C25" s="38"/>
      <c r="D25" s="39"/>
      <c r="E25" s="3"/>
      <c r="F25" s="4"/>
      <c r="G25" s="23">
        <f>'一般歳入'!M21-K21</f>
        <v>16776237924</v>
      </c>
      <c r="H25" s="23"/>
      <c r="I25" s="25"/>
      <c r="J25" s="43" t="s">
        <v>52</v>
      </c>
      <c r="K25" s="43"/>
      <c r="L25" s="25"/>
      <c r="M25" s="23"/>
      <c r="N25" s="23">
        <v>10970884000</v>
      </c>
      <c r="O25" s="24"/>
      <c r="P25" s="45" t="s">
        <v>53</v>
      </c>
      <c r="Q25" s="46"/>
      <c r="R25" s="45">
        <f>G25-N25</f>
        <v>5805353924</v>
      </c>
      <c r="S25" s="43"/>
      <c r="T25" s="43"/>
      <c r="U25" s="43"/>
      <c r="V25" s="43"/>
      <c r="W25" s="49"/>
      <c r="X25" s="39"/>
    </row>
    <row r="26" spans="1:24" ht="12">
      <c r="A26" s="7"/>
      <c r="B26" s="32"/>
      <c r="C26" s="32"/>
      <c r="D26" s="9"/>
      <c r="E26" s="7" t="s">
        <v>54</v>
      </c>
      <c r="F26" s="32"/>
      <c r="G26" s="26"/>
      <c r="H26" s="26"/>
      <c r="I26" s="28"/>
      <c r="J26" s="26"/>
      <c r="K26" s="26"/>
      <c r="L26" s="28" t="s">
        <v>55</v>
      </c>
      <c r="M26" s="26"/>
      <c r="N26" s="26"/>
      <c r="O26" s="27"/>
      <c r="P26" s="28"/>
      <c r="Q26" s="27"/>
      <c r="R26" s="28"/>
      <c r="S26" s="26"/>
      <c r="T26" s="26"/>
      <c r="U26" s="26"/>
      <c r="V26" s="26"/>
      <c r="W26" s="36"/>
      <c r="X26" s="9"/>
    </row>
    <row r="27" spans="1:24" ht="21" customHeight="1">
      <c r="A27" s="40" t="s">
        <v>56</v>
      </c>
      <c r="B27" s="41"/>
      <c r="C27" s="41"/>
      <c r="D27" s="42"/>
      <c r="E27" s="11"/>
      <c r="F27" s="12" t="s">
        <v>29</v>
      </c>
      <c r="G27" s="29">
        <v>17372966002</v>
      </c>
      <c r="H27" s="29" t="s">
        <v>30</v>
      </c>
      <c r="I27" s="31"/>
      <c r="J27" s="44" t="s">
        <v>57</v>
      </c>
      <c r="K27" s="44"/>
      <c r="L27" s="31"/>
      <c r="M27" s="29" t="s">
        <v>29</v>
      </c>
      <c r="N27" s="29">
        <v>12444941000</v>
      </c>
      <c r="O27" s="30" t="s">
        <v>30</v>
      </c>
      <c r="P27" s="60" t="s">
        <v>58</v>
      </c>
      <c r="Q27" s="61"/>
      <c r="R27" s="62">
        <f>G27-N27</f>
        <v>4928025002</v>
      </c>
      <c r="S27" s="63"/>
      <c r="T27" s="63"/>
      <c r="U27" s="63"/>
      <c r="V27" s="63"/>
      <c r="W27" s="63"/>
      <c r="X27" s="64"/>
    </row>
    <row r="28" spans="2:10" ht="21" customHeight="1">
      <c r="B28" s="1" t="s">
        <v>31</v>
      </c>
      <c r="J28" s="32"/>
    </row>
  </sheetData>
  <mergeCells count="2">
    <mergeCell ref="P27:Q27"/>
    <mergeCell ref="R27:X27"/>
  </mergeCells>
  <printOptions/>
  <pageMargins left="0.75" right="0.1968503937007874" top="0.67" bottom="0.5118110236220472" header="0" footer="0"/>
  <pageSetup horizontalDpi="400" verticalDpi="400" orientation="landscape" paperSize="9"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Y23"/>
  <sheetViews>
    <sheetView workbookViewId="0" topLeftCell="A1">
      <pane xSplit="4" ySplit="5" topLeftCell="H19" activePane="bottomRight" state="frozen"/>
      <selection pane="topLeft" activeCell="A1" sqref="A1"/>
      <selection pane="topRight" activeCell="E1" sqref="E1"/>
      <selection pane="bottomLeft" activeCell="A6" sqref="A6"/>
      <selection pane="bottomRight" activeCell="L21" sqref="L21"/>
    </sheetView>
  </sheetViews>
  <sheetFormatPr defaultColWidth="8.796875" defaultRowHeight="27" customHeight="1"/>
  <cols>
    <col min="1" max="1" width="1.59765625" style="1" customWidth="1"/>
    <col min="2" max="2" width="21.09765625" style="57" customWidth="1"/>
    <col min="3" max="4" width="1.59765625" style="57" customWidth="1"/>
    <col min="5" max="5" width="16.59765625" style="57" customWidth="1"/>
    <col min="6" max="7" width="1.59765625" style="1" customWidth="1"/>
    <col min="8" max="8" width="16.59765625" style="1" customWidth="1"/>
    <col min="9" max="11" width="1.59765625" style="1" customWidth="1"/>
    <col min="12" max="12" width="16.8984375" style="1" customWidth="1"/>
    <col min="13" max="14" width="1.59765625" style="1" customWidth="1"/>
    <col min="15" max="15" width="10.5" style="1" customWidth="1"/>
    <col min="16" max="17" width="1.59765625" style="1" customWidth="1"/>
    <col min="18" max="18" width="13.09765625" style="1" customWidth="1"/>
    <col min="19" max="19" width="1.69921875" style="1" customWidth="1"/>
    <col min="20" max="20" width="1.59765625" style="1" customWidth="1"/>
    <col min="21" max="21" width="16.8984375" style="1" customWidth="1"/>
    <col min="22" max="22" width="1.59765625" style="1" customWidth="1"/>
    <col min="23" max="23" width="2.19921875" style="1" customWidth="1"/>
    <col min="24" max="24" width="7.19921875" style="1" customWidth="1"/>
    <col min="25" max="25" width="2.59765625" style="1" customWidth="1"/>
    <col min="26" max="16384" width="9" style="1" customWidth="1"/>
  </cols>
  <sheetData>
    <row r="1" spans="1:5" ht="27" customHeight="1">
      <c r="A1" s="1" t="s">
        <v>83</v>
      </c>
      <c r="B1" s="2"/>
      <c r="C1" s="2"/>
      <c r="D1" s="2"/>
      <c r="E1" s="2"/>
    </row>
    <row r="2" spans="1:24" ht="27" customHeight="1">
      <c r="A2" s="1" t="s">
        <v>0</v>
      </c>
      <c r="B2" s="2"/>
      <c r="C2" s="1"/>
      <c r="D2" s="1"/>
      <c r="E2" s="1"/>
      <c r="U2" s="2"/>
      <c r="V2" s="2" t="s">
        <v>1</v>
      </c>
      <c r="W2" s="2"/>
      <c r="X2" s="2"/>
    </row>
    <row r="3" spans="1:25" ht="27" customHeight="1">
      <c r="A3" s="3"/>
      <c r="B3" s="50" t="s">
        <v>2</v>
      </c>
      <c r="C3" s="5"/>
      <c r="D3" s="3"/>
      <c r="E3" s="4"/>
      <c r="F3" s="5"/>
      <c r="G3" s="3"/>
      <c r="H3" s="4"/>
      <c r="I3" s="5"/>
      <c r="J3" s="4"/>
      <c r="K3" s="4"/>
      <c r="L3" s="4"/>
      <c r="M3" s="5"/>
      <c r="N3" s="3"/>
      <c r="O3" s="4"/>
      <c r="P3" s="5"/>
      <c r="Q3" s="3"/>
      <c r="R3" s="4"/>
      <c r="S3" s="5"/>
      <c r="T3" s="3"/>
      <c r="U3" s="6" t="s">
        <v>3</v>
      </c>
      <c r="V3" s="5"/>
      <c r="W3" s="3"/>
      <c r="X3" s="6" t="s">
        <v>4</v>
      </c>
      <c r="Y3" s="5"/>
    </row>
    <row r="4" spans="1:25" ht="27" customHeight="1">
      <c r="A4" s="7"/>
      <c r="B4" s="8"/>
      <c r="C4" s="9"/>
      <c r="D4" s="7"/>
      <c r="E4" s="10" t="s">
        <v>5</v>
      </c>
      <c r="F4" s="9"/>
      <c r="G4" s="7"/>
      <c r="H4" s="10" t="s">
        <v>6</v>
      </c>
      <c r="I4" s="9"/>
      <c r="J4" s="32"/>
      <c r="K4" s="32"/>
      <c r="L4" s="10" t="s">
        <v>7</v>
      </c>
      <c r="M4" s="9"/>
      <c r="N4" s="7"/>
      <c r="O4" s="10" t="s">
        <v>8</v>
      </c>
      <c r="P4" s="9"/>
      <c r="Q4" s="7"/>
      <c r="R4" s="10" t="s">
        <v>9</v>
      </c>
      <c r="S4" s="9"/>
      <c r="T4" s="7"/>
      <c r="U4" s="10" t="s">
        <v>7</v>
      </c>
      <c r="V4" s="9"/>
      <c r="W4" s="7"/>
      <c r="X4" s="10" t="s">
        <v>10</v>
      </c>
      <c r="Y4" s="9"/>
    </row>
    <row r="5" spans="1:25" ht="27" customHeight="1">
      <c r="A5" s="11"/>
      <c r="B5" s="51" t="s">
        <v>59</v>
      </c>
      <c r="C5" s="13"/>
      <c r="D5" s="11"/>
      <c r="E5" s="12"/>
      <c r="F5" s="13"/>
      <c r="G5" s="11"/>
      <c r="H5" s="12"/>
      <c r="I5" s="13"/>
      <c r="J5" s="12"/>
      <c r="K5" s="12"/>
      <c r="L5" s="12"/>
      <c r="M5" s="13"/>
      <c r="N5" s="11"/>
      <c r="O5" s="12"/>
      <c r="P5" s="13"/>
      <c r="Q5" s="11"/>
      <c r="R5" s="12"/>
      <c r="S5" s="13"/>
      <c r="T5" s="11"/>
      <c r="U5" s="14" t="s">
        <v>12</v>
      </c>
      <c r="V5" s="13"/>
      <c r="W5" s="11"/>
      <c r="X5" s="14" t="s">
        <v>13</v>
      </c>
      <c r="Y5" s="13"/>
    </row>
    <row r="6" spans="1:25" ht="27" customHeight="1">
      <c r="A6" s="15"/>
      <c r="B6" s="17" t="s">
        <v>60</v>
      </c>
      <c r="C6" s="18"/>
      <c r="D6" s="15"/>
      <c r="E6" s="19">
        <v>43946000000</v>
      </c>
      <c r="F6" s="20"/>
      <c r="G6" s="21"/>
      <c r="H6" s="19">
        <v>43945595790</v>
      </c>
      <c r="I6" s="20"/>
      <c r="J6" s="19"/>
      <c r="K6" s="19"/>
      <c r="L6" s="19">
        <f aca="true" t="shared" si="0" ref="L6:L17">H6-O6-R6</f>
        <v>43945595790</v>
      </c>
      <c r="M6" s="20"/>
      <c r="N6" s="21"/>
      <c r="O6" s="19">
        <v>0</v>
      </c>
      <c r="P6" s="20"/>
      <c r="Q6" s="21"/>
      <c r="R6" s="19">
        <v>0</v>
      </c>
      <c r="S6" s="20"/>
      <c r="T6" s="21"/>
      <c r="U6" s="19">
        <f aca="true" t="shared" si="1" ref="U6:U19">L6-E6</f>
        <v>-404210</v>
      </c>
      <c r="V6" s="20"/>
      <c r="W6" s="21"/>
      <c r="X6" s="22">
        <v>99.9</v>
      </c>
      <c r="Y6" s="59" t="s">
        <v>80</v>
      </c>
    </row>
    <row r="7" spans="1:25" ht="27" customHeight="1">
      <c r="A7" s="15"/>
      <c r="B7" s="17" t="s">
        <v>61</v>
      </c>
      <c r="C7" s="18"/>
      <c r="D7" s="15"/>
      <c r="E7" s="19">
        <v>20082000000</v>
      </c>
      <c r="F7" s="20"/>
      <c r="G7" s="21"/>
      <c r="H7" s="19">
        <v>21686449887</v>
      </c>
      <c r="I7" s="20"/>
      <c r="J7" s="19"/>
      <c r="K7" s="19"/>
      <c r="L7" s="19">
        <f t="shared" si="0"/>
        <v>21686449887</v>
      </c>
      <c r="M7" s="20"/>
      <c r="N7" s="21"/>
      <c r="O7" s="19">
        <v>0</v>
      </c>
      <c r="P7" s="20"/>
      <c r="Q7" s="21"/>
      <c r="R7" s="19">
        <v>0</v>
      </c>
      <c r="S7" s="20"/>
      <c r="T7" s="21"/>
      <c r="U7" s="19">
        <f t="shared" si="1"/>
        <v>1604449887</v>
      </c>
      <c r="V7" s="20"/>
      <c r="W7" s="21"/>
      <c r="X7" s="22">
        <f aca="true" t="shared" si="2" ref="X7:X18">L7/E7*100</f>
        <v>107.98949251568568</v>
      </c>
      <c r="Y7" s="18"/>
    </row>
    <row r="8" spans="1:25" ht="27" customHeight="1">
      <c r="A8" s="15"/>
      <c r="B8" s="17" t="s">
        <v>62</v>
      </c>
      <c r="C8" s="18"/>
      <c r="D8" s="15"/>
      <c r="E8" s="19">
        <v>8359718000</v>
      </c>
      <c r="F8" s="20"/>
      <c r="G8" s="21"/>
      <c r="H8" s="19">
        <v>8359718204</v>
      </c>
      <c r="I8" s="20"/>
      <c r="J8" s="19"/>
      <c r="K8" s="19"/>
      <c r="L8" s="19">
        <f t="shared" si="0"/>
        <v>8359718204</v>
      </c>
      <c r="M8" s="20"/>
      <c r="N8" s="21"/>
      <c r="O8" s="19">
        <v>0</v>
      </c>
      <c r="P8" s="20"/>
      <c r="Q8" s="21"/>
      <c r="R8" s="19">
        <v>0</v>
      </c>
      <c r="S8" s="20"/>
      <c r="T8" s="21"/>
      <c r="U8" s="19">
        <f t="shared" si="1"/>
        <v>204</v>
      </c>
      <c r="V8" s="20"/>
      <c r="W8" s="21"/>
      <c r="X8" s="22">
        <f t="shared" si="2"/>
        <v>100.00000244027369</v>
      </c>
      <c r="Y8" s="18"/>
    </row>
    <row r="9" spans="1:25" ht="27" customHeight="1">
      <c r="A9" s="15"/>
      <c r="B9" s="33" t="s">
        <v>63</v>
      </c>
      <c r="C9" s="18"/>
      <c r="D9" s="15"/>
      <c r="E9" s="19">
        <v>414500000</v>
      </c>
      <c r="F9" s="20"/>
      <c r="G9" s="21"/>
      <c r="H9" s="19">
        <v>664647234</v>
      </c>
      <c r="I9" s="20"/>
      <c r="J9" s="19"/>
      <c r="K9" s="19"/>
      <c r="L9" s="19">
        <f t="shared" si="0"/>
        <v>451561343</v>
      </c>
      <c r="M9" s="20"/>
      <c r="N9" s="21"/>
      <c r="O9" s="19">
        <v>577584</v>
      </c>
      <c r="P9" s="20"/>
      <c r="Q9" s="21"/>
      <c r="R9" s="19">
        <v>212508307</v>
      </c>
      <c r="S9" s="20"/>
      <c r="T9" s="21"/>
      <c r="U9" s="19">
        <f t="shared" si="1"/>
        <v>37061343</v>
      </c>
      <c r="V9" s="20"/>
      <c r="W9" s="21"/>
      <c r="X9" s="22">
        <f t="shared" si="2"/>
        <v>108.94121664656214</v>
      </c>
      <c r="Y9" s="18"/>
    </row>
    <row r="10" spans="1:25" ht="27" customHeight="1">
      <c r="A10" s="15"/>
      <c r="B10" s="17" t="s">
        <v>64</v>
      </c>
      <c r="C10" s="18"/>
      <c r="D10" s="15"/>
      <c r="E10" s="19">
        <v>716806000</v>
      </c>
      <c r="F10" s="20"/>
      <c r="G10" s="21"/>
      <c r="H10" s="19">
        <v>714340232</v>
      </c>
      <c r="I10" s="20"/>
      <c r="J10" s="19"/>
      <c r="K10" s="19"/>
      <c r="L10" s="19">
        <f t="shared" si="0"/>
        <v>714340232</v>
      </c>
      <c r="M10" s="20"/>
      <c r="N10" s="21"/>
      <c r="O10" s="19">
        <v>0</v>
      </c>
      <c r="P10" s="20"/>
      <c r="Q10" s="21"/>
      <c r="R10" s="19">
        <v>0</v>
      </c>
      <c r="S10" s="20"/>
      <c r="T10" s="21"/>
      <c r="U10" s="19">
        <f t="shared" si="1"/>
        <v>-2465768</v>
      </c>
      <c r="V10" s="20"/>
      <c r="W10" s="21"/>
      <c r="X10" s="22">
        <v>99.7</v>
      </c>
      <c r="Y10" s="18"/>
    </row>
    <row r="11" spans="1:25" ht="27" customHeight="1">
      <c r="A11" s="15"/>
      <c r="B11" s="17" t="s">
        <v>81</v>
      </c>
      <c r="C11" s="18"/>
      <c r="D11" s="15"/>
      <c r="E11" s="19">
        <v>15472220000</v>
      </c>
      <c r="F11" s="20"/>
      <c r="G11" s="21"/>
      <c r="H11" s="19">
        <v>22056534648</v>
      </c>
      <c r="I11" s="20"/>
      <c r="J11" s="19"/>
      <c r="K11" s="19"/>
      <c r="L11" s="19">
        <f t="shared" si="0"/>
        <v>21154362934</v>
      </c>
      <c r="M11" s="20"/>
      <c r="N11" s="21"/>
      <c r="O11" s="19">
        <v>0</v>
      </c>
      <c r="P11" s="20"/>
      <c r="Q11" s="21"/>
      <c r="R11" s="19">
        <v>902171714</v>
      </c>
      <c r="S11" s="20"/>
      <c r="T11" s="21"/>
      <c r="U11" s="19">
        <f t="shared" si="1"/>
        <v>5682142934</v>
      </c>
      <c r="V11" s="20"/>
      <c r="W11" s="21"/>
      <c r="X11" s="22">
        <f t="shared" si="2"/>
        <v>136.72480700248576</v>
      </c>
      <c r="Y11" s="18"/>
    </row>
    <row r="12" spans="1:25" ht="27" customHeight="1">
      <c r="A12" s="15"/>
      <c r="B12" s="17" t="s">
        <v>65</v>
      </c>
      <c r="C12" s="18"/>
      <c r="D12" s="15"/>
      <c r="E12" s="19">
        <v>354555000</v>
      </c>
      <c r="F12" s="20"/>
      <c r="G12" s="21"/>
      <c r="H12" s="19">
        <v>352488183</v>
      </c>
      <c r="I12" s="20"/>
      <c r="J12" s="19"/>
      <c r="K12" s="19"/>
      <c r="L12" s="19">
        <f t="shared" si="0"/>
        <v>352488183</v>
      </c>
      <c r="M12" s="20"/>
      <c r="N12" s="21"/>
      <c r="O12" s="19">
        <v>0</v>
      </c>
      <c r="P12" s="20"/>
      <c r="Q12" s="21"/>
      <c r="R12" s="19">
        <v>0</v>
      </c>
      <c r="S12" s="20"/>
      <c r="T12" s="21"/>
      <c r="U12" s="19">
        <f t="shared" si="1"/>
        <v>-2066817</v>
      </c>
      <c r="V12" s="20"/>
      <c r="W12" s="21"/>
      <c r="X12" s="22">
        <f t="shared" si="2"/>
        <v>99.41706730972628</v>
      </c>
      <c r="Y12" s="18"/>
    </row>
    <row r="13" spans="1:25" ht="27" customHeight="1">
      <c r="A13" s="15"/>
      <c r="B13" s="17" t="s">
        <v>79</v>
      </c>
      <c r="C13" s="18"/>
      <c r="D13" s="15"/>
      <c r="E13" s="19">
        <v>728505000</v>
      </c>
      <c r="F13" s="20"/>
      <c r="G13" s="21"/>
      <c r="H13" s="19">
        <v>737323214</v>
      </c>
      <c r="I13" s="20"/>
      <c r="J13" s="19"/>
      <c r="K13" s="19"/>
      <c r="L13" s="19">
        <f t="shared" si="0"/>
        <v>720239214</v>
      </c>
      <c r="M13" s="20"/>
      <c r="N13" s="21"/>
      <c r="O13" s="19">
        <v>0</v>
      </c>
      <c r="P13" s="20"/>
      <c r="Q13" s="21"/>
      <c r="R13" s="19">
        <v>17084000</v>
      </c>
      <c r="S13" s="20"/>
      <c r="T13" s="21"/>
      <c r="U13" s="19">
        <f t="shared" si="1"/>
        <v>-8265786</v>
      </c>
      <c r="V13" s="20"/>
      <c r="W13" s="21"/>
      <c r="X13" s="22">
        <f t="shared" si="2"/>
        <v>98.86537690201166</v>
      </c>
      <c r="Y13" s="18"/>
    </row>
    <row r="14" spans="1:25" ht="27" customHeight="1">
      <c r="A14" s="15"/>
      <c r="B14" s="17" t="s">
        <v>66</v>
      </c>
      <c r="C14" s="18"/>
      <c r="D14" s="15"/>
      <c r="E14" s="19">
        <v>742903000</v>
      </c>
      <c r="F14" s="20"/>
      <c r="G14" s="21"/>
      <c r="H14" s="19">
        <v>745643968</v>
      </c>
      <c r="I14" s="20"/>
      <c r="J14" s="19"/>
      <c r="K14" s="19"/>
      <c r="L14" s="19">
        <f t="shared" si="0"/>
        <v>740454041</v>
      </c>
      <c r="M14" s="20"/>
      <c r="N14" s="21"/>
      <c r="O14" s="19">
        <v>0</v>
      </c>
      <c r="P14" s="20"/>
      <c r="Q14" s="21"/>
      <c r="R14" s="19">
        <v>5189927</v>
      </c>
      <c r="S14" s="20"/>
      <c r="T14" s="21"/>
      <c r="U14" s="19">
        <f t="shared" si="1"/>
        <v>-2448959</v>
      </c>
      <c r="V14" s="20"/>
      <c r="W14" s="21"/>
      <c r="X14" s="22">
        <f t="shared" si="2"/>
        <v>99.67035279168344</v>
      </c>
      <c r="Y14" s="18"/>
    </row>
    <row r="15" spans="1:25" ht="27" customHeight="1">
      <c r="A15" s="15"/>
      <c r="B15" s="17" t="s">
        <v>67</v>
      </c>
      <c r="C15" s="18"/>
      <c r="D15" s="15"/>
      <c r="E15" s="19">
        <v>157911000</v>
      </c>
      <c r="F15" s="20"/>
      <c r="G15" s="21"/>
      <c r="H15" s="19">
        <v>156827136</v>
      </c>
      <c r="I15" s="20"/>
      <c r="J15" s="19"/>
      <c r="K15" s="19"/>
      <c r="L15" s="19">
        <f t="shared" si="0"/>
        <v>156827136</v>
      </c>
      <c r="M15" s="20"/>
      <c r="N15" s="21"/>
      <c r="O15" s="19">
        <v>0</v>
      </c>
      <c r="P15" s="20"/>
      <c r="Q15" s="21"/>
      <c r="R15" s="19">
        <v>0</v>
      </c>
      <c r="S15" s="20"/>
      <c r="T15" s="21"/>
      <c r="U15" s="19">
        <f t="shared" si="1"/>
        <v>-1083864</v>
      </c>
      <c r="V15" s="20"/>
      <c r="W15" s="21"/>
      <c r="X15" s="22">
        <f t="shared" si="2"/>
        <v>99.31362349677984</v>
      </c>
      <c r="Y15" s="18"/>
    </row>
    <row r="16" spans="1:25" ht="27" customHeight="1">
      <c r="A16" s="15"/>
      <c r="B16" s="17" t="s">
        <v>68</v>
      </c>
      <c r="C16" s="18"/>
      <c r="D16" s="15"/>
      <c r="E16" s="19">
        <v>6338687000</v>
      </c>
      <c r="F16" s="20"/>
      <c r="G16" s="21"/>
      <c r="H16" s="19">
        <v>6536708147</v>
      </c>
      <c r="I16" s="20"/>
      <c r="J16" s="19"/>
      <c r="K16" s="19"/>
      <c r="L16" s="19">
        <f t="shared" si="0"/>
        <v>6536708147</v>
      </c>
      <c r="M16" s="20"/>
      <c r="N16" s="21"/>
      <c r="O16" s="19">
        <v>0</v>
      </c>
      <c r="P16" s="20"/>
      <c r="Q16" s="21"/>
      <c r="R16" s="19">
        <v>0</v>
      </c>
      <c r="S16" s="20"/>
      <c r="T16" s="21"/>
      <c r="U16" s="19">
        <f t="shared" si="1"/>
        <v>198021147</v>
      </c>
      <c r="V16" s="20"/>
      <c r="W16" s="21"/>
      <c r="X16" s="22">
        <f t="shared" si="2"/>
        <v>103.12400891541103</v>
      </c>
      <c r="Y16" s="18"/>
    </row>
    <row r="17" spans="1:25" ht="27" customHeight="1">
      <c r="A17" s="15"/>
      <c r="B17" s="17" t="s">
        <v>69</v>
      </c>
      <c r="C17" s="18"/>
      <c r="D17" s="15"/>
      <c r="E17" s="19">
        <v>18496700000</v>
      </c>
      <c r="F17" s="20"/>
      <c r="G17" s="21"/>
      <c r="H17" s="19">
        <v>15635374815</v>
      </c>
      <c r="I17" s="20"/>
      <c r="J17" s="19"/>
      <c r="K17" s="19"/>
      <c r="L17" s="19">
        <f t="shared" si="0"/>
        <v>15635330733</v>
      </c>
      <c r="M17" s="20"/>
      <c r="N17" s="21"/>
      <c r="O17" s="19">
        <v>0</v>
      </c>
      <c r="P17" s="20"/>
      <c r="Q17" s="21"/>
      <c r="R17" s="19">
        <v>44082</v>
      </c>
      <c r="S17" s="20"/>
      <c r="T17" s="21"/>
      <c r="U17" s="19">
        <f t="shared" si="1"/>
        <v>-2861369267</v>
      </c>
      <c r="V17" s="20"/>
      <c r="W17" s="21"/>
      <c r="X17" s="22">
        <f t="shared" si="2"/>
        <v>84.5303796515054</v>
      </c>
      <c r="Y17" s="18"/>
    </row>
    <row r="18" spans="1:25" ht="27" customHeight="1">
      <c r="A18" s="15"/>
      <c r="B18" s="17" t="s">
        <v>70</v>
      </c>
      <c r="C18" s="18"/>
      <c r="D18" s="15"/>
      <c r="E18" s="19">
        <v>4919858000</v>
      </c>
      <c r="F18" s="20"/>
      <c r="G18" s="21"/>
      <c r="H18" s="19">
        <v>4444264980</v>
      </c>
      <c r="I18" s="20"/>
      <c r="J18" s="19"/>
      <c r="K18" s="19"/>
      <c r="L18" s="19">
        <f>H18-O18-R18</f>
        <v>4444264980</v>
      </c>
      <c r="M18" s="20"/>
      <c r="N18" s="21"/>
      <c r="O18" s="19">
        <v>0</v>
      </c>
      <c r="P18" s="20"/>
      <c r="Q18" s="21"/>
      <c r="R18" s="19">
        <v>0</v>
      </c>
      <c r="S18" s="20"/>
      <c r="T18" s="21"/>
      <c r="U18" s="19">
        <f t="shared" si="1"/>
        <v>-475593020</v>
      </c>
      <c r="V18" s="20"/>
      <c r="W18" s="21"/>
      <c r="X18" s="22">
        <f t="shared" si="2"/>
        <v>90.3331962020042</v>
      </c>
      <c r="Y18" s="18"/>
    </row>
    <row r="19" spans="1:25" ht="27" customHeight="1">
      <c r="A19" s="11"/>
      <c r="B19" s="14" t="s">
        <v>71</v>
      </c>
      <c r="C19" s="13"/>
      <c r="D19" s="11"/>
      <c r="E19" s="29">
        <v>125000000</v>
      </c>
      <c r="F19" s="30"/>
      <c r="G19" s="31"/>
      <c r="H19" s="29">
        <v>123001671</v>
      </c>
      <c r="I19" s="30"/>
      <c r="J19" s="29"/>
      <c r="K19" s="29"/>
      <c r="L19" s="19">
        <f>H19-O19-R19</f>
        <v>122959211</v>
      </c>
      <c r="M19" s="30"/>
      <c r="N19" s="31"/>
      <c r="O19" s="29">
        <v>0</v>
      </c>
      <c r="P19" s="30"/>
      <c r="Q19" s="31"/>
      <c r="R19" s="29">
        <v>42460</v>
      </c>
      <c r="S19" s="30"/>
      <c r="T19" s="31"/>
      <c r="U19" s="29">
        <f t="shared" si="1"/>
        <v>-2040789</v>
      </c>
      <c r="V19" s="30"/>
      <c r="W19" s="31"/>
      <c r="X19" s="22">
        <f>L19/E19*100</f>
        <v>98.3673688</v>
      </c>
      <c r="Y19" s="13"/>
    </row>
    <row r="20" spans="1:25" ht="27" customHeight="1">
      <c r="A20" s="3"/>
      <c r="B20" s="6"/>
      <c r="C20" s="5"/>
      <c r="D20" s="3"/>
      <c r="E20" s="23">
        <f>SUM(E6:E19)</f>
        <v>120855363000</v>
      </c>
      <c r="F20" s="24"/>
      <c r="G20" s="25"/>
      <c r="H20" s="23">
        <f>SUM(H6:H19)</f>
        <v>126158918109</v>
      </c>
      <c r="I20" s="24"/>
      <c r="J20" s="23"/>
      <c r="K20" s="23"/>
      <c r="L20" s="23">
        <f>SUM(L6:L19)</f>
        <v>125021300035</v>
      </c>
      <c r="M20" s="24"/>
      <c r="N20" s="25"/>
      <c r="O20" s="23">
        <f>SUM(O6:O19)</f>
        <v>577584</v>
      </c>
      <c r="P20" s="24"/>
      <c r="Q20" s="25"/>
      <c r="R20" s="23">
        <f>H20-L20-O20</f>
        <v>1137040490</v>
      </c>
      <c r="S20" s="24"/>
      <c r="T20" s="25"/>
      <c r="U20" s="23">
        <f>L20-E20</f>
        <v>4165937035</v>
      </c>
      <c r="V20" s="24"/>
      <c r="W20" s="25"/>
      <c r="X20" s="34">
        <f>L20/E20*100</f>
        <v>103.44704358299764</v>
      </c>
      <c r="Y20" s="5"/>
    </row>
    <row r="21" spans="1:25" ht="12">
      <c r="A21" s="7"/>
      <c r="B21" s="10" t="s">
        <v>72</v>
      </c>
      <c r="C21" s="9"/>
      <c r="D21" s="7"/>
      <c r="E21" s="26"/>
      <c r="F21" s="27"/>
      <c r="G21" s="28"/>
      <c r="H21" s="26"/>
      <c r="I21" s="27"/>
      <c r="J21" s="26" t="s">
        <v>28</v>
      </c>
      <c r="K21" s="26"/>
      <c r="L21" s="26"/>
      <c r="M21" s="27"/>
      <c r="N21" s="28"/>
      <c r="O21" s="26"/>
      <c r="P21" s="27"/>
      <c r="Q21" s="28"/>
      <c r="R21" s="26"/>
      <c r="S21" s="27"/>
      <c r="T21" s="28"/>
      <c r="U21" s="26"/>
      <c r="V21" s="27"/>
      <c r="W21" s="28"/>
      <c r="X21" s="36"/>
      <c r="Y21" s="9"/>
    </row>
    <row r="22" spans="1:25" ht="27" customHeight="1">
      <c r="A22" s="11"/>
      <c r="B22" s="14"/>
      <c r="C22" s="13"/>
      <c r="D22" s="11" t="s">
        <v>29</v>
      </c>
      <c r="E22" s="29">
        <v>134154330000</v>
      </c>
      <c r="F22" s="30" t="s">
        <v>30</v>
      </c>
      <c r="G22" s="31" t="s">
        <v>29</v>
      </c>
      <c r="H22" s="29">
        <v>138420736973</v>
      </c>
      <c r="I22" s="30" t="s">
        <v>30</v>
      </c>
      <c r="J22" s="29"/>
      <c r="K22" s="29" t="s">
        <v>29</v>
      </c>
      <c r="L22" s="29">
        <f>H22-O22-R22</f>
        <v>137231005329</v>
      </c>
      <c r="M22" s="30" t="s">
        <v>30</v>
      </c>
      <c r="N22" s="31" t="s">
        <v>29</v>
      </c>
      <c r="O22" s="29">
        <v>449232</v>
      </c>
      <c r="P22" s="30" t="s">
        <v>30</v>
      </c>
      <c r="Q22" s="31" t="s">
        <v>29</v>
      </c>
      <c r="R22" s="29">
        <v>1189282412</v>
      </c>
      <c r="S22" s="30" t="s">
        <v>30</v>
      </c>
      <c r="T22" s="31" t="s">
        <v>29</v>
      </c>
      <c r="U22" s="29">
        <f>L22-E22</f>
        <v>3076675329</v>
      </c>
      <c r="V22" s="30" t="s">
        <v>30</v>
      </c>
      <c r="W22" s="31" t="s">
        <v>29</v>
      </c>
      <c r="X22" s="35">
        <f>L22/E22*100</f>
        <v>102.29338503572714</v>
      </c>
      <c r="Y22" s="13" t="s">
        <v>30</v>
      </c>
    </row>
    <row r="23" ht="27" customHeight="1">
      <c r="B23" s="56" t="s">
        <v>31</v>
      </c>
    </row>
  </sheetData>
  <printOptions/>
  <pageMargins left="0.89" right="0.1968503937007874" top="0.67" bottom="0.5118110236220472" header="0" footer="0"/>
  <pageSetup horizontalDpi="400" verticalDpi="400" orientation="landscape" paperSize="9" scale="92"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Y27"/>
  <sheetViews>
    <sheetView workbookViewId="0" topLeftCell="A1">
      <pane xSplit="3" ySplit="5" topLeftCell="I16" activePane="bottomRight" state="frozen"/>
      <selection pane="topLeft" activeCell="A1" sqref="A1"/>
      <selection pane="topRight" activeCell="D1" sqref="D1"/>
      <selection pane="bottomLeft" activeCell="A6" sqref="A6"/>
      <selection pane="bottomRight" activeCell="S26" sqref="S26:Y26"/>
    </sheetView>
  </sheetViews>
  <sheetFormatPr defaultColWidth="8.796875" defaultRowHeight="24" customHeight="1"/>
  <cols>
    <col min="1" max="1" width="1.59765625" style="1" customWidth="1"/>
    <col min="2" max="2" width="20.5" style="1" customWidth="1"/>
    <col min="3" max="3" width="2.5" style="1" customWidth="1"/>
    <col min="4" max="4" width="1.59765625" style="1" customWidth="1"/>
    <col min="5" max="5" width="14" style="1" customWidth="1"/>
    <col min="6" max="8" width="1.59765625" style="1" customWidth="1"/>
    <col min="9" max="9" width="14" style="1" customWidth="1"/>
    <col min="10" max="10" width="2.5" style="1" customWidth="1"/>
    <col min="11" max="11" width="1.59765625" style="1" customWidth="1"/>
    <col min="12" max="12" width="12.69921875" style="1" customWidth="1"/>
    <col min="13" max="14" width="1.59765625" style="1" customWidth="1"/>
    <col min="15" max="15" width="12.19921875" style="1" customWidth="1"/>
    <col min="16" max="16" width="1.69921875" style="1" customWidth="1"/>
    <col min="17" max="17" width="1.59765625" style="1" customWidth="1"/>
    <col min="18" max="18" width="15.5" style="1" customWidth="1"/>
    <col min="19" max="19" width="1.59765625" style="1" customWidth="1"/>
    <col min="20" max="20" width="2.09765625" style="1" customWidth="1"/>
    <col min="21" max="21" width="7" style="1" customWidth="1"/>
    <col min="22" max="22" width="2.3984375" style="1" customWidth="1"/>
    <col min="23" max="23" width="1.59765625" style="1" customWidth="1"/>
    <col min="24" max="24" width="12.19921875" style="1" customWidth="1"/>
    <col min="25" max="25" width="1.59765625" style="1" customWidth="1"/>
    <col min="26" max="16384" width="9" style="1" customWidth="1"/>
  </cols>
  <sheetData>
    <row r="1" spans="2:5" ht="13.5" customHeight="1">
      <c r="B1" s="2"/>
      <c r="C1" s="2"/>
      <c r="D1" s="2"/>
      <c r="E1" s="2"/>
    </row>
    <row r="2" spans="1:24" ht="24" customHeight="1">
      <c r="A2" s="1" t="s">
        <v>32</v>
      </c>
      <c r="R2" s="2"/>
      <c r="S2" s="2"/>
      <c r="T2" s="2"/>
      <c r="U2" s="2"/>
      <c r="X2" s="1" t="s">
        <v>1</v>
      </c>
    </row>
    <row r="3" spans="1:25" ht="15" customHeight="1">
      <c r="A3" s="3"/>
      <c r="B3" s="50" t="s">
        <v>2</v>
      </c>
      <c r="C3" s="5"/>
      <c r="D3" s="3"/>
      <c r="E3" s="4"/>
      <c r="F3" s="5"/>
      <c r="G3" s="4"/>
      <c r="H3" s="4"/>
      <c r="I3" s="4"/>
      <c r="J3" s="5"/>
      <c r="K3" s="3"/>
      <c r="L3" s="4"/>
      <c r="M3" s="5"/>
      <c r="N3" s="3"/>
      <c r="O3" s="4"/>
      <c r="P3" s="5"/>
      <c r="Q3" s="3"/>
      <c r="R3" s="6" t="s">
        <v>3</v>
      </c>
      <c r="S3" s="5"/>
      <c r="T3" s="3"/>
      <c r="U3" s="6" t="s">
        <v>4</v>
      </c>
      <c r="V3" s="5"/>
      <c r="W3" s="3"/>
      <c r="X3" s="6" t="s">
        <v>73</v>
      </c>
      <c r="Y3" s="5"/>
    </row>
    <row r="4" spans="1:25" ht="15" customHeight="1">
      <c r="A4" s="7"/>
      <c r="B4" s="8"/>
      <c r="C4" s="9"/>
      <c r="D4" s="7"/>
      <c r="E4" s="10" t="s">
        <v>5</v>
      </c>
      <c r="F4" s="9"/>
      <c r="G4" s="32"/>
      <c r="H4" s="32"/>
      <c r="I4" s="10" t="s">
        <v>33</v>
      </c>
      <c r="J4" s="9"/>
      <c r="K4" s="7"/>
      <c r="L4" s="10" t="s">
        <v>34</v>
      </c>
      <c r="M4" s="9"/>
      <c r="N4" s="7"/>
      <c r="O4" s="10" t="s">
        <v>35</v>
      </c>
      <c r="P4" s="9"/>
      <c r="Q4" s="7"/>
      <c r="R4" s="10" t="s">
        <v>33</v>
      </c>
      <c r="S4" s="9"/>
      <c r="T4" s="7"/>
      <c r="U4" s="10" t="s">
        <v>10</v>
      </c>
      <c r="V4" s="9"/>
      <c r="W4" s="7"/>
      <c r="X4" s="32"/>
      <c r="Y4" s="9"/>
    </row>
    <row r="5" spans="1:25" ht="15" customHeight="1">
      <c r="A5" s="11"/>
      <c r="B5" s="51" t="s">
        <v>59</v>
      </c>
      <c r="C5" s="13"/>
      <c r="D5" s="11"/>
      <c r="E5" s="12"/>
      <c r="F5" s="13"/>
      <c r="G5" s="12"/>
      <c r="H5" s="12"/>
      <c r="I5" s="12"/>
      <c r="J5" s="13"/>
      <c r="K5" s="11"/>
      <c r="L5" s="12"/>
      <c r="M5" s="13"/>
      <c r="N5" s="11"/>
      <c r="O5" s="12"/>
      <c r="P5" s="13"/>
      <c r="Q5" s="11"/>
      <c r="R5" s="14" t="s">
        <v>12</v>
      </c>
      <c r="S5" s="13"/>
      <c r="T5" s="11"/>
      <c r="U5" s="14" t="s">
        <v>36</v>
      </c>
      <c r="V5" s="13"/>
      <c r="W5" s="11"/>
      <c r="X5" s="14" t="s">
        <v>74</v>
      </c>
      <c r="Y5" s="13"/>
    </row>
    <row r="6" spans="1:25" ht="24" customHeight="1">
      <c r="A6" s="15"/>
      <c r="B6" s="17" t="s">
        <v>60</v>
      </c>
      <c r="C6" s="18"/>
      <c r="D6" s="15"/>
      <c r="E6" s="19">
        <f>'特別歳入'!E6</f>
        <v>43946000000</v>
      </c>
      <c r="F6" s="20"/>
      <c r="G6" s="19"/>
      <c r="H6" s="19"/>
      <c r="I6" s="19">
        <v>43945595790</v>
      </c>
      <c r="J6" s="20"/>
      <c r="K6" s="21"/>
      <c r="L6" s="19">
        <v>0</v>
      </c>
      <c r="M6" s="20"/>
      <c r="N6" s="21"/>
      <c r="O6" s="19">
        <f aca="true" t="shared" si="0" ref="O6:O19">E6-I6-L6</f>
        <v>404210</v>
      </c>
      <c r="P6" s="20"/>
      <c r="Q6" s="21"/>
      <c r="R6" s="19">
        <f aca="true" t="shared" si="1" ref="R6:R19">I6-E6</f>
        <v>-404210</v>
      </c>
      <c r="S6" s="20"/>
      <c r="T6" s="21"/>
      <c r="U6" s="22">
        <v>99.9</v>
      </c>
      <c r="V6" s="59" t="s">
        <v>80</v>
      </c>
      <c r="W6" s="15"/>
      <c r="X6" s="19">
        <f>'特別歳入'!L6-I6</f>
        <v>0</v>
      </c>
      <c r="Y6" s="18"/>
    </row>
    <row r="7" spans="1:25" ht="24" customHeight="1">
      <c r="A7" s="15"/>
      <c r="B7" s="17" t="s">
        <v>61</v>
      </c>
      <c r="C7" s="18"/>
      <c r="D7" s="15"/>
      <c r="E7" s="19">
        <f>'特別歳入'!E7</f>
        <v>20082000000</v>
      </c>
      <c r="F7" s="20"/>
      <c r="G7" s="19"/>
      <c r="H7" s="19"/>
      <c r="I7" s="19">
        <v>19648312900</v>
      </c>
      <c r="J7" s="20"/>
      <c r="K7" s="21"/>
      <c r="L7" s="19">
        <v>0</v>
      </c>
      <c r="M7" s="20"/>
      <c r="N7" s="21"/>
      <c r="O7" s="19">
        <f t="shared" si="0"/>
        <v>433687100</v>
      </c>
      <c r="P7" s="20"/>
      <c r="Q7" s="21"/>
      <c r="R7" s="19">
        <f t="shared" si="1"/>
        <v>-433687100</v>
      </c>
      <c r="S7" s="20"/>
      <c r="T7" s="21"/>
      <c r="U7" s="22">
        <f aca="true" t="shared" si="2" ref="U7:U19">I7/E7*100</f>
        <v>97.84041878298974</v>
      </c>
      <c r="V7" s="18"/>
      <c r="W7" s="15"/>
      <c r="X7" s="19">
        <f>'特別歳入'!L7-I7</f>
        <v>2038136987</v>
      </c>
      <c r="Y7" s="18"/>
    </row>
    <row r="8" spans="1:25" ht="24" customHeight="1">
      <c r="A8" s="15"/>
      <c r="B8" s="17" t="s">
        <v>62</v>
      </c>
      <c r="C8" s="18"/>
      <c r="D8" s="15"/>
      <c r="E8" s="19">
        <f>'特別歳入'!E8</f>
        <v>8359718000</v>
      </c>
      <c r="F8" s="20"/>
      <c r="G8" s="19"/>
      <c r="H8" s="19"/>
      <c r="I8" s="19">
        <v>8142118000</v>
      </c>
      <c r="J8" s="20"/>
      <c r="K8" s="21"/>
      <c r="L8" s="19">
        <v>0</v>
      </c>
      <c r="M8" s="20"/>
      <c r="N8" s="21"/>
      <c r="O8" s="19">
        <f t="shared" si="0"/>
        <v>217600000</v>
      </c>
      <c r="P8" s="20"/>
      <c r="Q8" s="21"/>
      <c r="R8" s="19">
        <f t="shared" si="1"/>
        <v>-217600000</v>
      </c>
      <c r="S8" s="20"/>
      <c r="T8" s="21"/>
      <c r="U8" s="22">
        <f t="shared" si="2"/>
        <v>97.39704138345337</v>
      </c>
      <c r="V8" s="18"/>
      <c r="W8" s="15"/>
      <c r="X8" s="19">
        <f>'特別歳入'!L8-I8</f>
        <v>217600204</v>
      </c>
      <c r="Y8" s="18"/>
    </row>
    <row r="9" spans="1:25" ht="24" customHeight="1">
      <c r="A9" s="15"/>
      <c r="B9" s="17" t="s">
        <v>63</v>
      </c>
      <c r="C9" s="18"/>
      <c r="D9" s="15"/>
      <c r="E9" s="19">
        <f>'特別歳入'!E9</f>
        <v>414500000</v>
      </c>
      <c r="F9" s="20"/>
      <c r="G9" s="19"/>
      <c r="H9" s="19"/>
      <c r="I9" s="19">
        <v>412803729</v>
      </c>
      <c r="J9" s="20"/>
      <c r="K9" s="21"/>
      <c r="L9" s="19">
        <v>0</v>
      </c>
      <c r="M9" s="20"/>
      <c r="N9" s="21"/>
      <c r="O9" s="19">
        <f t="shared" si="0"/>
        <v>1696271</v>
      </c>
      <c r="P9" s="20"/>
      <c r="Q9" s="21"/>
      <c r="R9" s="19">
        <f t="shared" si="1"/>
        <v>-1696271</v>
      </c>
      <c r="S9" s="20"/>
      <c r="T9" s="21"/>
      <c r="U9" s="22">
        <f t="shared" si="2"/>
        <v>99.59076694813028</v>
      </c>
      <c r="V9" s="18"/>
      <c r="W9" s="15"/>
      <c r="X9" s="19">
        <f>'特別歳入'!L9-I9</f>
        <v>38757614</v>
      </c>
      <c r="Y9" s="18"/>
    </row>
    <row r="10" spans="1:25" ht="24" customHeight="1">
      <c r="A10" s="15"/>
      <c r="B10" s="17" t="s">
        <v>64</v>
      </c>
      <c r="C10" s="18"/>
      <c r="D10" s="15"/>
      <c r="E10" s="19">
        <f>'特別歳入'!E10</f>
        <v>716806000</v>
      </c>
      <c r="F10" s="20"/>
      <c r="G10" s="19"/>
      <c r="H10" s="19"/>
      <c r="I10" s="19">
        <v>714089160</v>
      </c>
      <c r="J10" s="20"/>
      <c r="K10" s="21"/>
      <c r="L10" s="19">
        <v>0</v>
      </c>
      <c r="M10" s="20"/>
      <c r="N10" s="21"/>
      <c r="O10" s="19">
        <f t="shared" si="0"/>
        <v>2716840</v>
      </c>
      <c r="P10" s="20"/>
      <c r="Q10" s="21"/>
      <c r="R10" s="19">
        <f t="shared" si="1"/>
        <v>-2716840</v>
      </c>
      <c r="S10" s="20"/>
      <c r="T10" s="21"/>
      <c r="U10" s="22">
        <f t="shared" si="2"/>
        <v>99.62097973510267</v>
      </c>
      <c r="V10" s="18"/>
      <c r="W10" s="15"/>
      <c r="X10" s="19">
        <f>'特別歳入'!L10-I10</f>
        <v>251072</v>
      </c>
      <c r="Y10" s="18"/>
    </row>
    <row r="11" spans="1:25" ht="24" customHeight="1">
      <c r="A11" s="15"/>
      <c r="B11" s="17" t="s">
        <v>81</v>
      </c>
      <c r="C11" s="18"/>
      <c r="D11" s="15"/>
      <c r="E11" s="19">
        <f>'特別歳入'!E11</f>
        <v>15472220000</v>
      </c>
      <c r="F11" s="20"/>
      <c r="G11" s="19"/>
      <c r="H11" s="19"/>
      <c r="I11" s="19">
        <v>15263588890</v>
      </c>
      <c r="J11" s="20"/>
      <c r="K11" s="21"/>
      <c r="L11" s="19">
        <v>0</v>
      </c>
      <c r="M11" s="20"/>
      <c r="N11" s="21"/>
      <c r="O11" s="19">
        <f t="shared" si="0"/>
        <v>208631110</v>
      </c>
      <c r="P11" s="20"/>
      <c r="Q11" s="21"/>
      <c r="R11" s="19">
        <f t="shared" si="1"/>
        <v>-208631110</v>
      </c>
      <c r="S11" s="20"/>
      <c r="T11" s="21"/>
      <c r="U11" s="22">
        <f t="shared" si="2"/>
        <v>98.65157611512763</v>
      </c>
      <c r="V11" s="18"/>
      <c r="W11" s="15"/>
      <c r="X11" s="19">
        <f>'特別歳入'!L11-I11</f>
        <v>5890774044</v>
      </c>
      <c r="Y11" s="18"/>
    </row>
    <row r="12" spans="1:25" ht="24" customHeight="1">
      <c r="A12" s="15"/>
      <c r="B12" s="17" t="s">
        <v>65</v>
      </c>
      <c r="C12" s="18"/>
      <c r="D12" s="15"/>
      <c r="E12" s="19">
        <f>'特別歳入'!E12</f>
        <v>354555000</v>
      </c>
      <c r="F12" s="20"/>
      <c r="G12" s="19"/>
      <c r="H12" s="19"/>
      <c r="I12" s="19">
        <v>351525181</v>
      </c>
      <c r="J12" s="20"/>
      <c r="K12" s="21"/>
      <c r="L12" s="19">
        <v>0</v>
      </c>
      <c r="M12" s="20"/>
      <c r="N12" s="21"/>
      <c r="O12" s="19">
        <f t="shared" si="0"/>
        <v>3029819</v>
      </c>
      <c r="P12" s="20"/>
      <c r="Q12" s="21"/>
      <c r="R12" s="19">
        <f t="shared" si="1"/>
        <v>-3029819</v>
      </c>
      <c r="S12" s="20"/>
      <c r="T12" s="21"/>
      <c r="U12" s="22">
        <f t="shared" si="2"/>
        <v>99.14545867354853</v>
      </c>
      <c r="V12" s="18"/>
      <c r="W12" s="15"/>
      <c r="X12" s="19">
        <f>'特別歳入'!L12-I12</f>
        <v>963002</v>
      </c>
      <c r="Y12" s="18"/>
    </row>
    <row r="13" spans="1:25" ht="24" customHeight="1">
      <c r="A13" s="15"/>
      <c r="B13" s="17" t="s">
        <v>79</v>
      </c>
      <c r="C13" s="18"/>
      <c r="D13" s="15"/>
      <c r="E13" s="19">
        <f>'特別歳入'!E13</f>
        <v>728505000</v>
      </c>
      <c r="F13" s="20"/>
      <c r="G13" s="19"/>
      <c r="H13" s="19"/>
      <c r="I13" s="19">
        <v>546472000</v>
      </c>
      <c r="J13" s="20"/>
      <c r="K13" s="21"/>
      <c r="L13" s="19">
        <v>0</v>
      </c>
      <c r="M13" s="20"/>
      <c r="N13" s="21"/>
      <c r="O13" s="19">
        <f t="shared" si="0"/>
        <v>182033000</v>
      </c>
      <c r="P13" s="20"/>
      <c r="Q13" s="21"/>
      <c r="R13" s="19">
        <f t="shared" si="1"/>
        <v>-182033000</v>
      </c>
      <c r="S13" s="20"/>
      <c r="T13" s="21"/>
      <c r="U13" s="22">
        <f t="shared" si="2"/>
        <v>75.01280018668369</v>
      </c>
      <c r="V13" s="18"/>
      <c r="W13" s="15"/>
      <c r="X13" s="19">
        <f>'特別歳入'!L13-I13</f>
        <v>173767214</v>
      </c>
      <c r="Y13" s="18"/>
    </row>
    <row r="14" spans="1:25" ht="24" customHeight="1">
      <c r="A14" s="15"/>
      <c r="B14" s="17" t="s">
        <v>66</v>
      </c>
      <c r="C14" s="18"/>
      <c r="D14" s="15"/>
      <c r="E14" s="19">
        <f>'特別歳入'!E14</f>
        <v>742903000</v>
      </c>
      <c r="F14" s="20"/>
      <c r="G14" s="19"/>
      <c r="H14" s="19"/>
      <c r="I14" s="19">
        <v>383234525</v>
      </c>
      <c r="J14" s="20"/>
      <c r="K14" s="21"/>
      <c r="L14" s="19">
        <v>0</v>
      </c>
      <c r="M14" s="20"/>
      <c r="N14" s="21"/>
      <c r="O14" s="19">
        <f t="shared" si="0"/>
        <v>359668475</v>
      </c>
      <c r="P14" s="20"/>
      <c r="Q14" s="21"/>
      <c r="R14" s="19">
        <f t="shared" si="1"/>
        <v>-359668475</v>
      </c>
      <c r="S14" s="20"/>
      <c r="T14" s="21"/>
      <c r="U14" s="22">
        <f t="shared" si="2"/>
        <v>51.58607853245982</v>
      </c>
      <c r="V14" s="18"/>
      <c r="W14" s="15"/>
      <c r="X14" s="19">
        <f>'特別歳入'!L14-I14</f>
        <v>357219516</v>
      </c>
      <c r="Y14" s="18"/>
    </row>
    <row r="15" spans="1:25" ht="24" customHeight="1">
      <c r="A15" s="15"/>
      <c r="B15" s="17" t="s">
        <v>67</v>
      </c>
      <c r="C15" s="18"/>
      <c r="D15" s="15"/>
      <c r="E15" s="19">
        <f>'特別歳入'!E15</f>
        <v>157911000</v>
      </c>
      <c r="F15" s="20"/>
      <c r="G15" s="19"/>
      <c r="H15" s="19"/>
      <c r="I15" s="19">
        <v>9653000</v>
      </c>
      <c r="J15" s="20"/>
      <c r="K15" s="21"/>
      <c r="L15" s="19">
        <v>0</v>
      </c>
      <c r="M15" s="20"/>
      <c r="N15" s="21"/>
      <c r="O15" s="19">
        <f t="shared" si="0"/>
        <v>148258000</v>
      </c>
      <c r="P15" s="20"/>
      <c r="Q15" s="21"/>
      <c r="R15" s="19">
        <f t="shared" si="1"/>
        <v>-148258000</v>
      </c>
      <c r="S15" s="20"/>
      <c r="T15" s="21"/>
      <c r="U15" s="22">
        <f t="shared" si="2"/>
        <v>6.112937034152148</v>
      </c>
      <c r="V15" s="18"/>
      <c r="W15" s="15"/>
      <c r="X15" s="19">
        <f>'特別歳入'!L15-I15</f>
        <v>147174136</v>
      </c>
      <c r="Y15" s="18"/>
    </row>
    <row r="16" spans="1:25" ht="24" customHeight="1">
      <c r="A16" s="15"/>
      <c r="B16" s="17" t="s">
        <v>68</v>
      </c>
      <c r="C16" s="18"/>
      <c r="D16" s="15"/>
      <c r="E16" s="19">
        <f>'特別歳入'!E16</f>
        <v>6338687000</v>
      </c>
      <c r="F16" s="20"/>
      <c r="G16" s="19"/>
      <c r="H16" s="19"/>
      <c r="I16" s="19">
        <v>6135353727</v>
      </c>
      <c r="J16" s="20"/>
      <c r="K16" s="21"/>
      <c r="L16" s="19">
        <v>20000000</v>
      </c>
      <c r="M16" s="20"/>
      <c r="N16" s="21"/>
      <c r="O16" s="19">
        <f t="shared" si="0"/>
        <v>183333273</v>
      </c>
      <c r="P16" s="20"/>
      <c r="Q16" s="21"/>
      <c r="R16" s="19">
        <f t="shared" si="1"/>
        <v>-203333273</v>
      </c>
      <c r="S16" s="20"/>
      <c r="T16" s="21"/>
      <c r="U16" s="22">
        <f t="shared" si="2"/>
        <v>96.7921862524526</v>
      </c>
      <c r="V16" s="18"/>
      <c r="W16" s="15"/>
      <c r="X16" s="19">
        <f>'特別歳入'!L16-I16</f>
        <v>401354420</v>
      </c>
      <c r="Y16" s="18"/>
    </row>
    <row r="17" spans="1:25" ht="24" customHeight="1">
      <c r="A17" s="15"/>
      <c r="B17" s="17" t="s">
        <v>69</v>
      </c>
      <c r="C17" s="18"/>
      <c r="D17" s="15"/>
      <c r="E17" s="19">
        <f>'特別歳入'!E17</f>
        <v>18496700000</v>
      </c>
      <c r="F17" s="20"/>
      <c r="G17" s="19"/>
      <c r="H17" s="19"/>
      <c r="I17" s="19">
        <v>14922080733</v>
      </c>
      <c r="J17" s="20"/>
      <c r="K17" s="21"/>
      <c r="L17" s="19">
        <v>3379500000</v>
      </c>
      <c r="M17" s="20"/>
      <c r="N17" s="21"/>
      <c r="O17" s="19">
        <f t="shared" si="0"/>
        <v>195119267</v>
      </c>
      <c r="P17" s="20"/>
      <c r="Q17" s="21"/>
      <c r="R17" s="19">
        <f t="shared" si="1"/>
        <v>-3574619267</v>
      </c>
      <c r="S17" s="20"/>
      <c r="T17" s="21"/>
      <c r="U17" s="22">
        <f t="shared" si="2"/>
        <v>80.67428640243935</v>
      </c>
      <c r="V17" s="18"/>
      <c r="W17" s="15"/>
      <c r="X17" s="19">
        <f>'特別歳入'!L17-I17</f>
        <v>713250000</v>
      </c>
      <c r="Y17" s="18"/>
    </row>
    <row r="18" spans="1:25" ht="24" customHeight="1">
      <c r="A18" s="15"/>
      <c r="B18" s="17" t="s">
        <v>70</v>
      </c>
      <c r="C18" s="18"/>
      <c r="D18" s="15"/>
      <c r="E18" s="19">
        <f>'特別歳入'!E18</f>
        <v>4919858000</v>
      </c>
      <c r="F18" s="20"/>
      <c r="G18" s="19"/>
      <c r="H18" s="19"/>
      <c r="I18" s="19">
        <v>4444264980</v>
      </c>
      <c r="J18" s="20"/>
      <c r="K18" s="21"/>
      <c r="L18" s="19">
        <v>0</v>
      </c>
      <c r="M18" s="20"/>
      <c r="N18" s="21"/>
      <c r="O18" s="19">
        <f t="shared" si="0"/>
        <v>475593020</v>
      </c>
      <c r="P18" s="20"/>
      <c r="Q18" s="21"/>
      <c r="R18" s="19">
        <f t="shared" si="1"/>
        <v>-475593020</v>
      </c>
      <c r="S18" s="20"/>
      <c r="T18" s="21"/>
      <c r="U18" s="22">
        <f t="shared" si="2"/>
        <v>90.3331962020042</v>
      </c>
      <c r="V18" s="18"/>
      <c r="W18" s="15"/>
      <c r="X18" s="19">
        <f>'特別歳入'!L18-I18</f>
        <v>0</v>
      </c>
      <c r="Y18" s="18"/>
    </row>
    <row r="19" spans="1:25" ht="24" customHeight="1">
      <c r="A19" s="3"/>
      <c r="B19" s="6" t="s">
        <v>71</v>
      </c>
      <c r="C19" s="5"/>
      <c r="D19" s="3"/>
      <c r="E19" s="19">
        <f>'特別歳入'!E19</f>
        <v>125000000</v>
      </c>
      <c r="F19" s="24"/>
      <c r="G19" s="23"/>
      <c r="H19" s="23"/>
      <c r="I19" s="23">
        <v>122959211</v>
      </c>
      <c r="J19" s="24"/>
      <c r="K19" s="25"/>
      <c r="L19" s="23">
        <v>0</v>
      </c>
      <c r="M19" s="24"/>
      <c r="N19" s="25"/>
      <c r="O19" s="23">
        <f t="shared" si="0"/>
        <v>2040789</v>
      </c>
      <c r="P19" s="24"/>
      <c r="Q19" s="25"/>
      <c r="R19" s="23">
        <f t="shared" si="1"/>
        <v>-2040789</v>
      </c>
      <c r="S19" s="24"/>
      <c r="T19" s="25"/>
      <c r="U19" s="22">
        <f t="shared" si="2"/>
        <v>98.3673688</v>
      </c>
      <c r="V19" s="24"/>
      <c r="W19" s="15"/>
      <c r="X19" s="19">
        <f>'特別歳入'!L19-I19</f>
        <v>0</v>
      </c>
      <c r="Y19" s="18"/>
    </row>
    <row r="20" spans="1:25" ht="24" customHeight="1">
      <c r="A20" s="3"/>
      <c r="B20" s="6"/>
      <c r="C20" s="5"/>
      <c r="D20" s="3"/>
      <c r="E20" s="23">
        <f>SUM(E6:E19)</f>
        <v>120855363000</v>
      </c>
      <c r="F20" s="24"/>
      <c r="G20" s="23"/>
      <c r="H20" s="23"/>
      <c r="I20" s="23">
        <f>SUM(I6:I19)</f>
        <v>115042051826</v>
      </c>
      <c r="J20" s="24"/>
      <c r="K20" s="25"/>
      <c r="L20" s="23">
        <f>SUM(L6:L19)</f>
        <v>3399500000</v>
      </c>
      <c r="M20" s="24"/>
      <c r="N20" s="25"/>
      <c r="O20" s="23">
        <f>SUM(O6:O19)</f>
        <v>2413811174</v>
      </c>
      <c r="P20" s="24"/>
      <c r="Q20" s="25"/>
      <c r="R20" s="23">
        <f>I20-E20</f>
        <v>-5813311174</v>
      </c>
      <c r="S20" s="24"/>
      <c r="T20" s="25"/>
      <c r="U20" s="34">
        <f>I20/E20*100</f>
        <v>95.18986081403769</v>
      </c>
      <c r="V20" s="24"/>
      <c r="W20" s="3"/>
      <c r="X20" s="23">
        <f>SUM(X6:X19)</f>
        <v>9979248209</v>
      </c>
      <c r="Y20" s="5"/>
    </row>
    <row r="21" spans="1:25" ht="12">
      <c r="A21" s="7"/>
      <c r="B21" s="10" t="s">
        <v>72</v>
      </c>
      <c r="C21" s="9"/>
      <c r="D21" s="7"/>
      <c r="E21" s="26"/>
      <c r="F21" s="27"/>
      <c r="G21" s="26" t="s">
        <v>50</v>
      </c>
      <c r="H21" s="26"/>
      <c r="I21" s="26"/>
      <c r="J21" s="27"/>
      <c r="K21" s="28"/>
      <c r="L21" s="26"/>
      <c r="M21" s="27"/>
      <c r="N21" s="28"/>
      <c r="O21" s="26"/>
      <c r="P21" s="27"/>
      <c r="Q21" s="28"/>
      <c r="R21" s="26"/>
      <c r="S21" s="27"/>
      <c r="T21" s="28"/>
      <c r="U21" s="36"/>
      <c r="V21" s="27"/>
      <c r="W21" s="7"/>
      <c r="X21" s="26"/>
      <c r="Y21" s="9"/>
    </row>
    <row r="22" spans="1:25" ht="24" customHeight="1">
      <c r="A22" s="11"/>
      <c r="B22" s="14"/>
      <c r="C22" s="13"/>
      <c r="D22" s="11" t="s">
        <v>29</v>
      </c>
      <c r="E22" s="29">
        <v>134154330000</v>
      </c>
      <c r="F22" s="30" t="s">
        <v>30</v>
      </c>
      <c r="G22" s="29"/>
      <c r="H22" s="29" t="s">
        <v>29</v>
      </c>
      <c r="I22" s="29">
        <v>128934610885</v>
      </c>
      <c r="J22" s="30" t="s">
        <v>30</v>
      </c>
      <c r="K22" s="31" t="s">
        <v>29</v>
      </c>
      <c r="L22" s="29">
        <v>3185191000</v>
      </c>
      <c r="M22" s="30" t="s">
        <v>30</v>
      </c>
      <c r="N22" s="31" t="s">
        <v>29</v>
      </c>
      <c r="O22" s="29">
        <f>E22-I22-L22</f>
        <v>2034528115</v>
      </c>
      <c r="P22" s="30" t="s">
        <v>30</v>
      </c>
      <c r="Q22" s="31" t="s">
        <v>29</v>
      </c>
      <c r="R22" s="29">
        <f>I22-E22</f>
        <v>-5219719115</v>
      </c>
      <c r="S22" s="30" t="s">
        <v>30</v>
      </c>
      <c r="T22" s="31" t="s">
        <v>29</v>
      </c>
      <c r="U22" s="35">
        <f>I22/E22*100</f>
        <v>96.10916836228841</v>
      </c>
      <c r="V22" s="13" t="s">
        <v>30</v>
      </c>
      <c r="W22" s="11" t="s">
        <v>29</v>
      </c>
      <c r="X22" s="29">
        <f>'特別歳入'!L22-I22</f>
        <v>8296394444</v>
      </c>
      <c r="Y22" s="13" t="s">
        <v>30</v>
      </c>
    </row>
    <row r="23" spans="2:24" s="32" customFormat="1" ht="9" customHeight="1">
      <c r="B23" s="10"/>
      <c r="E23" s="26"/>
      <c r="F23" s="26"/>
      <c r="G23" s="26"/>
      <c r="H23" s="26"/>
      <c r="I23" s="26"/>
      <c r="J23" s="26"/>
      <c r="K23" s="26"/>
      <c r="L23" s="26"/>
      <c r="M23" s="26"/>
      <c r="N23" s="26"/>
      <c r="O23" s="26"/>
      <c r="P23" s="26"/>
      <c r="Q23" s="26"/>
      <c r="R23" s="26"/>
      <c r="S23" s="26"/>
      <c r="T23" s="26"/>
      <c r="U23" s="36"/>
      <c r="X23" s="26"/>
    </row>
    <row r="24" spans="1:25" ht="24" customHeight="1">
      <c r="A24" s="37" t="s">
        <v>51</v>
      </c>
      <c r="B24" s="39"/>
      <c r="C24" s="3"/>
      <c r="D24" s="43">
        <f>'特別歳入'!L20-I20</f>
        <v>9979248209</v>
      </c>
      <c r="E24" s="43"/>
      <c r="F24" s="43"/>
      <c r="G24" s="43"/>
      <c r="H24" s="43"/>
      <c r="I24" s="46"/>
      <c r="J24" s="45" t="s">
        <v>52</v>
      </c>
      <c r="K24" s="43"/>
      <c r="L24" s="43"/>
      <c r="M24" s="25"/>
      <c r="N24" s="23"/>
      <c r="O24" s="23">
        <v>713250000</v>
      </c>
      <c r="P24" s="24"/>
      <c r="Q24" s="65" t="s">
        <v>53</v>
      </c>
      <c r="R24" s="66"/>
      <c r="S24" s="65">
        <f>D24-O24</f>
        <v>9265998209</v>
      </c>
      <c r="T24" s="67"/>
      <c r="U24" s="67"/>
      <c r="V24" s="67"/>
      <c r="W24" s="67"/>
      <c r="X24" s="67"/>
      <c r="Y24" s="66"/>
    </row>
    <row r="25" spans="1:25" ht="12">
      <c r="A25" s="7"/>
      <c r="B25" s="9"/>
      <c r="C25" s="7" t="s">
        <v>54</v>
      </c>
      <c r="D25" s="32"/>
      <c r="E25" s="32"/>
      <c r="F25" s="32"/>
      <c r="G25" s="32"/>
      <c r="H25" s="26"/>
      <c r="I25" s="27"/>
      <c r="J25" s="28"/>
      <c r="K25" s="26"/>
      <c r="L25" s="26"/>
      <c r="M25" s="28" t="s">
        <v>55</v>
      </c>
      <c r="N25" s="26"/>
      <c r="O25" s="26"/>
      <c r="P25" s="27"/>
      <c r="Q25" s="28"/>
      <c r="R25" s="27"/>
      <c r="S25" s="52"/>
      <c r="T25" s="53"/>
      <c r="U25" s="53"/>
      <c r="V25" s="53"/>
      <c r="W25" s="53"/>
      <c r="X25" s="53"/>
      <c r="Y25" s="54"/>
    </row>
    <row r="26" spans="1:25" ht="24" customHeight="1">
      <c r="A26" s="40" t="s">
        <v>56</v>
      </c>
      <c r="B26" s="42"/>
      <c r="C26" s="11"/>
      <c r="D26" s="58">
        <f>'特別歳入'!L22-I22</f>
        <v>8296394444</v>
      </c>
      <c r="E26" s="44"/>
      <c r="F26" s="44"/>
      <c r="G26" s="44"/>
      <c r="H26" s="44"/>
      <c r="I26" s="48"/>
      <c r="J26" s="47" t="s">
        <v>57</v>
      </c>
      <c r="K26" s="44"/>
      <c r="L26" s="44"/>
      <c r="M26" s="31"/>
      <c r="N26" s="29" t="s">
        <v>29</v>
      </c>
      <c r="O26" s="29">
        <v>719491000</v>
      </c>
      <c r="P26" s="30" t="s">
        <v>30</v>
      </c>
      <c r="Q26" s="60" t="s">
        <v>58</v>
      </c>
      <c r="R26" s="61"/>
      <c r="S26" s="68">
        <f>D26-O26</f>
        <v>7576903444</v>
      </c>
      <c r="T26" s="69"/>
      <c r="U26" s="69"/>
      <c r="V26" s="69"/>
      <c r="W26" s="69"/>
      <c r="X26" s="69"/>
      <c r="Y26" s="70"/>
    </row>
    <row r="27" spans="2:11" ht="24" customHeight="1">
      <c r="B27" s="1" t="s">
        <v>31</v>
      </c>
      <c r="K27" s="32"/>
    </row>
  </sheetData>
  <mergeCells count="4">
    <mergeCell ref="Q24:R24"/>
    <mergeCell ref="S24:Y24"/>
    <mergeCell ref="Q26:R26"/>
    <mergeCell ref="S26:Y26"/>
  </mergeCells>
  <printOptions/>
  <pageMargins left="0.79" right="0.1968503937007874" top="0.5118110236220472" bottom="0.5118110236220472" header="0" footer="0"/>
  <pageSetup horizontalDpi="400" verticalDpi="400" orientation="landscape" paperSize="9"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静岡県庁</dc:creator>
  <cp:keywords/>
  <dc:description/>
  <cp:lastModifiedBy>ＦＵＪ９９０３Ｂ０１７０</cp:lastModifiedBy>
  <cp:lastPrinted>2002-12-12T02:24:05Z</cp:lastPrinted>
  <dcterms:created xsi:type="dcterms:W3CDTF">1997-12-08T01:16:53Z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