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615" activeTab="3"/>
  </bookViews>
  <sheets>
    <sheet name="一般歳入" sheetId="1" r:id="rId1"/>
    <sheet name="一般歳出" sheetId="2" r:id="rId2"/>
    <sheet name="特別歳入" sheetId="3" r:id="rId3"/>
    <sheet name="特別歳出" sheetId="4" r:id="rId4"/>
  </sheets>
  <definedNames>
    <definedName name="_xlnm.Print_Area" localSheetId="1">'一般歳出'!$A$1:$X$28</definedName>
    <definedName name="_xlnm.Print_Area" localSheetId="0">'一般歳入'!$A$1:$Z$24</definedName>
    <definedName name="_xlnm.Print_Area" localSheetId="3">'特別歳出'!$A$1:$Y$27</definedName>
    <definedName name="_xlnm.Print_Area" localSheetId="2">'特別歳入'!$A$1:$Y$23</definedName>
  </definedNames>
  <calcPr fullCalcOnLoad="1"/>
</workbook>
</file>

<file path=xl/sharedStrings.xml><?xml version="1.0" encoding="utf-8"?>
<sst xmlns="http://schemas.openxmlformats.org/spreadsheetml/2006/main" count="212" uniqueCount="84">
  <si>
    <t xml:space="preserve"> 　(1) 歳　　　入</t>
  </si>
  <si>
    <t>（単位：円）</t>
  </si>
  <si>
    <t>事　　　項</t>
  </si>
  <si>
    <t>予算現額と</t>
  </si>
  <si>
    <t>予算に</t>
  </si>
  <si>
    <t>予算現額</t>
  </si>
  <si>
    <t>調定額</t>
  </si>
  <si>
    <t>収入済額</t>
  </si>
  <si>
    <t>不納欠損額</t>
  </si>
  <si>
    <t>収入未済額</t>
  </si>
  <si>
    <t>対する</t>
  </si>
  <si>
    <t>科目（款）</t>
  </si>
  <si>
    <t>との比較</t>
  </si>
  <si>
    <t>収入率</t>
  </si>
  <si>
    <t>県税</t>
  </si>
  <si>
    <t>地方譲与税</t>
  </si>
  <si>
    <t>地方交付税</t>
  </si>
  <si>
    <t>交通安全対策特別交付金</t>
  </si>
  <si>
    <t>分担金及び負担金</t>
  </si>
  <si>
    <t>使用料及び手数料</t>
  </si>
  <si>
    <t>国庫支出金</t>
  </si>
  <si>
    <t>財産収入</t>
  </si>
  <si>
    <t>寄附金</t>
  </si>
  <si>
    <t>繰入金</t>
  </si>
  <si>
    <t>繰越金</t>
  </si>
  <si>
    <t>諸収入</t>
  </si>
  <si>
    <t>県債</t>
  </si>
  <si>
    <t>合　　　　　　　計</t>
  </si>
  <si>
    <t>Ａ</t>
  </si>
  <si>
    <t>(</t>
  </si>
  <si>
    <t>)</t>
  </si>
  <si>
    <t>（　）内は前年度</t>
  </si>
  <si>
    <t xml:space="preserve"> 　(２) 歳　　　出</t>
  </si>
  <si>
    <t>支出済額</t>
  </si>
  <si>
    <t>翌年度繰越額</t>
  </si>
  <si>
    <t>不用額</t>
  </si>
  <si>
    <t>執行率</t>
  </si>
  <si>
    <t>議会費</t>
  </si>
  <si>
    <t>総務費</t>
  </si>
  <si>
    <t>企画費</t>
  </si>
  <si>
    <t>生活・文化費</t>
  </si>
  <si>
    <t>商工労働費</t>
  </si>
  <si>
    <t>農林水産業費</t>
  </si>
  <si>
    <t>土木費</t>
  </si>
  <si>
    <t>警察費</t>
  </si>
  <si>
    <t>教育費</t>
  </si>
  <si>
    <t>災害対策費</t>
  </si>
  <si>
    <t>公債費</t>
  </si>
  <si>
    <t>諸支出金</t>
  </si>
  <si>
    <t>予備費</t>
  </si>
  <si>
    <t>Ｂ</t>
  </si>
  <si>
    <t>歳入歳出差引残額</t>
  </si>
  <si>
    <t>繰越財源</t>
  </si>
  <si>
    <t>実質収支</t>
  </si>
  <si>
    <t>Ｃ</t>
  </si>
  <si>
    <t>Ｄ</t>
  </si>
  <si>
    <t>Ａ － Ｂ</t>
  </si>
  <si>
    <t>充 当 額</t>
  </si>
  <si>
    <t>Ｃ － Ｄ</t>
  </si>
  <si>
    <t>会　計　名</t>
  </si>
  <si>
    <t>公債管理</t>
  </si>
  <si>
    <t>自動車税等証紙徴収事務</t>
  </si>
  <si>
    <t>市町村振興助成事業</t>
  </si>
  <si>
    <t>母子寡婦福祉資金</t>
  </si>
  <si>
    <t>心身障害者扶養共済事業</t>
  </si>
  <si>
    <t>県営林事業</t>
  </si>
  <si>
    <t>林業改善資金</t>
  </si>
  <si>
    <t>沿岸漁業改善資金</t>
  </si>
  <si>
    <t>清水港等港湾整備事業</t>
  </si>
  <si>
    <t>流域下水道事業</t>
  </si>
  <si>
    <t>物品調達事務等</t>
  </si>
  <si>
    <t>県立高等学校農業実習費</t>
  </si>
  <si>
    <t>合計</t>
  </si>
  <si>
    <t>歳入歳出</t>
  </si>
  <si>
    <t>差引残額</t>
  </si>
  <si>
    <t>地方消費税清算金</t>
  </si>
  <si>
    <t>環境費</t>
  </si>
  <si>
    <t>健康福祉費</t>
  </si>
  <si>
    <t>地方特例交付金</t>
  </si>
  <si>
    <t>農業改良資金</t>
  </si>
  <si>
    <t>％</t>
  </si>
  <si>
    <t>中小企業振興資金</t>
  </si>
  <si>
    <t xml:space="preserve"> １　平成１２年度静岡県一般会計歳入歳出決算</t>
  </si>
  <si>
    <t xml:space="preserve"> ２　平成１２年度静岡県特別会計歳入歳出決算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</si>
</sst>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quot;△ &quot;0"/>
    <numFmt numFmtId="179" formatCode="&quot;(&quot;#,##0&quot;)&quot;;&quot;△ &quot;#,##0"/>
    <numFmt numFmtId="180" formatCode="&quot;(&quot;#,##0&quot;)&quot;;&quot;(△ &quot;#,##0&quot;)&quot;"/>
    <numFmt numFmtId="181" formatCode="&quot;( &quot;#,##0&quot; )&quot;;&quot;( △ &quot;#,##0&quot; )&quot;"/>
    <numFmt numFmtId="182" formatCode="&quot;( &quot;#,##0&quot; )&quot;;&quot;△ &quot;#,##0"/>
  </numFmts>
  <fonts count="8">
    <font>
      <sz val="11"/>
      <name val="ＭＳ ゴシック"/>
      <family val="3"/>
    </font>
    <font>
      <b/>
      <sz val="11"/>
      <name val="ＭＳ ゴシック"/>
      <family val="3"/>
    </font>
    <font>
      <i/>
      <sz val="11"/>
      <name val="ＭＳ ゴシック"/>
      <family val="3"/>
    </font>
    <font>
      <b/>
      <i/>
      <sz val="11"/>
      <name val="ＭＳ ゴシック"/>
      <family val="3"/>
    </font>
    <font>
      <sz val="10"/>
      <name val="ＭＳ 明朝"/>
      <family val="1"/>
    </font>
    <font>
      <sz val="9"/>
      <name val="ＭＳ 明朝"/>
      <family val="1"/>
    </font>
    <font>
      <sz val="11"/>
      <name val="ＭＳ 明朝"/>
      <family val="1"/>
    </font>
    <font>
      <sz val="6"/>
      <name val="ＭＳ Ｐゴシック"/>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1">
    <xf numFmtId="0" fontId="0" fillId="0" borderId="0" xfId="0" applyAlignment="1">
      <alignment/>
    </xf>
    <xf numFmtId="0" fontId="4" fillId="0" borderId="0" xfId="0" applyFont="1" applyAlignment="1">
      <alignment vertical="center"/>
    </xf>
    <xf numFmtId="0" fontId="4" fillId="0" borderId="0" xfId="0" applyFont="1" applyAlignment="1">
      <alignment horizontal="centerContinuous"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horizontal="distributed" vertical="center"/>
    </xf>
    <xf numFmtId="0" fontId="4" fillId="0" borderId="4" xfId="0" applyFont="1" applyBorder="1" applyAlignment="1">
      <alignment vertical="center"/>
    </xf>
    <xf numFmtId="0" fontId="4" fillId="0" borderId="0" xfId="0" applyFont="1" applyBorder="1" applyAlignment="1">
      <alignment horizontal="centerContinuous" vertical="center"/>
    </xf>
    <xf numFmtId="0" fontId="4" fillId="0" borderId="5" xfId="0" applyFont="1" applyBorder="1" applyAlignment="1">
      <alignment vertical="center"/>
    </xf>
    <xf numFmtId="0" fontId="4" fillId="0" borderId="0" xfId="0" applyFont="1" applyBorder="1" applyAlignment="1">
      <alignment horizontal="distributed"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horizontal="distributed"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distributed" vertical="center"/>
    </xf>
    <xf numFmtId="0" fontId="4" fillId="0" borderId="11" xfId="0" applyFont="1" applyBorder="1" applyAlignment="1">
      <alignment vertical="center"/>
    </xf>
    <xf numFmtId="176" fontId="4" fillId="0" borderId="10" xfId="0" applyNumberFormat="1" applyFont="1" applyBorder="1" applyAlignment="1">
      <alignment vertical="center"/>
    </xf>
    <xf numFmtId="176" fontId="4" fillId="0" borderId="11" xfId="0" applyNumberFormat="1" applyFont="1" applyBorder="1" applyAlignment="1">
      <alignment vertical="center"/>
    </xf>
    <xf numFmtId="176" fontId="4" fillId="0" borderId="9" xfId="0" applyNumberFormat="1" applyFont="1" applyBorder="1" applyAlignment="1">
      <alignment vertical="center"/>
    </xf>
    <xf numFmtId="177" fontId="4" fillId="0" borderId="10" xfId="0" applyNumberFormat="1" applyFont="1" applyBorder="1" applyAlignment="1">
      <alignment vertical="center"/>
    </xf>
    <xf numFmtId="176" fontId="4" fillId="0" borderId="2" xfId="0" applyNumberFormat="1" applyFont="1" applyBorder="1" applyAlignment="1">
      <alignment vertical="center"/>
    </xf>
    <xf numFmtId="176" fontId="4" fillId="0" borderId="3" xfId="0" applyNumberFormat="1" applyFont="1" applyBorder="1" applyAlignment="1">
      <alignment vertical="center"/>
    </xf>
    <xf numFmtId="176" fontId="4" fillId="0" borderId="1" xfId="0" applyNumberFormat="1" applyFont="1" applyBorder="1" applyAlignment="1">
      <alignment vertical="center"/>
    </xf>
    <xf numFmtId="176" fontId="4" fillId="0" borderId="0" xfId="0" applyNumberFormat="1" applyFont="1" applyBorder="1" applyAlignment="1">
      <alignment vertical="center"/>
    </xf>
    <xf numFmtId="176" fontId="4" fillId="0" borderId="5" xfId="0" applyNumberFormat="1" applyFont="1" applyBorder="1" applyAlignment="1">
      <alignment vertical="center"/>
    </xf>
    <xf numFmtId="176" fontId="4" fillId="0" borderId="4" xfId="0" applyNumberFormat="1" applyFont="1" applyBorder="1" applyAlignment="1">
      <alignment vertical="center"/>
    </xf>
    <xf numFmtId="176" fontId="4" fillId="0" borderId="7" xfId="0" applyNumberFormat="1" applyFont="1" applyBorder="1" applyAlignment="1">
      <alignment vertical="center"/>
    </xf>
    <xf numFmtId="176" fontId="4" fillId="0" borderId="8" xfId="0" applyNumberFormat="1" applyFont="1" applyBorder="1" applyAlignment="1">
      <alignment vertical="center"/>
    </xf>
    <xf numFmtId="176" fontId="4" fillId="0" borderId="6" xfId="0" applyNumberFormat="1" applyFont="1" applyBorder="1" applyAlignment="1">
      <alignment vertical="center"/>
    </xf>
    <xf numFmtId="0" fontId="4" fillId="0" borderId="0" xfId="0" applyFont="1" applyBorder="1" applyAlignment="1">
      <alignment vertical="center"/>
    </xf>
    <xf numFmtId="0" fontId="5" fillId="0" borderId="10" xfId="0" applyFont="1" applyBorder="1" applyAlignment="1">
      <alignment horizontal="distributed" vertical="center"/>
    </xf>
    <xf numFmtId="177" fontId="4" fillId="0" borderId="2" xfId="0" applyNumberFormat="1" applyFont="1" applyBorder="1" applyAlignment="1">
      <alignment vertical="center"/>
    </xf>
    <xf numFmtId="177" fontId="4" fillId="0" borderId="7" xfId="0" applyNumberFormat="1" applyFont="1" applyBorder="1" applyAlignment="1">
      <alignment vertical="center"/>
    </xf>
    <xf numFmtId="177" fontId="4" fillId="0" borderId="0" xfId="0" applyNumberFormat="1" applyFont="1" applyBorder="1" applyAlignment="1">
      <alignment vertical="center"/>
    </xf>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6" xfId="0" applyFont="1" applyBorder="1" applyAlignment="1">
      <alignment horizontal="centerContinuous" vertical="center"/>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176" fontId="4" fillId="0" borderId="2"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1" xfId="0" applyNumberFormat="1" applyFont="1" applyBorder="1" applyAlignment="1">
      <alignment horizontal="centerContinuous" vertical="center"/>
    </xf>
    <xf numFmtId="176" fontId="4" fillId="0" borderId="3" xfId="0" applyNumberFormat="1" applyFont="1" applyBorder="1" applyAlignment="1">
      <alignment horizontal="centerContinuous" vertical="center"/>
    </xf>
    <xf numFmtId="176" fontId="4" fillId="0" borderId="6"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7" fontId="4" fillId="0" borderId="2" xfId="0" applyNumberFormat="1" applyFont="1" applyBorder="1" applyAlignment="1">
      <alignment horizontal="centerContinuous" vertical="center"/>
    </xf>
    <xf numFmtId="0" fontId="4" fillId="0" borderId="2" xfId="0" applyFont="1" applyBorder="1" applyAlignment="1">
      <alignment horizontal="right" vertical="center"/>
    </xf>
    <xf numFmtId="0" fontId="4" fillId="0" borderId="7" xfId="0" applyFont="1" applyBorder="1" applyAlignment="1">
      <alignment horizontal="left" vertical="center"/>
    </xf>
    <xf numFmtId="49" fontId="4" fillId="0" borderId="4" xfId="0" applyNumberFormat="1" applyFont="1" applyBorder="1" applyAlignment="1">
      <alignment vertical="center"/>
    </xf>
    <xf numFmtId="49" fontId="4" fillId="0" borderId="0" xfId="0" applyNumberFormat="1" applyFont="1" applyBorder="1" applyAlignment="1">
      <alignment vertical="center"/>
    </xf>
    <xf numFmtId="49" fontId="4" fillId="0" borderId="5" xfId="0" applyNumberFormat="1" applyFont="1" applyBorder="1" applyAlignment="1">
      <alignment vertical="center"/>
    </xf>
    <xf numFmtId="176" fontId="4"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xf>
    <xf numFmtId="182" fontId="4" fillId="0" borderId="7" xfId="0" applyNumberFormat="1" applyFont="1" applyBorder="1" applyAlignment="1">
      <alignment horizontal="centerContinuous" vertical="center"/>
    </xf>
    <xf numFmtId="0" fontId="4" fillId="0" borderId="11" xfId="0" applyFont="1" applyBorder="1" applyAlignment="1">
      <alignment horizontal="left" vertical="center"/>
    </xf>
    <xf numFmtId="176" fontId="4" fillId="0" borderId="6" xfId="0" applyNumberFormat="1" applyFont="1" applyBorder="1" applyAlignment="1">
      <alignment horizontal="center" vertical="center"/>
    </xf>
    <xf numFmtId="176" fontId="4" fillId="0" borderId="8" xfId="0" applyNumberFormat="1" applyFont="1" applyBorder="1" applyAlignment="1">
      <alignment horizontal="center" vertical="center"/>
    </xf>
    <xf numFmtId="181" fontId="4" fillId="0" borderId="6" xfId="0" applyNumberFormat="1" applyFont="1" applyBorder="1" applyAlignment="1">
      <alignment horizontal="center" vertical="center"/>
    </xf>
    <xf numFmtId="181" fontId="4" fillId="0" borderId="7" xfId="0" applyNumberFormat="1" applyFont="1" applyBorder="1" applyAlignment="1">
      <alignment horizontal="center" vertical="center"/>
    </xf>
    <xf numFmtId="181" fontId="4" fillId="0" borderId="8"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2" xfId="0" applyNumberFormat="1" applyFont="1" applyBorder="1" applyAlignment="1">
      <alignment horizontal="center" vertical="center"/>
    </xf>
    <xf numFmtId="182" fontId="4" fillId="0" borderId="6" xfId="0" applyNumberFormat="1" applyFont="1" applyBorder="1" applyAlignment="1">
      <alignment horizontal="center" vertical="center"/>
    </xf>
    <xf numFmtId="182" fontId="4" fillId="0" borderId="7" xfId="0" applyNumberFormat="1" applyFont="1" applyBorder="1" applyAlignment="1">
      <alignment horizontal="center" vertical="center"/>
    </xf>
    <xf numFmtId="182" fontId="4" fillId="0" borderId="8" xfId="0"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4</xdr:col>
      <xdr:colOff>142875</xdr:colOff>
      <xdr:row>5</xdr:row>
      <xdr:rowOff>9525</xdr:rowOff>
    </xdr:to>
    <xdr:sp>
      <xdr:nvSpPr>
        <xdr:cNvPr id="1" name="Line 1"/>
        <xdr:cNvSpPr>
          <a:spLocks/>
        </xdr:cNvSpPr>
      </xdr:nvSpPr>
      <xdr:spPr>
        <a:xfrm flipH="1" flipV="1">
          <a:off x="9525" y="695325"/>
          <a:ext cx="2466975" cy="9144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5</xdr:col>
      <xdr:colOff>0</xdr:colOff>
      <xdr:row>5</xdr:row>
      <xdr:rowOff>0</xdr:rowOff>
    </xdr:to>
    <xdr:sp>
      <xdr:nvSpPr>
        <xdr:cNvPr id="1" name="Line 1"/>
        <xdr:cNvSpPr>
          <a:spLocks/>
        </xdr:cNvSpPr>
      </xdr:nvSpPr>
      <xdr:spPr>
        <a:xfrm flipH="1" flipV="1">
          <a:off x="9525" y="533400"/>
          <a:ext cx="2562225" cy="7429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0</xdr:rowOff>
    </xdr:from>
    <xdr:to>
      <xdr:col>2</xdr:col>
      <xdr:colOff>142875</xdr:colOff>
      <xdr:row>5</xdr:row>
      <xdr:rowOff>0</xdr:rowOff>
    </xdr:to>
    <xdr:sp>
      <xdr:nvSpPr>
        <xdr:cNvPr id="1" name="Line 1"/>
        <xdr:cNvSpPr>
          <a:spLocks/>
        </xdr:cNvSpPr>
      </xdr:nvSpPr>
      <xdr:spPr>
        <a:xfrm>
          <a:off x="38100" y="685800"/>
          <a:ext cx="2266950"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304800</xdr:rowOff>
    </xdr:from>
    <xdr:to>
      <xdr:col>3</xdr:col>
      <xdr:colOff>0</xdr:colOff>
      <xdr:row>5</xdr:row>
      <xdr:rowOff>0</xdr:rowOff>
    </xdr:to>
    <xdr:sp>
      <xdr:nvSpPr>
        <xdr:cNvPr id="1" name="Line 3"/>
        <xdr:cNvSpPr>
          <a:spLocks/>
        </xdr:cNvSpPr>
      </xdr:nvSpPr>
      <xdr:spPr>
        <a:xfrm flipH="1" flipV="1">
          <a:off x="0" y="476250"/>
          <a:ext cx="2343150" cy="5715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24"/>
  <sheetViews>
    <sheetView workbookViewId="0" topLeftCell="A1">
      <selection activeCell="A1" sqref="A1"/>
    </sheetView>
  </sheetViews>
  <sheetFormatPr defaultColWidth="8.796875" defaultRowHeight="27" customHeight="1"/>
  <cols>
    <col min="1" max="1" width="1.59765625" style="1" customWidth="1"/>
    <col min="2" max="2" width="2.59765625" style="1" customWidth="1"/>
    <col min="3" max="3" width="1.59765625" style="1" customWidth="1"/>
    <col min="4" max="4" width="18.69921875" style="1" customWidth="1"/>
    <col min="5" max="6" width="1.59765625" style="1" customWidth="1"/>
    <col min="7" max="7" width="16.59765625" style="1" customWidth="1"/>
    <col min="8" max="9" width="1.59765625" style="1" customWidth="1"/>
    <col min="10" max="10" width="16.59765625" style="1" customWidth="1"/>
    <col min="11" max="12" width="1.59765625" style="1" customWidth="1"/>
    <col min="13" max="13" width="16.8984375" style="1" customWidth="1"/>
    <col min="14" max="15" width="1.59765625" style="1" customWidth="1"/>
    <col min="16" max="16" width="10.5" style="1" customWidth="1"/>
    <col min="17" max="18" width="1.59765625" style="1" customWidth="1"/>
    <col min="19" max="19" width="13.09765625" style="1" customWidth="1"/>
    <col min="20" max="20" width="1.69921875" style="1" customWidth="1"/>
    <col min="21" max="21" width="1.59765625" style="1" customWidth="1"/>
    <col min="22" max="22" width="16.8984375" style="1" customWidth="1"/>
    <col min="23" max="23" width="1.59765625" style="1" customWidth="1"/>
    <col min="24" max="24" width="2" style="1" customWidth="1"/>
    <col min="25" max="25" width="7.19921875" style="1" customWidth="1"/>
    <col min="26" max="26" width="2.3984375" style="1" customWidth="1"/>
    <col min="27" max="16384" width="9" style="1" customWidth="1"/>
  </cols>
  <sheetData>
    <row r="1" spans="1:7" ht="27" customHeight="1">
      <c r="A1" s="1" t="s">
        <v>82</v>
      </c>
      <c r="B1" s="2"/>
      <c r="C1" s="2"/>
      <c r="D1" s="2"/>
      <c r="E1" s="2"/>
      <c r="F1" s="2"/>
      <c r="G1" s="2"/>
    </row>
    <row r="2" spans="1:25" ht="27" customHeight="1">
      <c r="A2" s="1" t="s">
        <v>0</v>
      </c>
      <c r="B2" s="2"/>
      <c r="C2" s="2"/>
      <c r="D2" s="2"/>
      <c r="V2" s="2"/>
      <c r="W2" s="2" t="s">
        <v>1</v>
      </c>
      <c r="X2" s="2"/>
      <c r="Y2" s="2"/>
    </row>
    <row r="3" spans="1:26" ht="24" customHeight="1">
      <c r="A3" s="3"/>
      <c r="B3" s="4"/>
      <c r="C3" s="4"/>
      <c r="D3" s="50" t="s">
        <v>2</v>
      </c>
      <c r="E3" s="5"/>
      <c r="F3" s="3"/>
      <c r="G3" s="4"/>
      <c r="H3" s="5"/>
      <c r="I3" s="3"/>
      <c r="J3" s="4"/>
      <c r="K3" s="5"/>
      <c r="L3" s="3"/>
      <c r="M3" s="4"/>
      <c r="N3" s="5"/>
      <c r="O3" s="3"/>
      <c r="P3" s="4"/>
      <c r="Q3" s="5"/>
      <c r="R3" s="3"/>
      <c r="S3" s="4"/>
      <c r="T3" s="5"/>
      <c r="U3" s="3"/>
      <c r="V3" s="6" t="s">
        <v>3</v>
      </c>
      <c r="W3" s="5"/>
      <c r="X3" s="3"/>
      <c r="Y3" s="6" t="s">
        <v>4</v>
      </c>
      <c r="Z3" s="5"/>
    </row>
    <row r="4" spans="1:26" ht="24" customHeight="1">
      <c r="A4" s="7"/>
      <c r="B4" s="8"/>
      <c r="C4" s="8"/>
      <c r="D4" s="8"/>
      <c r="E4" s="9"/>
      <c r="F4" s="7"/>
      <c r="G4" s="10" t="s">
        <v>5</v>
      </c>
      <c r="H4" s="9"/>
      <c r="I4" s="7"/>
      <c r="J4" s="10" t="s">
        <v>6</v>
      </c>
      <c r="K4" s="9"/>
      <c r="L4" s="7"/>
      <c r="M4" s="10" t="s">
        <v>7</v>
      </c>
      <c r="N4" s="9"/>
      <c r="O4" s="7"/>
      <c r="P4" s="10" t="s">
        <v>8</v>
      </c>
      <c r="Q4" s="9"/>
      <c r="R4" s="7"/>
      <c r="S4" s="10" t="s">
        <v>9</v>
      </c>
      <c r="T4" s="9"/>
      <c r="U4" s="7"/>
      <c r="V4" s="10" t="s">
        <v>7</v>
      </c>
      <c r="W4" s="9"/>
      <c r="X4" s="7"/>
      <c r="Y4" s="10" t="s">
        <v>10</v>
      </c>
      <c r="Z4" s="9"/>
    </row>
    <row r="5" spans="1:26" ht="24" customHeight="1">
      <c r="A5" s="11"/>
      <c r="B5" s="12" t="s">
        <v>11</v>
      </c>
      <c r="C5" s="12"/>
      <c r="D5" s="12"/>
      <c r="E5" s="13"/>
      <c r="F5" s="11"/>
      <c r="G5" s="12"/>
      <c r="H5" s="13"/>
      <c r="I5" s="11"/>
      <c r="J5" s="12"/>
      <c r="K5" s="13"/>
      <c r="L5" s="11"/>
      <c r="M5" s="12"/>
      <c r="N5" s="13"/>
      <c r="O5" s="11"/>
      <c r="P5" s="12"/>
      <c r="Q5" s="13"/>
      <c r="R5" s="11"/>
      <c r="S5" s="12"/>
      <c r="T5" s="13"/>
      <c r="U5" s="11"/>
      <c r="V5" s="14" t="s">
        <v>12</v>
      </c>
      <c r="W5" s="13"/>
      <c r="X5" s="11"/>
      <c r="Y5" s="14" t="s">
        <v>13</v>
      </c>
      <c r="Z5" s="13"/>
    </row>
    <row r="6" spans="1:26" ht="27" customHeight="1">
      <c r="A6" s="15"/>
      <c r="B6" s="16">
        <v>1</v>
      </c>
      <c r="C6" s="16"/>
      <c r="D6" s="17" t="s">
        <v>14</v>
      </c>
      <c r="E6" s="18"/>
      <c r="F6" s="15"/>
      <c r="G6" s="19">
        <v>476000000000</v>
      </c>
      <c r="H6" s="20"/>
      <c r="I6" s="21"/>
      <c r="J6" s="19">
        <v>497579308656</v>
      </c>
      <c r="K6" s="20"/>
      <c r="L6" s="21"/>
      <c r="M6" s="19">
        <v>480370988250</v>
      </c>
      <c r="N6" s="20"/>
      <c r="O6" s="21"/>
      <c r="P6" s="19">
        <v>890294205</v>
      </c>
      <c r="Q6" s="20"/>
      <c r="R6" s="21"/>
      <c r="S6" s="19">
        <v>16318026201</v>
      </c>
      <c r="T6" s="20"/>
      <c r="U6" s="21"/>
      <c r="V6" s="19">
        <f>M6-G6</f>
        <v>4370988250</v>
      </c>
      <c r="W6" s="20"/>
      <c r="X6" s="21"/>
      <c r="Y6" s="22">
        <f>M6/G6*100</f>
        <v>100.91827484243699</v>
      </c>
      <c r="Z6" s="59" t="s">
        <v>80</v>
      </c>
    </row>
    <row r="7" spans="1:26" ht="27" customHeight="1">
      <c r="A7" s="15"/>
      <c r="B7" s="16">
        <v>2</v>
      </c>
      <c r="C7" s="16"/>
      <c r="D7" s="17" t="s">
        <v>75</v>
      </c>
      <c r="E7" s="18"/>
      <c r="F7" s="15"/>
      <c r="G7" s="19">
        <v>74479000000</v>
      </c>
      <c r="H7" s="20"/>
      <c r="I7" s="21"/>
      <c r="J7" s="19">
        <v>74479702355</v>
      </c>
      <c r="K7" s="20"/>
      <c r="L7" s="21"/>
      <c r="M7" s="19">
        <v>74479702355</v>
      </c>
      <c r="N7" s="20"/>
      <c r="O7" s="21"/>
      <c r="P7" s="19">
        <v>0</v>
      </c>
      <c r="Q7" s="20"/>
      <c r="R7" s="21"/>
      <c r="S7" s="19">
        <v>0</v>
      </c>
      <c r="T7" s="20"/>
      <c r="U7" s="21"/>
      <c r="V7" s="19">
        <f>M7-G7</f>
        <v>702355</v>
      </c>
      <c r="W7" s="20"/>
      <c r="X7" s="21"/>
      <c r="Y7" s="22">
        <f aca="true" t="shared" si="0" ref="Y7:Y21">M7/G7*100</f>
        <v>100.00094302420817</v>
      </c>
      <c r="Z7" s="18"/>
    </row>
    <row r="8" spans="1:26" ht="27" customHeight="1">
      <c r="A8" s="15"/>
      <c r="B8" s="16">
        <v>3</v>
      </c>
      <c r="C8" s="16"/>
      <c r="D8" s="17" t="s">
        <v>15</v>
      </c>
      <c r="E8" s="18"/>
      <c r="F8" s="15"/>
      <c r="G8" s="19">
        <v>3649000000</v>
      </c>
      <c r="H8" s="20"/>
      <c r="I8" s="21"/>
      <c r="J8" s="19">
        <v>3592621000</v>
      </c>
      <c r="K8" s="20"/>
      <c r="L8" s="21"/>
      <c r="M8" s="19">
        <v>3592621000</v>
      </c>
      <c r="N8" s="20"/>
      <c r="O8" s="21"/>
      <c r="P8" s="19">
        <v>0</v>
      </c>
      <c r="Q8" s="20"/>
      <c r="R8" s="21"/>
      <c r="S8" s="19">
        <v>0</v>
      </c>
      <c r="T8" s="20"/>
      <c r="U8" s="21"/>
      <c r="V8" s="19">
        <f aca="true" t="shared" si="1" ref="V8:V23">M8-G8</f>
        <v>-56379000</v>
      </c>
      <c r="W8" s="20"/>
      <c r="X8" s="21"/>
      <c r="Y8" s="22">
        <f t="shared" si="0"/>
        <v>98.45494656070156</v>
      </c>
      <c r="Z8" s="18"/>
    </row>
    <row r="9" spans="1:26" ht="27" customHeight="1">
      <c r="A9" s="15"/>
      <c r="B9" s="16">
        <v>4</v>
      </c>
      <c r="C9" s="16"/>
      <c r="D9" s="17" t="s">
        <v>78</v>
      </c>
      <c r="E9" s="18"/>
      <c r="F9" s="15"/>
      <c r="G9" s="19">
        <v>3529279000</v>
      </c>
      <c r="H9" s="20"/>
      <c r="I9" s="21"/>
      <c r="J9" s="19">
        <v>3529279000</v>
      </c>
      <c r="K9" s="20"/>
      <c r="L9" s="21"/>
      <c r="M9" s="19">
        <v>3529279000</v>
      </c>
      <c r="N9" s="20"/>
      <c r="O9" s="21"/>
      <c r="P9" s="19">
        <v>0</v>
      </c>
      <c r="Q9" s="20"/>
      <c r="R9" s="21"/>
      <c r="S9" s="19">
        <v>0</v>
      </c>
      <c r="T9" s="20"/>
      <c r="U9" s="21"/>
      <c r="V9" s="19">
        <f t="shared" si="1"/>
        <v>0</v>
      </c>
      <c r="W9" s="20"/>
      <c r="X9" s="21"/>
      <c r="Y9" s="22">
        <f t="shared" si="0"/>
        <v>100</v>
      </c>
      <c r="Z9" s="18"/>
    </row>
    <row r="10" spans="1:26" ht="27" customHeight="1">
      <c r="A10" s="15"/>
      <c r="B10" s="16">
        <v>5</v>
      </c>
      <c r="C10" s="16"/>
      <c r="D10" s="17" t="s">
        <v>16</v>
      </c>
      <c r="E10" s="18"/>
      <c r="F10" s="15"/>
      <c r="G10" s="19">
        <v>212026781000</v>
      </c>
      <c r="H10" s="20"/>
      <c r="I10" s="21"/>
      <c r="J10" s="19">
        <v>214061803000</v>
      </c>
      <c r="K10" s="20"/>
      <c r="L10" s="21"/>
      <c r="M10" s="19">
        <v>214061803000</v>
      </c>
      <c r="N10" s="20"/>
      <c r="O10" s="21"/>
      <c r="P10" s="19">
        <v>0</v>
      </c>
      <c r="Q10" s="20"/>
      <c r="R10" s="21"/>
      <c r="S10" s="19">
        <v>0</v>
      </c>
      <c r="T10" s="20"/>
      <c r="U10" s="21"/>
      <c r="V10" s="19">
        <f t="shared" si="1"/>
        <v>2035022000</v>
      </c>
      <c r="W10" s="20"/>
      <c r="X10" s="21"/>
      <c r="Y10" s="22">
        <f t="shared" si="0"/>
        <v>100.95979479120612</v>
      </c>
      <c r="Z10" s="18"/>
    </row>
    <row r="11" spans="1:26" ht="27" customHeight="1">
      <c r="A11" s="15"/>
      <c r="B11" s="16">
        <v>6</v>
      </c>
      <c r="C11" s="16"/>
      <c r="D11" s="33" t="s">
        <v>17</v>
      </c>
      <c r="E11" s="18"/>
      <c r="F11" s="15"/>
      <c r="G11" s="19">
        <v>1800000000</v>
      </c>
      <c r="H11" s="20"/>
      <c r="I11" s="21"/>
      <c r="J11" s="19">
        <v>1733728000</v>
      </c>
      <c r="K11" s="20"/>
      <c r="L11" s="21"/>
      <c r="M11" s="19">
        <v>1733728000</v>
      </c>
      <c r="N11" s="20"/>
      <c r="O11" s="21"/>
      <c r="P11" s="19">
        <v>0</v>
      </c>
      <c r="Q11" s="20"/>
      <c r="R11" s="21"/>
      <c r="S11" s="19">
        <v>0</v>
      </c>
      <c r="T11" s="20"/>
      <c r="U11" s="21"/>
      <c r="V11" s="19">
        <f t="shared" si="1"/>
        <v>-66272000</v>
      </c>
      <c r="W11" s="20"/>
      <c r="X11" s="21"/>
      <c r="Y11" s="22">
        <f t="shared" si="0"/>
        <v>96.31822222222223</v>
      </c>
      <c r="Z11" s="18"/>
    </row>
    <row r="12" spans="1:26" ht="27" customHeight="1">
      <c r="A12" s="15"/>
      <c r="B12" s="16">
        <v>7</v>
      </c>
      <c r="C12" s="16"/>
      <c r="D12" s="17" t="s">
        <v>18</v>
      </c>
      <c r="E12" s="18"/>
      <c r="F12" s="15"/>
      <c r="G12" s="19">
        <v>14234287000</v>
      </c>
      <c r="H12" s="20"/>
      <c r="I12" s="21"/>
      <c r="J12" s="19">
        <v>14202999085</v>
      </c>
      <c r="K12" s="20"/>
      <c r="L12" s="21"/>
      <c r="M12" s="19">
        <v>14202999085</v>
      </c>
      <c r="N12" s="20"/>
      <c r="O12" s="21"/>
      <c r="P12" s="19">
        <v>0</v>
      </c>
      <c r="Q12" s="20"/>
      <c r="R12" s="21"/>
      <c r="S12" s="19">
        <v>0</v>
      </c>
      <c r="T12" s="20"/>
      <c r="U12" s="21"/>
      <c r="V12" s="19">
        <f t="shared" si="1"/>
        <v>-31287915</v>
      </c>
      <c r="W12" s="20"/>
      <c r="X12" s="21"/>
      <c r="Y12" s="22">
        <f t="shared" si="0"/>
        <v>99.78019331070112</v>
      </c>
      <c r="Z12" s="18"/>
    </row>
    <row r="13" spans="1:26" ht="27" customHeight="1">
      <c r="A13" s="15"/>
      <c r="B13" s="16">
        <v>8</v>
      </c>
      <c r="C13" s="16"/>
      <c r="D13" s="17" t="s">
        <v>19</v>
      </c>
      <c r="E13" s="18"/>
      <c r="F13" s="15"/>
      <c r="G13" s="19">
        <v>27680313000</v>
      </c>
      <c r="H13" s="20"/>
      <c r="I13" s="21"/>
      <c r="J13" s="19">
        <v>28129006386</v>
      </c>
      <c r="K13" s="20"/>
      <c r="L13" s="21"/>
      <c r="M13" s="19">
        <v>27782616029</v>
      </c>
      <c r="N13" s="20"/>
      <c r="O13" s="21"/>
      <c r="P13" s="19">
        <v>5360230</v>
      </c>
      <c r="Q13" s="20"/>
      <c r="R13" s="21"/>
      <c r="S13" s="19">
        <v>341030127</v>
      </c>
      <c r="T13" s="20"/>
      <c r="U13" s="21"/>
      <c r="V13" s="19">
        <f t="shared" si="1"/>
        <v>102303029</v>
      </c>
      <c r="W13" s="20"/>
      <c r="X13" s="21"/>
      <c r="Y13" s="22">
        <f t="shared" si="0"/>
        <v>100.36958768854961</v>
      </c>
      <c r="Z13" s="18"/>
    </row>
    <row r="14" spans="1:26" ht="27" customHeight="1">
      <c r="A14" s="15"/>
      <c r="B14" s="16">
        <v>9</v>
      </c>
      <c r="C14" s="16"/>
      <c r="D14" s="17" t="s">
        <v>20</v>
      </c>
      <c r="E14" s="18"/>
      <c r="F14" s="15"/>
      <c r="G14" s="19">
        <v>251557961000</v>
      </c>
      <c r="H14" s="20"/>
      <c r="I14" s="21"/>
      <c r="J14" s="19">
        <v>222525674343</v>
      </c>
      <c r="K14" s="20"/>
      <c r="L14" s="21"/>
      <c r="M14" s="19">
        <v>222525674343</v>
      </c>
      <c r="N14" s="20"/>
      <c r="O14" s="21"/>
      <c r="P14" s="19">
        <v>0</v>
      </c>
      <c r="Q14" s="20"/>
      <c r="R14" s="21"/>
      <c r="S14" s="19">
        <v>0</v>
      </c>
      <c r="T14" s="20"/>
      <c r="U14" s="21"/>
      <c r="V14" s="19">
        <f t="shared" si="1"/>
        <v>-29032286657</v>
      </c>
      <c r="W14" s="20"/>
      <c r="X14" s="21"/>
      <c r="Y14" s="22">
        <f t="shared" si="0"/>
        <v>88.459007005149</v>
      </c>
      <c r="Z14" s="18"/>
    </row>
    <row r="15" spans="1:26" ht="27" customHeight="1">
      <c r="A15" s="15"/>
      <c r="B15" s="16">
        <v>10</v>
      </c>
      <c r="C15" s="16"/>
      <c r="D15" s="17" t="s">
        <v>21</v>
      </c>
      <c r="E15" s="18"/>
      <c r="F15" s="15"/>
      <c r="G15" s="19">
        <v>4769148000</v>
      </c>
      <c r="H15" s="20"/>
      <c r="I15" s="21"/>
      <c r="J15" s="19">
        <v>4976879296</v>
      </c>
      <c r="K15" s="20"/>
      <c r="L15" s="21"/>
      <c r="M15" s="19">
        <v>4932486942</v>
      </c>
      <c r="N15" s="20"/>
      <c r="O15" s="21"/>
      <c r="P15" s="19">
        <v>0</v>
      </c>
      <c r="Q15" s="20"/>
      <c r="R15" s="21"/>
      <c r="S15" s="19">
        <v>44392354</v>
      </c>
      <c r="T15" s="20"/>
      <c r="U15" s="21"/>
      <c r="V15" s="19">
        <f t="shared" si="1"/>
        <v>163338942</v>
      </c>
      <c r="W15" s="20"/>
      <c r="X15" s="21"/>
      <c r="Y15" s="22">
        <f t="shared" si="0"/>
        <v>103.42490822260078</v>
      </c>
      <c r="Z15" s="18"/>
    </row>
    <row r="16" spans="1:26" ht="27" customHeight="1">
      <c r="A16" s="15"/>
      <c r="B16" s="16">
        <v>11</v>
      </c>
      <c r="C16" s="16"/>
      <c r="D16" s="17" t="s">
        <v>22</v>
      </c>
      <c r="E16" s="18"/>
      <c r="F16" s="15"/>
      <c r="G16" s="19">
        <v>149972000</v>
      </c>
      <c r="H16" s="20"/>
      <c r="I16" s="21"/>
      <c r="J16" s="19">
        <v>445019481</v>
      </c>
      <c r="K16" s="20"/>
      <c r="L16" s="21"/>
      <c r="M16" s="19">
        <v>445019481</v>
      </c>
      <c r="N16" s="20"/>
      <c r="O16" s="21"/>
      <c r="P16" s="19">
        <v>0</v>
      </c>
      <c r="Q16" s="20"/>
      <c r="R16" s="21"/>
      <c r="S16" s="19">
        <v>0</v>
      </c>
      <c r="T16" s="20"/>
      <c r="U16" s="21"/>
      <c r="V16" s="19">
        <f t="shared" si="1"/>
        <v>295047481</v>
      </c>
      <c r="W16" s="20"/>
      <c r="X16" s="21"/>
      <c r="Y16" s="22">
        <f t="shared" si="0"/>
        <v>296.73504454164777</v>
      </c>
      <c r="Z16" s="18"/>
    </row>
    <row r="17" spans="1:26" ht="27" customHeight="1">
      <c r="A17" s="15"/>
      <c r="B17" s="16">
        <v>12</v>
      </c>
      <c r="C17" s="16"/>
      <c r="D17" s="17" t="s">
        <v>23</v>
      </c>
      <c r="E17" s="18"/>
      <c r="F17" s="15"/>
      <c r="G17" s="19">
        <v>50739931000</v>
      </c>
      <c r="H17" s="20"/>
      <c r="I17" s="21"/>
      <c r="J17" s="19">
        <v>42284235772</v>
      </c>
      <c r="K17" s="20"/>
      <c r="L17" s="21"/>
      <c r="M17" s="19">
        <v>42284235772</v>
      </c>
      <c r="N17" s="20"/>
      <c r="O17" s="21"/>
      <c r="P17" s="19">
        <v>0</v>
      </c>
      <c r="Q17" s="20"/>
      <c r="R17" s="21"/>
      <c r="S17" s="19">
        <v>0</v>
      </c>
      <c r="T17" s="20"/>
      <c r="U17" s="21"/>
      <c r="V17" s="19">
        <f t="shared" si="1"/>
        <v>-8455695228</v>
      </c>
      <c r="W17" s="20"/>
      <c r="X17" s="21"/>
      <c r="Y17" s="22">
        <f t="shared" si="0"/>
        <v>83.33522521345171</v>
      </c>
      <c r="Z17" s="18"/>
    </row>
    <row r="18" spans="1:26" ht="27" customHeight="1">
      <c r="A18" s="15"/>
      <c r="B18" s="16">
        <v>13</v>
      </c>
      <c r="C18" s="16"/>
      <c r="D18" s="17" t="s">
        <v>24</v>
      </c>
      <c r="E18" s="18"/>
      <c r="F18" s="15"/>
      <c r="G18" s="19">
        <v>13732036000</v>
      </c>
      <c r="H18" s="20"/>
      <c r="I18" s="21"/>
      <c r="J18" s="19">
        <v>13732036642</v>
      </c>
      <c r="K18" s="20"/>
      <c r="L18" s="21"/>
      <c r="M18" s="19">
        <v>13732036642</v>
      </c>
      <c r="N18" s="20"/>
      <c r="O18" s="21"/>
      <c r="P18" s="19">
        <v>0</v>
      </c>
      <c r="Q18" s="20"/>
      <c r="R18" s="21"/>
      <c r="S18" s="19">
        <v>0</v>
      </c>
      <c r="T18" s="20"/>
      <c r="U18" s="21"/>
      <c r="V18" s="19">
        <f t="shared" si="1"/>
        <v>642</v>
      </c>
      <c r="W18" s="20"/>
      <c r="X18" s="21"/>
      <c r="Y18" s="22">
        <f t="shared" si="0"/>
        <v>100.00000467519894</v>
      </c>
      <c r="Z18" s="18"/>
    </row>
    <row r="19" spans="1:26" ht="27" customHeight="1">
      <c r="A19" s="15"/>
      <c r="B19" s="16">
        <v>14</v>
      </c>
      <c r="C19" s="16"/>
      <c r="D19" s="17" t="s">
        <v>25</v>
      </c>
      <c r="E19" s="18"/>
      <c r="F19" s="15"/>
      <c r="G19" s="19">
        <v>87250848000</v>
      </c>
      <c r="H19" s="20"/>
      <c r="I19" s="21"/>
      <c r="J19" s="19">
        <v>88052909201</v>
      </c>
      <c r="K19" s="20"/>
      <c r="L19" s="21"/>
      <c r="M19" s="19">
        <v>87317334879</v>
      </c>
      <c r="N19" s="20"/>
      <c r="O19" s="21"/>
      <c r="P19" s="19">
        <v>49177270</v>
      </c>
      <c r="Q19" s="20"/>
      <c r="R19" s="21"/>
      <c r="S19" s="19">
        <v>686397052</v>
      </c>
      <c r="T19" s="20"/>
      <c r="U19" s="21"/>
      <c r="V19" s="19">
        <f t="shared" si="1"/>
        <v>66486879</v>
      </c>
      <c r="W19" s="20"/>
      <c r="X19" s="21"/>
      <c r="Y19" s="22">
        <f t="shared" si="0"/>
        <v>100.07620198602541</v>
      </c>
      <c r="Z19" s="18"/>
    </row>
    <row r="20" spans="1:26" ht="27" customHeight="1">
      <c r="A20" s="15"/>
      <c r="B20" s="16">
        <v>15</v>
      </c>
      <c r="C20" s="16"/>
      <c r="D20" s="17" t="s">
        <v>26</v>
      </c>
      <c r="E20" s="18"/>
      <c r="F20" s="15"/>
      <c r="G20" s="19">
        <v>206840000000</v>
      </c>
      <c r="H20" s="20"/>
      <c r="I20" s="21"/>
      <c r="J20" s="19">
        <v>180449000000</v>
      </c>
      <c r="K20" s="20"/>
      <c r="L20" s="21"/>
      <c r="M20" s="19">
        <v>180449000000</v>
      </c>
      <c r="N20" s="20"/>
      <c r="O20" s="21"/>
      <c r="P20" s="19">
        <v>0</v>
      </c>
      <c r="Q20" s="20"/>
      <c r="R20" s="21"/>
      <c r="S20" s="19">
        <v>0</v>
      </c>
      <c r="T20" s="20"/>
      <c r="U20" s="21"/>
      <c r="V20" s="19">
        <f t="shared" si="1"/>
        <v>-26391000000</v>
      </c>
      <c r="W20" s="20"/>
      <c r="X20" s="21"/>
      <c r="Y20" s="22">
        <f t="shared" si="0"/>
        <v>87.24086250241733</v>
      </c>
      <c r="Z20" s="18"/>
    </row>
    <row r="21" spans="1:26" ht="27" customHeight="1">
      <c r="A21" s="3"/>
      <c r="B21" s="4"/>
      <c r="C21" s="4"/>
      <c r="D21" s="4"/>
      <c r="E21" s="5"/>
      <c r="F21" s="3"/>
      <c r="G21" s="55">
        <f>SUM(G6:G20)</f>
        <v>1428438556000</v>
      </c>
      <c r="H21" s="24"/>
      <c r="I21" s="25"/>
      <c r="J21" s="23">
        <f>SUM(J6:J20)</f>
        <v>1389774202217</v>
      </c>
      <c r="K21" s="24"/>
      <c r="L21" s="25"/>
      <c r="M21" s="23">
        <f>SUM(M6:M20)</f>
        <v>1371439524778</v>
      </c>
      <c r="N21" s="24"/>
      <c r="O21" s="25"/>
      <c r="P21" s="23">
        <f>SUM(P6:P20)</f>
        <v>944831705</v>
      </c>
      <c r="Q21" s="24"/>
      <c r="R21" s="25"/>
      <c r="S21" s="23">
        <f>J21-M21-P21</f>
        <v>17389845734</v>
      </c>
      <c r="T21" s="24"/>
      <c r="U21" s="25"/>
      <c r="V21" s="23">
        <f t="shared" si="1"/>
        <v>-56999031222</v>
      </c>
      <c r="W21" s="24"/>
      <c r="X21" s="25"/>
      <c r="Y21" s="34">
        <f t="shared" si="0"/>
        <v>96.00969667315533</v>
      </c>
      <c r="Z21" s="5"/>
    </row>
    <row r="22" spans="1:26" ht="12">
      <c r="A22" s="7"/>
      <c r="B22" s="8" t="s">
        <v>27</v>
      </c>
      <c r="C22" s="8"/>
      <c r="D22" s="8"/>
      <c r="E22" s="9"/>
      <c r="F22" s="7"/>
      <c r="G22" s="26"/>
      <c r="H22" s="27"/>
      <c r="I22" s="28"/>
      <c r="J22" s="26"/>
      <c r="K22" s="27"/>
      <c r="L22" s="28" t="s">
        <v>28</v>
      </c>
      <c r="M22" s="26"/>
      <c r="N22" s="27"/>
      <c r="O22" s="28"/>
      <c r="P22" s="26"/>
      <c r="Q22" s="27"/>
      <c r="R22" s="28"/>
      <c r="S22" s="26"/>
      <c r="T22" s="27"/>
      <c r="U22" s="28"/>
      <c r="V22" s="26"/>
      <c r="W22" s="27"/>
      <c r="X22" s="28"/>
      <c r="Y22" s="26"/>
      <c r="Z22" s="9"/>
    </row>
    <row r="23" spans="1:26" ht="27" customHeight="1">
      <c r="A23" s="11"/>
      <c r="B23" s="12"/>
      <c r="C23" s="12"/>
      <c r="D23" s="12"/>
      <c r="E23" s="13"/>
      <c r="F23" s="11" t="s">
        <v>29</v>
      </c>
      <c r="G23" s="29">
        <v>1474375352000</v>
      </c>
      <c r="H23" s="30" t="s">
        <v>30</v>
      </c>
      <c r="I23" s="31" t="s">
        <v>29</v>
      </c>
      <c r="J23" s="29">
        <v>1422426683169</v>
      </c>
      <c r="K23" s="30" t="s">
        <v>30</v>
      </c>
      <c r="L23" s="31" t="s">
        <v>29</v>
      </c>
      <c r="M23" s="29">
        <v>1406127585193</v>
      </c>
      <c r="N23" s="30" t="s">
        <v>30</v>
      </c>
      <c r="O23" s="31" t="s">
        <v>29</v>
      </c>
      <c r="P23" s="29">
        <v>876597344</v>
      </c>
      <c r="Q23" s="30" t="s">
        <v>30</v>
      </c>
      <c r="R23" s="31" t="s">
        <v>29</v>
      </c>
      <c r="S23" s="29">
        <f>J23-M23-P23</f>
        <v>15422500632</v>
      </c>
      <c r="T23" s="30" t="s">
        <v>30</v>
      </c>
      <c r="U23" s="31" t="s">
        <v>29</v>
      </c>
      <c r="V23" s="29">
        <f t="shared" si="1"/>
        <v>-68247766807</v>
      </c>
      <c r="W23" s="30" t="s">
        <v>30</v>
      </c>
      <c r="X23" s="31" t="s">
        <v>29</v>
      </c>
      <c r="Y23" s="35">
        <f>M23/G23*100</f>
        <v>95.37107245353624</v>
      </c>
      <c r="Z23" s="13" t="s">
        <v>30</v>
      </c>
    </row>
    <row r="24" spans="2:9" ht="27" customHeight="1">
      <c r="B24" s="1" t="s">
        <v>31</v>
      </c>
      <c r="I24" s="32"/>
    </row>
  </sheetData>
  <printOptions/>
  <pageMargins left="0.7480314960629921" right="0.1968503937007874" top="0.6692913385826772" bottom="0.31" header="0.3937007874015748" footer="0.31"/>
  <pageSetup horizontalDpi="400" verticalDpi="400" orientation="landscape" paperSize="9" scale="92" r:id="rId2"/>
  <headerFooter alignWithMargins="0">
    <oddHeader>&amp;L&amp;"ＭＳ 明朝,標準"&amp;14平成１２年度静岡県一般会計歳入歳出決算及び各特別会計歳入歳出決算書の要領</oddHeader>
    <oddFooter>&amp;C-1-</oddFooter>
  </headerFooter>
  <drawing r:id="rId1"/>
</worksheet>
</file>

<file path=xl/worksheets/sheet2.xml><?xml version="1.0" encoding="utf-8"?>
<worksheet xmlns="http://schemas.openxmlformats.org/spreadsheetml/2006/main" xmlns:r="http://schemas.openxmlformats.org/officeDocument/2006/relationships">
  <dimension ref="A1:X28"/>
  <sheetViews>
    <sheetView workbookViewId="0" topLeftCell="A1">
      <pane xSplit="5" ySplit="5" topLeftCell="O20" activePane="bottomRight" state="frozen"/>
      <selection pane="topLeft" activeCell="A1" sqref="A1"/>
      <selection pane="topRight" activeCell="F1" sqref="F1"/>
      <selection pane="bottomLeft" activeCell="A6" sqref="A6"/>
      <selection pane="bottomRight" activeCell="R27" sqref="R27:X27"/>
    </sheetView>
  </sheetViews>
  <sheetFormatPr defaultColWidth="8.796875" defaultRowHeight="21" customHeight="1"/>
  <cols>
    <col min="1" max="1" width="1.59765625" style="1" customWidth="1"/>
    <col min="2" max="2" width="2.59765625" style="1" customWidth="1"/>
    <col min="3" max="3" width="1.59765625" style="1" customWidth="1"/>
    <col min="4" max="4" width="18.69921875" style="1" customWidth="1"/>
    <col min="5" max="5" width="2.5" style="1" customWidth="1"/>
    <col min="6" max="6" width="1.59765625" style="1" customWidth="1"/>
    <col min="7" max="7" width="16.59765625" style="1" customWidth="1"/>
    <col min="8" max="10" width="1.59765625" style="1" customWidth="1"/>
    <col min="11" max="11" width="16.59765625" style="1" customWidth="1"/>
    <col min="12" max="12" width="2.5" style="1" customWidth="1"/>
    <col min="13" max="13" width="1.59765625" style="1" customWidth="1"/>
    <col min="14" max="14" width="16.8984375" style="1" customWidth="1"/>
    <col min="15" max="16" width="1.59765625" style="1" customWidth="1"/>
    <col min="17" max="17" width="13.09765625" style="1" customWidth="1"/>
    <col min="18" max="18" width="1.69921875" style="1" customWidth="1"/>
    <col min="19" max="19" width="1.59765625" style="1" customWidth="1"/>
    <col min="20" max="20" width="16.8984375" style="1" customWidth="1"/>
    <col min="21" max="21" width="1.59765625" style="1" customWidth="1"/>
    <col min="22" max="22" width="2.3984375" style="1" customWidth="1"/>
    <col min="23" max="23" width="7.3984375" style="1" customWidth="1"/>
    <col min="24" max="24" width="2.59765625" style="1" customWidth="1"/>
    <col min="25" max="16384" width="9" style="1" customWidth="1"/>
  </cols>
  <sheetData>
    <row r="1" spans="2:8" ht="21" customHeight="1">
      <c r="B1" s="2"/>
      <c r="C1" s="2"/>
      <c r="D1" s="2"/>
      <c r="E1" s="2"/>
      <c r="F1" s="2"/>
      <c r="G1" s="2"/>
      <c r="H1" s="2"/>
    </row>
    <row r="2" spans="1:23" ht="21" customHeight="1">
      <c r="A2" s="1" t="s">
        <v>32</v>
      </c>
      <c r="T2" s="2"/>
      <c r="U2" s="2" t="s">
        <v>1</v>
      </c>
      <c r="V2" s="2"/>
      <c r="W2" s="2"/>
    </row>
    <row r="3" spans="1:24" ht="19.5" customHeight="1">
      <c r="A3" s="3"/>
      <c r="B3" s="4"/>
      <c r="C3" s="4"/>
      <c r="D3" s="50" t="s">
        <v>2</v>
      </c>
      <c r="E3" s="5"/>
      <c r="F3" s="3"/>
      <c r="G3" s="4"/>
      <c r="H3" s="4"/>
      <c r="I3" s="5"/>
      <c r="J3" s="3"/>
      <c r="K3" s="4"/>
      <c r="L3" s="5"/>
      <c r="M3" s="3"/>
      <c r="N3" s="4"/>
      <c r="O3" s="5"/>
      <c r="P3" s="3"/>
      <c r="Q3" s="4"/>
      <c r="R3" s="5"/>
      <c r="S3" s="3"/>
      <c r="T3" s="6" t="s">
        <v>3</v>
      </c>
      <c r="U3" s="5"/>
      <c r="V3" s="3"/>
      <c r="W3" s="6" t="s">
        <v>4</v>
      </c>
      <c r="X3" s="5"/>
    </row>
    <row r="4" spans="1:24" ht="19.5" customHeight="1">
      <c r="A4" s="7"/>
      <c r="B4" s="8"/>
      <c r="C4" s="8"/>
      <c r="D4" s="8"/>
      <c r="E4" s="9"/>
      <c r="F4" s="7"/>
      <c r="G4" s="10" t="s">
        <v>5</v>
      </c>
      <c r="H4" s="10"/>
      <c r="I4" s="9"/>
      <c r="J4" s="7"/>
      <c r="K4" s="10" t="s">
        <v>33</v>
      </c>
      <c r="L4" s="9"/>
      <c r="M4" s="7"/>
      <c r="N4" s="10" t="s">
        <v>34</v>
      </c>
      <c r="O4" s="9"/>
      <c r="P4" s="7"/>
      <c r="Q4" s="10" t="s">
        <v>35</v>
      </c>
      <c r="R4" s="9"/>
      <c r="S4" s="7"/>
      <c r="T4" s="10" t="s">
        <v>33</v>
      </c>
      <c r="U4" s="9"/>
      <c r="V4" s="7"/>
      <c r="W4" s="10" t="s">
        <v>10</v>
      </c>
      <c r="X4" s="9"/>
    </row>
    <row r="5" spans="1:24" ht="19.5" customHeight="1">
      <c r="A5" s="11"/>
      <c r="B5" s="12" t="s">
        <v>11</v>
      </c>
      <c r="C5" s="12"/>
      <c r="D5" s="12"/>
      <c r="E5" s="13"/>
      <c r="F5" s="11"/>
      <c r="G5" s="12"/>
      <c r="H5" s="12"/>
      <c r="I5" s="13"/>
      <c r="J5" s="11"/>
      <c r="K5" s="12"/>
      <c r="L5" s="13"/>
      <c r="M5" s="11"/>
      <c r="N5" s="12"/>
      <c r="O5" s="13"/>
      <c r="P5" s="11"/>
      <c r="Q5" s="12"/>
      <c r="R5" s="13"/>
      <c r="S5" s="11"/>
      <c r="T5" s="14" t="s">
        <v>12</v>
      </c>
      <c r="U5" s="13"/>
      <c r="V5" s="11"/>
      <c r="W5" s="14" t="s">
        <v>36</v>
      </c>
      <c r="X5" s="13"/>
    </row>
    <row r="6" spans="1:24" ht="21" customHeight="1">
      <c r="A6" s="15"/>
      <c r="B6" s="16">
        <v>1</v>
      </c>
      <c r="C6" s="16"/>
      <c r="D6" s="17" t="s">
        <v>37</v>
      </c>
      <c r="E6" s="18"/>
      <c r="F6" s="15"/>
      <c r="G6" s="19">
        <v>2242729000</v>
      </c>
      <c r="H6" s="19"/>
      <c r="I6" s="20"/>
      <c r="J6" s="21"/>
      <c r="K6" s="19">
        <v>2222615385</v>
      </c>
      <c r="L6" s="20"/>
      <c r="M6" s="21"/>
      <c r="N6" s="19">
        <v>0</v>
      </c>
      <c r="O6" s="20"/>
      <c r="P6" s="21"/>
      <c r="Q6" s="19">
        <f>G6-K6-N6</f>
        <v>20113615</v>
      </c>
      <c r="R6" s="20"/>
      <c r="S6" s="21"/>
      <c r="T6" s="19">
        <f>K6-G6</f>
        <v>-20113615</v>
      </c>
      <c r="U6" s="20"/>
      <c r="V6" s="21"/>
      <c r="W6" s="22">
        <f>K6/G6*100</f>
        <v>99.10316337818792</v>
      </c>
      <c r="X6" s="59" t="s">
        <v>80</v>
      </c>
    </row>
    <row r="7" spans="1:24" ht="21" customHeight="1">
      <c r="A7" s="15"/>
      <c r="B7" s="16">
        <v>2</v>
      </c>
      <c r="C7" s="16"/>
      <c r="D7" s="17" t="s">
        <v>38</v>
      </c>
      <c r="E7" s="18"/>
      <c r="F7" s="15"/>
      <c r="G7" s="19">
        <v>55381276000</v>
      </c>
      <c r="H7" s="19"/>
      <c r="I7" s="20"/>
      <c r="J7" s="21"/>
      <c r="K7" s="19">
        <v>53354513951</v>
      </c>
      <c r="L7" s="20"/>
      <c r="M7" s="21"/>
      <c r="N7" s="19">
        <v>790323000</v>
      </c>
      <c r="O7" s="20"/>
      <c r="P7" s="21"/>
      <c r="Q7" s="19">
        <f aca="true" t="shared" si="0" ref="Q7:Q21">G7-K7-N7</f>
        <v>1236439049</v>
      </c>
      <c r="R7" s="20"/>
      <c r="S7" s="21"/>
      <c r="T7" s="19">
        <f aca="true" t="shared" si="1" ref="T7:T21">K7-G7</f>
        <v>-2026762049</v>
      </c>
      <c r="U7" s="20"/>
      <c r="V7" s="21"/>
      <c r="W7" s="22">
        <f aca="true" t="shared" si="2" ref="W7:W21">K7/G7*100</f>
        <v>96.34034786594661</v>
      </c>
      <c r="X7" s="18"/>
    </row>
    <row r="8" spans="1:24" ht="21" customHeight="1">
      <c r="A8" s="15"/>
      <c r="B8" s="16">
        <v>3</v>
      </c>
      <c r="C8" s="16"/>
      <c r="D8" s="17" t="s">
        <v>39</v>
      </c>
      <c r="E8" s="18"/>
      <c r="F8" s="15"/>
      <c r="G8" s="19">
        <v>32572693000</v>
      </c>
      <c r="H8" s="19"/>
      <c r="I8" s="20"/>
      <c r="J8" s="21"/>
      <c r="K8" s="19">
        <v>27997360807</v>
      </c>
      <c r="L8" s="20"/>
      <c r="M8" s="21"/>
      <c r="N8" s="19">
        <v>4069189000</v>
      </c>
      <c r="O8" s="20"/>
      <c r="P8" s="21"/>
      <c r="Q8" s="19">
        <f t="shared" si="0"/>
        <v>506143193</v>
      </c>
      <c r="R8" s="20"/>
      <c r="S8" s="21"/>
      <c r="T8" s="19">
        <f t="shared" si="1"/>
        <v>-4575332193</v>
      </c>
      <c r="U8" s="20"/>
      <c r="V8" s="21"/>
      <c r="W8" s="22">
        <f t="shared" si="2"/>
        <v>85.95347276628308</v>
      </c>
      <c r="X8" s="18"/>
    </row>
    <row r="9" spans="1:24" ht="21" customHeight="1">
      <c r="A9" s="15"/>
      <c r="B9" s="16">
        <v>4</v>
      </c>
      <c r="C9" s="16"/>
      <c r="D9" s="33" t="s">
        <v>40</v>
      </c>
      <c r="E9" s="18"/>
      <c r="F9" s="15"/>
      <c r="G9" s="19">
        <v>14350878000</v>
      </c>
      <c r="H9" s="19"/>
      <c r="I9" s="20"/>
      <c r="J9" s="21"/>
      <c r="K9" s="19">
        <v>14269344688</v>
      </c>
      <c r="L9" s="20"/>
      <c r="M9" s="21"/>
      <c r="N9" s="19">
        <v>21000000</v>
      </c>
      <c r="O9" s="20"/>
      <c r="P9" s="21"/>
      <c r="Q9" s="19">
        <f t="shared" si="0"/>
        <v>60533312</v>
      </c>
      <c r="R9" s="20"/>
      <c r="S9" s="21"/>
      <c r="T9" s="19">
        <f t="shared" si="1"/>
        <v>-81533312</v>
      </c>
      <c r="U9" s="20"/>
      <c r="V9" s="21"/>
      <c r="W9" s="22">
        <f t="shared" si="2"/>
        <v>99.43185837131358</v>
      </c>
      <c r="X9" s="18"/>
    </row>
    <row r="10" spans="1:24" ht="21" customHeight="1">
      <c r="A10" s="15"/>
      <c r="B10" s="16">
        <v>5</v>
      </c>
      <c r="C10" s="16"/>
      <c r="D10" s="17" t="s">
        <v>76</v>
      </c>
      <c r="E10" s="18"/>
      <c r="F10" s="15"/>
      <c r="G10" s="19">
        <v>4399119000</v>
      </c>
      <c r="H10" s="19"/>
      <c r="I10" s="20"/>
      <c r="J10" s="21"/>
      <c r="K10" s="19">
        <v>4358551393</v>
      </c>
      <c r="L10" s="20"/>
      <c r="M10" s="21"/>
      <c r="N10" s="19">
        <v>0</v>
      </c>
      <c r="O10" s="20"/>
      <c r="P10" s="21"/>
      <c r="Q10" s="19">
        <f t="shared" si="0"/>
        <v>40567607</v>
      </c>
      <c r="R10" s="20"/>
      <c r="S10" s="21"/>
      <c r="T10" s="19">
        <f t="shared" si="1"/>
        <v>-40567607</v>
      </c>
      <c r="U10" s="20"/>
      <c r="V10" s="21"/>
      <c r="W10" s="22">
        <f t="shared" si="2"/>
        <v>99.07782428709021</v>
      </c>
      <c r="X10" s="18"/>
    </row>
    <row r="11" spans="1:24" ht="21" customHeight="1">
      <c r="A11" s="15"/>
      <c r="B11" s="16">
        <v>6</v>
      </c>
      <c r="C11" s="16"/>
      <c r="D11" s="17" t="s">
        <v>77</v>
      </c>
      <c r="E11" s="18"/>
      <c r="F11" s="15"/>
      <c r="G11" s="19">
        <v>110456912000</v>
      </c>
      <c r="H11" s="19"/>
      <c r="I11" s="20"/>
      <c r="J11" s="21"/>
      <c r="K11" s="19">
        <v>104793256977</v>
      </c>
      <c r="L11" s="20"/>
      <c r="M11" s="21"/>
      <c r="N11" s="19">
        <v>3225950000</v>
      </c>
      <c r="O11" s="20"/>
      <c r="P11" s="21"/>
      <c r="Q11" s="19">
        <f t="shared" si="0"/>
        <v>2437705023</v>
      </c>
      <c r="R11" s="20"/>
      <c r="S11" s="21"/>
      <c r="T11" s="19">
        <f t="shared" si="1"/>
        <v>-5663655023</v>
      </c>
      <c r="U11" s="20"/>
      <c r="V11" s="21"/>
      <c r="W11" s="22">
        <f t="shared" si="2"/>
        <v>94.87252094916431</v>
      </c>
      <c r="X11" s="18"/>
    </row>
    <row r="12" spans="1:24" ht="21" customHeight="1">
      <c r="A12" s="15"/>
      <c r="B12" s="16">
        <v>7</v>
      </c>
      <c r="C12" s="16"/>
      <c r="D12" s="17" t="s">
        <v>41</v>
      </c>
      <c r="E12" s="18"/>
      <c r="F12" s="15"/>
      <c r="G12" s="19">
        <v>68076102000</v>
      </c>
      <c r="H12" s="19"/>
      <c r="I12" s="20"/>
      <c r="J12" s="21"/>
      <c r="K12" s="19">
        <v>67536296144</v>
      </c>
      <c r="L12" s="20"/>
      <c r="M12" s="21"/>
      <c r="N12" s="19">
        <v>0</v>
      </c>
      <c r="O12" s="20"/>
      <c r="P12" s="21"/>
      <c r="Q12" s="19">
        <f t="shared" si="0"/>
        <v>539805856</v>
      </c>
      <c r="R12" s="20"/>
      <c r="S12" s="21"/>
      <c r="T12" s="19">
        <f t="shared" si="1"/>
        <v>-539805856</v>
      </c>
      <c r="U12" s="20"/>
      <c r="V12" s="21"/>
      <c r="W12" s="22">
        <f t="shared" si="2"/>
        <v>99.20705528057408</v>
      </c>
      <c r="X12" s="18"/>
    </row>
    <row r="13" spans="1:24" ht="21" customHeight="1">
      <c r="A13" s="15"/>
      <c r="B13" s="16">
        <v>8</v>
      </c>
      <c r="C13" s="16"/>
      <c r="D13" s="17" t="s">
        <v>42</v>
      </c>
      <c r="E13" s="18"/>
      <c r="F13" s="15"/>
      <c r="G13" s="19">
        <v>103620040000</v>
      </c>
      <c r="H13" s="19"/>
      <c r="I13" s="20"/>
      <c r="J13" s="21"/>
      <c r="K13" s="19">
        <v>91826038293</v>
      </c>
      <c r="L13" s="20"/>
      <c r="M13" s="21"/>
      <c r="N13" s="19">
        <v>11182401000</v>
      </c>
      <c r="O13" s="20"/>
      <c r="P13" s="21"/>
      <c r="Q13" s="19">
        <f t="shared" si="0"/>
        <v>611600707</v>
      </c>
      <c r="R13" s="20"/>
      <c r="S13" s="21"/>
      <c r="T13" s="19">
        <f t="shared" si="1"/>
        <v>-11794001707</v>
      </c>
      <c r="U13" s="20"/>
      <c r="V13" s="21"/>
      <c r="W13" s="22">
        <f t="shared" si="2"/>
        <v>88.6180301542057</v>
      </c>
      <c r="X13" s="18"/>
    </row>
    <row r="14" spans="1:24" ht="21" customHeight="1">
      <c r="A14" s="15"/>
      <c r="B14" s="16">
        <v>9</v>
      </c>
      <c r="C14" s="16"/>
      <c r="D14" s="17" t="s">
        <v>43</v>
      </c>
      <c r="E14" s="18"/>
      <c r="F14" s="15"/>
      <c r="G14" s="19">
        <v>315800596000</v>
      </c>
      <c r="H14" s="19"/>
      <c r="I14" s="20"/>
      <c r="J14" s="21"/>
      <c r="K14" s="19">
        <v>270944219746</v>
      </c>
      <c r="L14" s="20"/>
      <c r="M14" s="21"/>
      <c r="N14" s="19">
        <v>44110577000</v>
      </c>
      <c r="O14" s="20"/>
      <c r="P14" s="21"/>
      <c r="Q14" s="19">
        <f t="shared" si="0"/>
        <v>745799254</v>
      </c>
      <c r="R14" s="20"/>
      <c r="S14" s="21"/>
      <c r="T14" s="19">
        <f t="shared" si="1"/>
        <v>-44856376254</v>
      </c>
      <c r="U14" s="20"/>
      <c r="V14" s="21"/>
      <c r="W14" s="22">
        <f t="shared" si="2"/>
        <v>85.79598112791402</v>
      </c>
      <c r="X14" s="18"/>
    </row>
    <row r="15" spans="1:24" ht="21" customHeight="1">
      <c r="A15" s="15"/>
      <c r="B15" s="16">
        <v>10</v>
      </c>
      <c r="C15" s="16"/>
      <c r="D15" s="17" t="s">
        <v>44</v>
      </c>
      <c r="E15" s="18"/>
      <c r="F15" s="15"/>
      <c r="G15" s="19">
        <v>81423670000</v>
      </c>
      <c r="H15" s="19"/>
      <c r="I15" s="20"/>
      <c r="J15" s="21"/>
      <c r="K15" s="19">
        <v>81131971718</v>
      </c>
      <c r="L15" s="20"/>
      <c r="M15" s="21"/>
      <c r="N15" s="19">
        <v>0</v>
      </c>
      <c r="O15" s="20"/>
      <c r="P15" s="21"/>
      <c r="Q15" s="19">
        <f t="shared" si="0"/>
        <v>291698282</v>
      </c>
      <c r="R15" s="20"/>
      <c r="S15" s="21"/>
      <c r="T15" s="19">
        <f t="shared" si="1"/>
        <v>-291698282</v>
      </c>
      <c r="U15" s="20"/>
      <c r="V15" s="21"/>
      <c r="W15" s="22">
        <f t="shared" si="2"/>
        <v>99.64175247566217</v>
      </c>
      <c r="X15" s="18"/>
    </row>
    <row r="16" spans="1:24" ht="21" customHeight="1">
      <c r="A16" s="15"/>
      <c r="B16" s="16">
        <v>11</v>
      </c>
      <c r="C16" s="16"/>
      <c r="D16" s="17" t="s">
        <v>45</v>
      </c>
      <c r="E16" s="18"/>
      <c r="F16" s="15"/>
      <c r="G16" s="19">
        <v>327417954000</v>
      </c>
      <c r="H16" s="19"/>
      <c r="I16" s="20"/>
      <c r="J16" s="21"/>
      <c r="K16" s="19">
        <v>325437899351</v>
      </c>
      <c r="L16" s="20"/>
      <c r="M16" s="21"/>
      <c r="N16" s="19">
        <v>1099994000</v>
      </c>
      <c r="O16" s="20"/>
      <c r="P16" s="21"/>
      <c r="Q16" s="19">
        <f t="shared" si="0"/>
        <v>880060649</v>
      </c>
      <c r="R16" s="20"/>
      <c r="S16" s="21"/>
      <c r="T16" s="19">
        <f t="shared" si="1"/>
        <v>-1980054649</v>
      </c>
      <c r="U16" s="20"/>
      <c r="V16" s="21"/>
      <c r="W16" s="22">
        <f t="shared" si="2"/>
        <v>99.3952516577634</v>
      </c>
      <c r="X16" s="18"/>
    </row>
    <row r="17" spans="1:24" ht="21" customHeight="1">
      <c r="A17" s="15"/>
      <c r="B17" s="16">
        <v>12</v>
      </c>
      <c r="C17" s="16"/>
      <c r="D17" s="17" t="s">
        <v>46</v>
      </c>
      <c r="E17" s="18"/>
      <c r="F17" s="15"/>
      <c r="G17" s="19">
        <v>7468028000</v>
      </c>
      <c r="H17" s="19"/>
      <c r="I17" s="20"/>
      <c r="J17" s="21"/>
      <c r="K17" s="19">
        <v>5658092986</v>
      </c>
      <c r="L17" s="20"/>
      <c r="M17" s="21"/>
      <c r="N17" s="19">
        <v>1788791000</v>
      </c>
      <c r="O17" s="20"/>
      <c r="P17" s="21"/>
      <c r="Q17" s="19">
        <f t="shared" si="0"/>
        <v>21144014</v>
      </c>
      <c r="R17" s="20"/>
      <c r="S17" s="21"/>
      <c r="T17" s="19">
        <f t="shared" si="1"/>
        <v>-1809935014</v>
      </c>
      <c r="U17" s="20"/>
      <c r="V17" s="21"/>
      <c r="W17" s="22">
        <f t="shared" si="2"/>
        <v>75.76421762210855</v>
      </c>
      <c r="X17" s="18"/>
    </row>
    <row r="18" spans="1:24" ht="21" customHeight="1">
      <c r="A18" s="15"/>
      <c r="B18" s="16">
        <v>13</v>
      </c>
      <c r="C18" s="16"/>
      <c r="D18" s="17" t="s">
        <v>47</v>
      </c>
      <c r="E18" s="18"/>
      <c r="F18" s="15"/>
      <c r="G18" s="19">
        <v>184561000000</v>
      </c>
      <c r="H18" s="19"/>
      <c r="I18" s="20"/>
      <c r="J18" s="21"/>
      <c r="K18" s="19">
        <v>184560120162</v>
      </c>
      <c r="L18" s="20"/>
      <c r="M18" s="21"/>
      <c r="N18" s="19">
        <v>0</v>
      </c>
      <c r="O18" s="20"/>
      <c r="P18" s="21"/>
      <c r="Q18" s="19">
        <f t="shared" si="0"/>
        <v>879838</v>
      </c>
      <c r="R18" s="20"/>
      <c r="S18" s="21"/>
      <c r="T18" s="19">
        <f t="shared" si="1"/>
        <v>-879838</v>
      </c>
      <c r="U18" s="20"/>
      <c r="V18" s="21"/>
      <c r="W18" s="22">
        <v>99.9</v>
      </c>
      <c r="X18" s="18"/>
    </row>
    <row r="19" spans="1:24" ht="21" customHeight="1">
      <c r="A19" s="3"/>
      <c r="B19" s="4">
        <v>14</v>
      </c>
      <c r="C19" s="4"/>
      <c r="D19" s="6" t="s">
        <v>48</v>
      </c>
      <c r="E19" s="5"/>
      <c r="F19" s="3"/>
      <c r="G19" s="23">
        <v>120487280000</v>
      </c>
      <c r="H19" s="23"/>
      <c r="I19" s="24"/>
      <c r="J19" s="25"/>
      <c r="K19" s="23">
        <v>119976277175</v>
      </c>
      <c r="L19" s="24"/>
      <c r="M19" s="25"/>
      <c r="N19" s="23">
        <v>342000000</v>
      </c>
      <c r="O19" s="24"/>
      <c r="P19" s="25"/>
      <c r="Q19" s="23">
        <f t="shared" si="0"/>
        <v>169002825</v>
      </c>
      <c r="R19" s="24"/>
      <c r="S19" s="25"/>
      <c r="T19" s="23">
        <f t="shared" si="1"/>
        <v>-511002825</v>
      </c>
      <c r="U19" s="24"/>
      <c r="V19" s="25"/>
      <c r="W19" s="34">
        <f t="shared" si="2"/>
        <v>99.5758864960683</v>
      </c>
      <c r="X19" s="24"/>
    </row>
    <row r="20" spans="1:24" ht="21" customHeight="1">
      <c r="A20" s="3"/>
      <c r="B20" s="4">
        <v>15</v>
      </c>
      <c r="C20" s="4"/>
      <c r="D20" s="6" t="s">
        <v>49</v>
      </c>
      <c r="E20" s="5"/>
      <c r="F20" s="3"/>
      <c r="G20" s="23">
        <v>180279000</v>
      </c>
      <c r="H20" s="23"/>
      <c r="I20" s="24"/>
      <c r="J20" s="25"/>
      <c r="K20" s="23">
        <v>0</v>
      </c>
      <c r="L20" s="24"/>
      <c r="M20" s="25"/>
      <c r="N20" s="23">
        <v>0</v>
      </c>
      <c r="O20" s="24"/>
      <c r="P20" s="25"/>
      <c r="Q20" s="23">
        <f t="shared" si="0"/>
        <v>180279000</v>
      </c>
      <c r="R20" s="24"/>
      <c r="S20" s="25"/>
      <c r="T20" s="23">
        <f t="shared" si="1"/>
        <v>-180279000</v>
      </c>
      <c r="U20" s="24"/>
      <c r="V20" s="25"/>
      <c r="W20" s="34">
        <f t="shared" si="2"/>
        <v>0</v>
      </c>
      <c r="X20" s="24"/>
    </row>
    <row r="21" spans="1:24" ht="21" customHeight="1">
      <c r="A21" s="3"/>
      <c r="B21" s="4"/>
      <c r="C21" s="4"/>
      <c r="D21" s="4"/>
      <c r="E21" s="5"/>
      <c r="F21" s="3"/>
      <c r="G21" s="23">
        <f>SUM(G6:G20)</f>
        <v>1428438556000</v>
      </c>
      <c r="H21" s="23"/>
      <c r="I21" s="24"/>
      <c r="J21" s="25"/>
      <c r="K21" s="23">
        <f>SUM(K6:K20)</f>
        <v>1354066558776</v>
      </c>
      <c r="L21" s="24"/>
      <c r="M21" s="25"/>
      <c r="N21" s="23">
        <f>SUM(N6:N20)</f>
        <v>66630225000</v>
      </c>
      <c r="O21" s="24"/>
      <c r="P21" s="25"/>
      <c r="Q21" s="23">
        <f t="shared" si="0"/>
        <v>7741772224</v>
      </c>
      <c r="R21" s="24"/>
      <c r="S21" s="25"/>
      <c r="T21" s="23">
        <f t="shared" si="1"/>
        <v>-74371997224</v>
      </c>
      <c r="U21" s="24"/>
      <c r="V21" s="25"/>
      <c r="W21" s="34">
        <f t="shared" si="2"/>
        <v>94.79347593135115</v>
      </c>
      <c r="X21" s="5"/>
    </row>
    <row r="22" spans="1:24" ht="12">
      <c r="A22" s="7"/>
      <c r="B22" s="8" t="s">
        <v>27</v>
      </c>
      <c r="C22" s="8"/>
      <c r="D22" s="8"/>
      <c r="E22" s="9"/>
      <c r="F22" s="7"/>
      <c r="G22" s="26"/>
      <c r="H22" s="26"/>
      <c r="I22" s="27"/>
      <c r="J22" s="28" t="s">
        <v>50</v>
      </c>
      <c r="K22" s="26"/>
      <c r="L22" s="27"/>
      <c r="M22" s="28"/>
      <c r="N22" s="26"/>
      <c r="O22" s="27"/>
      <c r="P22" s="28"/>
      <c r="Q22" s="26"/>
      <c r="R22" s="27"/>
      <c r="S22" s="28"/>
      <c r="T22" s="26"/>
      <c r="U22" s="27"/>
      <c r="V22" s="28"/>
      <c r="W22" s="26"/>
      <c r="X22" s="9"/>
    </row>
    <row r="23" spans="1:24" ht="21" customHeight="1">
      <c r="A23" s="11"/>
      <c r="B23" s="12"/>
      <c r="C23" s="12"/>
      <c r="D23" s="12"/>
      <c r="E23" s="13"/>
      <c r="F23" s="11" t="s">
        <v>29</v>
      </c>
      <c r="G23" s="29">
        <v>1474375352000</v>
      </c>
      <c r="H23" s="29"/>
      <c r="I23" s="30" t="s">
        <v>30</v>
      </c>
      <c r="J23" s="31" t="s">
        <v>29</v>
      </c>
      <c r="K23" s="29">
        <v>1392395548551</v>
      </c>
      <c r="L23" s="30" t="s">
        <v>30</v>
      </c>
      <c r="M23" s="31" t="s">
        <v>29</v>
      </c>
      <c r="N23" s="29">
        <v>75598556000</v>
      </c>
      <c r="O23" s="30" t="s">
        <v>30</v>
      </c>
      <c r="P23" s="31" t="s">
        <v>29</v>
      </c>
      <c r="Q23" s="29">
        <f>G23-K23-N23</f>
        <v>6381247449</v>
      </c>
      <c r="R23" s="30" t="s">
        <v>30</v>
      </c>
      <c r="S23" s="31" t="s">
        <v>29</v>
      </c>
      <c r="T23" s="29">
        <f>K23-G23</f>
        <v>-81979803449</v>
      </c>
      <c r="U23" s="30" t="s">
        <v>30</v>
      </c>
      <c r="V23" s="31" t="s">
        <v>29</v>
      </c>
      <c r="W23" s="35">
        <f>K23/G23*100</f>
        <v>94.43969248822603</v>
      </c>
      <c r="X23" s="13" t="s">
        <v>30</v>
      </c>
    </row>
    <row r="24" spans="1:24" ht="9" customHeight="1">
      <c r="A24" s="32"/>
      <c r="B24" s="32"/>
      <c r="C24" s="32"/>
      <c r="D24" s="32"/>
      <c r="E24" s="32"/>
      <c r="F24" s="32"/>
      <c r="G24" s="26"/>
      <c r="H24" s="26"/>
      <c r="I24" s="26"/>
      <c r="J24" s="26"/>
      <c r="K24" s="26"/>
      <c r="L24" s="26"/>
      <c r="M24" s="26"/>
      <c r="N24" s="26"/>
      <c r="O24" s="26"/>
      <c r="P24" s="26"/>
      <c r="Q24" s="26"/>
      <c r="R24" s="26"/>
      <c r="S24" s="26"/>
      <c r="T24" s="26"/>
      <c r="U24" s="26"/>
      <c r="V24" s="26"/>
      <c r="W24" s="36"/>
      <c r="X24" s="32"/>
    </row>
    <row r="25" spans="1:24" ht="21" customHeight="1">
      <c r="A25" s="37" t="s">
        <v>51</v>
      </c>
      <c r="B25" s="38"/>
      <c r="C25" s="38"/>
      <c r="D25" s="39"/>
      <c r="E25" s="3"/>
      <c r="F25" s="4"/>
      <c r="G25" s="23">
        <f>'一般歳入'!M21-K21</f>
        <v>17372966002</v>
      </c>
      <c r="H25" s="23"/>
      <c r="I25" s="25"/>
      <c r="J25" s="43" t="s">
        <v>52</v>
      </c>
      <c r="K25" s="43"/>
      <c r="L25" s="25"/>
      <c r="M25" s="23"/>
      <c r="N25" s="23">
        <v>12444941000</v>
      </c>
      <c r="O25" s="24"/>
      <c r="P25" s="45" t="s">
        <v>53</v>
      </c>
      <c r="Q25" s="46"/>
      <c r="R25" s="45">
        <f>G25-N25</f>
        <v>4928025002</v>
      </c>
      <c r="S25" s="43"/>
      <c r="T25" s="43"/>
      <c r="U25" s="43"/>
      <c r="V25" s="43"/>
      <c r="W25" s="49"/>
      <c r="X25" s="39"/>
    </row>
    <row r="26" spans="1:24" ht="12">
      <c r="A26" s="7"/>
      <c r="B26" s="32"/>
      <c r="C26" s="32"/>
      <c r="D26" s="9"/>
      <c r="E26" s="7" t="s">
        <v>54</v>
      </c>
      <c r="F26" s="32"/>
      <c r="G26" s="26"/>
      <c r="H26" s="26"/>
      <c r="I26" s="28"/>
      <c r="J26" s="26"/>
      <c r="K26" s="26"/>
      <c r="L26" s="28" t="s">
        <v>55</v>
      </c>
      <c r="M26" s="26"/>
      <c r="N26" s="26"/>
      <c r="O26" s="27"/>
      <c r="P26" s="28"/>
      <c r="Q26" s="27"/>
      <c r="R26" s="28"/>
      <c r="S26" s="26"/>
      <c r="T26" s="26"/>
      <c r="U26" s="26"/>
      <c r="V26" s="26"/>
      <c r="W26" s="36"/>
      <c r="X26" s="9"/>
    </row>
    <row r="27" spans="1:24" ht="21" customHeight="1">
      <c r="A27" s="40" t="s">
        <v>56</v>
      </c>
      <c r="B27" s="41"/>
      <c r="C27" s="41"/>
      <c r="D27" s="42"/>
      <c r="E27" s="11"/>
      <c r="F27" s="12" t="s">
        <v>29</v>
      </c>
      <c r="G27" s="29">
        <v>13732036642</v>
      </c>
      <c r="H27" s="29" t="s">
        <v>30</v>
      </c>
      <c r="I27" s="31"/>
      <c r="J27" s="44" t="s">
        <v>57</v>
      </c>
      <c r="K27" s="44"/>
      <c r="L27" s="31"/>
      <c r="M27" s="29" t="s">
        <v>29</v>
      </c>
      <c r="N27" s="29">
        <v>9624078000</v>
      </c>
      <c r="O27" s="30" t="s">
        <v>30</v>
      </c>
      <c r="P27" s="60" t="s">
        <v>58</v>
      </c>
      <c r="Q27" s="61"/>
      <c r="R27" s="62">
        <f>G27-N27</f>
        <v>4107958642</v>
      </c>
      <c r="S27" s="63"/>
      <c r="T27" s="63"/>
      <c r="U27" s="63"/>
      <c r="V27" s="63"/>
      <c r="W27" s="63"/>
      <c r="X27" s="64"/>
    </row>
    <row r="28" spans="2:10" ht="21" customHeight="1">
      <c r="B28" s="1" t="s">
        <v>31</v>
      </c>
      <c r="J28" s="32"/>
    </row>
  </sheetData>
  <mergeCells count="2">
    <mergeCell ref="P27:Q27"/>
    <mergeCell ref="R27:X27"/>
  </mergeCells>
  <printOptions/>
  <pageMargins left="0.75" right="0.1968503937007874" top="0.67" bottom="0.5118110236220472" header="0" footer="0"/>
  <pageSetup horizontalDpi="400" verticalDpi="400" orientation="landscape" paperSize="9"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A1:Y23"/>
  <sheetViews>
    <sheetView workbookViewId="0" topLeftCell="A1">
      <selection activeCell="A1" sqref="A1"/>
    </sheetView>
  </sheetViews>
  <sheetFormatPr defaultColWidth="8.796875" defaultRowHeight="27" customHeight="1"/>
  <cols>
    <col min="1" max="1" width="1.59765625" style="1" customWidth="1"/>
    <col min="2" max="2" width="21.09765625" style="57" customWidth="1"/>
    <col min="3" max="4" width="1.59765625" style="57" customWidth="1"/>
    <col min="5" max="5" width="16.59765625" style="57" customWidth="1"/>
    <col min="6" max="7" width="1.59765625" style="1" customWidth="1"/>
    <col min="8" max="8" width="16.59765625" style="1" customWidth="1"/>
    <col min="9" max="11" width="1.59765625" style="1" customWidth="1"/>
    <col min="12" max="12" width="16.8984375" style="1" customWidth="1"/>
    <col min="13" max="14" width="1.59765625" style="1" customWidth="1"/>
    <col min="15" max="15" width="10.5" style="1" customWidth="1"/>
    <col min="16" max="17" width="1.59765625" style="1" customWidth="1"/>
    <col min="18" max="18" width="13.09765625" style="1" customWidth="1"/>
    <col min="19" max="19" width="1.69921875" style="1" customWidth="1"/>
    <col min="20" max="20" width="1.59765625" style="1" customWidth="1"/>
    <col min="21" max="21" width="16.8984375" style="1" customWidth="1"/>
    <col min="22" max="22" width="1.59765625" style="1" customWidth="1"/>
    <col min="23" max="23" width="2.19921875" style="1" customWidth="1"/>
    <col min="24" max="24" width="7.19921875" style="1" customWidth="1"/>
    <col min="25" max="25" width="2.59765625" style="1" customWidth="1"/>
    <col min="26" max="16384" width="9" style="1" customWidth="1"/>
  </cols>
  <sheetData>
    <row r="1" spans="1:5" ht="27" customHeight="1">
      <c r="A1" s="1" t="s">
        <v>83</v>
      </c>
      <c r="B1" s="2"/>
      <c r="C1" s="2"/>
      <c r="D1" s="2"/>
      <c r="E1" s="2"/>
    </row>
    <row r="2" spans="1:24" ht="27" customHeight="1">
      <c r="A2" s="1" t="s">
        <v>0</v>
      </c>
      <c r="B2" s="2"/>
      <c r="C2" s="1"/>
      <c r="D2" s="1"/>
      <c r="E2" s="1"/>
      <c r="U2" s="2"/>
      <c r="V2" s="2" t="s">
        <v>1</v>
      </c>
      <c r="W2" s="2"/>
      <c r="X2" s="2"/>
    </row>
    <row r="3" spans="1:25" ht="27" customHeight="1">
      <c r="A3" s="3"/>
      <c r="B3" s="50" t="s">
        <v>2</v>
      </c>
      <c r="C3" s="5"/>
      <c r="D3" s="3"/>
      <c r="E3" s="4"/>
      <c r="F3" s="5"/>
      <c r="G3" s="3"/>
      <c r="H3" s="4"/>
      <c r="I3" s="5"/>
      <c r="J3" s="4"/>
      <c r="K3" s="4"/>
      <c r="L3" s="4"/>
      <c r="M3" s="5"/>
      <c r="N3" s="3"/>
      <c r="O3" s="4"/>
      <c r="P3" s="5"/>
      <c r="Q3" s="3"/>
      <c r="R3" s="4"/>
      <c r="S3" s="5"/>
      <c r="T3" s="3"/>
      <c r="U3" s="6" t="s">
        <v>3</v>
      </c>
      <c r="V3" s="5"/>
      <c r="W3" s="3"/>
      <c r="X3" s="6" t="s">
        <v>4</v>
      </c>
      <c r="Y3" s="5"/>
    </row>
    <row r="4" spans="1:25" ht="27" customHeight="1">
      <c r="A4" s="7"/>
      <c r="B4" s="8"/>
      <c r="C4" s="9"/>
      <c r="D4" s="7"/>
      <c r="E4" s="10" t="s">
        <v>5</v>
      </c>
      <c r="F4" s="9"/>
      <c r="G4" s="7"/>
      <c r="H4" s="10" t="s">
        <v>6</v>
      </c>
      <c r="I4" s="9"/>
      <c r="J4" s="32"/>
      <c r="K4" s="32"/>
      <c r="L4" s="10" t="s">
        <v>7</v>
      </c>
      <c r="M4" s="9"/>
      <c r="N4" s="7"/>
      <c r="O4" s="10" t="s">
        <v>8</v>
      </c>
      <c r="P4" s="9"/>
      <c r="Q4" s="7"/>
      <c r="R4" s="10" t="s">
        <v>9</v>
      </c>
      <c r="S4" s="9"/>
      <c r="T4" s="7"/>
      <c r="U4" s="10" t="s">
        <v>7</v>
      </c>
      <c r="V4" s="9"/>
      <c r="W4" s="7"/>
      <c r="X4" s="10" t="s">
        <v>10</v>
      </c>
      <c r="Y4" s="9"/>
    </row>
    <row r="5" spans="1:25" ht="27" customHeight="1">
      <c r="A5" s="11"/>
      <c r="B5" s="51" t="s">
        <v>59</v>
      </c>
      <c r="C5" s="13"/>
      <c r="D5" s="11"/>
      <c r="E5" s="12"/>
      <c r="F5" s="13"/>
      <c r="G5" s="11"/>
      <c r="H5" s="12"/>
      <c r="I5" s="13"/>
      <c r="J5" s="12"/>
      <c r="K5" s="12"/>
      <c r="L5" s="12"/>
      <c r="M5" s="13"/>
      <c r="N5" s="11"/>
      <c r="O5" s="12"/>
      <c r="P5" s="13"/>
      <c r="Q5" s="11"/>
      <c r="R5" s="12"/>
      <c r="S5" s="13"/>
      <c r="T5" s="11"/>
      <c r="U5" s="14" t="s">
        <v>12</v>
      </c>
      <c r="V5" s="13"/>
      <c r="W5" s="11"/>
      <c r="X5" s="14" t="s">
        <v>13</v>
      </c>
      <c r="Y5" s="13"/>
    </row>
    <row r="6" spans="1:25" ht="27" customHeight="1">
      <c r="A6" s="15"/>
      <c r="B6" s="17" t="s">
        <v>60</v>
      </c>
      <c r="C6" s="18"/>
      <c r="D6" s="15"/>
      <c r="E6" s="19">
        <v>51170000000</v>
      </c>
      <c r="F6" s="20"/>
      <c r="G6" s="21"/>
      <c r="H6" s="19">
        <v>51170000000</v>
      </c>
      <c r="I6" s="20"/>
      <c r="J6" s="19"/>
      <c r="K6" s="19"/>
      <c r="L6" s="19">
        <f aca="true" t="shared" si="0" ref="L6:L15">H6-O6-R6</f>
        <v>51170000000</v>
      </c>
      <c r="M6" s="20"/>
      <c r="N6" s="21"/>
      <c r="O6" s="19">
        <v>0</v>
      </c>
      <c r="P6" s="20"/>
      <c r="Q6" s="21"/>
      <c r="R6" s="19">
        <v>0</v>
      </c>
      <c r="S6" s="20"/>
      <c r="T6" s="21"/>
      <c r="U6" s="19">
        <f aca="true" t="shared" si="1" ref="U6:U19">L6-E6</f>
        <v>0</v>
      </c>
      <c r="V6" s="20"/>
      <c r="W6" s="21"/>
      <c r="X6" s="22">
        <v>100</v>
      </c>
      <c r="Y6" s="59" t="s">
        <v>80</v>
      </c>
    </row>
    <row r="7" spans="1:25" ht="27" customHeight="1">
      <c r="A7" s="15"/>
      <c r="B7" s="17" t="s">
        <v>61</v>
      </c>
      <c r="C7" s="18"/>
      <c r="D7" s="15"/>
      <c r="E7" s="19">
        <v>19955000000</v>
      </c>
      <c r="F7" s="20"/>
      <c r="G7" s="21"/>
      <c r="H7" s="19">
        <v>22288917787</v>
      </c>
      <c r="I7" s="20"/>
      <c r="J7" s="19"/>
      <c r="K7" s="19"/>
      <c r="L7" s="19">
        <f t="shared" si="0"/>
        <v>22288917787</v>
      </c>
      <c r="M7" s="20"/>
      <c r="N7" s="21"/>
      <c r="O7" s="19">
        <v>0</v>
      </c>
      <c r="P7" s="20"/>
      <c r="Q7" s="21"/>
      <c r="R7" s="19">
        <v>0</v>
      </c>
      <c r="S7" s="20"/>
      <c r="T7" s="21"/>
      <c r="U7" s="19">
        <f t="shared" si="1"/>
        <v>2333917787</v>
      </c>
      <c r="V7" s="20"/>
      <c r="W7" s="21"/>
      <c r="X7" s="22">
        <f aca="true" t="shared" si="2" ref="X7:X18">L7/E7*100</f>
        <v>111.69590472062141</v>
      </c>
      <c r="Y7" s="18"/>
    </row>
    <row r="8" spans="1:25" ht="27" customHeight="1">
      <c r="A8" s="15"/>
      <c r="B8" s="17" t="s">
        <v>62</v>
      </c>
      <c r="C8" s="18"/>
      <c r="D8" s="15"/>
      <c r="E8" s="19">
        <v>10000910000</v>
      </c>
      <c r="F8" s="20"/>
      <c r="G8" s="21"/>
      <c r="H8" s="19">
        <v>10000910568</v>
      </c>
      <c r="I8" s="20"/>
      <c r="J8" s="19"/>
      <c r="K8" s="19"/>
      <c r="L8" s="19">
        <f t="shared" si="0"/>
        <v>10000910568</v>
      </c>
      <c r="M8" s="20"/>
      <c r="N8" s="21"/>
      <c r="O8" s="19">
        <v>0</v>
      </c>
      <c r="P8" s="20"/>
      <c r="Q8" s="21"/>
      <c r="R8" s="19">
        <v>0</v>
      </c>
      <c r="S8" s="20"/>
      <c r="T8" s="21"/>
      <c r="U8" s="19">
        <f t="shared" si="1"/>
        <v>568</v>
      </c>
      <c r="V8" s="20"/>
      <c r="W8" s="21"/>
      <c r="X8" s="22">
        <f t="shared" si="2"/>
        <v>100.00000567948317</v>
      </c>
      <c r="Y8" s="18"/>
    </row>
    <row r="9" spans="1:25" ht="27" customHeight="1">
      <c r="A9" s="15"/>
      <c r="B9" s="33" t="s">
        <v>63</v>
      </c>
      <c r="C9" s="18"/>
      <c r="D9" s="15"/>
      <c r="E9" s="19">
        <v>408500000</v>
      </c>
      <c r="F9" s="20"/>
      <c r="G9" s="21"/>
      <c r="H9" s="19">
        <v>634066361</v>
      </c>
      <c r="I9" s="20"/>
      <c r="J9" s="19"/>
      <c r="K9" s="19"/>
      <c r="L9" s="19">
        <f t="shared" si="0"/>
        <v>441676398</v>
      </c>
      <c r="M9" s="20"/>
      <c r="N9" s="21"/>
      <c r="O9" s="19">
        <v>449232</v>
      </c>
      <c r="P9" s="20"/>
      <c r="Q9" s="21"/>
      <c r="R9" s="19">
        <v>191940731</v>
      </c>
      <c r="S9" s="20"/>
      <c r="T9" s="21"/>
      <c r="U9" s="19">
        <f t="shared" si="1"/>
        <v>33176398</v>
      </c>
      <c r="V9" s="20"/>
      <c r="W9" s="21"/>
      <c r="X9" s="22">
        <f t="shared" si="2"/>
        <v>108.12151725826193</v>
      </c>
      <c r="Y9" s="18"/>
    </row>
    <row r="10" spans="1:25" ht="27" customHeight="1">
      <c r="A10" s="15"/>
      <c r="B10" s="17" t="s">
        <v>64</v>
      </c>
      <c r="C10" s="18"/>
      <c r="D10" s="15"/>
      <c r="E10" s="19">
        <v>722235000</v>
      </c>
      <c r="F10" s="20"/>
      <c r="G10" s="21"/>
      <c r="H10" s="19">
        <v>722309532</v>
      </c>
      <c r="I10" s="20"/>
      <c r="J10" s="19"/>
      <c r="K10" s="19"/>
      <c r="L10" s="19">
        <f t="shared" si="0"/>
        <v>722194232</v>
      </c>
      <c r="M10" s="20"/>
      <c r="N10" s="21"/>
      <c r="O10" s="19">
        <v>0</v>
      </c>
      <c r="P10" s="20"/>
      <c r="Q10" s="21"/>
      <c r="R10" s="19">
        <v>115300</v>
      </c>
      <c r="S10" s="20"/>
      <c r="T10" s="21"/>
      <c r="U10" s="19">
        <f t="shared" si="1"/>
        <v>-40768</v>
      </c>
      <c r="V10" s="20"/>
      <c r="W10" s="21"/>
      <c r="X10" s="22">
        <v>99.9</v>
      </c>
      <c r="Y10" s="18"/>
    </row>
    <row r="11" spans="1:25" ht="27" customHeight="1">
      <c r="A11" s="15"/>
      <c r="B11" s="17" t="s">
        <v>81</v>
      </c>
      <c r="C11" s="18"/>
      <c r="D11" s="15"/>
      <c r="E11" s="19">
        <v>16219902000</v>
      </c>
      <c r="F11" s="20"/>
      <c r="G11" s="21"/>
      <c r="H11" s="19">
        <v>20826359103</v>
      </c>
      <c r="I11" s="20"/>
      <c r="J11" s="19"/>
      <c r="K11" s="19"/>
      <c r="L11" s="19">
        <f t="shared" si="0"/>
        <v>19845948045</v>
      </c>
      <c r="M11" s="20"/>
      <c r="N11" s="21"/>
      <c r="O11" s="19">
        <v>0</v>
      </c>
      <c r="P11" s="20"/>
      <c r="Q11" s="21"/>
      <c r="R11" s="19">
        <v>980411058</v>
      </c>
      <c r="S11" s="20"/>
      <c r="T11" s="21"/>
      <c r="U11" s="19">
        <f t="shared" si="1"/>
        <v>3626046045</v>
      </c>
      <c r="V11" s="20"/>
      <c r="W11" s="21"/>
      <c r="X11" s="22">
        <f t="shared" si="2"/>
        <v>122.35553608770262</v>
      </c>
      <c r="Y11" s="18"/>
    </row>
    <row r="12" spans="1:25" ht="27" customHeight="1">
      <c r="A12" s="15"/>
      <c r="B12" s="17" t="s">
        <v>65</v>
      </c>
      <c r="C12" s="18"/>
      <c r="D12" s="15"/>
      <c r="E12" s="19">
        <v>262891000</v>
      </c>
      <c r="F12" s="20"/>
      <c r="G12" s="21"/>
      <c r="H12" s="19">
        <v>260128001</v>
      </c>
      <c r="I12" s="20"/>
      <c r="J12" s="19"/>
      <c r="K12" s="19"/>
      <c r="L12" s="19">
        <f t="shared" si="0"/>
        <v>260128001</v>
      </c>
      <c r="M12" s="20"/>
      <c r="N12" s="21"/>
      <c r="O12" s="19">
        <v>0</v>
      </c>
      <c r="P12" s="20"/>
      <c r="Q12" s="21"/>
      <c r="R12" s="19">
        <v>0</v>
      </c>
      <c r="S12" s="20"/>
      <c r="T12" s="21"/>
      <c r="U12" s="19">
        <f t="shared" si="1"/>
        <v>-2762999</v>
      </c>
      <c r="V12" s="20"/>
      <c r="W12" s="21"/>
      <c r="X12" s="22">
        <f t="shared" si="2"/>
        <v>98.94899445017137</v>
      </c>
      <c r="Y12" s="18"/>
    </row>
    <row r="13" spans="1:25" ht="27" customHeight="1">
      <c r="A13" s="15"/>
      <c r="B13" s="17" t="s">
        <v>79</v>
      </c>
      <c r="C13" s="18"/>
      <c r="D13" s="15"/>
      <c r="E13" s="19">
        <v>1009089000</v>
      </c>
      <c r="F13" s="20"/>
      <c r="G13" s="21"/>
      <c r="H13" s="19">
        <v>1025302608</v>
      </c>
      <c r="I13" s="20"/>
      <c r="J13" s="19"/>
      <c r="K13" s="19"/>
      <c r="L13" s="19">
        <f t="shared" si="0"/>
        <v>1012832179</v>
      </c>
      <c r="M13" s="20"/>
      <c r="N13" s="21"/>
      <c r="O13" s="19">
        <v>0</v>
      </c>
      <c r="P13" s="20"/>
      <c r="Q13" s="21"/>
      <c r="R13" s="19">
        <v>12470429</v>
      </c>
      <c r="S13" s="20"/>
      <c r="T13" s="21"/>
      <c r="U13" s="19">
        <f t="shared" si="1"/>
        <v>3743179</v>
      </c>
      <c r="V13" s="20"/>
      <c r="W13" s="21"/>
      <c r="X13" s="22">
        <f t="shared" si="2"/>
        <v>100.3709463684571</v>
      </c>
      <c r="Y13" s="18"/>
    </row>
    <row r="14" spans="1:25" ht="27" customHeight="1">
      <c r="A14" s="15"/>
      <c r="B14" s="17" t="s">
        <v>66</v>
      </c>
      <c r="C14" s="18"/>
      <c r="D14" s="15"/>
      <c r="E14" s="19">
        <v>653005000</v>
      </c>
      <c r="F14" s="20"/>
      <c r="G14" s="21"/>
      <c r="H14" s="19">
        <v>707506027</v>
      </c>
      <c r="I14" s="20"/>
      <c r="J14" s="19"/>
      <c r="K14" s="19"/>
      <c r="L14" s="19">
        <f t="shared" si="0"/>
        <v>703256565</v>
      </c>
      <c r="M14" s="20"/>
      <c r="N14" s="21"/>
      <c r="O14" s="19">
        <v>0</v>
      </c>
      <c r="P14" s="20"/>
      <c r="Q14" s="21"/>
      <c r="R14" s="19">
        <v>4249462</v>
      </c>
      <c r="S14" s="20"/>
      <c r="T14" s="21"/>
      <c r="U14" s="19">
        <f t="shared" si="1"/>
        <v>50251565</v>
      </c>
      <c r="V14" s="20"/>
      <c r="W14" s="21"/>
      <c r="X14" s="22">
        <f t="shared" si="2"/>
        <v>107.69543341934596</v>
      </c>
      <c r="Y14" s="18"/>
    </row>
    <row r="15" spans="1:25" ht="27" customHeight="1">
      <c r="A15" s="15"/>
      <c r="B15" s="17" t="s">
        <v>67</v>
      </c>
      <c r="C15" s="18"/>
      <c r="D15" s="15"/>
      <c r="E15" s="19">
        <v>140544000</v>
      </c>
      <c r="F15" s="20"/>
      <c r="G15" s="21"/>
      <c r="H15" s="19">
        <v>140459940</v>
      </c>
      <c r="I15" s="20"/>
      <c r="J15" s="19"/>
      <c r="K15" s="19"/>
      <c r="L15" s="19">
        <f t="shared" si="0"/>
        <v>140459940</v>
      </c>
      <c r="M15" s="20"/>
      <c r="N15" s="21"/>
      <c r="O15" s="19">
        <v>0</v>
      </c>
      <c r="P15" s="20"/>
      <c r="Q15" s="21"/>
      <c r="R15" s="19">
        <v>0</v>
      </c>
      <c r="S15" s="20"/>
      <c r="T15" s="21"/>
      <c r="U15" s="19">
        <f t="shared" si="1"/>
        <v>-84060</v>
      </c>
      <c r="V15" s="20"/>
      <c r="W15" s="21"/>
      <c r="X15" s="22">
        <f t="shared" si="2"/>
        <v>99.94018954918033</v>
      </c>
      <c r="Y15" s="18"/>
    </row>
    <row r="16" spans="1:25" ht="27" customHeight="1">
      <c r="A16" s="15"/>
      <c r="B16" s="17" t="s">
        <v>68</v>
      </c>
      <c r="C16" s="18"/>
      <c r="D16" s="15"/>
      <c r="E16" s="19">
        <v>7679681000</v>
      </c>
      <c r="F16" s="20"/>
      <c r="G16" s="21"/>
      <c r="H16" s="19">
        <v>7727332963</v>
      </c>
      <c r="I16" s="20"/>
      <c r="J16" s="19"/>
      <c r="K16" s="19"/>
      <c r="L16" s="19">
        <f>H16-O16-R16</f>
        <v>7727325463</v>
      </c>
      <c r="M16" s="20"/>
      <c r="N16" s="21"/>
      <c r="O16" s="19">
        <v>0</v>
      </c>
      <c r="P16" s="20"/>
      <c r="Q16" s="21"/>
      <c r="R16" s="19">
        <v>7500</v>
      </c>
      <c r="S16" s="20"/>
      <c r="T16" s="21"/>
      <c r="U16" s="19">
        <f t="shared" si="1"/>
        <v>47644463</v>
      </c>
      <c r="V16" s="20"/>
      <c r="W16" s="21"/>
      <c r="X16" s="22">
        <f t="shared" si="2"/>
        <v>100.62039638104761</v>
      </c>
      <c r="Y16" s="18"/>
    </row>
    <row r="17" spans="1:25" ht="27" customHeight="1">
      <c r="A17" s="15"/>
      <c r="B17" s="17" t="s">
        <v>69</v>
      </c>
      <c r="C17" s="18"/>
      <c r="D17" s="15"/>
      <c r="E17" s="19">
        <v>22098102000</v>
      </c>
      <c r="F17" s="20"/>
      <c r="G17" s="21"/>
      <c r="H17" s="19">
        <v>19551696129</v>
      </c>
      <c r="I17" s="20"/>
      <c r="J17" s="19"/>
      <c r="K17" s="19"/>
      <c r="L17" s="19">
        <f>H17-O17-R17</f>
        <v>19551652047</v>
      </c>
      <c r="M17" s="20"/>
      <c r="N17" s="21"/>
      <c r="O17" s="19">
        <v>0</v>
      </c>
      <c r="P17" s="20"/>
      <c r="Q17" s="21"/>
      <c r="R17" s="19">
        <v>44082</v>
      </c>
      <c r="S17" s="20"/>
      <c r="T17" s="21"/>
      <c r="U17" s="19">
        <f t="shared" si="1"/>
        <v>-2546449953</v>
      </c>
      <c r="V17" s="20"/>
      <c r="W17" s="21"/>
      <c r="X17" s="22">
        <f t="shared" si="2"/>
        <v>88.47661236698066</v>
      </c>
      <c r="Y17" s="18"/>
    </row>
    <row r="18" spans="1:25" ht="27" customHeight="1">
      <c r="A18" s="15"/>
      <c r="B18" s="17" t="s">
        <v>70</v>
      </c>
      <c r="C18" s="18"/>
      <c r="D18" s="15"/>
      <c r="E18" s="19">
        <v>3710471000</v>
      </c>
      <c r="F18" s="20"/>
      <c r="G18" s="21"/>
      <c r="H18" s="19">
        <v>3235341082</v>
      </c>
      <c r="I18" s="20"/>
      <c r="J18" s="19"/>
      <c r="K18" s="19"/>
      <c r="L18" s="19">
        <f>H18-O18-R18</f>
        <v>3235341082</v>
      </c>
      <c r="M18" s="20"/>
      <c r="N18" s="21"/>
      <c r="O18" s="19">
        <v>0</v>
      </c>
      <c r="P18" s="20"/>
      <c r="Q18" s="21"/>
      <c r="R18" s="19">
        <v>0</v>
      </c>
      <c r="S18" s="20"/>
      <c r="T18" s="21"/>
      <c r="U18" s="19">
        <f t="shared" si="1"/>
        <v>-475129918</v>
      </c>
      <c r="V18" s="20"/>
      <c r="W18" s="21"/>
      <c r="X18" s="22">
        <f t="shared" si="2"/>
        <v>87.19488932806644</v>
      </c>
      <c r="Y18" s="18"/>
    </row>
    <row r="19" spans="1:25" ht="27" customHeight="1">
      <c r="A19" s="11"/>
      <c r="B19" s="14" t="s">
        <v>71</v>
      </c>
      <c r="C19" s="13"/>
      <c r="D19" s="11"/>
      <c r="E19" s="29">
        <v>124000000</v>
      </c>
      <c r="F19" s="30"/>
      <c r="G19" s="31"/>
      <c r="H19" s="29">
        <v>130406872</v>
      </c>
      <c r="I19" s="30"/>
      <c r="J19" s="29"/>
      <c r="K19" s="29"/>
      <c r="L19" s="19">
        <f>H19-O19-R19</f>
        <v>130363022</v>
      </c>
      <c r="M19" s="30"/>
      <c r="N19" s="31"/>
      <c r="O19" s="29">
        <v>0</v>
      </c>
      <c r="P19" s="30"/>
      <c r="Q19" s="31"/>
      <c r="R19" s="29">
        <v>43850</v>
      </c>
      <c r="S19" s="30"/>
      <c r="T19" s="31"/>
      <c r="U19" s="29">
        <f t="shared" si="1"/>
        <v>6363022</v>
      </c>
      <c r="V19" s="30"/>
      <c r="W19" s="31"/>
      <c r="X19" s="22">
        <f>L19/E19*100</f>
        <v>105.1314693548387</v>
      </c>
      <c r="Y19" s="13"/>
    </row>
    <row r="20" spans="1:25" ht="27" customHeight="1">
      <c r="A20" s="3"/>
      <c r="B20" s="6"/>
      <c r="C20" s="5"/>
      <c r="D20" s="3"/>
      <c r="E20" s="23">
        <f>SUM(E6:E19)</f>
        <v>134154330000</v>
      </c>
      <c r="F20" s="24"/>
      <c r="G20" s="25"/>
      <c r="H20" s="23">
        <f>SUM(H6:H19)</f>
        <v>138420736973</v>
      </c>
      <c r="I20" s="24"/>
      <c r="J20" s="23"/>
      <c r="K20" s="23"/>
      <c r="L20" s="23">
        <f>SUM(L6:L19)</f>
        <v>137231005329</v>
      </c>
      <c r="M20" s="24"/>
      <c r="N20" s="25"/>
      <c r="O20" s="23">
        <f>SUM(O6:O19)</f>
        <v>449232</v>
      </c>
      <c r="P20" s="24"/>
      <c r="Q20" s="25"/>
      <c r="R20" s="23">
        <f>H20-L20-O20</f>
        <v>1189282412</v>
      </c>
      <c r="S20" s="24"/>
      <c r="T20" s="25"/>
      <c r="U20" s="23">
        <f>L20-E20</f>
        <v>3076675329</v>
      </c>
      <c r="V20" s="24"/>
      <c r="W20" s="25"/>
      <c r="X20" s="34">
        <f>L20/E20*100</f>
        <v>102.29338503572714</v>
      </c>
      <c r="Y20" s="5"/>
    </row>
    <row r="21" spans="1:25" ht="12">
      <c r="A21" s="7"/>
      <c r="B21" s="10" t="s">
        <v>72</v>
      </c>
      <c r="C21" s="9"/>
      <c r="D21" s="7"/>
      <c r="E21" s="26"/>
      <c r="F21" s="27"/>
      <c r="G21" s="28"/>
      <c r="H21" s="26"/>
      <c r="I21" s="27"/>
      <c r="J21" s="26" t="s">
        <v>28</v>
      </c>
      <c r="K21" s="26"/>
      <c r="L21" s="26"/>
      <c r="M21" s="27"/>
      <c r="N21" s="28"/>
      <c r="O21" s="26"/>
      <c r="P21" s="27"/>
      <c r="Q21" s="28"/>
      <c r="R21" s="26"/>
      <c r="S21" s="27"/>
      <c r="T21" s="28"/>
      <c r="U21" s="26"/>
      <c r="V21" s="27"/>
      <c r="W21" s="28"/>
      <c r="X21" s="36"/>
      <c r="Y21" s="9"/>
    </row>
    <row r="22" spans="1:25" ht="27" customHeight="1">
      <c r="A22" s="11"/>
      <c r="B22" s="14"/>
      <c r="C22" s="13"/>
      <c r="D22" s="11" t="s">
        <v>29</v>
      </c>
      <c r="E22" s="29">
        <v>122933911000</v>
      </c>
      <c r="F22" s="30" t="s">
        <v>30</v>
      </c>
      <c r="G22" s="31" t="s">
        <v>29</v>
      </c>
      <c r="H22" s="29">
        <v>125307833509</v>
      </c>
      <c r="I22" s="30" t="s">
        <v>30</v>
      </c>
      <c r="J22" s="29"/>
      <c r="K22" s="29" t="s">
        <v>29</v>
      </c>
      <c r="L22" s="29">
        <v>124162616683</v>
      </c>
      <c r="M22" s="30" t="s">
        <v>30</v>
      </c>
      <c r="N22" s="31" t="s">
        <v>29</v>
      </c>
      <c r="O22" s="29">
        <v>585549</v>
      </c>
      <c r="P22" s="30" t="s">
        <v>30</v>
      </c>
      <c r="Q22" s="31" t="s">
        <v>29</v>
      </c>
      <c r="R22" s="29">
        <v>1144631277</v>
      </c>
      <c r="S22" s="30" t="s">
        <v>30</v>
      </c>
      <c r="T22" s="31" t="s">
        <v>29</v>
      </c>
      <c r="U22" s="29">
        <f>L22-E22</f>
        <v>1228705683</v>
      </c>
      <c r="V22" s="30" t="s">
        <v>30</v>
      </c>
      <c r="W22" s="31" t="s">
        <v>29</v>
      </c>
      <c r="X22" s="35">
        <v>101</v>
      </c>
      <c r="Y22" s="13" t="s">
        <v>30</v>
      </c>
    </row>
    <row r="23" ht="27" customHeight="1">
      <c r="B23" s="56" t="s">
        <v>31</v>
      </c>
    </row>
  </sheetData>
  <printOptions/>
  <pageMargins left="0.89" right="0.1968503937007874" top="0.67" bottom="0.5118110236220472" header="0" footer="0"/>
  <pageSetup horizontalDpi="400" verticalDpi="400" orientation="landscape" paperSize="9" scale="92"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dimension ref="A1:Y27"/>
  <sheetViews>
    <sheetView tabSelected="1" workbookViewId="0" topLeftCell="A1">
      <pane xSplit="3" ySplit="5" topLeftCell="D17" activePane="bottomRight" state="frozen"/>
      <selection pane="topLeft" activeCell="A1" sqref="A1"/>
      <selection pane="topRight" activeCell="D1" sqref="D1"/>
      <selection pane="bottomLeft" activeCell="A6" sqref="A6"/>
      <selection pane="bottomRight" activeCell="S26" sqref="S26:Y26"/>
    </sheetView>
  </sheetViews>
  <sheetFormatPr defaultColWidth="8.796875" defaultRowHeight="24" customHeight="1"/>
  <cols>
    <col min="1" max="1" width="1.59765625" style="1" customWidth="1"/>
    <col min="2" max="2" width="20.5" style="1" customWidth="1"/>
    <col min="3" max="3" width="2.5" style="1" customWidth="1"/>
    <col min="4" max="4" width="1.59765625" style="1" customWidth="1"/>
    <col min="5" max="5" width="14" style="1" customWidth="1"/>
    <col min="6" max="8" width="1.59765625" style="1" customWidth="1"/>
    <col min="9" max="9" width="14" style="1" customWidth="1"/>
    <col min="10" max="10" width="2.5" style="1" customWidth="1"/>
    <col min="11" max="11" width="1.59765625" style="1" customWidth="1"/>
    <col min="12" max="12" width="12" style="1" customWidth="1"/>
    <col min="13" max="14" width="1.59765625" style="1" customWidth="1"/>
    <col min="15" max="15" width="12.19921875" style="1" customWidth="1"/>
    <col min="16" max="16" width="1.69921875" style="1" customWidth="1"/>
    <col min="17" max="17" width="1.59765625" style="1" customWidth="1"/>
    <col min="18" max="18" width="14.69921875" style="1" customWidth="1"/>
    <col min="19" max="19" width="1.59765625" style="1" customWidth="1"/>
    <col min="20" max="20" width="2.09765625" style="1" customWidth="1"/>
    <col min="21" max="21" width="7" style="1" customWidth="1"/>
    <col min="22" max="22" width="2.3984375" style="1" customWidth="1"/>
    <col min="23" max="23" width="1.59765625" style="1" customWidth="1"/>
    <col min="24" max="24" width="12.19921875" style="1" customWidth="1"/>
    <col min="25" max="25" width="1.59765625" style="1" customWidth="1"/>
    <col min="26" max="16384" width="9" style="1" customWidth="1"/>
  </cols>
  <sheetData>
    <row r="1" spans="2:5" ht="13.5" customHeight="1">
      <c r="B1" s="2"/>
      <c r="C1" s="2"/>
      <c r="D1" s="2"/>
      <c r="E1" s="2"/>
    </row>
    <row r="2" spans="1:24" ht="24" customHeight="1">
      <c r="A2" s="1" t="s">
        <v>32</v>
      </c>
      <c r="R2" s="2"/>
      <c r="S2" s="2"/>
      <c r="T2" s="2"/>
      <c r="U2" s="2"/>
      <c r="X2" s="1" t="s">
        <v>1</v>
      </c>
    </row>
    <row r="3" spans="1:25" ht="15" customHeight="1">
      <c r="A3" s="3"/>
      <c r="B3" s="50" t="s">
        <v>2</v>
      </c>
      <c r="C3" s="5"/>
      <c r="D3" s="3"/>
      <c r="E3" s="4"/>
      <c r="F3" s="5"/>
      <c r="G3" s="4"/>
      <c r="H3" s="4"/>
      <c r="I3" s="4"/>
      <c r="J3" s="5"/>
      <c r="K3" s="3"/>
      <c r="L3" s="4"/>
      <c r="M3" s="5"/>
      <c r="N3" s="3"/>
      <c r="O3" s="4"/>
      <c r="P3" s="5"/>
      <c r="Q3" s="3"/>
      <c r="R3" s="6" t="s">
        <v>3</v>
      </c>
      <c r="S3" s="5"/>
      <c r="T3" s="3"/>
      <c r="U3" s="6" t="s">
        <v>4</v>
      </c>
      <c r="V3" s="5"/>
      <c r="W3" s="3"/>
      <c r="X3" s="6" t="s">
        <v>73</v>
      </c>
      <c r="Y3" s="5"/>
    </row>
    <row r="4" spans="1:25" ht="15" customHeight="1">
      <c r="A4" s="7"/>
      <c r="B4" s="8"/>
      <c r="C4" s="9"/>
      <c r="D4" s="7"/>
      <c r="E4" s="10" t="s">
        <v>5</v>
      </c>
      <c r="F4" s="9"/>
      <c r="G4" s="32"/>
      <c r="H4" s="32"/>
      <c r="I4" s="10" t="s">
        <v>33</v>
      </c>
      <c r="J4" s="9"/>
      <c r="K4" s="7"/>
      <c r="L4" s="10" t="s">
        <v>34</v>
      </c>
      <c r="M4" s="9"/>
      <c r="N4" s="7"/>
      <c r="O4" s="10" t="s">
        <v>35</v>
      </c>
      <c r="P4" s="9"/>
      <c r="Q4" s="7"/>
      <c r="R4" s="10" t="s">
        <v>33</v>
      </c>
      <c r="S4" s="9"/>
      <c r="T4" s="7"/>
      <c r="U4" s="10" t="s">
        <v>10</v>
      </c>
      <c r="V4" s="9"/>
      <c r="W4" s="7"/>
      <c r="X4" s="32"/>
      <c r="Y4" s="9"/>
    </row>
    <row r="5" spans="1:25" ht="15" customHeight="1">
      <c r="A5" s="11"/>
      <c r="B5" s="51" t="s">
        <v>59</v>
      </c>
      <c r="C5" s="13"/>
      <c r="D5" s="11"/>
      <c r="E5" s="12"/>
      <c r="F5" s="13"/>
      <c r="G5" s="12"/>
      <c r="H5" s="12"/>
      <c r="I5" s="12"/>
      <c r="J5" s="13"/>
      <c r="K5" s="11"/>
      <c r="L5" s="12"/>
      <c r="M5" s="13"/>
      <c r="N5" s="11"/>
      <c r="O5" s="12"/>
      <c r="P5" s="13"/>
      <c r="Q5" s="11"/>
      <c r="R5" s="14" t="s">
        <v>12</v>
      </c>
      <c r="S5" s="13"/>
      <c r="T5" s="11"/>
      <c r="U5" s="14" t="s">
        <v>36</v>
      </c>
      <c r="V5" s="13"/>
      <c r="W5" s="11"/>
      <c r="X5" s="14" t="s">
        <v>74</v>
      </c>
      <c r="Y5" s="13"/>
    </row>
    <row r="6" spans="1:25" ht="24" customHeight="1">
      <c r="A6" s="15"/>
      <c r="B6" s="17" t="s">
        <v>60</v>
      </c>
      <c r="C6" s="18"/>
      <c r="D6" s="15"/>
      <c r="E6" s="19">
        <f>'特別歳入'!E6</f>
        <v>51170000000</v>
      </c>
      <c r="F6" s="20"/>
      <c r="G6" s="19"/>
      <c r="H6" s="19"/>
      <c r="I6" s="19">
        <v>51170000000</v>
      </c>
      <c r="J6" s="20"/>
      <c r="K6" s="21"/>
      <c r="L6" s="19">
        <v>0</v>
      </c>
      <c r="M6" s="20"/>
      <c r="N6" s="21"/>
      <c r="O6" s="19">
        <f aca="true" t="shared" si="0" ref="O6:O19">E6-I6-L6</f>
        <v>0</v>
      </c>
      <c r="P6" s="20"/>
      <c r="Q6" s="21"/>
      <c r="R6" s="19">
        <f aca="true" t="shared" si="1" ref="R6:R19">I6-E6</f>
        <v>0</v>
      </c>
      <c r="S6" s="20"/>
      <c r="T6" s="21"/>
      <c r="U6" s="22">
        <v>100</v>
      </c>
      <c r="V6" s="59" t="s">
        <v>80</v>
      </c>
      <c r="W6" s="15"/>
      <c r="X6" s="19">
        <f>'特別歳入'!L6-I6</f>
        <v>0</v>
      </c>
      <c r="Y6" s="18"/>
    </row>
    <row r="7" spans="1:25" ht="24" customHeight="1">
      <c r="A7" s="15"/>
      <c r="B7" s="17" t="s">
        <v>61</v>
      </c>
      <c r="C7" s="18"/>
      <c r="D7" s="15"/>
      <c r="E7" s="19">
        <f>'特別歳入'!E7</f>
        <v>19955000000</v>
      </c>
      <c r="F7" s="20"/>
      <c r="G7" s="19"/>
      <c r="H7" s="19"/>
      <c r="I7" s="19">
        <v>19885133100</v>
      </c>
      <c r="J7" s="20"/>
      <c r="K7" s="21"/>
      <c r="L7" s="19">
        <v>0</v>
      </c>
      <c r="M7" s="20"/>
      <c r="N7" s="21"/>
      <c r="O7" s="19">
        <f t="shared" si="0"/>
        <v>69866900</v>
      </c>
      <c r="P7" s="20"/>
      <c r="Q7" s="21"/>
      <c r="R7" s="19">
        <f t="shared" si="1"/>
        <v>-69866900</v>
      </c>
      <c r="S7" s="20"/>
      <c r="T7" s="21"/>
      <c r="U7" s="22">
        <f aca="true" t="shared" si="2" ref="U7:U19">I7/E7*100</f>
        <v>99.64987772488098</v>
      </c>
      <c r="V7" s="18"/>
      <c r="W7" s="15"/>
      <c r="X7" s="19">
        <f>'特別歳入'!L7-I7</f>
        <v>2403784687</v>
      </c>
      <c r="Y7" s="18"/>
    </row>
    <row r="8" spans="1:25" ht="24" customHeight="1">
      <c r="A8" s="15"/>
      <c r="B8" s="17" t="s">
        <v>62</v>
      </c>
      <c r="C8" s="18"/>
      <c r="D8" s="15"/>
      <c r="E8" s="19">
        <f>'特別歳入'!E8</f>
        <v>10000910000</v>
      </c>
      <c r="F8" s="20"/>
      <c r="G8" s="19"/>
      <c r="H8" s="19"/>
      <c r="I8" s="19">
        <v>9936110000</v>
      </c>
      <c r="J8" s="20"/>
      <c r="K8" s="21"/>
      <c r="L8" s="19">
        <v>0</v>
      </c>
      <c r="M8" s="20"/>
      <c r="N8" s="21"/>
      <c r="O8" s="19">
        <f t="shared" si="0"/>
        <v>64800000</v>
      </c>
      <c r="P8" s="20"/>
      <c r="Q8" s="21"/>
      <c r="R8" s="19">
        <f t="shared" si="1"/>
        <v>-64800000</v>
      </c>
      <c r="S8" s="20"/>
      <c r="T8" s="21"/>
      <c r="U8" s="22">
        <f t="shared" si="2"/>
        <v>99.3520589626344</v>
      </c>
      <c r="V8" s="18"/>
      <c r="W8" s="15"/>
      <c r="X8" s="19">
        <f>'特別歳入'!L8-I8</f>
        <v>64800568</v>
      </c>
      <c r="Y8" s="18"/>
    </row>
    <row r="9" spans="1:25" ht="24" customHeight="1">
      <c r="A9" s="15"/>
      <c r="B9" s="17" t="s">
        <v>63</v>
      </c>
      <c r="C9" s="18"/>
      <c r="D9" s="15"/>
      <c r="E9" s="19">
        <f>'特別歳入'!E9</f>
        <v>408500000</v>
      </c>
      <c r="F9" s="20"/>
      <c r="G9" s="19"/>
      <c r="H9" s="19"/>
      <c r="I9" s="19">
        <v>402194680</v>
      </c>
      <c r="J9" s="20"/>
      <c r="K9" s="21"/>
      <c r="L9" s="19">
        <v>0</v>
      </c>
      <c r="M9" s="20"/>
      <c r="N9" s="21"/>
      <c r="O9" s="19">
        <f t="shared" si="0"/>
        <v>6305320</v>
      </c>
      <c r="P9" s="20"/>
      <c r="Q9" s="21"/>
      <c r="R9" s="19">
        <f t="shared" si="1"/>
        <v>-6305320</v>
      </c>
      <c r="S9" s="20"/>
      <c r="T9" s="21"/>
      <c r="U9" s="22">
        <f t="shared" si="2"/>
        <v>98.4564700122399</v>
      </c>
      <c r="V9" s="18"/>
      <c r="W9" s="15"/>
      <c r="X9" s="19">
        <f>'特別歳入'!L9-I9</f>
        <v>39481718</v>
      </c>
      <c r="Y9" s="18"/>
    </row>
    <row r="10" spans="1:25" ht="24" customHeight="1">
      <c r="A10" s="15"/>
      <c r="B10" s="17" t="s">
        <v>64</v>
      </c>
      <c r="C10" s="18"/>
      <c r="D10" s="15"/>
      <c r="E10" s="19">
        <f>'特別歳入'!E10</f>
        <v>722235000</v>
      </c>
      <c r="F10" s="20"/>
      <c r="G10" s="19"/>
      <c r="H10" s="19"/>
      <c r="I10" s="19">
        <v>720821972</v>
      </c>
      <c r="J10" s="20"/>
      <c r="K10" s="21"/>
      <c r="L10" s="19">
        <v>0</v>
      </c>
      <c r="M10" s="20"/>
      <c r="N10" s="21"/>
      <c r="O10" s="19">
        <f t="shared" si="0"/>
        <v>1413028</v>
      </c>
      <c r="P10" s="20"/>
      <c r="Q10" s="21"/>
      <c r="R10" s="19">
        <f t="shared" si="1"/>
        <v>-1413028</v>
      </c>
      <c r="S10" s="20"/>
      <c r="T10" s="21"/>
      <c r="U10" s="22">
        <f t="shared" si="2"/>
        <v>99.80435343067006</v>
      </c>
      <c r="V10" s="18"/>
      <c r="W10" s="15"/>
      <c r="X10" s="19">
        <f>'特別歳入'!L10-I10</f>
        <v>1372260</v>
      </c>
      <c r="Y10" s="18"/>
    </row>
    <row r="11" spans="1:25" ht="24" customHeight="1">
      <c r="A11" s="15"/>
      <c r="B11" s="17" t="s">
        <v>81</v>
      </c>
      <c r="C11" s="18"/>
      <c r="D11" s="15"/>
      <c r="E11" s="19">
        <f>'特別歳入'!E11</f>
        <v>16219902000</v>
      </c>
      <c r="F11" s="20"/>
      <c r="G11" s="19"/>
      <c r="H11" s="19"/>
      <c r="I11" s="19">
        <v>15684245440</v>
      </c>
      <c r="J11" s="20"/>
      <c r="K11" s="21"/>
      <c r="L11" s="19">
        <v>0</v>
      </c>
      <c r="M11" s="20"/>
      <c r="N11" s="21"/>
      <c r="O11" s="19">
        <f t="shared" si="0"/>
        <v>535656560</v>
      </c>
      <c r="P11" s="20"/>
      <c r="Q11" s="21"/>
      <c r="R11" s="19">
        <f t="shared" si="1"/>
        <v>-535656560</v>
      </c>
      <c r="S11" s="20"/>
      <c r="T11" s="21"/>
      <c r="U11" s="22">
        <f t="shared" si="2"/>
        <v>96.69753516389926</v>
      </c>
      <c r="V11" s="18"/>
      <c r="W11" s="15"/>
      <c r="X11" s="19">
        <f>'特別歳入'!L11-I11</f>
        <v>4161702605</v>
      </c>
      <c r="Y11" s="18"/>
    </row>
    <row r="12" spans="1:25" ht="24" customHeight="1">
      <c r="A12" s="15"/>
      <c r="B12" s="17" t="s">
        <v>65</v>
      </c>
      <c r="C12" s="18"/>
      <c r="D12" s="15"/>
      <c r="E12" s="19">
        <f>'特別歳入'!E12</f>
        <v>262891000</v>
      </c>
      <c r="F12" s="20"/>
      <c r="G12" s="19"/>
      <c r="H12" s="19"/>
      <c r="I12" s="19">
        <v>259169588</v>
      </c>
      <c r="J12" s="20"/>
      <c r="K12" s="21"/>
      <c r="L12" s="19">
        <v>0</v>
      </c>
      <c r="M12" s="20"/>
      <c r="N12" s="21"/>
      <c r="O12" s="19">
        <f t="shared" si="0"/>
        <v>3721412</v>
      </c>
      <c r="P12" s="20"/>
      <c r="Q12" s="21"/>
      <c r="R12" s="19">
        <f t="shared" si="1"/>
        <v>-3721412</v>
      </c>
      <c r="S12" s="20"/>
      <c r="T12" s="21"/>
      <c r="U12" s="22">
        <f t="shared" si="2"/>
        <v>98.58442776664093</v>
      </c>
      <c r="V12" s="18"/>
      <c r="W12" s="15"/>
      <c r="X12" s="19">
        <f>'特別歳入'!L12-I12</f>
        <v>958413</v>
      </c>
      <c r="Y12" s="18"/>
    </row>
    <row r="13" spans="1:25" ht="24" customHeight="1">
      <c r="A13" s="15"/>
      <c r="B13" s="17" t="s">
        <v>79</v>
      </c>
      <c r="C13" s="18"/>
      <c r="D13" s="15"/>
      <c r="E13" s="19">
        <f>'特別歳入'!E13</f>
        <v>1009089000</v>
      </c>
      <c r="F13" s="20"/>
      <c r="G13" s="19"/>
      <c r="H13" s="19"/>
      <c r="I13" s="19">
        <v>883851000</v>
      </c>
      <c r="J13" s="20"/>
      <c r="K13" s="21"/>
      <c r="L13" s="19">
        <v>0</v>
      </c>
      <c r="M13" s="20"/>
      <c r="N13" s="21"/>
      <c r="O13" s="19">
        <f t="shared" si="0"/>
        <v>125238000</v>
      </c>
      <c r="P13" s="20"/>
      <c r="Q13" s="21"/>
      <c r="R13" s="19">
        <f t="shared" si="1"/>
        <v>-125238000</v>
      </c>
      <c r="S13" s="20"/>
      <c r="T13" s="21"/>
      <c r="U13" s="22">
        <f t="shared" si="2"/>
        <v>87.58900354676346</v>
      </c>
      <c r="V13" s="18"/>
      <c r="W13" s="15"/>
      <c r="X13" s="19">
        <f>'特別歳入'!L13-I13</f>
        <v>128981179</v>
      </c>
      <c r="Y13" s="18"/>
    </row>
    <row r="14" spans="1:25" ht="24" customHeight="1">
      <c r="A14" s="15"/>
      <c r="B14" s="17" t="s">
        <v>66</v>
      </c>
      <c r="C14" s="18"/>
      <c r="D14" s="15"/>
      <c r="E14" s="19">
        <f>'特別歳入'!E14</f>
        <v>653005000</v>
      </c>
      <c r="F14" s="20"/>
      <c r="G14" s="19"/>
      <c r="H14" s="19"/>
      <c r="I14" s="19">
        <v>331136793</v>
      </c>
      <c r="J14" s="20"/>
      <c r="K14" s="21"/>
      <c r="L14" s="19">
        <v>0</v>
      </c>
      <c r="M14" s="20"/>
      <c r="N14" s="21"/>
      <c r="O14" s="19">
        <f t="shared" si="0"/>
        <v>321868207</v>
      </c>
      <c r="P14" s="20"/>
      <c r="Q14" s="21"/>
      <c r="R14" s="19">
        <f t="shared" si="1"/>
        <v>-321868207</v>
      </c>
      <c r="S14" s="20"/>
      <c r="T14" s="21"/>
      <c r="U14" s="22">
        <f t="shared" si="2"/>
        <v>50.70968721525869</v>
      </c>
      <c r="V14" s="18"/>
      <c r="W14" s="15"/>
      <c r="X14" s="19">
        <f>'特別歳入'!L14-I14</f>
        <v>372119772</v>
      </c>
      <c r="Y14" s="18"/>
    </row>
    <row r="15" spans="1:25" ht="24" customHeight="1">
      <c r="A15" s="15"/>
      <c r="B15" s="17" t="s">
        <v>67</v>
      </c>
      <c r="C15" s="18"/>
      <c r="D15" s="15"/>
      <c r="E15" s="19">
        <f>'特別歳入'!E15</f>
        <v>140544000</v>
      </c>
      <c r="F15" s="20"/>
      <c r="G15" s="19"/>
      <c r="H15" s="19"/>
      <c r="I15" s="19">
        <v>35022000</v>
      </c>
      <c r="J15" s="20"/>
      <c r="K15" s="21"/>
      <c r="L15" s="19">
        <v>0</v>
      </c>
      <c r="M15" s="20"/>
      <c r="N15" s="21"/>
      <c r="O15" s="19">
        <f t="shared" si="0"/>
        <v>105522000</v>
      </c>
      <c r="P15" s="20"/>
      <c r="Q15" s="21"/>
      <c r="R15" s="19">
        <f t="shared" si="1"/>
        <v>-105522000</v>
      </c>
      <c r="S15" s="20"/>
      <c r="T15" s="21"/>
      <c r="U15" s="22">
        <f t="shared" si="2"/>
        <v>24.918886612021858</v>
      </c>
      <c r="V15" s="18"/>
      <c r="W15" s="15"/>
      <c r="X15" s="19">
        <f>'特別歳入'!L15-I15</f>
        <v>105437940</v>
      </c>
      <c r="Y15" s="18"/>
    </row>
    <row r="16" spans="1:25" ht="24" customHeight="1">
      <c r="A16" s="15"/>
      <c r="B16" s="17" t="s">
        <v>68</v>
      </c>
      <c r="C16" s="18"/>
      <c r="D16" s="15"/>
      <c r="E16" s="19">
        <f>'特別歳入'!E16</f>
        <v>7679681000</v>
      </c>
      <c r="F16" s="20"/>
      <c r="G16" s="19"/>
      <c r="H16" s="19"/>
      <c r="I16" s="19">
        <v>7391320271</v>
      </c>
      <c r="J16" s="20"/>
      <c r="K16" s="21"/>
      <c r="L16" s="19">
        <v>124391000</v>
      </c>
      <c r="M16" s="20"/>
      <c r="N16" s="21"/>
      <c r="O16" s="19">
        <f t="shared" si="0"/>
        <v>163969729</v>
      </c>
      <c r="P16" s="20"/>
      <c r="Q16" s="21"/>
      <c r="R16" s="19">
        <f t="shared" si="1"/>
        <v>-288360729</v>
      </c>
      <c r="S16" s="20"/>
      <c r="T16" s="21"/>
      <c r="U16" s="22">
        <f t="shared" si="2"/>
        <v>96.24514704451916</v>
      </c>
      <c r="V16" s="18"/>
      <c r="W16" s="15"/>
      <c r="X16" s="19">
        <f>'特別歳入'!L16-I16</f>
        <v>336005192</v>
      </c>
      <c r="Y16" s="18"/>
    </row>
    <row r="17" spans="1:25" ht="24" customHeight="1">
      <c r="A17" s="15"/>
      <c r="B17" s="17" t="s">
        <v>69</v>
      </c>
      <c r="C17" s="18"/>
      <c r="D17" s="15"/>
      <c r="E17" s="19">
        <f>'特別歳入'!E17</f>
        <v>22098102000</v>
      </c>
      <c r="F17" s="20"/>
      <c r="G17" s="19"/>
      <c r="H17" s="19"/>
      <c r="I17" s="19">
        <v>18896552047</v>
      </c>
      <c r="J17" s="20"/>
      <c r="K17" s="21"/>
      <c r="L17" s="19">
        <v>3060800000</v>
      </c>
      <c r="M17" s="20"/>
      <c r="N17" s="21"/>
      <c r="O17" s="19">
        <f t="shared" si="0"/>
        <v>140749953</v>
      </c>
      <c r="P17" s="20"/>
      <c r="Q17" s="21"/>
      <c r="R17" s="19">
        <f t="shared" si="1"/>
        <v>-3201549953</v>
      </c>
      <c r="S17" s="20"/>
      <c r="T17" s="21"/>
      <c r="U17" s="22">
        <f t="shared" si="2"/>
        <v>85.51210437439379</v>
      </c>
      <c r="V17" s="18"/>
      <c r="W17" s="15"/>
      <c r="X17" s="19">
        <f>'特別歳入'!L17-I17</f>
        <v>655100000</v>
      </c>
      <c r="Y17" s="18"/>
    </row>
    <row r="18" spans="1:25" ht="24" customHeight="1">
      <c r="A18" s="15"/>
      <c r="B18" s="17" t="s">
        <v>70</v>
      </c>
      <c r="C18" s="18"/>
      <c r="D18" s="15"/>
      <c r="E18" s="19">
        <f>'特別歳入'!E18</f>
        <v>3710471000</v>
      </c>
      <c r="F18" s="20"/>
      <c r="G18" s="19"/>
      <c r="H18" s="19"/>
      <c r="I18" s="19">
        <v>3235341082</v>
      </c>
      <c r="J18" s="20"/>
      <c r="K18" s="21"/>
      <c r="L18" s="19">
        <v>0</v>
      </c>
      <c r="M18" s="20"/>
      <c r="N18" s="21"/>
      <c r="O18" s="19">
        <f t="shared" si="0"/>
        <v>475129918</v>
      </c>
      <c r="P18" s="20"/>
      <c r="Q18" s="21"/>
      <c r="R18" s="19">
        <f t="shared" si="1"/>
        <v>-475129918</v>
      </c>
      <c r="S18" s="20"/>
      <c r="T18" s="21"/>
      <c r="U18" s="22">
        <f t="shared" si="2"/>
        <v>87.19488932806644</v>
      </c>
      <c r="V18" s="18"/>
      <c r="W18" s="15"/>
      <c r="X18" s="19">
        <f>'特別歳入'!L18-I18</f>
        <v>0</v>
      </c>
      <c r="Y18" s="18"/>
    </row>
    <row r="19" spans="1:25" ht="24" customHeight="1">
      <c r="A19" s="3"/>
      <c r="B19" s="6" t="s">
        <v>71</v>
      </c>
      <c r="C19" s="5"/>
      <c r="D19" s="3"/>
      <c r="E19" s="19">
        <f>'特別歳入'!E19</f>
        <v>124000000</v>
      </c>
      <c r="F19" s="24"/>
      <c r="G19" s="23"/>
      <c r="H19" s="23"/>
      <c r="I19" s="23">
        <v>103712912</v>
      </c>
      <c r="J19" s="24"/>
      <c r="K19" s="25"/>
      <c r="L19" s="23">
        <v>0</v>
      </c>
      <c r="M19" s="24"/>
      <c r="N19" s="25"/>
      <c r="O19" s="23">
        <f t="shared" si="0"/>
        <v>20287088</v>
      </c>
      <c r="P19" s="24"/>
      <c r="Q19" s="25"/>
      <c r="R19" s="23">
        <f t="shared" si="1"/>
        <v>-20287088</v>
      </c>
      <c r="S19" s="24"/>
      <c r="T19" s="25"/>
      <c r="U19" s="22">
        <f t="shared" si="2"/>
        <v>83.63944516129033</v>
      </c>
      <c r="V19" s="24"/>
      <c r="W19" s="15"/>
      <c r="X19" s="19">
        <f>'特別歳入'!L19-I19</f>
        <v>26650110</v>
      </c>
      <c r="Y19" s="18"/>
    </row>
    <row r="20" spans="1:25" ht="24" customHeight="1">
      <c r="A20" s="3"/>
      <c r="B20" s="6"/>
      <c r="C20" s="5"/>
      <c r="D20" s="3"/>
      <c r="E20" s="23">
        <f>SUM(E6:E19)</f>
        <v>134154330000</v>
      </c>
      <c r="F20" s="24"/>
      <c r="G20" s="23"/>
      <c r="H20" s="23"/>
      <c r="I20" s="23">
        <f>SUM(I6:I19)</f>
        <v>128934610885</v>
      </c>
      <c r="J20" s="24"/>
      <c r="K20" s="25"/>
      <c r="L20" s="23">
        <f>SUM(L6:L19)</f>
        <v>3185191000</v>
      </c>
      <c r="M20" s="24"/>
      <c r="N20" s="25"/>
      <c r="O20" s="23">
        <f>SUM(O6:O19)</f>
        <v>2034528115</v>
      </c>
      <c r="P20" s="24"/>
      <c r="Q20" s="25"/>
      <c r="R20" s="23">
        <f>I20-E20</f>
        <v>-5219719115</v>
      </c>
      <c r="S20" s="24"/>
      <c r="T20" s="25"/>
      <c r="U20" s="34">
        <f>I20/E20*100</f>
        <v>96.10916836228841</v>
      </c>
      <c r="V20" s="24"/>
      <c r="W20" s="3"/>
      <c r="X20" s="23">
        <f>SUM(X6:X19)</f>
        <v>8296394444</v>
      </c>
      <c r="Y20" s="5"/>
    </row>
    <row r="21" spans="1:25" ht="12">
      <c r="A21" s="7"/>
      <c r="B21" s="10" t="s">
        <v>72</v>
      </c>
      <c r="C21" s="9"/>
      <c r="D21" s="7"/>
      <c r="E21" s="26"/>
      <c r="F21" s="27"/>
      <c r="G21" s="26" t="s">
        <v>50</v>
      </c>
      <c r="H21" s="26"/>
      <c r="I21" s="26"/>
      <c r="J21" s="27"/>
      <c r="K21" s="28"/>
      <c r="L21" s="26"/>
      <c r="M21" s="27"/>
      <c r="N21" s="28"/>
      <c r="O21" s="26"/>
      <c r="P21" s="27"/>
      <c r="Q21" s="28"/>
      <c r="R21" s="26"/>
      <c r="S21" s="27"/>
      <c r="T21" s="28"/>
      <c r="U21" s="36"/>
      <c r="V21" s="27"/>
      <c r="W21" s="7"/>
      <c r="X21" s="26"/>
      <c r="Y21" s="9"/>
    </row>
    <row r="22" spans="1:25" ht="24" customHeight="1">
      <c r="A22" s="11"/>
      <c r="B22" s="14"/>
      <c r="C22" s="13"/>
      <c r="D22" s="11" t="s">
        <v>29</v>
      </c>
      <c r="E22" s="29">
        <v>122933911000</v>
      </c>
      <c r="F22" s="30" t="s">
        <v>30</v>
      </c>
      <c r="G22" s="29"/>
      <c r="H22" s="29" t="s">
        <v>29</v>
      </c>
      <c r="I22" s="29">
        <v>117195927928</v>
      </c>
      <c r="J22" s="30" t="s">
        <v>30</v>
      </c>
      <c r="K22" s="31" t="s">
        <v>29</v>
      </c>
      <c r="L22" s="29">
        <v>3452600000</v>
      </c>
      <c r="M22" s="30" t="s">
        <v>30</v>
      </c>
      <c r="N22" s="31" t="s">
        <v>29</v>
      </c>
      <c r="O22" s="29">
        <f>E22-I22-L22</f>
        <v>2285383072</v>
      </c>
      <c r="P22" s="30" t="s">
        <v>30</v>
      </c>
      <c r="Q22" s="31" t="s">
        <v>29</v>
      </c>
      <c r="R22" s="29">
        <f>I22-E22</f>
        <v>-5737983072</v>
      </c>
      <c r="S22" s="30" t="s">
        <v>30</v>
      </c>
      <c r="T22" s="31" t="s">
        <v>29</v>
      </c>
      <c r="U22" s="35">
        <f>I22/E22*100</f>
        <v>95.33246520400705</v>
      </c>
      <c r="V22" s="13" t="s">
        <v>30</v>
      </c>
      <c r="W22" s="11" t="s">
        <v>29</v>
      </c>
      <c r="X22" s="29">
        <f>'特別歳入'!L22-I22</f>
        <v>6966688755</v>
      </c>
      <c r="Y22" s="13" t="s">
        <v>30</v>
      </c>
    </row>
    <row r="23" spans="2:24" s="32" customFormat="1" ht="9" customHeight="1">
      <c r="B23" s="10"/>
      <c r="E23" s="26"/>
      <c r="F23" s="26"/>
      <c r="G23" s="26"/>
      <c r="H23" s="26"/>
      <c r="I23" s="26"/>
      <c r="J23" s="26"/>
      <c r="K23" s="26"/>
      <c r="L23" s="26"/>
      <c r="M23" s="26"/>
      <c r="N23" s="26"/>
      <c r="O23" s="26"/>
      <c r="P23" s="26"/>
      <c r="Q23" s="26"/>
      <c r="R23" s="26"/>
      <c r="S23" s="26"/>
      <c r="T23" s="26"/>
      <c r="U23" s="36"/>
      <c r="X23" s="26"/>
    </row>
    <row r="24" spans="1:25" ht="24" customHeight="1">
      <c r="A24" s="37" t="s">
        <v>51</v>
      </c>
      <c r="B24" s="39"/>
      <c r="C24" s="3"/>
      <c r="D24" s="43">
        <f>'特別歳入'!L20-I20</f>
        <v>8296394444</v>
      </c>
      <c r="E24" s="43"/>
      <c r="F24" s="43"/>
      <c r="G24" s="43"/>
      <c r="H24" s="43"/>
      <c r="I24" s="46"/>
      <c r="J24" s="45" t="s">
        <v>52</v>
      </c>
      <c r="K24" s="43"/>
      <c r="L24" s="43"/>
      <c r="M24" s="25"/>
      <c r="N24" s="23"/>
      <c r="O24" s="23">
        <v>719491000</v>
      </c>
      <c r="P24" s="24"/>
      <c r="Q24" s="65" t="s">
        <v>53</v>
      </c>
      <c r="R24" s="66"/>
      <c r="S24" s="65">
        <f>D24-O24</f>
        <v>7576903444</v>
      </c>
      <c r="T24" s="67"/>
      <c r="U24" s="67"/>
      <c r="V24" s="67"/>
      <c r="W24" s="67"/>
      <c r="X24" s="67"/>
      <c r="Y24" s="66"/>
    </row>
    <row r="25" spans="1:25" ht="12">
      <c r="A25" s="7"/>
      <c r="B25" s="9"/>
      <c r="C25" s="7" t="s">
        <v>54</v>
      </c>
      <c r="D25" s="32"/>
      <c r="E25" s="32"/>
      <c r="F25" s="32"/>
      <c r="G25" s="32"/>
      <c r="H25" s="26"/>
      <c r="I25" s="27"/>
      <c r="J25" s="28"/>
      <c r="K25" s="26"/>
      <c r="L25" s="26"/>
      <c r="M25" s="28" t="s">
        <v>55</v>
      </c>
      <c r="N25" s="26"/>
      <c r="O25" s="26"/>
      <c r="P25" s="27"/>
      <c r="Q25" s="28"/>
      <c r="R25" s="27"/>
      <c r="S25" s="52"/>
      <c r="T25" s="53"/>
      <c r="U25" s="53"/>
      <c r="V25" s="53"/>
      <c r="W25" s="53"/>
      <c r="X25" s="53"/>
      <c r="Y25" s="54"/>
    </row>
    <row r="26" spans="1:25" ht="24" customHeight="1">
      <c r="A26" s="40" t="s">
        <v>56</v>
      </c>
      <c r="B26" s="42"/>
      <c r="C26" s="11"/>
      <c r="D26" s="58">
        <f>'特別歳入'!L22-I22</f>
        <v>6966688755</v>
      </c>
      <c r="E26" s="44"/>
      <c r="F26" s="44"/>
      <c r="G26" s="44"/>
      <c r="H26" s="44"/>
      <c r="I26" s="48"/>
      <c r="J26" s="47" t="s">
        <v>57</v>
      </c>
      <c r="K26" s="44"/>
      <c r="L26" s="44"/>
      <c r="M26" s="31"/>
      <c r="N26" s="29" t="s">
        <v>29</v>
      </c>
      <c r="O26" s="29">
        <v>936050000</v>
      </c>
      <c r="P26" s="30" t="s">
        <v>30</v>
      </c>
      <c r="Q26" s="60" t="s">
        <v>58</v>
      </c>
      <c r="R26" s="61"/>
      <c r="S26" s="68">
        <f>D26-O26</f>
        <v>6030638755</v>
      </c>
      <c r="T26" s="69"/>
      <c r="U26" s="69"/>
      <c r="V26" s="69"/>
      <c r="W26" s="69"/>
      <c r="X26" s="69"/>
      <c r="Y26" s="70"/>
    </row>
    <row r="27" spans="2:11" ht="24" customHeight="1">
      <c r="B27" s="1" t="s">
        <v>31</v>
      </c>
      <c r="K27" s="32"/>
    </row>
  </sheetData>
  <mergeCells count="4">
    <mergeCell ref="Q24:R24"/>
    <mergeCell ref="S24:Y24"/>
    <mergeCell ref="Q26:R26"/>
    <mergeCell ref="S26:Y26"/>
  </mergeCells>
  <printOptions/>
  <pageMargins left="0.79" right="0.1968503937007874" top="0.5118110236220472" bottom="0.5118110236220472" header="0" footer="0"/>
  <pageSetup horizontalDpi="400" verticalDpi="400" orientation="landscape" paperSize="9"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静岡県庁</dc:creator>
  <cp:keywords/>
  <dc:description/>
  <cp:lastModifiedBy>ＦＵＪ９９０３Ｂ０１７０</cp:lastModifiedBy>
  <cp:lastPrinted>2001-12-14T01:13:51Z</cp:lastPrinted>
  <dcterms:created xsi:type="dcterms:W3CDTF">1997-12-08T01:16:53Z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