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480" windowWidth="11970" windowHeight="3540" activeTab="6"/>
  </bookViews>
  <sheets>
    <sheet name="16(1)計" sheetId="1" r:id="rId1"/>
    <sheet name="16 (2)公" sheetId="2" r:id="rId2"/>
    <sheet name="16(3)私" sheetId="3" r:id="rId3"/>
    <sheet name="17" sheetId="4" r:id="rId4"/>
    <sheet name="18" sheetId="5" r:id="rId5"/>
    <sheet name="19" sheetId="6" r:id="rId6"/>
    <sheet name="20" sheetId="7" r:id="rId7"/>
    <sheet name="21" sheetId="8" r:id="rId8"/>
    <sheet name="22" sheetId="9" r:id="rId9"/>
    <sheet name="23・24・25" sheetId="10" r:id="rId10"/>
  </sheets>
  <definedNames>
    <definedName name="_xlnm.Print_Area" localSheetId="4">'18'!$A$1:$N$54</definedName>
    <definedName name="_xlnm.Print_Area" localSheetId="5">'19'!$A$1:$M$67</definedName>
    <definedName name="_xlnm.Print_Area" localSheetId="7">'21'!$A$1:$V$43</definedName>
    <definedName name="_xlnm.Print_Area" localSheetId="8">'22'!$A$1:$Q$17</definedName>
    <definedName name="_xlnm.Print_Area" localSheetId="9">'23・24・25'!$A$1:$M$27</definedName>
    <definedName name="_xlnm.Print_Titles" localSheetId="1">'16 (2)公'!$1:$4</definedName>
    <definedName name="_xlnm.Print_Titles" localSheetId="0">'16(1)計'!$1:$4</definedName>
    <definedName name="_xlnm.Print_Titles" localSheetId="2">'16(3)私'!$1:$4</definedName>
    <definedName name="_xlnm.Print_Titles" localSheetId="3">'17'!$1:$5</definedName>
  </definedNames>
  <calcPr fullCalcOnLoad="1"/>
</workbook>
</file>

<file path=xl/comments1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2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3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4.xml><?xml version="1.0" encoding="utf-8"?>
<comments xmlns="http://schemas.openxmlformats.org/spreadsheetml/2006/main">
  <authors>
    <author>00184252</author>
  </authors>
  <commentList>
    <comment ref="A10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6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  <comment ref="A31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  <comment ref="A54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8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9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sharedStrings.xml><?xml version="1.0" encoding="utf-8"?>
<sst xmlns="http://schemas.openxmlformats.org/spreadsheetml/2006/main" count="596" uniqueCount="169">
  <si>
    <t>教員数（本務者）</t>
  </si>
  <si>
    <t>区　　分</t>
  </si>
  <si>
    <t>計</t>
  </si>
  <si>
    <t>全日制</t>
  </si>
  <si>
    <t>男</t>
  </si>
  <si>
    <t>女</t>
  </si>
  <si>
    <t>本　　　　　　　　　　　　　　　　　　　　科</t>
  </si>
  <si>
    <t>全　　　　　　　日　　　　　　　制</t>
  </si>
  <si>
    <t>１　学　年</t>
  </si>
  <si>
    <t>２　学　年</t>
  </si>
  <si>
    <t>３　学　年</t>
  </si>
  <si>
    <t>公　立</t>
  </si>
  <si>
    <t>私　立</t>
  </si>
  <si>
    <t>専　攻　科</t>
  </si>
  <si>
    <t>定　　　　　　　時　　　　　　　制</t>
  </si>
  <si>
    <t>１学年</t>
  </si>
  <si>
    <t>２学年</t>
  </si>
  <si>
    <t>３学年</t>
  </si>
  <si>
    <t>４学年</t>
  </si>
  <si>
    <t>農業科</t>
  </si>
  <si>
    <t>工業科</t>
  </si>
  <si>
    <t>商業科</t>
  </si>
  <si>
    <t>水産科</t>
  </si>
  <si>
    <t>家庭科</t>
  </si>
  <si>
    <t>看護科</t>
  </si>
  <si>
    <t>入学志願者</t>
  </si>
  <si>
    <t>入　学　者</t>
  </si>
  <si>
    <t>（入学者のうち                他県所在の中学卒）</t>
  </si>
  <si>
    <t>(全日制）</t>
  </si>
  <si>
    <t>（定時制）</t>
  </si>
  <si>
    <t>本　　務　　者</t>
  </si>
  <si>
    <t>兼務者</t>
  </si>
  <si>
    <t>校　長</t>
  </si>
  <si>
    <t>教　頭</t>
  </si>
  <si>
    <t>教　諭</t>
  </si>
  <si>
    <t>助教諭</t>
  </si>
  <si>
    <t>養護教諭</t>
  </si>
  <si>
    <t>講　師</t>
  </si>
  <si>
    <t>定時制(公立）</t>
  </si>
  <si>
    <t>事務職員</t>
  </si>
  <si>
    <t>技術職員</t>
  </si>
  <si>
    <t>実習助手</t>
  </si>
  <si>
    <t>養護職員</t>
  </si>
  <si>
    <t>用務員</t>
  </si>
  <si>
    <t>警備員　　　　その他</t>
  </si>
  <si>
    <t>区 　分</t>
  </si>
  <si>
    <t>全　　日　　制</t>
  </si>
  <si>
    <t>定　　　時　　　制</t>
  </si>
  <si>
    <t>外国人</t>
  </si>
  <si>
    <t>入学者数</t>
  </si>
  <si>
    <t>２０～２４歳　</t>
  </si>
  <si>
    <t>２５～２９歳　</t>
  </si>
  <si>
    <t>３０～３９歳　</t>
  </si>
  <si>
    <t>４０～４９歳　</t>
  </si>
  <si>
    <t>５０～５９歳　</t>
  </si>
  <si>
    <t>６０歳以上</t>
  </si>
  <si>
    <t>区　分</t>
  </si>
  <si>
    <t>１５歳</t>
  </si>
  <si>
    <t>１６歳</t>
  </si>
  <si>
    <t>１７歳</t>
  </si>
  <si>
    <t>１８歳</t>
  </si>
  <si>
    <t>１９歳</t>
  </si>
  <si>
    <t>教　員　数　（兼　務　者）</t>
  </si>
  <si>
    <t>校　　内</t>
  </si>
  <si>
    <t>協　力　校</t>
  </si>
  <si>
    <t>そ　の　他</t>
  </si>
  <si>
    <t>富士宮市</t>
  </si>
  <si>
    <t>情報科</t>
  </si>
  <si>
    <t>福祉科</t>
  </si>
  <si>
    <t>伊豆市</t>
  </si>
  <si>
    <t>御前崎市</t>
  </si>
  <si>
    <t>普通科</t>
  </si>
  <si>
    <t>情報科</t>
  </si>
  <si>
    <t>福祉科</t>
  </si>
  <si>
    <t>その他の学科</t>
  </si>
  <si>
    <t>菊川市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</si>
  <si>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</si>
  <si>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</si>
  <si>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</si>
  <si>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</si>
  <si>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</si>
  <si>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</si>
  <si>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</si>
  <si>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</si>
  <si>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</si>
  <si>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</si>
  <si>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</si>
  <si>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</si>
  <si>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森町</t>
  </si>
  <si>
    <t>新居町</t>
  </si>
  <si>
    <t>静岡市</t>
  </si>
  <si>
    <t>浜松市</t>
  </si>
  <si>
    <t>沼津市</t>
  </si>
  <si>
    <t>熱海市</t>
  </si>
  <si>
    <t>三島市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</si>
  <si>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</si>
  <si>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</si>
  <si>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</si>
  <si>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</si>
  <si>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</si>
  <si>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</si>
  <si>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</si>
  <si>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</si>
  <si>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</si>
  <si>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</si>
  <si>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</si>
  <si>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</si>
  <si>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牧之原市</t>
  </si>
  <si>
    <t>川根本町</t>
  </si>
  <si>
    <t>職員数
（本務者）</t>
  </si>
  <si>
    <t>伊豆市</t>
  </si>
  <si>
    <t>伊豆の国市</t>
  </si>
  <si>
    <t>御前崎市</t>
  </si>
  <si>
    <t>菊川市</t>
  </si>
  <si>
    <t>牧之原市</t>
  </si>
  <si>
    <t>川根本町</t>
  </si>
  <si>
    <t>学　校　数</t>
  </si>
  <si>
    <t>計</t>
  </si>
  <si>
    <t>全日制</t>
  </si>
  <si>
    <t>定時制</t>
  </si>
  <si>
    <t>併置</t>
  </si>
  <si>
    <t>生　徒　数</t>
  </si>
  <si>
    <t>公立</t>
  </si>
  <si>
    <t>入　学
定　員
（本科）</t>
  </si>
  <si>
    <t>普通科</t>
  </si>
  <si>
    <t>（入学者のうち
過年度中学卒）</t>
  </si>
  <si>
    <r>
      <t>職員数　</t>
    </r>
    <r>
      <rPr>
        <sz val="8"/>
        <rFont val="ＭＳ Ｐ明朝"/>
        <family val="1"/>
      </rPr>
      <t>（本務者）</t>
    </r>
  </si>
  <si>
    <t>他校からの併修者</t>
  </si>
  <si>
    <t>当校の通信制課程の生徒数</t>
  </si>
  <si>
    <t>協力校数</t>
  </si>
  <si>
    <t>教員数（本務者）</t>
  </si>
  <si>
    <t>総合学科</t>
  </si>
  <si>
    <t>定時制</t>
  </si>
  <si>
    <t>４　学　年</t>
  </si>
  <si>
    <t>その他の学科</t>
  </si>
  <si>
    <t>（入学者のうち
過年度中学卒）</t>
  </si>
  <si>
    <t>伊豆半島</t>
  </si>
  <si>
    <t>東部</t>
  </si>
  <si>
    <t>中部</t>
  </si>
  <si>
    <t>志太榛原・中東遠</t>
  </si>
  <si>
    <t>西部</t>
  </si>
  <si>
    <t>教員数（本務者）</t>
  </si>
  <si>
    <t>定時制</t>
  </si>
  <si>
    <t>履修者
(実数)</t>
  </si>
  <si>
    <r>
      <t>学校数
(</t>
    </r>
    <r>
      <rPr>
        <sz val="9"/>
        <rFont val="ＭＳ 明朝"/>
        <family val="1"/>
      </rPr>
      <t>うち併置)</t>
    </r>
  </si>
  <si>
    <t>副校長</t>
  </si>
  <si>
    <t>主幹教諭</t>
  </si>
  <si>
    <t>指導教諭</t>
  </si>
  <si>
    <t>男</t>
  </si>
  <si>
    <t>１７　学年別生徒数（全日制・定時制）</t>
  </si>
  <si>
    <t>１８　学科別学年別生徒数（全日制・定時制）</t>
  </si>
  <si>
    <t>１９　学科別入学状況（本科）　（全日制・定時制）</t>
  </si>
  <si>
    <t xml:space="preserve">２４　高等学校通信制課程生徒数の年齢別内訳 </t>
  </si>
  <si>
    <t>２５　高等学校通信制課程の教員数及び職員数</t>
  </si>
  <si>
    <t>養　護
助教諭</t>
  </si>
  <si>
    <t>学校図書　       館事務員</t>
  </si>
  <si>
    <t>帰　　国　　生　　徒　　数　　（　　本　　科　　）</t>
  </si>
  <si>
    <t>…</t>
  </si>
  <si>
    <t>定時制(公立）</t>
  </si>
  <si>
    <t>１６　高等学校総括表（全日制・定時制）　（１）計</t>
  </si>
  <si>
    <t>（２）公　立</t>
  </si>
  <si>
    <t>（３）私　立</t>
  </si>
  <si>
    <t>２３　高等学校通信制課程総括表</t>
  </si>
  <si>
    <t>平成
20年度</t>
  </si>
  <si>
    <t>平成　　
21年度</t>
  </si>
  <si>
    <t>2(1)</t>
  </si>
  <si>
    <t>２０　本科生徒のうち帰国生徒数及び外国人生徒数（全日制・定時制）</t>
  </si>
  <si>
    <t>２１　職名別教員数（全日制・定時制）</t>
  </si>
  <si>
    <t>２２　職員数（本務者）（全日制・定時制）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</si>
</sst>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&quot;-&quot;"/>
    <numFmt numFmtId="177" formatCode="#,###;\-#,###;&quot;-&quot;"/>
    <numFmt numFmtId="178" formatCode="#,##0;\-#,##0;&quot;-&quot;"/>
    <numFmt numFmtId="179" formatCode="#,##0;\-#,##0;&quot; &quot;"/>
    <numFmt numFmtId="180" formatCode="#,##0;\-#,##0;&quot;- &quot;"/>
    <numFmt numFmtId="181" formatCode="&quot;平&quot;&quot;成&quot;#&quot;年度&quot;"/>
  </numFmts>
  <fonts count="34">
    <font>
      <sz val="11"/>
      <name val="ＭＳ Ｐゴシック"/>
      <family val="3"/>
    </font>
    <font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11"/>
      <color indexed="56"/>
      <name val="ＭＳ 明朝"/>
      <family val="1"/>
    </font>
    <font>
      <sz val="8"/>
      <name val="標準ゴシック"/>
      <family val="3"/>
    </font>
    <font>
      <sz val="12"/>
      <name val="ＭＳ 明朝"/>
      <family val="1"/>
    </font>
    <font>
      <sz val="12"/>
      <color indexed="5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6"/>
      <name val="ＭＳ ゴシック"/>
      <family val="3"/>
    </font>
    <font>
      <sz val="10"/>
      <color indexed="56"/>
      <name val="ＭＳ Ｐ明朝"/>
      <family val="1"/>
    </font>
    <font>
      <sz val="11"/>
      <color indexed="56"/>
      <name val="ＭＳ 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b/>
      <sz val="9"/>
      <name val="ＭＳ Ｐゴシック"/>
      <family val="3"/>
    </font>
    <font>
      <sz val="13"/>
      <name val="ＭＳ Ｐ明朝"/>
      <family val="1"/>
    </font>
    <font>
      <b/>
      <sz val="13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38" fontId="2" fillId="0" borderId="0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178" fontId="4" fillId="0" borderId="0" xfId="17" applyNumberFormat="1" applyFont="1" applyFill="1" applyBorder="1" applyAlignment="1">
      <alignment/>
    </xf>
    <xf numFmtId="178" fontId="3" fillId="0" borderId="0" xfId="17" applyNumberFormat="1" applyFont="1" applyFill="1" applyBorder="1" applyAlignment="1">
      <alignment/>
    </xf>
    <xf numFmtId="178" fontId="3" fillId="0" borderId="0" xfId="17" applyNumberFormat="1" applyFont="1" applyFill="1" applyBorder="1" applyAlignment="1">
      <alignment/>
    </xf>
    <xf numFmtId="178" fontId="3" fillId="0" borderId="0" xfId="22" applyNumberFormat="1" applyFont="1">
      <alignment/>
      <protection/>
    </xf>
    <xf numFmtId="38" fontId="7" fillId="0" borderId="0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178" fontId="9" fillId="0" borderId="0" xfId="0" applyNumberFormat="1" applyFont="1" applyFill="1" applyBorder="1" applyAlignment="1">
      <alignment horizontal="distributed"/>
    </xf>
    <xf numFmtId="178" fontId="9" fillId="0" borderId="0" xfId="0" applyNumberFormat="1" applyFont="1" applyFill="1" applyBorder="1" applyAlignment="1" quotePrefix="1">
      <alignment horizontal="center"/>
    </xf>
    <xf numFmtId="178" fontId="9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38" fontId="9" fillId="0" borderId="0" xfId="17" applyFont="1" applyFill="1" applyBorder="1" applyAlignment="1">
      <alignment/>
    </xf>
    <xf numFmtId="177" fontId="12" fillId="0" borderId="0" xfId="17" applyNumberFormat="1" applyFont="1" applyFill="1" applyBorder="1" applyAlignment="1">
      <alignment/>
    </xf>
    <xf numFmtId="177" fontId="11" fillId="0" borderId="0" xfId="17" applyNumberFormat="1" applyFont="1" applyFill="1" applyBorder="1" applyAlignment="1">
      <alignment/>
    </xf>
    <xf numFmtId="177" fontId="9" fillId="0" borderId="0" xfId="17" applyNumberFormat="1" applyFont="1" applyFill="1" applyBorder="1" applyAlignment="1">
      <alignment/>
    </xf>
    <xf numFmtId="177" fontId="9" fillId="0" borderId="0" xfId="17" applyNumberFormat="1" applyFont="1" applyFill="1" applyBorder="1" applyAlignment="1">
      <alignment horizontal="right"/>
    </xf>
    <xf numFmtId="178" fontId="9" fillId="0" borderId="1" xfId="22" applyNumberFormat="1" applyFont="1" applyBorder="1" applyAlignment="1">
      <alignment horizontal="centerContinuous" vertical="center"/>
      <protection/>
    </xf>
    <xf numFmtId="178" fontId="9" fillId="0" borderId="0" xfId="22" applyNumberFormat="1" applyFont="1">
      <alignment/>
      <protection/>
    </xf>
    <xf numFmtId="178" fontId="9" fillId="0" borderId="1" xfId="22" applyNumberFormat="1" applyFont="1" applyBorder="1" applyAlignment="1">
      <alignment horizontal="center" vertical="center"/>
      <protection/>
    </xf>
    <xf numFmtId="178" fontId="9" fillId="0" borderId="2" xfId="22" applyNumberFormat="1" applyFont="1" applyBorder="1" applyAlignment="1">
      <alignment horizontal="centerContinuous" vertical="center"/>
      <protection/>
    </xf>
    <xf numFmtId="178" fontId="9" fillId="0" borderId="3" xfId="22" applyNumberFormat="1" applyFont="1" applyBorder="1" applyAlignment="1">
      <alignment horizontal="centerContinuous"/>
      <protection/>
    </xf>
    <xf numFmtId="178" fontId="9" fillId="0" borderId="4" xfId="22" applyNumberFormat="1" applyFont="1" applyBorder="1" applyAlignment="1">
      <alignment horizontal="centerContinuous" vertical="center"/>
      <protection/>
    </xf>
    <xf numFmtId="38" fontId="3" fillId="0" borderId="5" xfId="17" applyFont="1" applyFill="1" applyBorder="1" applyAlignment="1">
      <alignment horizontal="center" vertical="center"/>
    </xf>
    <xf numFmtId="0" fontId="2" fillId="0" borderId="0" xfId="22" applyFont="1" applyBorder="1" applyAlignment="1">
      <alignment horizontal="left" vertical="center"/>
      <protection/>
    </xf>
    <xf numFmtId="0" fontId="15" fillId="0" borderId="0" xfId="22" applyFont="1" applyBorder="1" applyAlignment="1">
      <alignment vertical="center"/>
      <protection/>
    </xf>
    <xf numFmtId="0" fontId="15" fillId="0" borderId="0" xfId="22" applyFont="1" applyBorder="1" applyAlignment="1">
      <alignment horizontal="left" vertical="center"/>
      <protection/>
    </xf>
    <xf numFmtId="0" fontId="15" fillId="0" borderId="0" xfId="22" applyFont="1" applyFill="1" applyBorder="1" applyAlignment="1">
      <alignment vertical="center"/>
      <protection/>
    </xf>
    <xf numFmtId="178" fontId="6" fillId="0" borderId="0" xfId="0" applyNumberFormat="1" applyFont="1" applyFill="1" applyBorder="1" applyAlignment="1">
      <alignment vertical="center"/>
    </xf>
    <xf numFmtId="178" fontId="3" fillId="0" borderId="0" xfId="17" applyNumberFormat="1" applyFont="1" applyFill="1" applyBorder="1" applyAlignment="1">
      <alignment horizontal="right"/>
    </xf>
    <xf numFmtId="178" fontId="15" fillId="0" borderId="0" xfId="17" applyNumberFormat="1" applyFont="1" applyFill="1" applyBorder="1" applyAlignment="1">
      <alignment horizontal="right"/>
    </xf>
    <xf numFmtId="38" fontId="16" fillId="0" borderId="6" xfId="17" applyFont="1" applyFill="1" applyBorder="1" applyAlignment="1">
      <alignment horizontal="distributed"/>
    </xf>
    <xf numFmtId="178" fontId="16" fillId="0" borderId="0" xfId="17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/>
    </xf>
    <xf numFmtId="178" fontId="17" fillId="0" borderId="0" xfId="17" applyNumberFormat="1" applyFont="1" applyFill="1" applyBorder="1" applyAlignment="1">
      <alignment horizontal="right"/>
    </xf>
    <xf numFmtId="178" fontId="17" fillId="0" borderId="0" xfId="0" applyNumberFormat="1" applyFont="1" applyFill="1" applyBorder="1" applyAlignment="1">
      <alignment/>
    </xf>
    <xf numFmtId="178" fontId="16" fillId="0" borderId="6" xfId="0" applyNumberFormat="1" applyFont="1" applyFill="1" applyBorder="1" applyAlignment="1">
      <alignment/>
    </xf>
    <xf numFmtId="178" fontId="18" fillId="0" borderId="0" xfId="17" applyNumberFormat="1" applyFont="1" applyFill="1" applyBorder="1" applyAlignment="1">
      <alignment horizontal="right"/>
    </xf>
    <xf numFmtId="178" fontId="16" fillId="0" borderId="6" xfId="0" applyNumberFormat="1" applyFont="1" applyFill="1" applyBorder="1" applyAlignment="1">
      <alignment horizontal="distributed"/>
    </xf>
    <xf numFmtId="178" fontId="3" fillId="0" borderId="0" xfId="0" applyNumberFormat="1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38" fontId="21" fillId="0" borderId="0" xfId="17" applyFont="1" applyFill="1" applyBorder="1" applyAlignment="1">
      <alignment vertical="center"/>
    </xf>
    <xf numFmtId="177" fontId="16" fillId="0" borderId="0" xfId="17" applyNumberFormat="1" applyFont="1" applyFill="1" applyBorder="1" applyAlignment="1">
      <alignment/>
    </xf>
    <xf numFmtId="177" fontId="16" fillId="0" borderId="0" xfId="17" applyNumberFormat="1" applyFont="1" applyFill="1" applyBorder="1" applyAlignment="1">
      <alignment/>
    </xf>
    <xf numFmtId="177" fontId="16" fillId="0" borderId="0" xfId="17" applyNumberFormat="1" applyFont="1" applyFill="1" applyBorder="1" applyAlignment="1">
      <alignment horizontal="right"/>
    </xf>
    <xf numFmtId="38" fontId="16" fillId="0" borderId="0" xfId="17" applyFont="1" applyFill="1" applyBorder="1" applyAlignment="1">
      <alignment/>
    </xf>
    <xf numFmtId="38" fontId="16" fillId="0" borderId="6" xfId="17" applyFont="1" applyFill="1" applyBorder="1" applyAlignment="1">
      <alignment/>
    </xf>
    <xf numFmtId="0" fontId="16" fillId="0" borderId="0" xfId="22" applyFont="1" applyBorder="1">
      <alignment/>
      <protection/>
    </xf>
    <xf numFmtId="38" fontId="3" fillId="0" borderId="7" xfId="17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 vertical="center"/>
    </xf>
    <xf numFmtId="177" fontId="17" fillId="0" borderId="0" xfId="17" applyNumberFormat="1" applyFont="1" applyFill="1" applyBorder="1" applyAlignment="1">
      <alignment horizontal="right"/>
    </xf>
    <xf numFmtId="38" fontId="17" fillId="0" borderId="0" xfId="17" applyFont="1" applyFill="1" applyBorder="1" applyAlignment="1">
      <alignment/>
    </xf>
    <xf numFmtId="38" fontId="15" fillId="0" borderId="0" xfId="17" applyFont="1" applyFill="1" applyBorder="1" applyAlignment="1">
      <alignment vertical="center"/>
    </xf>
    <xf numFmtId="38" fontId="15" fillId="0" borderId="8" xfId="17" applyFont="1" applyFill="1" applyBorder="1" applyAlignment="1">
      <alignment vertical="center"/>
    </xf>
    <xf numFmtId="38" fontId="9" fillId="0" borderId="0" xfId="17" applyFont="1" applyFill="1" applyBorder="1" applyAlignment="1">
      <alignment horizontal="left"/>
    </xf>
    <xf numFmtId="178" fontId="2" fillId="0" borderId="9" xfId="17" applyNumberFormat="1" applyFont="1" applyFill="1" applyBorder="1" applyAlignment="1">
      <alignment vertical="center"/>
    </xf>
    <xf numFmtId="178" fontId="15" fillId="0" borderId="9" xfId="17" applyNumberFormat="1" applyFont="1" applyFill="1" applyBorder="1" applyAlignment="1">
      <alignment vertical="center"/>
    </xf>
    <xf numFmtId="178" fontId="15" fillId="0" borderId="0" xfId="17" applyNumberFormat="1" applyFont="1" applyFill="1" applyBorder="1" applyAlignment="1">
      <alignment vertical="center"/>
    </xf>
    <xf numFmtId="38" fontId="3" fillId="0" borderId="10" xfId="17" applyFont="1" applyFill="1" applyBorder="1" applyAlignment="1">
      <alignment horizontal="center" vertical="center"/>
    </xf>
    <xf numFmtId="38" fontId="3" fillId="0" borderId="11" xfId="17" applyFont="1" applyFill="1" applyBorder="1" applyAlignment="1">
      <alignment horizontal="left"/>
    </xf>
    <xf numFmtId="177" fontId="3" fillId="0" borderId="0" xfId="17" applyNumberFormat="1" applyFont="1" applyFill="1" applyBorder="1" applyAlignment="1">
      <alignment/>
    </xf>
    <xf numFmtId="177" fontId="3" fillId="0" borderId="0" xfId="17" applyNumberFormat="1" applyFont="1" applyFill="1" applyBorder="1" applyAlignment="1">
      <alignment horizontal="right"/>
    </xf>
    <xf numFmtId="38" fontId="3" fillId="0" borderId="6" xfId="17" applyFont="1" applyFill="1" applyBorder="1" applyAlignment="1">
      <alignment/>
    </xf>
    <xf numFmtId="38" fontId="23" fillId="0" borderId="12" xfId="17" applyFont="1" applyFill="1" applyBorder="1" applyAlignment="1">
      <alignment horizontal="distributed"/>
    </xf>
    <xf numFmtId="177" fontId="15" fillId="0" borderId="13" xfId="17" applyNumberFormat="1" applyFont="1" applyFill="1" applyBorder="1" applyAlignment="1">
      <alignment/>
    </xf>
    <xf numFmtId="177" fontId="15" fillId="0" borderId="13" xfId="17" applyNumberFormat="1" applyFont="1" applyFill="1" applyBorder="1" applyAlignment="1">
      <alignment horizontal="right"/>
    </xf>
    <xf numFmtId="38" fontId="15" fillId="0" borderId="0" xfId="17" applyFont="1" applyFill="1" applyBorder="1" applyAlignment="1">
      <alignment/>
    </xf>
    <xf numFmtId="178" fontId="3" fillId="0" borderId="0" xfId="22" applyNumberFormat="1" applyFont="1" applyFill="1" applyBorder="1">
      <alignment/>
      <protection/>
    </xf>
    <xf numFmtId="178" fontId="3" fillId="0" borderId="10" xfId="22" applyNumberFormat="1" applyFont="1" applyFill="1" applyBorder="1" applyAlignment="1">
      <alignment horizontal="center"/>
      <protection/>
    </xf>
    <xf numFmtId="178" fontId="3" fillId="0" borderId="7" xfId="22" applyNumberFormat="1" applyFont="1" applyFill="1" applyBorder="1" applyAlignment="1">
      <alignment horizontal="center"/>
      <protection/>
    </xf>
    <xf numFmtId="178" fontId="3" fillId="0" borderId="11" xfId="17" applyNumberFormat="1" applyFont="1" applyFill="1" applyBorder="1" applyAlignment="1">
      <alignment horizontal="distributed"/>
    </xf>
    <xf numFmtId="178" fontId="3" fillId="0" borderId="14" xfId="17" applyNumberFormat="1" applyFont="1" applyFill="1" applyBorder="1" applyAlignment="1">
      <alignment horizontal="right"/>
    </xf>
    <xf numFmtId="178" fontId="3" fillId="0" borderId="14" xfId="17" applyNumberFormat="1" applyFont="1" applyFill="1" applyBorder="1" applyAlignment="1">
      <alignment/>
    </xf>
    <xf numFmtId="178" fontId="21" fillId="0" borderId="0" xfId="22" applyNumberFormat="1" applyFont="1" applyFill="1" applyBorder="1" applyAlignment="1">
      <alignment horizontal="center" vertical="center"/>
      <protection/>
    </xf>
    <xf numFmtId="178" fontId="15" fillId="0" borderId="0" xfId="17" applyNumberFormat="1" applyFont="1" applyFill="1" applyBorder="1" applyAlignment="1">
      <alignment/>
    </xf>
    <xf numFmtId="178" fontId="15" fillId="0" borderId="0" xfId="17" applyNumberFormat="1" applyFont="1" applyFill="1" applyBorder="1" applyAlignment="1">
      <alignment/>
    </xf>
    <xf numFmtId="178" fontId="21" fillId="0" borderId="8" xfId="22" applyNumberFormat="1" applyFont="1" applyFill="1" applyBorder="1" applyAlignment="1">
      <alignment horizontal="center" vertical="center"/>
      <protection/>
    </xf>
    <xf numFmtId="178" fontId="15" fillId="0" borderId="8" xfId="17" applyNumberFormat="1" applyFont="1" applyFill="1" applyBorder="1" applyAlignment="1">
      <alignment/>
    </xf>
    <xf numFmtId="178" fontId="15" fillId="0" borderId="8" xfId="17" applyNumberFormat="1" applyFont="1" applyFill="1" applyBorder="1" applyAlignment="1">
      <alignment/>
    </xf>
    <xf numFmtId="178" fontId="15" fillId="0" borderId="14" xfId="17" applyNumberFormat="1" applyFont="1" applyFill="1" applyBorder="1" applyAlignment="1">
      <alignment horizontal="right"/>
    </xf>
    <xf numFmtId="178" fontId="15" fillId="0" borderId="14" xfId="17" applyNumberFormat="1" applyFont="1" applyFill="1" applyBorder="1" applyAlignment="1">
      <alignment/>
    </xf>
    <xf numFmtId="0" fontId="15" fillId="0" borderId="0" xfId="22" applyFont="1" applyFill="1" applyBorder="1" applyAlignment="1">
      <alignment horizontal="centerContinuous" vertical="center"/>
      <protection/>
    </xf>
    <xf numFmtId="178" fontId="2" fillId="0" borderId="0" xfId="22" applyNumberFormat="1" applyFont="1" applyAlignment="1">
      <alignment horizontal="left" vertical="center"/>
      <protection/>
    </xf>
    <xf numFmtId="178" fontId="15" fillId="0" borderId="0" xfId="22" applyNumberFormat="1" applyFont="1" applyAlignment="1">
      <alignment horizontal="centerContinuous" vertical="center"/>
      <protection/>
    </xf>
    <xf numFmtId="178" fontId="15" fillId="0" borderId="0" xfId="22" applyNumberFormat="1" applyFont="1" applyAlignment="1">
      <alignment vertical="center"/>
      <protection/>
    </xf>
    <xf numFmtId="178" fontId="2" fillId="0" borderId="0" xfId="22" applyNumberFormat="1" applyFont="1" applyAlignment="1">
      <alignment vertical="center"/>
      <protection/>
    </xf>
    <xf numFmtId="178" fontId="3" fillId="0" borderId="15" xfId="22" applyNumberFormat="1" applyFont="1" applyBorder="1" applyAlignment="1">
      <alignment horizontal="centerContinuous" vertical="center"/>
      <protection/>
    </xf>
    <xf numFmtId="178" fontId="3" fillId="0" borderId="15" xfId="22" applyNumberFormat="1" applyFont="1" applyBorder="1" applyAlignment="1">
      <alignment horizontal="center" vertical="center"/>
      <protection/>
    </xf>
    <xf numFmtId="178" fontId="15" fillId="0" borderId="0" xfId="22" applyNumberFormat="1" applyFont="1">
      <alignment/>
      <protection/>
    </xf>
    <xf numFmtId="178" fontId="3" fillId="0" borderId="1" xfId="22" applyNumberFormat="1" applyFont="1" applyBorder="1" applyAlignment="1">
      <alignment horizontal="centerContinuous" vertical="center"/>
      <protection/>
    </xf>
    <xf numFmtId="178" fontId="3" fillId="0" borderId="0" xfId="17" applyNumberFormat="1" applyFont="1" applyBorder="1" applyAlignment="1">
      <alignment horizontal="right"/>
    </xf>
    <xf numFmtId="178" fontId="15" fillId="0" borderId="0" xfId="17" applyNumberFormat="1" applyFont="1" applyBorder="1" applyAlignment="1">
      <alignment horizontal="right"/>
    </xf>
    <xf numFmtId="178" fontId="2" fillId="0" borderId="0" xfId="22" applyNumberFormat="1" applyFont="1" applyAlignment="1">
      <alignment horizontal="left"/>
      <protection/>
    </xf>
    <xf numFmtId="178" fontId="15" fillId="0" borderId="0" xfId="22" applyNumberFormat="1" applyFont="1" applyAlignment="1">
      <alignment horizontal="centerContinuous"/>
      <protection/>
    </xf>
    <xf numFmtId="178" fontId="3" fillId="0" borderId="0" xfId="22" applyNumberFormat="1" applyFont="1" applyBorder="1">
      <alignment/>
      <protection/>
    </xf>
    <xf numFmtId="178" fontId="16" fillId="0" borderId="8" xfId="0" applyNumberFormat="1" applyFont="1" applyFill="1" applyBorder="1" applyAlignment="1">
      <alignment/>
    </xf>
    <xf numFmtId="178" fontId="16" fillId="0" borderId="16" xfId="0" applyNumberFormat="1" applyFont="1" applyFill="1" applyBorder="1" applyAlignment="1">
      <alignment horizontal="distributed"/>
    </xf>
    <xf numFmtId="178" fontId="16" fillId="0" borderId="8" xfId="17" applyNumberFormat="1" applyFont="1" applyFill="1" applyBorder="1" applyAlignment="1">
      <alignment horizontal="right"/>
    </xf>
    <xf numFmtId="38" fontId="16" fillId="0" borderId="8" xfId="17" applyFont="1" applyFill="1" applyBorder="1" applyAlignment="1">
      <alignment/>
    </xf>
    <xf numFmtId="38" fontId="16" fillId="0" borderId="16" xfId="17" applyFont="1" applyFill="1" applyBorder="1" applyAlignment="1">
      <alignment horizontal="distributed"/>
    </xf>
    <xf numFmtId="177" fontId="16" fillId="0" borderId="8" xfId="17" applyNumberFormat="1" applyFont="1" applyFill="1" applyBorder="1" applyAlignment="1">
      <alignment/>
    </xf>
    <xf numFmtId="177" fontId="16" fillId="0" borderId="8" xfId="17" applyNumberFormat="1" applyFont="1" applyFill="1" applyBorder="1" applyAlignment="1">
      <alignment horizontal="right"/>
    </xf>
    <xf numFmtId="177" fontId="16" fillId="0" borderId="8" xfId="17" applyNumberFormat="1" applyFont="1" applyFill="1" applyBorder="1" applyAlignment="1">
      <alignment/>
    </xf>
    <xf numFmtId="177" fontId="17" fillId="0" borderId="0" xfId="17" applyNumberFormat="1" applyFont="1" applyFill="1" applyBorder="1" applyAlignment="1">
      <alignment/>
    </xf>
    <xf numFmtId="0" fontId="17" fillId="0" borderId="0" xfId="22" applyFont="1" applyBorder="1">
      <alignment/>
      <protection/>
    </xf>
    <xf numFmtId="38" fontId="16" fillId="0" borderId="6" xfId="17" applyFont="1" applyFill="1" applyBorder="1" applyAlignment="1">
      <alignment horizontal="center" shrinkToFit="1"/>
    </xf>
    <xf numFmtId="38" fontId="3" fillId="0" borderId="17" xfId="17" applyFont="1" applyFill="1" applyBorder="1" applyAlignment="1">
      <alignment horizontal="left"/>
    </xf>
    <xf numFmtId="177" fontId="3" fillId="0" borderId="8" xfId="17" applyNumberFormat="1" applyFont="1" applyFill="1" applyBorder="1" applyAlignment="1">
      <alignment/>
    </xf>
    <xf numFmtId="177" fontId="3" fillId="0" borderId="8" xfId="17" applyNumberFormat="1" applyFont="1" applyFill="1" applyBorder="1" applyAlignment="1">
      <alignment horizontal="right"/>
    </xf>
    <xf numFmtId="178" fontId="3" fillId="0" borderId="18" xfId="17" applyNumberFormat="1" applyFont="1" applyFill="1" applyBorder="1" applyAlignment="1">
      <alignment horizontal="right"/>
    </xf>
    <xf numFmtId="178" fontId="3" fillId="0" borderId="8" xfId="17" applyNumberFormat="1" applyFont="1" applyFill="1" applyBorder="1" applyAlignment="1">
      <alignment horizontal="right"/>
    </xf>
    <xf numFmtId="178" fontId="3" fillId="0" borderId="18" xfId="17" applyNumberFormat="1" applyFont="1" applyFill="1" applyBorder="1" applyAlignment="1">
      <alignment/>
    </xf>
    <xf numFmtId="178" fontId="3" fillId="0" borderId="8" xfId="17" applyNumberFormat="1" applyFont="1" applyFill="1" applyBorder="1" applyAlignment="1">
      <alignment/>
    </xf>
    <xf numFmtId="178" fontId="15" fillId="0" borderId="4" xfId="17" applyNumberFormat="1" applyFont="1" applyBorder="1" applyAlignment="1">
      <alignment horizontal="right"/>
    </xf>
    <xf numFmtId="178" fontId="15" fillId="0" borderId="4" xfId="17" applyNumberFormat="1" applyFont="1" applyBorder="1" applyAlignment="1">
      <alignment/>
    </xf>
    <xf numFmtId="178" fontId="3" fillId="0" borderId="8" xfId="17" applyNumberFormat="1" applyFont="1" applyBorder="1" applyAlignment="1">
      <alignment horizontal="right"/>
    </xf>
    <xf numFmtId="38" fontId="17" fillId="0" borderId="0" xfId="17" applyFont="1" applyFill="1" applyBorder="1" applyAlignment="1">
      <alignment horizontal="distributed"/>
    </xf>
    <xf numFmtId="38" fontId="17" fillId="0" borderId="6" xfId="17" applyFont="1" applyFill="1" applyBorder="1" applyAlignment="1">
      <alignment horizontal="distributed"/>
    </xf>
    <xf numFmtId="178" fontId="16" fillId="0" borderId="19" xfId="0" applyNumberFormat="1" applyFont="1" applyFill="1" applyBorder="1" applyAlignment="1">
      <alignment horizontal="center" vertical="center" shrinkToFit="1"/>
    </xf>
    <xf numFmtId="178" fontId="16" fillId="0" borderId="15" xfId="0" applyNumberFormat="1" applyFont="1" applyFill="1" applyBorder="1" applyAlignment="1">
      <alignment horizontal="center" vertical="center" shrinkToFit="1"/>
    </xf>
    <xf numFmtId="178" fontId="16" fillId="0" borderId="15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38" fontId="13" fillId="0" borderId="15" xfId="17" applyFont="1" applyFill="1" applyBorder="1" applyAlignment="1">
      <alignment horizontal="center" vertical="center"/>
    </xf>
    <xf numFmtId="38" fontId="13" fillId="0" borderId="1" xfId="17" applyFont="1" applyFill="1" applyBorder="1" applyAlignment="1">
      <alignment horizontal="center" vertical="center"/>
    </xf>
    <xf numFmtId="38" fontId="26" fillId="0" borderId="0" xfId="17" applyFont="1" applyFill="1" applyBorder="1" applyAlignment="1">
      <alignment vertical="center"/>
    </xf>
    <xf numFmtId="38" fontId="27" fillId="0" borderId="0" xfId="17" applyFont="1" applyFill="1" applyBorder="1" applyAlignment="1">
      <alignment vertical="center"/>
    </xf>
    <xf numFmtId="0" fontId="26" fillId="0" borderId="0" xfId="22" applyFont="1" applyFill="1" applyBorder="1" applyAlignment="1">
      <alignment horizontal="left" vertical="center"/>
      <protection/>
    </xf>
    <xf numFmtId="177" fontId="28" fillId="0" borderId="0" xfId="17" applyNumberFormat="1" applyFont="1" applyFill="1" applyBorder="1" applyAlignment="1">
      <alignment/>
    </xf>
    <xf numFmtId="177" fontId="29" fillId="0" borderId="0" xfId="17" applyNumberFormat="1" applyFont="1" applyFill="1" applyBorder="1" applyAlignment="1">
      <alignment/>
    </xf>
    <xf numFmtId="177" fontId="28" fillId="0" borderId="8" xfId="17" applyNumberFormat="1" applyFont="1" applyFill="1" applyBorder="1" applyAlignment="1">
      <alignment/>
    </xf>
    <xf numFmtId="177" fontId="28" fillId="0" borderId="0" xfId="17" applyNumberFormat="1" applyFont="1" applyFill="1" applyBorder="1" applyAlignment="1">
      <alignment horizontal="right"/>
    </xf>
    <xf numFmtId="38" fontId="29" fillId="0" borderId="0" xfId="17" applyFont="1" applyFill="1" applyBorder="1" applyAlignment="1">
      <alignment/>
    </xf>
    <xf numFmtId="38" fontId="28" fillId="0" borderId="0" xfId="17" applyFont="1" applyFill="1" applyBorder="1" applyAlignment="1">
      <alignment/>
    </xf>
    <xf numFmtId="38" fontId="28" fillId="0" borderId="6" xfId="17" applyFont="1" applyFill="1" applyBorder="1" applyAlignment="1">
      <alignment horizontal="distributed"/>
    </xf>
    <xf numFmtId="38" fontId="28" fillId="0" borderId="6" xfId="17" applyFont="1" applyFill="1" applyBorder="1" applyAlignment="1">
      <alignment horizontal="right"/>
    </xf>
    <xf numFmtId="38" fontId="28" fillId="0" borderId="6" xfId="17" applyFont="1" applyFill="1" applyBorder="1" applyAlignment="1">
      <alignment/>
    </xf>
    <xf numFmtId="38" fontId="28" fillId="0" borderId="16" xfId="17" applyFont="1" applyFill="1" applyBorder="1" applyAlignment="1">
      <alignment shrinkToFit="1"/>
    </xf>
    <xf numFmtId="38" fontId="28" fillId="0" borderId="19" xfId="17" applyFont="1" applyFill="1" applyBorder="1" applyAlignment="1">
      <alignment horizontal="center" vertical="center"/>
    </xf>
    <xf numFmtId="0" fontId="28" fillId="0" borderId="19" xfId="22" applyFont="1" applyFill="1" applyBorder="1" applyAlignment="1">
      <alignment horizontal="center" vertical="center"/>
      <protection/>
    </xf>
    <xf numFmtId="38" fontId="28" fillId="0" borderId="15" xfId="17" applyFont="1" applyFill="1" applyBorder="1" applyAlignment="1">
      <alignment horizontal="center" vertical="center"/>
    </xf>
    <xf numFmtId="38" fontId="16" fillId="0" borderId="1" xfId="17" applyFont="1" applyFill="1" applyBorder="1" applyAlignment="1">
      <alignment horizontal="center" vertical="center"/>
    </xf>
    <xf numFmtId="38" fontId="16" fillId="0" borderId="15" xfId="17" applyFont="1" applyFill="1" applyBorder="1" applyAlignment="1">
      <alignment horizontal="center" vertical="center" wrapText="1"/>
    </xf>
    <xf numFmtId="0" fontId="28" fillId="0" borderId="15" xfId="22" applyFont="1" applyFill="1" applyBorder="1" applyAlignment="1">
      <alignment horizontal="center" vertical="center"/>
      <protection/>
    </xf>
    <xf numFmtId="0" fontId="28" fillId="0" borderId="1" xfId="22" applyFont="1" applyFill="1" applyBorder="1" applyAlignment="1">
      <alignment horizontal="center" vertical="center"/>
      <protection/>
    </xf>
    <xf numFmtId="38" fontId="3" fillId="0" borderId="16" xfId="17" applyFont="1" applyFill="1" applyBorder="1" applyAlignment="1">
      <alignment/>
    </xf>
    <xf numFmtId="178" fontId="3" fillId="0" borderId="11" xfId="17" applyNumberFormat="1" applyFont="1" applyFill="1" applyBorder="1" applyAlignment="1">
      <alignment horizontal="left" indent="1"/>
    </xf>
    <xf numFmtId="178" fontId="3" fillId="0" borderId="0" xfId="17" applyNumberFormat="1" applyFont="1" applyFill="1" applyBorder="1" applyAlignment="1">
      <alignment horizontal="left" indent="1"/>
    </xf>
    <xf numFmtId="178" fontId="3" fillId="0" borderId="17" xfId="17" applyNumberFormat="1" applyFont="1" applyFill="1" applyBorder="1" applyAlignment="1">
      <alignment horizontal="left" indent="1" shrinkToFit="1"/>
    </xf>
    <xf numFmtId="181" fontId="9" fillId="0" borderId="13" xfId="21" applyNumberFormat="1" applyFont="1" applyFill="1" applyBorder="1" applyAlignment="1">
      <alignment horizontal="distributed"/>
      <protection/>
    </xf>
    <xf numFmtId="181" fontId="9" fillId="0" borderId="0" xfId="21" applyNumberFormat="1" applyFont="1" applyFill="1" applyBorder="1" applyAlignment="1">
      <alignment horizontal="distributed"/>
      <protection/>
    </xf>
    <xf numFmtId="181" fontId="11" fillId="0" borderId="0" xfId="21" applyNumberFormat="1" applyFont="1" applyFill="1" applyBorder="1" applyAlignment="1">
      <alignment horizontal="distributed"/>
      <protection/>
    </xf>
    <xf numFmtId="181" fontId="31" fillId="0" borderId="13" xfId="21" applyNumberFormat="1" applyFont="1" applyFill="1" applyBorder="1" applyAlignment="1">
      <alignment horizontal="distributed"/>
      <protection/>
    </xf>
    <xf numFmtId="181" fontId="31" fillId="0" borderId="0" xfId="21" applyNumberFormat="1" applyFont="1" applyFill="1" applyBorder="1" applyAlignment="1">
      <alignment horizontal="distributed"/>
      <protection/>
    </xf>
    <xf numFmtId="181" fontId="32" fillId="0" borderId="0" xfId="21" applyNumberFormat="1" applyFont="1" applyFill="1" applyBorder="1" applyAlignment="1">
      <alignment horizontal="distributed"/>
      <protection/>
    </xf>
    <xf numFmtId="177" fontId="28" fillId="0" borderId="2" xfId="17" applyNumberFormat="1" applyFont="1" applyFill="1" applyBorder="1" applyAlignment="1">
      <alignment/>
    </xf>
    <xf numFmtId="177" fontId="28" fillId="0" borderId="20" xfId="17" applyNumberFormat="1" applyFont="1" applyFill="1" applyBorder="1" applyAlignment="1">
      <alignment/>
    </xf>
    <xf numFmtId="177" fontId="29" fillId="0" borderId="20" xfId="17" applyNumberFormat="1" applyFont="1" applyFill="1" applyBorder="1" applyAlignment="1">
      <alignment/>
    </xf>
    <xf numFmtId="177" fontId="28" fillId="0" borderId="2" xfId="17" applyNumberFormat="1" applyFont="1" applyFill="1" applyBorder="1" applyAlignment="1">
      <alignment horizontal="right"/>
    </xf>
    <xf numFmtId="177" fontId="28" fillId="0" borderId="20" xfId="17" applyNumberFormat="1" applyFont="1" applyFill="1" applyBorder="1" applyAlignment="1">
      <alignment horizontal="right"/>
    </xf>
    <xf numFmtId="38" fontId="29" fillId="0" borderId="20" xfId="17" applyFont="1" applyFill="1" applyBorder="1" applyAlignment="1">
      <alignment/>
    </xf>
    <xf numFmtId="178" fontId="15" fillId="0" borderId="6" xfId="22" applyNumberFormat="1" applyFont="1" applyFill="1" applyBorder="1" applyAlignment="1">
      <alignment horizontal="center"/>
      <protection/>
    </xf>
    <xf numFmtId="178" fontId="15" fillId="0" borderId="0" xfId="22" applyNumberFormat="1" applyFont="1" applyFill="1" applyBorder="1" applyAlignment="1">
      <alignment horizontal="right"/>
      <protection/>
    </xf>
    <xf numFmtId="178" fontId="3" fillId="0" borderId="6" xfId="17" applyNumberFormat="1" applyFont="1" applyFill="1" applyBorder="1" applyAlignment="1">
      <alignment horizontal="distributed"/>
    </xf>
    <xf numFmtId="178" fontId="3" fillId="0" borderId="16" xfId="17" applyNumberFormat="1" applyFont="1" applyFill="1" applyBorder="1" applyAlignment="1">
      <alignment horizontal="distributed"/>
    </xf>
    <xf numFmtId="177" fontId="15" fillId="0" borderId="13" xfId="17" applyNumberFormat="1" applyFont="1" applyFill="1" applyBorder="1" applyAlignment="1">
      <alignment/>
    </xf>
    <xf numFmtId="178" fontId="15" fillId="0" borderId="21" xfId="17" applyNumberFormat="1" applyFont="1" applyBorder="1" applyAlignment="1">
      <alignment horizontal="center"/>
    </xf>
    <xf numFmtId="178" fontId="3" fillId="0" borderId="6" xfId="17" applyNumberFormat="1" applyFont="1" applyBorder="1" applyAlignment="1">
      <alignment horizontal="center"/>
    </xf>
    <xf numFmtId="178" fontId="3" fillId="0" borderId="16" xfId="17" applyNumberFormat="1" applyFont="1" applyBorder="1" applyAlignment="1">
      <alignment horizontal="center"/>
    </xf>
    <xf numFmtId="38" fontId="13" fillId="0" borderId="1" xfId="17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 quotePrefix="1">
      <alignment horizontal="center" vertical="center"/>
    </xf>
    <xf numFmtId="178" fontId="3" fillId="0" borderId="15" xfId="0" applyNumberFormat="1" applyFont="1" applyFill="1" applyBorder="1" applyAlignment="1" quotePrefix="1">
      <alignment horizontal="center" vertical="center"/>
    </xf>
    <xf numFmtId="178" fontId="20" fillId="0" borderId="15" xfId="0" applyNumberFormat="1" applyFont="1" applyFill="1" applyBorder="1" applyAlignment="1">
      <alignment horizontal="center" vertical="center" wrapText="1"/>
    </xf>
    <xf numFmtId="178" fontId="19" fillId="0" borderId="15" xfId="0" applyNumberFormat="1" applyFont="1" applyFill="1" applyBorder="1" applyAlignment="1">
      <alignment horizontal="center" vertical="center"/>
    </xf>
    <xf numFmtId="178" fontId="20" fillId="0" borderId="15" xfId="0" applyNumberFormat="1" applyFont="1" applyFill="1" applyBorder="1" applyAlignment="1">
      <alignment horizontal="center" vertical="center"/>
    </xf>
    <xf numFmtId="38" fontId="13" fillId="0" borderId="15" xfId="17" applyFont="1" applyFill="1" applyBorder="1" applyAlignment="1">
      <alignment horizontal="center" vertical="center"/>
    </xf>
    <xf numFmtId="38" fontId="13" fillId="0" borderId="19" xfId="17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38" fontId="16" fillId="0" borderId="0" xfId="17" applyFont="1" applyFill="1" applyBorder="1" applyAlignment="1">
      <alignment horizontal="distributed"/>
    </xf>
    <xf numFmtId="38" fontId="16" fillId="0" borderId="6" xfId="17" applyFont="1" applyFill="1" applyBorder="1" applyAlignment="1">
      <alignment horizontal="distributed"/>
    </xf>
    <xf numFmtId="178" fontId="17" fillId="0" borderId="0" xfId="0" applyNumberFormat="1" applyFont="1" applyFill="1" applyBorder="1" applyAlignment="1">
      <alignment horizontal="distributed"/>
    </xf>
    <xf numFmtId="178" fontId="17" fillId="0" borderId="6" xfId="0" applyNumberFormat="1" applyFont="1" applyFill="1" applyBorder="1" applyAlignment="1">
      <alignment horizontal="distributed"/>
    </xf>
    <xf numFmtId="178" fontId="17" fillId="0" borderId="0" xfId="0" applyNumberFormat="1" applyFont="1" applyFill="1" applyBorder="1" applyAlignment="1">
      <alignment horizontal="center" shrinkToFit="1"/>
    </xf>
    <xf numFmtId="178" fontId="17" fillId="0" borderId="6" xfId="0" applyNumberFormat="1" applyFont="1" applyFill="1" applyBorder="1" applyAlignment="1">
      <alignment horizontal="center" shrinkToFit="1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81" fontId="13" fillId="0" borderId="0" xfId="21" applyNumberFormat="1" applyFont="1" applyFill="1" applyBorder="1" applyAlignment="1">
      <alignment horizontal="distributed"/>
      <protection/>
    </xf>
    <xf numFmtId="181" fontId="13" fillId="0" borderId="6" xfId="21" applyNumberFormat="1" applyFont="1" applyFill="1" applyBorder="1" applyAlignment="1">
      <alignment horizontal="distributed"/>
      <protection/>
    </xf>
    <xf numFmtId="181" fontId="12" fillId="0" borderId="0" xfId="21" applyNumberFormat="1" applyFont="1" applyFill="1" applyBorder="1" applyAlignment="1">
      <alignment horizontal="distributed"/>
      <protection/>
    </xf>
    <xf numFmtId="181" fontId="12" fillId="0" borderId="6" xfId="21" applyNumberFormat="1" applyFont="1" applyFill="1" applyBorder="1" applyAlignment="1" quotePrefix="1">
      <alignment horizontal="distributed"/>
      <protection/>
    </xf>
    <xf numFmtId="181" fontId="13" fillId="0" borderId="6" xfId="21" applyNumberFormat="1" applyFont="1" applyFill="1" applyBorder="1" applyAlignment="1" quotePrefix="1">
      <alignment horizontal="distributed"/>
      <protection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/>
    </xf>
    <xf numFmtId="0" fontId="13" fillId="0" borderId="15" xfId="22" applyFont="1" applyFill="1" applyBorder="1" applyAlignment="1">
      <alignment vertical="center"/>
      <protection/>
    </xf>
    <xf numFmtId="0" fontId="13" fillId="0" borderId="1" xfId="22" applyFont="1" applyFill="1" applyBorder="1" applyAlignment="1">
      <alignment vertical="center"/>
      <protection/>
    </xf>
    <xf numFmtId="0" fontId="13" fillId="0" borderId="19" xfId="22" applyFont="1" applyFill="1" applyBorder="1" applyAlignment="1">
      <alignment horizontal="center" vertical="center"/>
      <protection/>
    </xf>
    <xf numFmtId="38" fontId="22" fillId="0" borderId="19" xfId="17" applyFont="1" applyFill="1" applyBorder="1" applyAlignment="1">
      <alignment horizontal="center" vertical="center"/>
    </xf>
    <xf numFmtId="38" fontId="22" fillId="0" borderId="15" xfId="17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horizontal="center" vertical="center"/>
    </xf>
    <xf numFmtId="0" fontId="3" fillId="0" borderId="5" xfId="22" applyFont="1" applyFill="1" applyBorder="1" applyAlignment="1">
      <alignment/>
      <protection/>
    </xf>
    <xf numFmtId="0" fontId="3" fillId="0" borderId="10" xfId="22" applyFont="1" applyFill="1" applyBorder="1" applyAlignment="1">
      <alignment horizontal="center" vertical="center"/>
      <protection/>
    </xf>
    <xf numFmtId="38" fontId="3" fillId="0" borderId="23" xfId="17" applyFont="1" applyFill="1" applyBorder="1" applyAlignment="1">
      <alignment horizontal="center" vertical="center"/>
    </xf>
    <xf numFmtId="38" fontId="3" fillId="0" borderId="24" xfId="17" applyFont="1" applyFill="1" applyBorder="1" applyAlignment="1">
      <alignment horizontal="center" vertical="center"/>
    </xf>
    <xf numFmtId="38" fontId="3" fillId="0" borderId="25" xfId="17" applyFont="1" applyFill="1" applyBorder="1" applyAlignment="1">
      <alignment horizontal="center" vertical="center"/>
    </xf>
    <xf numFmtId="38" fontId="3" fillId="0" borderId="26" xfId="17" applyFont="1" applyFill="1" applyBorder="1" applyAlignment="1">
      <alignment horizontal="center" vertical="center"/>
    </xf>
    <xf numFmtId="0" fontId="3" fillId="0" borderId="10" xfId="22" applyFont="1" applyFill="1" applyBorder="1" applyAlignment="1">
      <alignment vertical="center"/>
      <protection/>
    </xf>
    <xf numFmtId="0" fontId="3" fillId="0" borderId="7" xfId="22" applyFont="1" applyFill="1" applyBorder="1" applyAlignment="1">
      <alignment vertical="center"/>
      <protection/>
    </xf>
    <xf numFmtId="178" fontId="20" fillId="0" borderId="10" xfId="22" applyNumberFormat="1" applyFont="1" applyFill="1" applyBorder="1" applyAlignment="1">
      <alignment horizontal="center" vertical="center" wrapText="1"/>
      <protection/>
    </xf>
    <xf numFmtId="178" fontId="20" fillId="0" borderId="7" xfId="22" applyNumberFormat="1" applyFont="1" applyFill="1" applyBorder="1" applyAlignment="1">
      <alignment horizontal="center" vertical="center" wrapText="1"/>
      <protection/>
    </xf>
    <xf numFmtId="178" fontId="20" fillId="0" borderId="25" xfId="22" applyNumberFormat="1" applyFont="1" applyFill="1" applyBorder="1" applyAlignment="1">
      <alignment horizontal="center" vertical="center" wrapText="1"/>
      <protection/>
    </xf>
    <xf numFmtId="178" fontId="20" fillId="0" borderId="26" xfId="22" applyNumberFormat="1" applyFont="1" applyFill="1" applyBorder="1" applyAlignment="1">
      <alignment horizontal="center" vertical="center" wrapText="1"/>
      <protection/>
    </xf>
    <xf numFmtId="178" fontId="4" fillId="0" borderId="5" xfId="17" applyNumberFormat="1" applyFont="1" applyFill="1" applyBorder="1" applyAlignment="1">
      <alignment horizontal="center" vertical="center"/>
    </xf>
    <xf numFmtId="178" fontId="3" fillId="0" borderId="5" xfId="17" applyNumberFormat="1" applyFont="1" applyFill="1" applyBorder="1" applyAlignment="1">
      <alignment vertical="center"/>
    </xf>
    <xf numFmtId="178" fontId="3" fillId="0" borderId="10" xfId="22" applyNumberFormat="1" applyFont="1" applyFill="1" applyBorder="1" applyAlignment="1">
      <alignment horizontal="center" vertical="center"/>
      <protection/>
    </xf>
    <xf numFmtId="178" fontId="3" fillId="0" borderId="5" xfId="17" applyNumberFormat="1" applyFont="1" applyFill="1" applyBorder="1" applyAlignment="1">
      <alignment horizontal="center" vertical="center"/>
    </xf>
    <xf numFmtId="38" fontId="16" fillId="0" borderId="1" xfId="17" applyFont="1" applyFill="1" applyBorder="1" applyAlignment="1">
      <alignment horizontal="center" vertical="center" wrapText="1"/>
    </xf>
    <xf numFmtId="38" fontId="16" fillId="0" borderId="19" xfId="17" applyFont="1" applyFill="1" applyBorder="1" applyAlignment="1">
      <alignment horizontal="center" vertical="center" wrapText="1"/>
    </xf>
    <xf numFmtId="38" fontId="28" fillId="0" borderId="19" xfId="17" applyFont="1" applyFill="1" applyBorder="1" applyAlignment="1">
      <alignment horizontal="center" vertical="center"/>
    </xf>
    <xf numFmtId="0" fontId="28" fillId="0" borderId="19" xfId="22" applyFont="1" applyFill="1" applyBorder="1" applyAlignment="1">
      <alignment horizontal="center" vertical="center"/>
      <protection/>
    </xf>
    <xf numFmtId="38" fontId="28" fillId="0" borderId="15" xfId="17" applyFont="1" applyFill="1" applyBorder="1" applyAlignment="1">
      <alignment horizontal="center" vertical="center"/>
    </xf>
    <xf numFmtId="38" fontId="28" fillId="0" borderId="1" xfId="17" applyFont="1" applyFill="1" applyBorder="1" applyAlignment="1">
      <alignment horizontal="center" vertical="center" wrapText="1"/>
    </xf>
    <xf numFmtId="0" fontId="28" fillId="0" borderId="1" xfId="22" applyFont="1" applyFill="1" applyBorder="1" applyAlignment="1">
      <alignment/>
      <protection/>
    </xf>
    <xf numFmtId="0" fontId="28" fillId="0" borderId="15" xfId="22" applyFont="1" applyFill="1" applyBorder="1" applyAlignment="1">
      <alignment horizontal="center" vertical="center"/>
      <protection/>
    </xf>
    <xf numFmtId="0" fontId="28" fillId="0" borderId="15" xfId="22" applyFont="1" applyFill="1" applyBorder="1" applyAlignment="1">
      <alignment horizontal="center" vertical="center" wrapText="1"/>
      <protection/>
    </xf>
    <xf numFmtId="0" fontId="28" fillId="0" borderId="1" xfId="22" applyFont="1" applyFill="1" applyBorder="1" applyAlignment="1">
      <alignment vertical="center" wrapText="1"/>
      <protection/>
    </xf>
    <xf numFmtId="0" fontId="28" fillId="0" borderId="15" xfId="22" applyFont="1" applyFill="1" applyBorder="1" applyAlignment="1">
      <alignment vertical="center" wrapText="1"/>
      <protection/>
    </xf>
    <xf numFmtId="178" fontId="3" fillId="0" borderId="19" xfId="22" applyNumberFormat="1" applyFont="1" applyBorder="1" applyAlignment="1" quotePrefix="1">
      <alignment horizontal="center" vertical="center"/>
      <protection/>
    </xf>
    <xf numFmtId="178" fontId="3" fillId="0" borderId="1" xfId="22" applyNumberFormat="1" applyFont="1" applyBorder="1" applyAlignment="1">
      <alignment horizontal="center" vertical="center"/>
      <protection/>
    </xf>
    <xf numFmtId="178" fontId="3" fillId="0" borderId="27" xfId="22" applyNumberFormat="1" applyFont="1" applyBorder="1" applyAlignment="1">
      <alignment horizontal="center" vertical="center" shrinkToFit="1"/>
      <protection/>
    </xf>
    <xf numFmtId="178" fontId="3" fillId="0" borderId="28" xfId="22" applyNumberFormat="1" applyFont="1" applyBorder="1" applyAlignment="1">
      <alignment horizontal="center" vertical="center" shrinkToFit="1"/>
      <protection/>
    </xf>
    <xf numFmtId="178" fontId="3" fillId="0" borderId="29" xfId="22" applyNumberFormat="1" applyFont="1" applyBorder="1" applyAlignment="1">
      <alignment horizontal="center" vertical="center" shrinkToFit="1"/>
      <protection/>
    </xf>
    <xf numFmtId="178" fontId="16" fillId="0" borderId="27" xfId="22" applyNumberFormat="1" applyFont="1" applyBorder="1" applyAlignment="1">
      <alignment horizontal="center" vertical="center" wrapText="1"/>
      <protection/>
    </xf>
    <xf numFmtId="178" fontId="16" fillId="0" borderId="28" xfId="22" applyNumberFormat="1" applyFont="1" applyBorder="1" applyAlignment="1">
      <alignment horizontal="center" vertical="center" wrapText="1"/>
      <protection/>
    </xf>
    <xf numFmtId="178" fontId="16" fillId="0" borderId="29" xfId="22" applyNumberFormat="1" applyFont="1" applyBorder="1" applyAlignment="1">
      <alignment horizontal="center" vertical="center" wrapText="1"/>
      <protection/>
    </xf>
    <xf numFmtId="178" fontId="3" fillId="0" borderId="21" xfId="22" applyNumberFormat="1" applyFont="1" applyBorder="1" applyAlignment="1">
      <alignment horizontal="center" vertical="center" wrapText="1"/>
      <protection/>
    </xf>
    <xf numFmtId="178" fontId="3" fillId="0" borderId="6" xfId="22" applyNumberFormat="1" applyFont="1" applyBorder="1" applyAlignment="1">
      <alignment horizontal="center" vertical="center" wrapText="1"/>
      <protection/>
    </xf>
    <xf numFmtId="178" fontId="3" fillId="0" borderId="16" xfId="22" applyNumberFormat="1" applyFont="1" applyBorder="1" applyAlignment="1">
      <alignment horizontal="center" vertical="center" wrapText="1"/>
      <protection/>
    </xf>
    <xf numFmtId="178" fontId="3" fillId="0" borderId="4" xfId="22" applyNumberFormat="1" applyFont="1" applyBorder="1" applyAlignment="1">
      <alignment horizontal="center" vertical="center"/>
      <protection/>
    </xf>
    <xf numFmtId="178" fontId="16" fillId="0" borderId="2" xfId="22" applyNumberFormat="1" applyFont="1" applyBorder="1" applyAlignment="1">
      <alignment horizontal="center" vertical="center" shrinkToFit="1"/>
      <protection/>
    </xf>
    <xf numFmtId="178" fontId="16" fillId="0" borderId="21" xfId="22" applyNumberFormat="1" applyFont="1" applyBorder="1" applyAlignment="1">
      <alignment horizontal="center" vertical="center" shrinkToFit="1"/>
      <protection/>
    </xf>
    <xf numFmtId="178" fontId="16" fillId="0" borderId="20" xfId="22" applyNumberFormat="1" applyFont="1" applyBorder="1" applyAlignment="1">
      <alignment horizontal="center" vertical="center" shrinkToFit="1"/>
      <protection/>
    </xf>
    <xf numFmtId="178" fontId="16" fillId="0" borderId="6" xfId="22" applyNumberFormat="1" applyFont="1" applyBorder="1" applyAlignment="1">
      <alignment horizontal="center" vertical="center" shrinkToFit="1"/>
      <protection/>
    </xf>
    <xf numFmtId="178" fontId="16" fillId="0" borderId="22" xfId="22" applyNumberFormat="1" applyFont="1" applyBorder="1" applyAlignment="1">
      <alignment horizontal="center" vertical="center" shrinkToFit="1"/>
      <protection/>
    </xf>
    <xf numFmtId="178" fontId="16" fillId="0" borderId="16" xfId="22" applyNumberFormat="1" applyFont="1" applyBorder="1" applyAlignment="1">
      <alignment horizontal="center" vertical="center" shrinkToFit="1"/>
      <protection/>
    </xf>
    <xf numFmtId="178" fontId="16" fillId="0" borderId="3" xfId="22" applyNumberFormat="1" applyFont="1" applyBorder="1" applyAlignment="1">
      <alignment horizontal="center" vertical="center" shrinkToFit="1"/>
      <protection/>
    </xf>
    <xf numFmtId="178" fontId="16" fillId="0" borderId="0" xfId="22" applyNumberFormat="1" applyFont="1" applyBorder="1" applyAlignment="1">
      <alignment horizontal="center" vertical="center" shrinkToFit="1"/>
      <protection/>
    </xf>
    <xf numFmtId="178" fontId="16" fillId="0" borderId="8" xfId="22" applyNumberFormat="1" applyFont="1" applyBorder="1" applyAlignment="1">
      <alignment horizontal="center" vertical="center" shrinkToFit="1"/>
      <protection/>
    </xf>
    <xf numFmtId="178" fontId="13" fillId="0" borderId="2" xfId="22" applyNumberFormat="1" applyFont="1" applyBorder="1" applyAlignment="1">
      <alignment horizontal="center" vertical="center" wrapText="1"/>
      <protection/>
    </xf>
    <xf numFmtId="178" fontId="13" fillId="0" borderId="20" xfId="22" applyNumberFormat="1" applyFont="1" applyBorder="1" applyAlignment="1">
      <alignment horizontal="center" vertical="center" wrapText="1"/>
      <protection/>
    </xf>
    <xf numFmtId="178" fontId="13" fillId="0" borderId="22" xfId="22" applyNumberFormat="1" applyFont="1" applyBorder="1" applyAlignment="1">
      <alignment horizontal="center" vertical="center" wrapText="1"/>
      <protection/>
    </xf>
    <xf numFmtId="178" fontId="9" fillId="0" borderId="21" xfId="22" applyNumberFormat="1" applyFont="1" applyBorder="1" applyAlignment="1">
      <alignment horizontal="center" vertical="center"/>
      <protection/>
    </xf>
    <xf numFmtId="178" fontId="9" fillId="0" borderId="16" xfId="22" applyNumberFormat="1" applyFont="1" applyBorder="1" applyAlignment="1">
      <alignment horizontal="center" vertical="center"/>
      <protection/>
    </xf>
    <xf numFmtId="178" fontId="9" fillId="0" borderId="27" xfId="22" applyNumberFormat="1" applyFont="1" applyBorder="1" applyAlignment="1">
      <alignment horizontal="center" vertical="center"/>
      <protection/>
    </xf>
    <xf numFmtId="178" fontId="9" fillId="0" borderId="29" xfId="22" applyNumberFormat="1" applyFont="1" applyBorder="1" applyAlignment="1">
      <alignment horizontal="center" vertical="center"/>
      <protection/>
    </xf>
    <xf numFmtId="178" fontId="9" fillId="0" borderId="4" xfId="22" applyNumberFormat="1" applyFont="1" applyBorder="1" applyAlignment="1">
      <alignment horizontal="center" vertical="center"/>
      <protection/>
    </xf>
    <xf numFmtId="178" fontId="9" fillId="0" borderId="19" xfId="22" applyNumberFormat="1" applyFont="1" applyBorder="1" applyAlignment="1">
      <alignment horizontal="center" vertical="center"/>
      <protection/>
    </xf>
    <xf numFmtId="178" fontId="3" fillId="0" borderId="2" xfId="22" applyNumberFormat="1" applyFont="1" applyBorder="1" applyAlignment="1">
      <alignment horizontal="center" vertical="center" wrapText="1"/>
      <protection/>
    </xf>
    <xf numFmtId="178" fontId="3" fillId="0" borderId="20" xfId="22" applyNumberFormat="1" applyFont="1" applyBorder="1" applyAlignment="1">
      <alignment horizontal="center" vertical="center" wrapText="1"/>
      <protection/>
    </xf>
    <xf numFmtId="178" fontId="3" fillId="0" borderId="22" xfId="22" applyNumberFormat="1" applyFont="1" applyBorder="1" applyAlignment="1">
      <alignment horizontal="center" vertical="center" wrapText="1"/>
      <protection/>
    </xf>
    <xf numFmtId="178" fontId="3" fillId="0" borderId="27" xfId="22" applyNumberFormat="1" applyFont="1" applyBorder="1" applyAlignment="1" quotePrefix="1">
      <alignment horizontal="center" vertical="center" wrapText="1"/>
      <protection/>
    </xf>
    <xf numFmtId="178" fontId="3" fillId="0" borderId="28" xfId="22" applyNumberFormat="1" applyFont="1" applyBorder="1" applyAlignment="1" quotePrefix="1">
      <alignment horizontal="center" vertical="center" wrapText="1"/>
      <protection/>
    </xf>
    <xf numFmtId="178" fontId="3" fillId="0" borderId="29" xfId="22" applyNumberFormat="1" applyFont="1" applyBorder="1" applyAlignment="1" quotePrefix="1">
      <alignment horizontal="center" vertical="center" wrapText="1"/>
      <protection/>
    </xf>
    <xf numFmtId="178" fontId="3" fillId="0" borderId="27" xfId="22" applyNumberFormat="1" applyFont="1" applyBorder="1" applyAlignment="1">
      <alignment horizontal="center" vertical="center"/>
      <protection/>
    </xf>
    <xf numFmtId="178" fontId="3" fillId="0" borderId="28" xfId="22" applyNumberFormat="1" applyFont="1" applyBorder="1" applyAlignment="1">
      <alignment horizontal="center" vertical="center"/>
      <protection/>
    </xf>
    <xf numFmtId="178" fontId="3" fillId="0" borderId="29" xfId="22" applyNumberFormat="1" applyFont="1" applyBorder="1" applyAlignment="1">
      <alignment horizontal="center" vertical="center"/>
      <protection/>
    </xf>
    <xf numFmtId="178" fontId="3" fillId="0" borderId="21" xfId="22" applyNumberFormat="1" applyFont="1" applyBorder="1" applyAlignment="1">
      <alignment horizontal="center" vertical="center"/>
      <protection/>
    </xf>
    <xf numFmtId="178" fontId="3" fillId="0" borderId="6" xfId="22" applyNumberFormat="1" applyFont="1" applyBorder="1" applyAlignment="1">
      <alignment horizontal="center" vertical="center"/>
      <protection/>
    </xf>
    <xf numFmtId="178" fontId="3" fillId="0" borderId="16" xfId="22" applyNumberFormat="1" applyFont="1" applyBorder="1" applyAlignment="1">
      <alignment horizontal="center" vertical="center"/>
      <protection/>
    </xf>
    <xf numFmtId="178" fontId="16" fillId="0" borderId="2" xfId="22" applyNumberFormat="1" applyFont="1" applyBorder="1" applyAlignment="1">
      <alignment horizontal="center" vertical="center" wrapText="1"/>
      <protection/>
    </xf>
    <xf numFmtId="178" fontId="16" fillId="0" borderId="20" xfId="22" applyNumberFormat="1" applyFont="1" applyBorder="1" applyAlignment="1">
      <alignment horizontal="center" vertical="center" wrapText="1"/>
      <protection/>
    </xf>
    <xf numFmtId="178" fontId="16" fillId="0" borderId="22" xfId="22" applyNumberFormat="1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⑲速報統計表" xfId="21"/>
    <cellStyle name="標準_表1-2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8" sqref="J8"/>
    </sheetView>
  </sheetViews>
  <sheetFormatPr defaultColWidth="9.00390625" defaultRowHeight="13.5"/>
  <cols>
    <col min="1" max="1" width="2.625" style="15" customWidth="1"/>
    <col min="2" max="2" width="10.625" style="15" customWidth="1"/>
    <col min="3" max="6" width="5.125" style="15" customWidth="1"/>
    <col min="7" max="9" width="7.375" style="15" customWidth="1"/>
    <col min="10" max="10" width="7.125" style="15" customWidth="1"/>
    <col min="11" max="18" width="6.125" style="15" customWidth="1"/>
    <col min="19" max="16384" width="9.00390625" style="15" customWidth="1"/>
  </cols>
  <sheetData>
    <row r="1" spans="1:17" s="32" customFormat="1" ht="24" customHeight="1">
      <c r="A1" s="29" t="s">
        <v>159</v>
      </c>
      <c r="B1" s="29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</row>
    <row r="2" spans="1:18" s="33" customFormat="1" ht="15.75" customHeight="1">
      <c r="A2" s="174" t="s">
        <v>1</v>
      </c>
      <c r="B2" s="175"/>
      <c r="C2" s="189" t="s">
        <v>116</v>
      </c>
      <c r="D2" s="190"/>
      <c r="E2" s="190"/>
      <c r="F2" s="190"/>
      <c r="G2" s="198" t="s">
        <v>121</v>
      </c>
      <c r="H2" s="199"/>
      <c r="I2" s="200"/>
      <c r="J2" s="176" t="s">
        <v>123</v>
      </c>
      <c r="K2" s="190" t="s">
        <v>141</v>
      </c>
      <c r="L2" s="190"/>
      <c r="M2" s="190"/>
      <c r="N2" s="190"/>
      <c r="O2" s="190"/>
      <c r="P2" s="196" t="s">
        <v>109</v>
      </c>
      <c r="Q2" s="196"/>
      <c r="R2" s="197"/>
    </row>
    <row r="3" spans="1:18" s="33" customFormat="1" ht="15.75" customHeight="1">
      <c r="A3" s="174"/>
      <c r="B3" s="175"/>
      <c r="C3" s="189"/>
      <c r="D3" s="190"/>
      <c r="E3" s="190"/>
      <c r="F3" s="190"/>
      <c r="G3" s="201"/>
      <c r="H3" s="202"/>
      <c r="I3" s="181"/>
      <c r="J3" s="177"/>
      <c r="K3" s="196" t="s">
        <v>117</v>
      </c>
      <c r="L3" s="182" t="s">
        <v>3</v>
      </c>
      <c r="M3" s="189"/>
      <c r="N3" s="182" t="s">
        <v>142</v>
      </c>
      <c r="O3" s="189"/>
      <c r="P3" s="196"/>
      <c r="Q3" s="196"/>
      <c r="R3" s="197"/>
    </row>
    <row r="4" spans="1:18" s="33" customFormat="1" ht="15.75" customHeight="1">
      <c r="A4" s="174"/>
      <c r="B4" s="175"/>
      <c r="C4" s="123" t="s">
        <v>117</v>
      </c>
      <c r="D4" s="124" t="s">
        <v>118</v>
      </c>
      <c r="E4" s="124" t="s">
        <v>119</v>
      </c>
      <c r="F4" s="124" t="s">
        <v>120</v>
      </c>
      <c r="G4" s="125" t="s">
        <v>2</v>
      </c>
      <c r="H4" s="125" t="s">
        <v>4</v>
      </c>
      <c r="I4" s="125" t="s">
        <v>5</v>
      </c>
      <c r="J4" s="177"/>
      <c r="K4" s="196"/>
      <c r="L4" s="125" t="s">
        <v>4</v>
      </c>
      <c r="M4" s="125" t="s">
        <v>5</v>
      </c>
      <c r="N4" s="125" t="s">
        <v>4</v>
      </c>
      <c r="O4" s="125" t="s">
        <v>5</v>
      </c>
      <c r="P4" s="125" t="s">
        <v>117</v>
      </c>
      <c r="Q4" s="125" t="s">
        <v>118</v>
      </c>
      <c r="R4" s="126" t="s">
        <v>119</v>
      </c>
    </row>
    <row r="5" spans="1:18" s="38" customFormat="1" ht="15.75" customHeight="1">
      <c r="A5" s="191">
        <v>17</v>
      </c>
      <c r="B5" s="192"/>
      <c r="C5" s="37">
        <v>148</v>
      </c>
      <c r="D5" s="37">
        <v>124</v>
      </c>
      <c r="E5" s="37">
        <v>2</v>
      </c>
      <c r="F5" s="37">
        <v>22</v>
      </c>
      <c r="G5" s="37">
        <v>112090</v>
      </c>
      <c r="H5" s="37">
        <v>57220</v>
      </c>
      <c r="I5" s="37">
        <v>54870</v>
      </c>
      <c r="J5" s="37">
        <v>39961</v>
      </c>
      <c r="K5" s="37">
        <v>7546</v>
      </c>
      <c r="L5" s="37">
        <v>5451</v>
      </c>
      <c r="M5" s="37">
        <v>1771</v>
      </c>
      <c r="N5" s="37">
        <v>263</v>
      </c>
      <c r="O5" s="37">
        <v>61</v>
      </c>
      <c r="P5" s="37">
        <v>1410</v>
      </c>
      <c r="Q5" s="38">
        <v>1352</v>
      </c>
      <c r="R5" s="38">
        <v>58</v>
      </c>
    </row>
    <row r="6" spans="1:18" s="38" customFormat="1" ht="15.75" customHeight="1">
      <c r="A6" s="191">
        <f>A5+1</f>
        <v>18</v>
      </c>
      <c r="B6" s="192"/>
      <c r="C6" s="37">
        <v>148</v>
      </c>
      <c r="D6" s="37">
        <v>124</v>
      </c>
      <c r="E6" s="37">
        <v>1</v>
      </c>
      <c r="F6" s="37">
        <v>23</v>
      </c>
      <c r="G6" s="37">
        <v>107756</v>
      </c>
      <c r="H6" s="37">
        <v>54966</v>
      </c>
      <c r="I6" s="37">
        <v>52790</v>
      </c>
      <c r="J6" s="37">
        <v>37823</v>
      </c>
      <c r="K6" s="37">
        <v>7457</v>
      </c>
      <c r="L6" s="37">
        <v>5346</v>
      </c>
      <c r="M6" s="37">
        <v>1796</v>
      </c>
      <c r="N6" s="37">
        <v>262</v>
      </c>
      <c r="O6" s="37">
        <v>53</v>
      </c>
      <c r="P6" s="37">
        <v>1408</v>
      </c>
      <c r="Q6" s="38">
        <v>1354</v>
      </c>
      <c r="R6" s="38">
        <v>54</v>
      </c>
    </row>
    <row r="7" spans="1:18" s="38" customFormat="1" ht="15.75" customHeight="1">
      <c r="A7" s="191">
        <f>A6+1</f>
        <v>19</v>
      </c>
      <c r="B7" s="192"/>
      <c r="C7" s="37">
        <v>148</v>
      </c>
      <c r="D7" s="37">
        <v>124</v>
      </c>
      <c r="E7" s="37">
        <v>1</v>
      </c>
      <c r="F7" s="37">
        <v>23</v>
      </c>
      <c r="G7" s="37">
        <v>104780</v>
      </c>
      <c r="H7" s="37">
        <v>53374</v>
      </c>
      <c r="I7" s="37">
        <v>51406</v>
      </c>
      <c r="J7" s="37">
        <v>38038</v>
      </c>
      <c r="K7" s="37">
        <v>7338</v>
      </c>
      <c r="L7" s="37">
        <v>5221</v>
      </c>
      <c r="M7" s="37">
        <v>1808</v>
      </c>
      <c r="N7" s="37">
        <v>260</v>
      </c>
      <c r="O7" s="37">
        <v>49</v>
      </c>
      <c r="P7" s="37">
        <v>1381</v>
      </c>
      <c r="Q7" s="38">
        <v>1334</v>
      </c>
      <c r="R7" s="38">
        <v>47</v>
      </c>
    </row>
    <row r="8" spans="1:18" s="38" customFormat="1" ht="15.75" customHeight="1">
      <c r="A8" s="191">
        <f>A7+1</f>
        <v>20</v>
      </c>
      <c r="B8" s="195"/>
      <c r="C8" s="37">
        <v>146</v>
      </c>
      <c r="D8" s="37">
        <v>121</v>
      </c>
      <c r="E8" s="37">
        <v>2</v>
      </c>
      <c r="F8" s="37">
        <v>23</v>
      </c>
      <c r="G8" s="37">
        <v>102365</v>
      </c>
      <c r="H8" s="37">
        <v>52325</v>
      </c>
      <c r="I8" s="37">
        <v>50040</v>
      </c>
      <c r="J8" s="37">
        <v>36454</v>
      </c>
      <c r="K8" s="37">
        <v>7218</v>
      </c>
      <c r="L8" s="37">
        <v>5078</v>
      </c>
      <c r="M8" s="37">
        <v>1807</v>
      </c>
      <c r="N8" s="37">
        <v>277</v>
      </c>
      <c r="O8" s="37">
        <v>56</v>
      </c>
      <c r="P8" s="37">
        <v>1361</v>
      </c>
      <c r="Q8" s="38">
        <v>1307</v>
      </c>
      <c r="R8" s="38">
        <v>54</v>
      </c>
    </row>
    <row r="9" spans="1:18" s="40" customFormat="1" ht="15.75" customHeight="1">
      <c r="A9" s="193">
        <f>A8+1</f>
        <v>21</v>
      </c>
      <c r="B9" s="194"/>
      <c r="C9" s="39">
        <f aca="true" t="shared" si="0" ref="C9:R9">C13+C25+C38+C41+C55</f>
        <v>145</v>
      </c>
      <c r="D9" s="39">
        <f t="shared" si="0"/>
        <v>121</v>
      </c>
      <c r="E9" s="39">
        <f t="shared" si="0"/>
        <v>2</v>
      </c>
      <c r="F9" s="39">
        <f t="shared" si="0"/>
        <v>22</v>
      </c>
      <c r="G9" s="39">
        <f t="shared" si="0"/>
        <v>101853</v>
      </c>
      <c r="H9" s="39">
        <f t="shared" si="0"/>
        <v>52141</v>
      </c>
      <c r="I9" s="39">
        <f t="shared" si="0"/>
        <v>49712</v>
      </c>
      <c r="J9" s="39">
        <f t="shared" si="0"/>
        <v>36839</v>
      </c>
      <c r="K9" s="39">
        <f t="shared" si="0"/>
        <v>7132</v>
      </c>
      <c r="L9" s="39">
        <f t="shared" si="0"/>
        <v>5006</v>
      </c>
      <c r="M9" s="39">
        <f t="shared" si="0"/>
        <v>1790</v>
      </c>
      <c r="N9" s="39">
        <f t="shared" si="0"/>
        <v>275</v>
      </c>
      <c r="O9" s="39">
        <f t="shared" si="0"/>
        <v>61</v>
      </c>
      <c r="P9" s="39">
        <f t="shared" si="0"/>
        <v>1341</v>
      </c>
      <c r="Q9" s="39">
        <f t="shared" si="0"/>
        <v>1290</v>
      </c>
      <c r="R9" s="39">
        <f t="shared" si="0"/>
        <v>51</v>
      </c>
    </row>
    <row r="10" spans="1:18" s="38" customFormat="1" ht="15.75" customHeight="1">
      <c r="A10" s="183" t="s">
        <v>122</v>
      </c>
      <c r="B10" s="184"/>
      <c r="C10" s="37">
        <f>'16 (2)公'!C9</f>
        <v>102</v>
      </c>
      <c r="D10" s="37">
        <f>'16 (2)公'!D9</f>
        <v>78</v>
      </c>
      <c r="E10" s="37">
        <f>'16 (2)公'!E9</f>
        <v>2</v>
      </c>
      <c r="F10" s="37">
        <f>'16 (2)公'!F9</f>
        <v>22</v>
      </c>
      <c r="G10" s="37">
        <f>'16 (2)公'!G9</f>
        <v>70325</v>
      </c>
      <c r="H10" s="37">
        <f>'16 (2)公'!H9</f>
        <v>36212</v>
      </c>
      <c r="I10" s="37">
        <f>'16 (2)公'!I9</f>
        <v>34113</v>
      </c>
      <c r="J10" s="37">
        <f>'16 (2)公'!J9</f>
        <v>23980</v>
      </c>
      <c r="K10" s="37">
        <f>'16 (2)公'!K9</f>
        <v>5316</v>
      </c>
      <c r="L10" s="37">
        <f>'16 (2)公'!L9</f>
        <v>3619</v>
      </c>
      <c r="M10" s="37">
        <f>'16 (2)公'!M9</f>
        <v>1361</v>
      </c>
      <c r="N10" s="37">
        <f>'16 (2)公'!N9</f>
        <v>275</v>
      </c>
      <c r="O10" s="37">
        <f>'16 (2)公'!O9</f>
        <v>61</v>
      </c>
      <c r="P10" s="37">
        <f>'16 (2)公'!P9</f>
        <v>976</v>
      </c>
      <c r="Q10" s="37">
        <f>'16 (2)公'!Q9</f>
        <v>925</v>
      </c>
      <c r="R10" s="37">
        <f>'16 (2)公'!R9</f>
        <v>51</v>
      </c>
    </row>
    <row r="11" spans="1:18" s="38" customFormat="1" ht="15.75" customHeight="1">
      <c r="A11" s="183" t="s">
        <v>12</v>
      </c>
      <c r="B11" s="184"/>
      <c r="C11" s="37">
        <f>'16(3)私'!C9</f>
        <v>43</v>
      </c>
      <c r="D11" s="37">
        <f>'16(3)私'!D9</f>
        <v>43</v>
      </c>
      <c r="E11" s="37">
        <f>'16(3)私'!E9</f>
        <v>0</v>
      </c>
      <c r="F11" s="37">
        <f>'16(3)私'!F9</f>
        <v>0</v>
      </c>
      <c r="G11" s="37">
        <f>'16(3)私'!G9</f>
        <v>31528</v>
      </c>
      <c r="H11" s="37">
        <f>'16(3)私'!H9</f>
        <v>15929</v>
      </c>
      <c r="I11" s="37">
        <f>'16(3)私'!I9</f>
        <v>15599</v>
      </c>
      <c r="J11" s="37">
        <f>'16(3)私'!J9</f>
        <v>12859</v>
      </c>
      <c r="K11" s="37">
        <f>'16(3)私'!K9</f>
        <v>1816</v>
      </c>
      <c r="L11" s="37">
        <f>'16(3)私'!L9</f>
        <v>1387</v>
      </c>
      <c r="M11" s="37">
        <f>'16(3)私'!M9</f>
        <v>429</v>
      </c>
      <c r="N11" s="37">
        <f>'16(3)私'!N9</f>
        <v>0</v>
      </c>
      <c r="O11" s="37">
        <f>'16(3)私'!O9</f>
        <v>0</v>
      </c>
      <c r="P11" s="37">
        <f>'16(3)私'!P9</f>
        <v>365</v>
      </c>
      <c r="Q11" s="37">
        <f>'16(3)私'!Q9</f>
        <v>365</v>
      </c>
      <c r="R11" s="37">
        <f>'16(3)私'!R9</f>
        <v>0</v>
      </c>
    </row>
    <row r="12" spans="2:16" s="38" customFormat="1" ht="15.75" customHeight="1">
      <c r="B12" s="41"/>
      <c r="C12" s="42"/>
      <c r="D12" s="42"/>
      <c r="E12" s="42"/>
      <c r="F12" s="42"/>
      <c r="G12" s="42"/>
      <c r="H12" s="37"/>
      <c r="I12" s="37"/>
      <c r="J12" s="37"/>
      <c r="K12" s="37"/>
      <c r="L12" s="37"/>
      <c r="M12" s="37"/>
      <c r="N12" s="37"/>
      <c r="O12" s="37"/>
      <c r="P12" s="42"/>
    </row>
    <row r="13" spans="1:18" s="40" customFormat="1" ht="15.75" customHeight="1">
      <c r="A13" s="185" t="s">
        <v>136</v>
      </c>
      <c r="B13" s="186"/>
      <c r="C13" s="39">
        <f>SUM(C14:C23)</f>
        <v>13</v>
      </c>
      <c r="D13" s="39">
        <f aca="true" t="shared" si="1" ref="D13:R13">SUM(D14:D23)</f>
        <v>11</v>
      </c>
      <c r="E13" s="39">
        <f t="shared" si="1"/>
        <v>0</v>
      </c>
      <c r="F13" s="39">
        <f>SUM(F14:F23)</f>
        <v>2</v>
      </c>
      <c r="G13" s="39">
        <f t="shared" si="1"/>
        <v>5804</v>
      </c>
      <c r="H13" s="39">
        <f t="shared" si="1"/>
        <v>3122</v>
      </c>
      <c r="I13" s="39">
        <f t="shared" si="1"/>
        <v>2682</v>
      </c>
      <c r="J13" s="39">
        <f t="shared" si="1"/>
        <v>2030</v>
      </c>
      <c r="K13" s="39">
        <f t="shared" si="1"/>
        <v>476</v>
      </c>
      <c r="L13" s="39">
        <f t="shared" si="1"/>
        <v>334</v>
      </c>
      <c r="M13" s="39">
        <f t="shared" si="1"/>
        <v>126</v>
      </c>
      <c r="N13" s="39">
        <f t="shared" si="1"/>
        <v>16</v>
      </c>
      <c r="O13" s="39">
        <f t="shared" si="1"/>
        <v>0</v>
      </c>
      <c r="P13" s="39">
        <f t="shared" si="1"/>
        <v>88</v>
      </c>
      <c r="Q13" s="40">
        <f t="shared" si="1"/>
        <v>86</v>
      </c>
      <c r="R13" s="40">
        <f t="shared" si="1"/>
        <v>2</v>
      </c>
    </row>
    <row r="14" spans="2:18" s="38" customFormat="1" ht="15.75" customHeight="1">
      <c r="B14" s="43" t="s">
        <v>93</v>
      </c>
      <c r="C14" s="37">
        <f aca="true" t="shared" si="2" ref="C14:C23">SUM(D14:F14)</f>
        <v>1</v>
      </c>
      <c r="D14" s="37">
        <v>1</v>
      </c>
      <c r="E14" s="37">
        <v>0</v>
      </c>
      <c r="F14" s="37">
        <v>0</v>
      </c>
      <c r="G14" s="37">
        <f aca="true" t="shared" si="3" ref="G14:G23">SUM(H14:I14)</f>
        <v>325</v>
      </c>
      <c r="H14" s="37">
        <v>169</v>
      </c>
      <c r="I14" s="37">
        <v>156</v>
      </c>
      <c r="J14" s="37">
        <v>120</v>
      </c>
      <c r="K14" s="37">
        <f aca="true" t="shared" si="4" ref="K14:K23">SUM(L14:O14)</f>
        <v>31</v>
      </c>
      <c r="L14" s="37">
        <v>25</v>
      </c>
      <c r="M14" s="37">
        <v>6</v>
      </c>
      <c r="N14" s="37">
        <v>0</v>
      </c>
      <c r="O14" s="37">
        <v>0</v>
      </c>
      <c r="P14" s="37">
        <f aca="true" t="shared" si="5" ref="P14:P23">Q14+R14</f>
        <v>7</v>
      </c>
      <c r="Q14" s="38">
        <v>7</v>
      </c>
      <c r="R14" s="38">
        <v>0</v>
      </c>
    </row>
    <row r="15" spans="2:18" s="38" customFormat="1" ht="15.75" customHeight="1">
      <c r="B15" s="43" t="s">
        <v>95</v>
      </c>
      <c r="C15" s="37">
        <f t="shared" si="2"/>
        <v>3</v>
      </c>
      <c r="D15" s="37">
        <v>2</v>
      </c>
      <c r="E15" s="37">
        <v>0</v>
      </c>
      <c r="F15" s="37">
        <v>1</v>
      </c>
      <c r="G15" s="37">
        <f t="shared" si="3"/>
        <v>1249</v>
      </c>
      <c r="H15" s="37">
        <v>593</v>
      </c>
      <c r="I15" s="37">
        <v>656</v>
      </c>
      <c r="J15" s="37">
        <v>440</v>
      </c>
      <c r="K15" s="37">
        <f t="shared" si="4"/>
        <v>96</v>
      </c>
      <c r="L15" s="37">
        <v>62</v>
      </c>
      <c r="M15" s="37">
        <v>26</v>
      </c>
      <c r="N15" s="37">
        <v>8</v>
      </c>
      <c r="O15" s="37">
        <v>0</v>
      </c>
      <c r="P15" s="37">
        <f t="shared" si="5"/>
        <v>18</v>
      </c>
      <c r="Q15" s="38">
        <v>17</v>
      </c>
      <c r="R15" s="38">
        <v>1</v>
      </c>
    </row>
    <row r="16" spans="2:18" s="38" customFormat="1" ht="15.75" customHeight="1">
      <c r="B16" s="43" t="s">
        <v>104</v>
      </c>
      <c r="C16" s="37">
        <f t="shared" si="2"/>
        <v>1</v>
      </c>
      <c r="D16" s="37">
        <v>0</v>
      </c>
      <c r="E16" s="37">
        <v>0</v>
      </c>
      <c r="F16" s="37">
        <v>1</v>
      </c>
      <c r="G16" s="37">
        <f t="shared" si="3"/>
        <v>890</v>
      </c>
      <c r="H16" s="37">
        <v>460</v>
      </c>
      <c r="I16" s="37">
        <v>430</v>
      </c>
      <c r="J16" s="37">
        <v>320</v>
      </c>
      <c r="K16" s="37">
        <f t="shared" si="4"/>
        <v>74</v>
      </c>
      <c r="L16" s="37">
        <v>46</v>
      </c>
      <c r="M16" s="37">
        <v>20</v>
      </c>
      <c r="N16" s="37">
        <v>8</v>
      </c>
      <c r="O16" s="37">
        <v>0</v>
      </c>
      <c r="P16" s="37">
        <f t="shared" si="5"/>
        <v>10</v>
      </c>
      <c r="Q16" s="38">
        <v>9</v>
      </c>
      <c r="R16" s="38">
        <v>1</v>
      </c>
    </row>
    <row r="17" spans="2:18" s="38" customFormat="1" ht="15.75" customHeight="1">
      <c r="B17" s="43" t="s">
        <v>110</v>
      </c>
      <c r="C17" s="37">
        <f t="shared" si="2"/>
        <v>2</v>
      </c>
      <c r="D17" s="37">
        <v>2</v>
      </c>
      <c r="E17" s="37">
        <v>0</v>
      </c>
      <c r="F17" s="37">
        <v>0</v>
      </c>
      <c r="G17" s="37">
        <f t="shared" si="3"/>
        <v>508</v>
      </c>
      <c r="H17" s="37">
        <v>408</v>
      </c>
      <c r="I17" s="37">
        <v>100</v>
      </c>
      <c r="J17" s="37">
        <v>190</v>
      </c>
      <c r="K17" s="37">
        <f t="shared" si="4"/>
        <v>69</v>
      </c>
      <c r="L17" s="37">
        <v>56</v>
      </c>
      <c r="M17" s="37">
        <v>13</v>
      </c>
      <c r="N17" s="37">
        <v>0</v>
      </c>
      <c r="O17" s="37">
        <v>0</v>
      </c>
      <c r="P17" s="37">
        <f t="shared" si="5"/>
        <v>13</v>
      </c>
      <c r="Q17" s="38">
        <v>13</v>
      </c>
      <c r="R17" s="38">
        <v>0</v>
      </c>
    </row>
    <row r="18" spans="2:18" s="38" customFormat="1" ht="15.75" customHeight="1">
      <c r="B18" s="43" t="s">
        <v>111</v>
      </c>
      <c r="C18" s="37">
        <f t="shared" si="2"/>
        <v>3</v>
      </c>
      <c r="D18" s="37">
        <v>3</v>
      </c>
      <c r="E18" s="37">
        <v>0</v>
      </c>
      <c r="F18" s="37">
        <v>0</v>
      </c>
      <c r="G18" s="37">
        <f t="shared" si="3"/>
        <v>2076</v>
      </c>
      <c r="H18" s="37">
        <v>1097</v>
      </c>
      <c r="I18" s="37">
        <v>979</v>
      </c>
      <c r="J18" s="37">
        <v>680</v>
      </c>
      <c r="K18" s="37">
        <f t="shared" si="4"/>
        <v>133</v>
      </c>
      <c r="L18" s="37">
        <v>92</v>
      </c>
      <c r="M18" s="37">
        <v>41</v>
      </c>
      <c r="N18" s="37">
        <v>0</v>
      </c>
      <c r="O18" s="37">
        <v>0</v>
      </c>
      <c r="P18" s="37">
        <f t="shared" si="5"/>
        <v>22</v>
      </c>
      <c r="Q18" s="38">
        <v>22</v>
      </c>
      <c r="R18" s="38">
        <v>0</v>
      </c>
    </row>
    <row r="19" spans="2:18" s="38" customFormat="1" ht="15.75" customHeight="1">
      <c r="B19" s="43" t="s">
        <v>77</v>
      </c>
      <c r="C19" s="37">
        <f t="shared" si="2"/>
        <v>1</v>
      </c>
      <c r="D19" s="37">
        <v>1</v>
      </c>
      <c r="E19" s="37">
        <v>0</v>
      </c>
      <c r="F19" s="37">
        <v>0</v>
      </c>
      <c r="G19" s="37">
        <f t="shared" si="3"/>
        <v>320</v>
      </c>
      <c r="H19" s="37">
        <v>177</v>
      </c>
      <c r="I19" s="37">
        <v>143</v>
      </c>
      <c r="J19" s="37">
        <v>120</v>
      </c>
      <c r="K19" s="37">
        <f t="shared" si="4"/>
        <v>31</v>
      </c>
      <c r="L19" s="37">
        <v>21</v>
      </c>
      <c r="M19" s="37">
        <v>10</v>
      </c>
      <c r="N19" s="37">
        <v>0</v>
      </c>
      <c r="O19" s="37">
        <v>0</v>
      </c>
      <c r="P19" s="37">
        <f t="shared" si="5"/>
        <v>5</v>
      </c>
      <c r="Q19" s="38">
        <v>5</v>
      </c>
      <c r="R19" s="38">
        <v>0</v>
      </c>
    </row>
    <row r="20" spans="2:18" s="38" customFormat="1" ht="15.75" customHeight="1">
      <c r="B20" s="43" t="s">
        <v>78</v>
      </c>
      <c r="C20" s="37">
        <f t="shared" si="2"/>
        <v>0</v>
      </c>
      <c r="D20" s="37">
        <v>0</v>
      </c>
      <c r="E20" s="37">
        <v>0</v>
      </c>
      <c r="F20" s="37">
        <v>0</v>
      </c>
      <c r="G20" s="37">
        <f t="shared" si="3"/>
        <v>0</v>
      </c>
      <c r="H20" s="37">
        <v>0</v>
      </c>
      <c r="I20" s="37">
        <v>0</v>
      </c>
      <c r="J20" s="37">
        <v>0</v>
      </c>
      <c r="K20" s="37">
        <f t="shared" si="4"/>
        <v>0</v>
      </c>
      <c r="L20" s="37">
        <v>0</v>
      </c>
      <c r="M20" s="37">
        <v>0</v>
      </c>
      <c r="N20" s="37">
        <v>0</v>
      </c>
      <c r="O20" s="37">
        <v>0</v>
      </c>
      <c r="P20" s="37">
        <f t="shared" si="5"/>
        <v>0</v>
      </c>
      <c r="Q20" s="38">
        <v>0</v>
      </c>
      <c r="R20" s="38">
        <v>0</v>
      </c>
    </row>
    <row r="21" spans="2:18" s="38" customFormat="1" ht="15.75" customHeight="1">
      <c r="B21" s="43" t="s">
        <v>79</v>
      </c>
      <c r="C21" s="37">
        <f t="shared" si="2"/>
        <v>1</v>
      </c>
      <c r="D21" s="37">
        <v>1</v>
      </c>
      <c r="E21" s="37">
        <v>0</v>
      </c>
      <c r="F21" s="37">
        <v>0</v>
      </c>
      <c r="G21" s="37">
        <f t="shared" si="3"/>
        <v>115</v>
      </c>
      <c r="H21" s="37">
        <v>60</v>
      </c>
      <c r="I21" s="37">
        <v>55</v>
      </c>
      <c r="J21" s="37">
        <v>40</v>
      </c>
      <c r="K21" s="37">
        <f t="shared" si="4"/>
        <v>12</v>
      </c>
      <c r="L21" s="37">
        <v>11</v>
      </c>
      <c r="M21" s="37">
        <v>1</v>
      </c>
      <c r="N21" s="37">
        <v>0</v>
      </c>
      <c r="O21" s="37">
        <v>0</v>
      </c>
      <c r="P21" s="37">
        <f t="shared" si="5"/>
        <v>7</v>
      </c>
      <c r="Q21" s="38">
        <v>7</v>
      </c>
      <c r="R21" s="38">
        <v>0</v>
      </c>
    </row>
    <row r="22" spans="2:18" s="38" customFormat="1" ht="15.75" customHeight="1">
      <c r="B22" s="43" t="s">
        <v>80</v>
      </c>
      <c r="C22" s="37">
        <f t="shared" si="2"/>
        <v>1</v>
      </c>
      <c r="D22" s="37">
        <v>1</v>
      </c>
      <c r="E22" s="37">
        <v>0</v>
      </c>
      <c r="F22" s="37">
        <v>0</v>
      </c>
      <c r="G22" s="37">
        <f t="shared" si="3"/>
        <v>321</v>
      </c>
      <c r="H22" s="37">
        <v>158</v>
      </c>
      <c r="I22" s="37">
        <v>163</v>
      </c>
      <c r="J22" s="37">
        <v>120</v>
      </c>
      <c r="K22" s="37">
        <f t="shared" si="4"/>
        <v>30</v>
      </c>
      <c r="L22" s="37">
        <v>21</v>
      </c>
      <c r="M22" s="37">
        <v>9</v>
      </c>
      <c r="N22" s="37">
        <v>0</v>
      </c>
      <c r="O22" s="37">
        <v>0</v>
      </c>
      <c r="P22" s="37">
        <f t="shared" si="5"/>
        <v>6</v>
      </c>
      <c r="Q22" s="38">
        <v>6</v>
      </c>
      <c r="R22" s="38">
        <v>0</v>
      </c>
    </row>
    <row r="23" spans="2:18" s="38" customFormat="1" ht="15.75" customHeight="1">
      <c r="B23" s="43" t="s">
        <v>81</v>
      </c>
      <c r="C23" s="37">
        <f t="shared" si="2"/>
        <v>0</v>
      </c>
      <c r="D23" s="37">
        <v>0</v>
      </c>
      <c r="E23" s="37">
        <v>0</v>
      </c>
      <c r="F23" s="37">
        <v>0</v>
      </c>
      <c r="G23" s="37">
        <f t="shared" si="3"/>
        <v>0</v>
      </c>
      <c r="H23" s="37">
        <v>0</v>
      </c>
      <c r="I23" s="37">
        <v>0</v>
      </c>
      <c r="J23" s="37">
        <v>0</v>
      </c>
      <c r="K23" s="37">
        <f t="shared" si="4"/>
        <v>0</v>
      </c>
      <c r="L23" s="37">
        <v>0</v>
      </c>
      <c r="M23" s="37">
        <v>0</v>
      </c>
      <c r="N23" s="37">
        <v>0</v>
      </c>
      <c r="O23" s="37">
        <v>0</v>
      </c>
      <c r="P23" s="37">
        <f t="shared" si="5"/>
        <v>0</v>
      </c>
      <c r="Q23" s="38">
        <v>0</v>
      </c>
      <c r="R23" s="38">
        <v>0</v>
      </c>
    </row>
    <row r="24" spans="2:16" s="38" customFormat="1" ht="15.75" customHeight="1"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8" s="40" customFormat="1" ht="15.75" customHeight="1">
      <c r="A25" s="185" t="s">
        <v>137</v>
      </c>
      <c r="B25" s="186"/>
      <c r="C25" s="39">
        <f aca="true" t="shared" si="6" ref="C25:R25">SUM(C26:C36)</f>
        <v>35</v>
      </c>
      <c r="D25" s="39">
        <f t="shared" si="6"/>
        <v>27</v>
      </c>
      <c r="E25" s="39">
        <f t="shared" si="6"/>
        <v>1</v>
      </c>
      <c r="F25" s="39">
        <f t="shared" si="6"/>
        <v>7</v>
      </c>
      <c r="G25" s="39">
        <f t="shared" si="6"/>
        <v>27727</v>
      </c>
      <c r="H25" s="39">
        <f t="shared" si="6"/>
        <v>13793</v>
      </c>
      <c r="I25" s="39">
        <f t="shared" si="6"/>
        <v>13934</v>
      </c>
      <c r="J25" s="39">
        <f t="shared" si="6"/>
        <v>9980</v>
      </c>
      <c r="K25" s="39">
        <f t="shared" si="6"/>
        <v>1811</v>
      </c>
      <c r="L25" s="39">
        <f t="shared" si="6"/>
        <v>1245</v>
      </c>
      <c r="M25" s="39">
        <f t="shared" si="6"/>
        <v>478</v>
      </c>
      <c r="N25" s="39">
        <f t="shared" si="6"/>
        <v>77</v>
      </c>
      <c r="O25" s="39">
        <f t="shared" si="6"/>
        <v>11</v>
      </c>
      <c r="P25" s="39">
        <f t="shared" si="6"/>
        <v>341</v>
      </c>
      <c r="Q25" s="40">
        <f t="shared" si="6"/>
        <v>325</v>
      </c>
      <c r="R25" s="40">
        <f t="shared" si="6"/>
        <v>16</v>
      </c>
    </row>
    <row r="26" spans="2:18" s="38" customFormat="1" ht="15.75" customHeight="1">
      <c r="B26" s="43" t="s">
        <v>92</v>
      </c>
      <c r="C26" s="37">
        <f aca="true" t="shared" si="7" ref="C26:C36">SUM(D26:F26)</f>
        <v>11</v>
      </c>
      <c r="D26" s="37">
        <v>9</v>
      </c>
      <c r="E26" s="37">
        <v>0</v>
      </c>
      <c r="F26" s="37">
        <v>2</v>
      </c>
      <c r="G26" s="37">
        <f aca="true" t="shared" si="8" ref="G26:G36">SUM(H26:I26)</f>
        <v>8489</v>
      </c>
      <c r="H26" s="37">
        <v>4630</v>
      </c>
      <c r="I26" s="37">
        <v>3859</v>
      </c>
      <c r="J26" s="37">
        <v>3200</v>
      </c>
      <c r="K26" s="37">
        <f aca="true" t="shared" si="9" ref="K26:K36">SUM(L26:O26)</f>
        <v>574</v>
      </c>
      <c r="L26" s="37">
        <v>398</v>
      </c>
      <c r="M26" s="37">
        <v>158</v>
      </c>
      <c r="N26" s="37">
        <v>18</v>
      </c>
      <c r="O26" s="37">
        <v>0</v>
      </c>
      <c r="P26" s="37">
        <f aca="true" t="shared" si="10" ref="P26:P36">Q26+R26</f>
        <v>105</v>
      </c>
      <c r="Q26" s="38">
        <v>102</v>
      </c>
      <c r="R26" s="38">
        <v>3</v>
      </c>
    </row>
    <row r="27" spans="2:18" s="38" customFormat="1" ht="15.75" customHeight="1">
      <c r="B27" s="43" t="s">
        <v>94</v>
      </c>
      <c r="C27" s="37">
        <f t="shared" si="7"/>
        <v>4</v>
      </c>
      <c r="D27" s="37">
        <v>2</v>
      </c>
      <c r="E27" s="37">
        <v>1</v>
      </c>
      <c r="F27" s="37">
        <v>1</v>
      </c>
      <c r="G27" s="37">
        <f t="shared" si="8"/>
        <v>4151</v>
      </c>
      <c r="H27" s="37">
        <v>1847</v>
      </c>
      <c r="I27" s="37">
        <v>2304</v>
      </c>
      <c r="J27" s="37">
        <v>1480</v>
      </c>
      <c r="K27" s="37">
        <f t="shared" si="9"/>
        <v>209</v>
      </c>
      <c r="L27" s="37">
        <v>128</v>
      </c>
      <c r="M27" s="37">
        <v>43</v>
      </c>
      <c r="N27" s="37">
        <v>30</v>
      </c>
      <c r="O27" s="37">
        <v>8</v>
      </c>
      <c r="P27" s="37">
        <f t="shared" si="10"/>
        <v>31</v>
      </c>
      <c r="Q27" s="38">
        <v>23</v>
      </c>
      <c r="R27" s="38">
        <v>8</v>
      </c>
    </row>
    <row r="28" spans="2:18" s="38" customFormat="1" ht="15.75" customHeight="1">
      <c r="B28" s="43" t="s">
        <v>66</v>
      </c>
      <c r="C28" s="37">
        <f t="shared" si="7"/>
        <v>5</v>
      </c>
      <c r="D28" s="37">
        <v>4</v>
      </c>
      <c r="E28" s="37">
        <v>0</v>
      </c>
      <c r="F28" s="37">
        <v>1</v>
      </c>
      <c r="G28" s="37">
        <f t="shared" si="8"/>
        <v>4129</v>
      </c>
      <c r="H28" s="37">
        <v>1928</v>
      </c>
      <c r="I28" s="37">
        <v>2201</v>
      </c>
      <c r="J28" s="37">
        <v>1440</v>
      </c>
      <c r="K28" s="37">
        <f t="shared" si="9"/>
        <v>274</v>
      </c>
      <c r="L28" s="37">
        <v>196</v>
      </c>
      <c r="M28" s="37">
        <v>69</v>
      </c>
      <c r="N28" s="37">
        <v>8</v>
      </c>
      <c r="O28" s="37">
        <v>1</v>
      </c>
      <c r="P28" s="37">
        <f t="shared" si="10"/>
        <v>47</v>
      </c>
      <c r="Q28" s="38">
        <v>45</v>
      </c>
      <c r="R28" s="38">
        <v>2</v>
      </c>
    </row>
    <row r="29" spans="2:18" s="38" customFormat="1" ht="15.75" customHeight="1">
      <c r="B29" s="43" t="s">
        <v>97</v>
      </c>
      <c r="C29" s="37">
        <f t="shared" si="7"/>
        <v>6</v>
      </c>
      <c r="D29" s="37">
        <v>5</v>
      </c>
      <c r="E29" s="37">
        <v>0</v>
      </c>
      <c r="F29" s="37">
        <v>1</v>
      </c>
      <c r="G29" s="37">
        <f t="shared" si="8"/>
        <v>5180</v>
      </c>
      <c r="H29" s="37">
        <v>2734</v>
      </c>
      <c r="I29" s="37">
        <v>2446</v>
      </c>
      <c r="J29" s="37">
        <v>1800</v>
      </c>
      <c r="K29" s="37">
        <f t="shared" si="9"/>
        <v>348</v>
      </c>
      <c r="L29" s="37">
        <v>255</v>
      </c>
      <c r="M29" s="37">
        <v>84</v>
      </c>
      <c r="N29" s="37">
        <v>8</v>
      </c>
      <c r="O29" s="37">
        <v>1</v>
      </c>
      <c r="P29" s="37">
        <f t="shared" si="10"/>
        <v>68</v>
      </c>
      <c r="Q29" s="38">
        <v>67</v>
      </c>
      <c r="R29" s="38">
        <v>1</v>
      </c>
    </row>
    <row r="30" spans="2:18" s="38" customFormat="1" ht="15.75" customHeight="1">
      <c r="B30" s="43" t="s">
        <v>102</v>
      </c>
      <c r="C30" s="37">
        <f t="shared" si="7"/>
        <v>3</v>
      </c>
      <c r="D30" s="37">
        <v>3</v>
      </c>
      <c r="E30" s="37">
        <v>0</v>
      </c>
      <c r="F30" s="37">
        <v>0</v>
      </c>
      <c r="G30" s="37">
        <f t="shared" si="8"/>
        <v>1966</v>
      </c>
      <c r="H30" s="37">
        <v>1114</v>
      </c>
      <c r="I30" s="37">
        <v>852</v>
      </c>
      <c r="J30" s="37">
        <v>680</v>
      </c>
      <c r="K30" s="37">
        <f t="shared" si="9"/>
        <v>126</v>
      </c>
      <c r="L30" s="37">
        <v>94</v>
      </c>
      <c r="M30" s="37">
        <v>32</v>
      </c>
      <c r="N30" s="37">
        <v>0</v>
      </c>
      <c r="O30" s="37">
        <v>0</v>
      </c>
      <c r="P30" s="37">
        <f t="shared" si="10"/>
        <v>25</v>
      </c>
      <c r="Q30" s="38">
        <v>25</v>
      </c>
      <c r="R30" s="38">
        <v>0</v>
      </c>
    </row>
    <row r="31" spans="2:18" s="38" customFormat="1" ht="15.75" customHeight="1">
      <c r="B31" s="43" t="s">
        <v>105</v>
      </c>
      <c r="C31" s="37">
        <f t="shared" si="7"/>
        <v>2</v>
      </c>
      <c r="D31" s="37">
        <v>2</v>
      </c>
      <c r="E31" s="37">
        <v>0</v>
      </c>
      <c r="F31" s="37">
        <v>0</v>
      </c>
      <c r="G31" s="37">
        <f t="shared" si="8"/>
        <v>810</v>
      </c>
      <c r="H31" s="37">
        <v>271</v>
      </c>
      <c r="I31" s="37">
        <v>539</v>
      </c>
      <c r="J31" s="37">
        <v>290</v>
      </c>
      <c r="K31" s="37">
        <f t="shared" si="9"/>
        <v>61</v>
      </c>
      <c r="L31" s="37">
        <v>31</v>
      </c>
      <c r="M31" s="37">
        <v>30</v>
      </c>
      <c r="N31" s="37">
        <v>0</v>
      </c>
      <c r="O31" s="37">
        <v>0</v>
      </c>
      <c r="P31" s="37">
        <f t="shared" si="10"/>
        <v>17</v>
      </c>
      <c r="Q31" s="38">
        <v>17</v>
      </c>
      <c r="R31" s="38">
        <v>0</v>
      </c>
    </row>
    <row r="32" spans="2:18" s="38" customFormat="1" ht="15.75" customHeight="1">
      <c r="B32" s="43" t="s">
        <v>82</v>
      </c>
      <c r="C32" s="37">
        <f t="shared" si="7"/>
        <v>1</v>
      </c>
      <c r="D32" s="37">
        <v>1</v>
      </c>
      <c r="E32" s="37">
        <v>0</v>
      </c>
      <c r="F32" s="37">
        <v>0</v>
      </c>
      <c r="G32" s="37">
        <f t="shared" si="8"/>
        <v>597</v>
      </c>
      <c r="H32" s="37">
        <v>197</v>
      </c>
      <c r="I32" s="37">
        <v>400</v>
      </c>
      <c r="J32" s="37">
        <v>200</v>
      </c>
      <c r="K32" s="37">
        <f t="shared" si="9"/>
        <v>52</v>
      </c>
      <c r="L32" s="37">
        <v>38</v>
      </c>
      <c r="M32" s="37">
        <v>14</v>
      </c>
      <c r="N32" s="37">
        <v>0</v>
      </c>
      <c r="O32" s="37">
        <v>0</v>
      </c>
      <c r="P32" s="37">
        <f t="shared" si="10"/>
        <v>20</v>
      </c>
      <c r="Q32" s="38">
        <v>20</v>
      </c>
      <c r="R32" s="38">
        <v>0</v>
      </c>
    </row>
    <row r="33" spans="2:18" s="38" customFormat="1" ht="15.75" customHeight="1">
      <c r="B33" s="43" t="s">
        <v>83</v>
      </c>
      <c r="C33" s="37">
        <f t="shared" si="7"/>
        <v>1</v>
      </c>
      <c r="D33" s="37">
        <v>0</v>
      </c>
      <c r="E33" s="37">
        <v>0</v>
      </c>
      <c r="F33" s="37">
        <v>1</v>
      </c>
      <c r="G33" s="37">
        <f t="shared" si="8"/>
        <v>690</v>
      </c>
      <c r="H33" s="37">
        <v>187</v>
      </c>
      <c r="I33" s="37">
        <v>503</v>
      </c>
      <c r="J33" s="37">
        <v>240</v>
      </c>
      <c r="K33" s="37">
        <f t="shared" si="9"/>
        <v>48</v>
      </c>
      <c r="L33" s="37">
        <v>30</v>
      </c>
      <c r="M33" s="37">
        <v>13</v>
      </c>
      <c r="N33" s="37">
        <v>4</v>
      </c>
      <c r="O33" s="37">
        <v>1</v>
      </c>
      <c r="P33" s="37">
        <f t="shared" si="10"/>
        <v>12</v>
      </c>
      <c r="Q33" s="38">
        <v>11</v>
      </c>
      <c r="R33" s="38">
        <v>1</v>
      </c>
    </row>
    <row r="34" spans="2:18" s="38" customFormat="1" ht="15.75" customHeight="1">
      <c r="B34" s="43" t="s">
        <v>84</v>
      </c>
      <c r="C34" s="37">
        <f t="shared" si="7"/>
        <v>1</v>
      </c>
      <c r="D34" s="37">
        <v>1</v>
      </c>
      <c r="E34" s="37">
        <v>0</v>
      </c>
      <c r="F34" s="37">
        <v>0</v>
      </c>
      <c r="G34" s="37">
        <f t="shared" si="8"/>
        <v>1057</v>
      </c>
      <c r="H34" s="37">
        <v>557</v>
      </c>
      <c r="I34" s="37">
        <v>500</v>
      </c>
      <c r="J34" s="37">
        <v>410</v>
      </c>
      <c r="K34" s="37">
        <f t="shared" si="9"/>
        <v>68</v>
      </c>
      <c r="L34" s="37">
        <v>50</v>
      </c>
      <c r="M34" s="37">
        <v>18</v>
      </c>
      <c r="N34" s="37">
        <v>0</v>
      </c>
      <c r="O34" s="37">
        <v>0</v>
      </c>
      <c r="P34" s="37">
        <f t="shared" si="10"/>
        <v>9</v>
      </c>
      <c r="Q34" s="38">
        <v>9</v>
      </c>
      <c r="R34" s="38">
        <v>0</v>
      </c>
    </row>
    <row r="35" spans="2:18" s="38" customFormat="1" ht="15.75" customHeight="1">
      <c r="B35" s="43" t="s">
        <v>85</v>
      </c>
      <c r="C35" s="37">
        <f t="shared" si="7"/>
        <v>1</v>
      </c>
      <c r="D35" s="37">
        <v>0</v>
      </c>
      <c r="E35" s="37">
        <v>0</v>
      </c>
      <c r="F35" s="37">
        <v>1</v>
      </c>
      <c r="G35" s="37">
        <f t="shared" si="8"/>
        <v>658</v>
      </c>
      <c r="H35" s="37">
        <v>328</v>
      </c>
      <c r="I35" s="37">
        <v>330</v>
      </c>
      <c r="J35" s="37">
        <v>240</v>
      </c>
      <c r="K35" s="37">
        <f t="shared" si="9"/>
        <v>51</v>
      </c>
      <c r="L35" s="37">
        <v>25</v>
      </c>
      <c r="M35" s="37">
        <v>17</v>
      </c>
      <c r="N35" s="37">
        <v>9</v>
      </c>
      <c r="O35" s="37">
        <v>0</v>
      </c>
      <c r="P35" s="37">
        <f t="shared" si="10"/>
        <v>7</v>
      </c>
      <c r="Q35" s="38">
        <v>6</v>
      </c>
      <c r="R35" s="38">
        <v>1</v>
      </c>
    </row>
    <row r="36" spans="2:18" s="38" customFormat="1" ht="15.75" customHeight="1">
      <c r="B36" s="43" t="s">
        <v>86</v>
      </c>
      <c r="C36" s="37">
        <f t="shared" si="7"/>
        <v>0</v>
      </c>
      <c r="D36" s="37">
        <v>0</v>
      </c>
      <c r="E36" s="37">
        <v>0</v>
      </c>
      <c r="F36" s="37">
        <v>0</v>
      </c>
      <c r="G36" s="37">
        <f t="shared" si="8"/>
        <v>0</v>
      </c>
      <c r="H36" s="37">
        <v>0</v>
      </c>
      <c r="I36" s="37">
        <v>0</v>
      </c>
      <c r="J36" s="37">
        <v>0</v>
      </c>
      <c r="K36" s="37">
        <f t="shared" si="9"/>
        <v>0</v>
      </c>
      <c r="L36" s="37">
        <v>0</v>
      </c>
      <c r="M36" s="37">
        <v>0</v>
      </c>
      <c r="N36" s="37">
        <v>0</v>
      </c>
      <c r="O36" s="37">
        <v>0</v>
      </c>
      <c r="P36" s="37">
        <f t="shared" si="10"/>
        <v>0</v>
      </c>
      <c r="Q36" s="38">
        <v>0</v>
      </c>
      <c r="R36" s="38">
        <v>0</v>
      </c>
    </row>
    <row r="37" spans="2:16" s="38" customFormat="1" ht="15.75" customHeight="1">
      <c r="B37" s="43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8" s="40" customFormat="1" ht="15.75" customHeight="1">
      <c r="A38" s="185" t="s">
        <v>138</v>
      </c>
      <c r="B38" s="186"/>
      <c r="C38" s="39">
        <f aca="true" t="shared" si="11" ref="C38:R38">SUM(C39:C39)</f>
        <v>29</v>
      </c>
      <c r="D38" s="39">
        <f t="shared" si="11"/>
        <v>24</v>
      </c>
      <c r="E38" s="39">
        <f t="shared" si="11"/>
        <v>1</v>
      </c>
      <c r="F38" s="39">
        <f t="shared" si="11"/>
        <v>4</v>
      </c>
      <c r="G38" s="39">
        <f t="shared" si="11"/>
        <v>20724</v>
      </c>
      <c r="H38" s="39">
        <f t="shared" si="11"/>
        <v>10375</v>
      </c>
      <c r="I38" s="39">
        <f t="shared" si="11"/>
        <v>10349</v>
      </c>
      <c r="J38" s="39">
        <f t="shared" si="11"/>
        <v>7840</v>
      </c>
      <c r="K38" s="39">
        <f t="shared" si="11"/>
        <v>1523</v>
      </c>
      <c r="L38" s="39">
        <f t="shared" si="11"/>
        <v>1049</v>
      </c>
      <c r="M38" s="39">
        <f t="shared" si="11"/>
        <v>361</v>
      </c>
      <c r="N38" s="39">
        <f t="shared" si="11"/>
        <v>86</v>
      </c>
      <c r="O38" s="39">
        <f t="shared" si="11"/>
        <v>27</v>
      </c>
      <c r="P38" s="39">
        <f t="shared" si="11"/>
        <v>282</v>
      </c>
      <c r="Q38" s="40">
        <f t="shared" si="11"/>
        <v>263</v>
      </c>
      <c r="R38" s="40">
        <f t="shared" si="11"/>
        <v>19</v>
      </c>
    </row>
    <row r="39" spans="2:18" s="38" customFormat="1" ht="15.75" customHeight="1">
      <c r="B39" s="43" t="s">
        <v>90</v>
      </c>
      <c r="C39" s="37">
        <f>SUM(D39:F39)</f>
        <v>29</v>
      </c>
      <c r="D39" s="37">
        <v>24</v>
      </c>
      <c r="E39" s="37">
        <v>1</v>
      </c>
      <c r="F39" s="37">
        <v>4</v>
      </c>
      <c r="G39" s="37">
        <f>SUM(H39:I39)</f>
        <v>20724</v>
      </c>
      <c r="H39" s="37">
        <v>10375</v>
      </c>
      <c r="I39" s="37">
        <v>10349</v>
      </c>
      <c r="J39" s="37">
        <v>7840</v>
      </c>
      <c r="K39" s="37">
        <f>SUM(L39:O39)</f>
        <v>1523</v>
      </c>
      <c r="L39" s="37">
        <v>1049</v>
      </c>
      <c r="M39" s="37">
        <v>361</v>
      </c>
      <c r="N39" s="37">
        <v>86</v>
      </c>
      <c r="O39" s="37">
        <v>27</v>
      </c>
      <c r="P39" s="37">
        <f>Q39+R39</f>
        <v>282</v>
      </c>
      <c r="Q39" s="38">
        <v>263</v>
      </c>
      <c r="R39" s="38">
        <v>19</v>
      </c>
    </row>
    <row r="40" spans="2:16" s="38" customFormat="1" ht="15.75" customHeight="1"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8" s="40" customFormat="1" ht="15.75" customHeight="1">
      <c r="A41" s="187" t="s">
        <v>139</v>
      </c>
      <c r="B41" s="188"/>
      <c r="C41" s="39">
        <f>SUM(C42:C53)</f>
        <v>35</v>
      </c>
      <c r="D41" s="39">
        <f aca="true" t="shared" si="12" ref="D41:R41">SUM(D42:D53)</f>
        <v>31</v>
      </c>
      <c r="E41" s="39">
        <f t="shared" si="12"/>
        <v>0</v>
      </c>
      <c r="F41" s="39">
        <f t="shared" si="12"/>
        <v>4</v>
      </c>
      <c r="G41" s="39">
        <f t="shared" si="12"/>
        <v>23655</v>
      </c>
      <c r="H41" s="39">
        <f t="shared" si="12"/>
        <v>12500</v>
      </c>
      <c r="I41" s="39">
        <f t="shared" si="12"/>
        <v>11155</v>
      </c>
      <c r="J41" s="39">
        <f t="shared" si="12"/>
        <v>8364</v>
      </c>
      <c r="K41" s="39">
        <f t="shared" si="12"/>
        <v>1667</v>
      </c>
      <c r="L41" s="39">
        <f t="shared" si="12"/>
        <v>1216</v>
      </c>
      <c r="M41" s="39">
        <f t="shared" si="12"/>
        <v>419</v>
      </c>
      <c r="N41" s="39">
        <f t="shared" si="12"/>
        <v>28</v>
      </c>
      <c r="O41" s="39">
        <f t="shared" si="12"/>
        <v>4</v>
      </c>
      <c r="P41" s="39">
        <f t="shared" si="12"/>
        <v>352</v>
      </c>
      <c r="Q41" s="40">
        <f t="shared" si="12"/>
        <v>348</v>
      </c>
      <c r="R41" s="40">
        <f t="shared" si="12"/>
        <v>4</v>
      </c>
    </row>
    <row r="42" spans="2:18" s="38" customFormat="1" ht="15.75" customHeight="1">
      <c r="B42" s="43" t="s">
        <v>96</v>
      </c>
      <c r="C42" s="37">
        <f aca="true" t="shared" si="13" ref="C42:C53">SUM(D42:F42)</f>
        <v>5</v>
      </c>
      <c r="D42" s="37">
        <v>4</v>
      </c>
      <c r="E42" s="37">
        <v>0</v>
      </c>
      <c r="F42" s="37">
        <v>1</v>
      </c>
      <c r="G42" s="37">
        <f aca="true" t="shared" si="14" ref="G42:G53">SUM(H42:I42)</f>
        <v>3077</v>
      </c>
      <c r="H42" s="37">
        <v>2037</v>
      </c>
      <c r="I42" s="37">
        <v>1040</v>
      </c>
      <c r="J42" s="37">
        <v>1140</v>
      </c>
      <c r="K42" s="37">
        <f aca="true" t="shared" si="15" ref="K42:K53">SUM(L42:O42)</f>
        <v>238</v>
      </c>
      <c r="L42" s="37">
        <v>178</v>
      </c>
      <c r="M42" s="37">
        <v>52</v>
      </c>
      <c r="N42" s="37">
        <v>8</v>
      </c>
      <c r="O42" s="37">
        <v>0</v>
      </c>
      <c r="P42" s="37">
        <f aca="true" t="shared" si="16" ref="P42:P53">Q42+R42</f>
        <v>42</v>
      </c>
      <c r="Q42" s="38">
        <v>41</v>
      </c>
      <c r="R42" s="38">
        <v>1</v>
      </c>
    </row>
    <row r="43" spans="2:18" s="38" customFormat="1" ht="15.75" customHeight="1">
      <c r="B43" s="43" t="s">
        <v>98</v>
      </c>
      <c r="C43" s="37">
        <f t="shared" si="13"/>
        <v>5</v>
      </c>
      <c r="D43" s="37">
        <v>4</v>
      </c>
      <c r="E43" s="37">
        <v>0</v>
      </c>
      <c r="F43" s="37">
        <v>1</v>
      </c>
      <c r="G43" s="37">
        <f t="shared" si="14"/>
        <v>4283</v>
      </c>
      <c r="H43" s="37">
        <v>2159</v>
      </c>
      <c r="I43" s="37">
        <v>2124</v>
      </c>
      <c r="J43" s="37">
        <v>1444</v>
      </c>
      <c r="K43" s="37">
        <f t="shared" si="15"/>
        <v>282</v>
      </c>
      <c r="L43" s="37">
        <v>200</v>
      </c>
      <c r="M43" s="37">
        <v>73</v>
      </c>
      <c r="N43" s="37">
        <v>6</v>
      </c>
      <c r="O43" s="37">
        <v>3</v>
      </c>
      <c r="P43" s="37">
        <f t="shared" si="16"/>
        <v>55</v>
      </c>
      <c r="Q43" s="38">
        <v>54</v>
      </c>
      <c r="R43" s="38">
        <v>1</v>
      </c>
    </row>
    <row r="44" spans="2:18" s="38" customFormat="1" ht="15.75" customHeight="1">
      <c r="B44" s="43" t="s">
        <v>99</v>
      </c>
      <c r="C44" s="37">
        <f t="shared" si="13"/>
        <v>4</v>
      </c>
      <c r="D44" s="37">
        <v>4</v>
      </c>
      <c r="E44" s="37">
        <v>0</v>
      </c>
      <c r="F44" s="37">
        <v>0</v>
      </c>
      <c r="G44" s="37">
        <f t="shared" si="14"/>
        <v>2300</v>
      </c>
      <c r="H44" s="37">
        <v>978</v>
      </c>
      <c r="I44" s="37">
        <v>1322</v>
      </c>
      <c r="J44" s="37">
        <v>775</v>
      </c>
      <c r="K44" s="37">
        <f t="shared" si="15"/>
        <v>165</v>
      </c>
      <c r="L44" s="37">
        <v>125</v>
      </c>
      <c r="M44" s="37">
        <v>40</v>
      </c>
      <c r="N44" s="37">
        <v>0</v>
      </c>
      <c r="O44" s="37">
        <v>0</v>
      </c>
      <c r="P44" s="37">
        <f t="shared" si="16"/>
        <v>56</v>
      </c>
      <c r="Q44" s="38">
        <v>56</v>
      </c>
      <c r="R44" s="38">
        <v>0</v>
      </c>
    </row>
    <row r="45" spans="2:18" s="38" customFormat="1" ht="15.75" customHeight="1">
      <c r="B45" s="43" t="s">
        <v>100</v>
      </c>
      <c r="C45" s="37">
        <f t="shared" si="13"/>
        <v>4</v>
      </c>
      <c r="D45" s="37">
        <v>4</v>
      </c>
      <c r="E45" s="37">
        <v>0</v>
      </c>
      <c r="F45" s="37">
        <v>0</v>
      </c>
      <c r="G45" s="37">
        <f t="shared" si="14"/>
        <v>2990</v>
      </c>
      <c r="H45" s="37">
        <v>1829</v>
      </c>
      <c r="I45" s="37">
        <v>1161</v>
      </c>
      <c r="J45" s="37">
        <v>1000</v>
      </c>
      <c r="K45" s="37">
        <f t="shared" si="15"/>
        <v>212</v>
      </c>
      <c r="L45" s="37">
        <v>152</v>
      </c>
      <c r="M45" s="37">
        <v>60</v>
      </c>
      <c r="N45" s="37">
        <v>0</v>
      </c>
      <c r="O45" s="37">
        <v>0</v>
      </c>
      <c r="P45" s="37">
        <f t="shared" si="16"/>
        <v>35</v>
      </c>
      <c r="Q45" s="38">
        <v>35</v>
      </c>
      <c r="R45" s="38">
        <v>0</v>
      </c>
    </row>
    <row r="46" spans="2:18" s="38" customFormat="1" ht="15.75" customHeight="1">
      <c r="B46" s="43" t="s">
        <v>101</v>
      </c>
      <c r="C46" s="37">
        <f t="shared" si="13"/>
        <v>6</v>
      </c>
      <c r="D46" s="37">
        <v>5</v>
      </c>
      <c r="E46" s="37">
        <v>0</v>
      </c>
      <c r="F46" s="37">
        <v>1</v>
      </c>
      <c r="G46" s="37">
        <f t="shared" si="14"/>
        <v>4332</v>
      </c>
      <c r="H46" s="37">
        <v>2498</v>
      </c>
      <c r="I46" s="37">
        <v>1834</v>
      </c>
      <c r="J46" s="37">
        <v>1590</v>
      </c>
      <c r="K46" s="37">
        <f t="shared" si="15"/>
        <v>274</v>
      </c>
      <c r="L46" s="37">
        <v>207</v>
      </c>
      <c r="M46" s="37">
        <v>59</v>
      </c>
      <c r="N46" s="37">
        <v>7</v>
      </c>
      <c r="O46" s="37">
        <v>1</v>
      </c>
      <c r="P46" s="37">
        <f t="shared" si="16"/>
        <v>63</v>
      </c>
      <c r="Q46" s="38">
        <v>62</v>
      </c>
      <c r="R46" s="38">
        <v>1</v>
      </c>
    </row>
    <row r="47" spans="2:18" s="38" customFormat="1" ht="15.75" customHeight="1">
      <c r="B47" s="43" t="s">
        <v>103</v>
      </c>
      <c r="C47" s="37">
        <f t="shared" si="13"/>
        <v>2</v>
      </c>
      <c r="D47" s="37">
        <v>2</v>
      </c>
      <c r="E47" s="37">
        <v>0</v>
      </c>
      <c r="F47" s="37">
        <v>0</v>
      </c>
      <c r="G47" s="37">
        <f t="shared" si="14"/>
        <v>1472</v>
      </c>
      <c r="H47" s="37">
        <v>652</v>
      </c>
      <c r="I47" s="37">
        <v>820</v>
      </c>
      <c r="J47" s="37">
        <v>480</v>
      </c>
      <c r="K47" s="37">
        <f t="shared" si="15"/>
        <v>93</v>
      </c>
      <c r="L47" s="37">
        <v>65</v>
      </c>
      <c r="M47" s="37">
        <v>28</v>
      </c>
      <c r="N47" s="37">
        <v>0</v>
      </c>
      <c r="O47" s="37">
        <v>0</v>
      </c>
      <c r="P47" s="37">
        <f t="shared" si="16"/>
        <v>18</v>
      </c>
      <c r="Q47" s="38">
        <v>18</v>
      </c>
      <c r="R47" s="38">
        <v>0</v>
      </c>
    </row>
    <row r="48" spans="2:18" s="38" customFormat="1" ht="15.75" customHeight="1">
      <c r="B48" s="43" t="s">
        <v>112</v>
      </c>
      <c r="C48" s="37">
        <f t="shared" si="13"/>
        <v>1</v>
      </c>
      <c r="D48" s="37">
        <v>1</v>
      </c>
      <c r="E48" s="37">
        <v>0</v>
      </c>
      <c r="F48" s="37">
        <v>0</v>
      </c>
      <c r="G48" s="37">
        <f t="shared" si="14"/>
        <v>576</v>
      </c>
      <c r="H48" s="37">
        <v>289</v>
      </c>
      <c r="I48" s="37">
        <v>287</v>
      </c>
      <c r="J48" s="37">
        <v>200</v>
      </c>
      <c r="K48" s="37">
        <f t="shared" si="15"/>
        <v>42</v>
      </c>
      <c r="L48" s="37">
        <v>26</v>
      </c>
      <c r="M48" s="37">
        <v>16</v>
      </c>
      <c r="N48" s="37">
        <v>0</v>
      </c>
      <c r="O48" s="37">
        <v>0</v>
      </c>
      <c r="P48" s="37">
        <f t="shared" si="16"/>
        <v>7</v>
      </c>
      <c r="Q48" s="38">
        <v>7</v>
      </c>
      <c r="R48" s="38">
        <v>0</v>
      </c>
    </row>
    <row r="49" spans="2:18" s="38" customFormat="1" ht="15.75" customHeight="1">
      <c r="B49" s="43" t="s">
        <v>113</v>
      </c>
      <c r="C49" s="37">
        <f t="shared" si="13"/>
        <v>3</v>
      </c>
      <c r="D49" s="37">
        <v>3</v>
      </c>
      <c r="E49" s="37">
        <v>0</v>
      </c>
      <c r="F49" s="37">
        <v>0</v>
      </c>
      <c r="G49" s="37">
        <f t="shared" si="14"/>
        <v>1849</v>
      </c>
      <c r="H49" s="37">
        <v>697</v>
      </c>
      <c r="I49" s="37">
        <v>1152</v>
      </c>
      <c r="J49" s="37">
        <v>775</v>
      </c>
      <c r="K49" s="37">
        <f t="shared" si="15"/>
        <v>132</v>
      </c>
      <c r="L49" s="37">
        <v>98</v>
      </c>
      <c r="M49" s="37">
        <v>34</v>
      </c>
      <c r="N49" s="37">
        <v>0</v>
      </c>
      <c r="O49" s="37">
        <v>0</v>
      </c>
      <c r="P49" s="37">
        <f t="shared" si="16"/>
        <v>31</v>
      </c>
      <c r="Q49" s="38">
        <v>31</v>
      </c>
      <c r="R49" s="38">
        <v>0</v>
      </c>
    </row>
    <row r="50" spans="2:18" s="38" customFormat="1" ht="15.75" customHeight="1">
      <c r="B50" s="43" t="s">
        <v>114</v>
      </c>
      <c r="C50" s="37">
        <f t="shared" si="13"/>
        <v>2</v>
      </c>
      <c r="D50" s="37">
        <v>1</v>
      </c>
      <c r="E50" s="37">
        <v>0</v>
      </c>
      <c r="F50" s="37">
        <v>1</v>
      </c>
      <c r="G50" s="37">
        <f t="shared" si="14"/>
        <v>1437</v>
      </c>
      <c r="H50" s="37">
        <v>725</v>
      </c>
      <c r="I50" s="37">
        <v>712</v>
      </c>
      <c r="J50" s="37">
        <v>480</v>
      </c>
      <c r="K50" s="37">
        <f t="shared" si="15"/>
        <v>99</v>
      </c>
      <c r="L50" s="37">
        <v>74</v>
      </c>
      <c r="M50" s="37">
        <v>18</v>
      </c>
      <c r="N50" s="37">
        <v>7</v>
      </c>
      <c r="O50" s="37">
        <v>0</v>
      </c>
      <c r="P50" s="37">
        <f t="shared" si="16"/>
        <v>20</v>
      </c>
      <c r="Q50" s="38">
        <v>19</v>
      </c>
      <c r="R50" s="38">
        <v>1</v>
      </c>
    </row>
    <row r="51" spans="2:18" s="38" customFormat="1" ht="15.75" customHeight="1">
      <c r="B51" s="43" t="s">
        <v>87</v>
      </c>
      <c r="C51" s="37">
        <f t="shared" si="13"/>
        <v>1</v>
      </c>
      <c r="D51" s="37">
        <v>1</v>
      </c>
      <c r="E51" s="37">
        <v>0</v>
      </c>
      <c r="F51" s="37">
        <v>0</v>
      </c>
      <c r="G51" s="37">
        <f t="shared" si="14"/>
        <v>457</v>
      </c>
      <c r="H51" s="37">
        <v>139</v>
      </c>
      <c r="I51" s="37">
        <v>318</v>
      </c>
      <c r="J51" s="37">
        <v>160</v>
      </c>
      <c r="K51" s="37">
        <f t="shared" si="15"/>
        <v>37</v>
      </c>
      <c r="L51" s="37">
        <v>23</v>
      </c>
      <c r="M51" s="37">
        <v>14</v>
      </c>
      <c r="N51" s="37">
        <v>0</v>
      </c>
      <c r="O51" s="37">
        <v>0</v>
      </c>
      <c r="P51" s="37">
        <f t="shared" si="16"/>
        <v>8</v>
      </c>
      <c r="Q51" s="38">
        <v>8</v>
      </c>
      <c r="R51" s="38">
        <v>0</v>
      </c>
    </row>
    <row r="52" spans="2:18" s="38" customFormat="1" ht="15.75" customHeight="1">
      <c r="B52" s="43" t="s">
        <v>115</v>
      </c>
      <c r="C52" s="37">
        <f t="shared" si="13"/>
        <v>1</v>
      </c>
      <c r="D52" s="37">
        <v>1</v>
      </c>
      <c r="E52" s="37">
        <v>0</v>
      </c>
      <c r="F52" s="37">
        <v>0</v>
      </c>
      <c r="G52" s="37">
        <f t="shared" si="14"/>
        <v>205</v>
      </c>
      <c r="H52" s="37">
        <v>127</v>
      </c>
      <c r="I52" s="37">
        <v>78</v>
      </c>
      <c r="J52" s="37">
        <v>80</v>
      </c>
      <c r="K52" s="37">
        <f t="shared" si="15"/>
        <v>24</v>
      </c>
      <c r="L52" s="37">
        <v>17</v>
      </c>
      <c r="M52" s="37">
        <v>7</v>
      </c>
      <c r="N52" s="37">
        <v>0</v>
      </c>
      <c r="O52" s="37">
        <v>0</v>
      </c>
      <c r="P52" s="37">
        <f t="shared" si="16"/>
        <v>5</v>
      </c>
      <c r="Q52" s="38">
        <v>5</v>
      </c>
      <c r="R52" s="38">
        <v>0</v>
      </c>
    </row>
    <row r="53" spans="2:18" s="38" customFormat="1" ht="15.75" customHeight="1">
      <c r="B53" s="43" t="s">
        <v>88</v>
      </c>
      <c r="C53" s="37">
        <f t="shared" si="13"/>
        <v>1</v>
      </c>
      <c r="D53" s="37">
        <v>1</v>
      </c>
      <c r="E53" s="37">
        <v>0</v>
      </c>
      <c r="F53" s="37">
        <v>0</v>
      </c>
      <c r="G53" s="37">
        <f t="shared" si="14"/>
        <v>677</v>
      </c>
      <c r="H53" s="37">
        <v>370</v>
      </c>
      <c r="I53" s="37">
        <v>307</v>
      </c>
      <c r="J53" s="37">
        <v>240</v>
      </c>
      <c r="K53" s="37">
        <f t="shared" si="15"/>
        <v>69</v>
      </c>
      <c r="L53" s="37">
        <v>51</v>
      </c>
      <c r="M53" s="37">
        <v>18</v>
      </c>
      <c r="N53" s="37">
        <v>0</v>
      </c>
      <c r="O53" s="37">
        <v>0</v>
      </c>
      <c r="P53" s="37">
        <f t="shared" si="16"/>
        <v>12</v>
      </c>
      <c r="Q53" s="38">
        <v>12</v>
      </c>
      <c r="R53" s="38">
        <v>0</v>
      </c>
    </row>
    <row r="54" spans="2:16" s="38" customFormat="1" ht="15.75" customHeight="1">
      <c r="B54" s="43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1:18" s="40" customFormat="1" ht="15.75" customHeight="1">
      <c r="A55" s="185" t="s">
        <v>140</v>
      </c>
      <c r="B55" s="186"/>
      <c r="C55" s="39">
        <f>SUM(C56:C58)</f>
        <v>33</v>
      </c>
      <c r="D55" s="39">
        <f aca="true" t="shared" si="17" ref="D55:R55">SUM(D56:D58)</f>
        <v>28</v>
      </c>
      <c r="E55" s="39">
        <f t="shared" si="17"/>
        <v>0</v>
      </c>
      <c r="F55" s="39">
        <f t="shared" si="17"/>
        <v>5</v>
      </c>
      <c r="G55" s="39">
        <f t="shared" si="17"/>
        <v>23943</v>
      </c>
      <c r="H55" s="39">
        <f t="shared" si="17"/>
        <v>12351</v>
      </c>
      <c r="I55" s="39">
        <f t="shared" si="17"/>
        <v>11592</v>
      </c>
      <c r="J55" s="39">
        <f t="shared" si="17"/>
        <v>8625</v>
      </c>
      <c r="K55" s="39">
        <f t="shared" si="17"/>
        <v>1655</v>
      </c>
      <c r="L55" s="39">
        <f t="shared" si="17"/>
        <v>1162</v>
      </c>
      <c r="M55" s="39">
        <f t="shared" si="17"/>
        <v>406</v>
      </c>
      <c r="N55" s="39">
        <f t="shared" si="17"/>
        <v>68</v>
      </c>
      <c r="O55" s="39">
        <f t="shared" si="17"/>
        <v>19</v>
      </c>
      <c r="P55" s="39">
        <f t="shared" si="17"/>
        <v>278</v>
      </c>
      <c r="Q55" s="40">
        <f t="shared" si="17"/>
        <v>268</v>
      </c>
      <c r="R55" s="40">
        <f t="shared" si="17"/>
        <v>10</v>
      </c>
    </row>
    <row r="56" spans="2:18" s="38" customFormat="1" ht="15.75" customHeight="1">
      <c r="B56" s="43" t="s">
        <v>91</v>
      </c>
      <c r="C56" s="37">
        <f>SUM(D56:F56)</f>
        <v>31</v>
      </c>
      <c r="D56" s="37">
        <v>27</v>
      </c>
      <c r="E56" s="37">
        <v>0</v>
      </c>
      <c r="F56" s="37">
        <v>4</v>
      </c>
      <c r="G56" s="37">
        <f>SUM(H56:I56)</f>
        <v>22650</v>
      </c>
      <c r="H56" s="37">
        <v>11601</v>
      </c>
      <c r="I56" s="37">
        <v>11049</v>
      </c>
      <c r="J56" s="37">
        <v>8145</v>
      </c>
      <c r="K56" s="37">
        <f>SUM(L56:O56)</f>
        <v>1557</v>
      </c>
      <c r="L56" s="37">
        <v>1100</v>
      </c>
      <c r="M56" s="37">
        <v>378</v>
      </c>
      <c r="N56" s="37">
        <v>61</v>
      </c>
      <c r="O56" s="37">
        <v>18</v>
      </c>
      <c r="P56" s="37">
        <f>Q56+R56</f>
        <v>262</v>
      </c>
      <c r="Q56" s="38">
        <v>254</v>
      </c>
      <c r="R56" s="38">
        <v>8</v>
      </c>
    </row>
    <row r="57" spans="2:18" s="38" customFormat="1" ht="15.75" customHeight="1">
      <c r="B57" s="43" t="s">
        <v>106</v>
      </c>
      <c r="C57" s="37">
        <f>SUM(D57:F57)</f>
        <v>1</v>
      </c>
      <c r="D57" s="37">
        <v>1</v>
      </c>
      <c r="E57" s="37">
        <v>0</v>
      </c>
      <c r="F57" s="37">
        <v>0</v>
      </c>
      <c r="G57" s="37">
        <f>SUM(H57:I57)</f>
        <v>555</v>
      </c>
      <c r="H57" s="37">
        <v>299</v>
      </c>
      <c r="I57" s="37">
        <v>256</v>
      </c>
      <c r="J57" s="37">
        <v>200</v>
      </c>
      <c r="K57" s="37">
        <f>SUM(L57:O57)</f>
        <v>41</v>
      </c>
      <c r="L57" s="37">
        <v>26</v>
      </c>
      <c r="M57" s="37">
        <v>15</v>
      </c>
      <c r="N57" s="37">
        <v>0</v>
      </c>
      <c r="O57" s="37">
        <v>0</v>
      </c>
      <c r="P57" s="37">
        <f>Q57+R57</f>
        <v>8</v>
      </c>
      <c r="Q57" s="38">
        <v>8</v>
      </c>
      <c r="R57" s="38">
        <v>0</v>
      </c>
    </row>
    <row r="58" spans="1:18" s="38" customFormat="1" ht="15.75" customHeight="1">
      <c r="A58" s="100"/>
      <c r="B58" s="101" t="s">
        <v>89</v>
      </c>
      <c r="C58" s="102">
        <f>SUM(D58:F58)</f>
        <v>1</v>
      </c>
      <c r="D58" s="102">
        <v>0</v>
      </c>
      <c r="E58" s="102">
        <v>0</v>
      </c>
      <c r="F58" s="102">
        <v>1</v>
      </c>
      <c r="G58" s="102">
        <f>SUM(H58:I58)</f>
        <v>738</v>
      </c>
      <c r="H58" s="102">
        <v>451</v>
      </c>
      <c r="I58" s="102">
        <v>287</v>
      </c>
      <c r="J58" s="102">
        <v>280</v>
      </c>
      <c r="K58" s="102">
        <f>SUM(L58:O58)</f>
        <v>57</v>
      </c>
      <c r="L58" s="102">
        <v>36</v>
      </c>
      <c r="M58" s="102">
        <v>13</v>
      </c>
      <c r="N58" s="102">
        <v>7</v>
      </c>
      <c r="O58" s="102">
        <v>1</v>
      </c>
      <c r="P58" s="102">
        <f>Q58+R58</f>
        <v>8</v>
      </c>
      <c r="Q58" s="100">
        <v>6</v>
      </c>
      <c r="R58" s="100">
        <v>2</v>
      </c>
    </row>
    <row r="59" spans="2:16" s="16" customFormat="1" ht="15.75" customHeight="1">
      <c r="B59" s="1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2:16" s="16" customFormat="1" ht="15.75" customHeight="1">
      <c r="B60" s="1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2:16" s="16" customFormat="1" ht="15.75" customHeight="1"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s="16" customFormat="1" ht="15.75" customHeight="1">
      <c r="B62" s="12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s="16" customFormat="1" ht="15.75" customHeight="1"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2:16" s="16" customFormat="1" ht="15.75" customHeight="1"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2:16" s="16" customFormat="1" ht="15.75" customHeight="1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2:16" s="16" customFormat="1" ht="15.75" customHeight="1">
      <c r="B66" s="12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2:16" s="16" customFormat="1" ht="15.75" customHeight="1"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2:16" s="16" customFormat="1" ht="15.75" customHeight="1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s="16" customFormat="1" ht="15.75" customHeight="1"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s="16" customFormat="1" ht="15.75" customHeight="1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s="16" customFormat="1" ht="15.75" customHeight="1"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s="16" customFormat="1" ht="15.75" customHeight="1">
      <c r="B72" s="12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="16" customFormat="1" ht="15.75" customHeight="1"/>
    <row r="74" s="16" customFormat="1" ht="15.75" customHeight="1"/>
    <row r="75" s="16" customFormat="1" ht="15.75" customHeight="1"/>
    <row r="76" s="16" customFormat="1" ht="15.75" customHeight="1"/>
    <row r="77" s="16" customFormat="1" ht="15.75" customHeight="1"/>
    <row r="78" s="16" customFormat="1" ht="15" customHeight="1"/>
    <row r="79" s="16" customFormat="1" ht="15" customHeight="1"/>
    <row r="80" s="16" customFormat="1" ht="15" customHeight="1"/>
    <row r="81" s="16" customFormat="1" ht="15" customHeight="1"/>
    <row r="82" s="16" customFormat="1" ht="15" customHeight="1"/>
    <row r="83" s="16" customFormat="1" ht="15" customHeight="1"/>
    <row r="84" s="16" customFormat="1" ht="15" customHeight="1"/>
    <row r="85" s="16" customFormat="1" ht="15" customHeight="1"/>
    <row r="86" s="16" customFormat="1" ht="15" customHeight="1"/>
    <row r="87" s="16" customFormat="1" ht="15" customHeight="1"/>
    <row r="88" s="16" customFormat="1" ht="15" customHeight="1"/>
    <row r="89" s="16" customFormat="1" ht="15" customHeight="1"/>
    <row r="90" s="16" customFormat="1" ht="15" customHeight="1"/>
    <row r="91" s="16" customFormat="1" ht="15" customHeight="1"/>
    <row r="92" s="16" customFormat="1" ht="15" customHeight="1"/>
    <row r="93" ht="15" customHeight="1"/>
    <row r="94" ht="15" customHeight="1"/>
  </sheetData>
  <mergeCells count="21">
    <mergeCell ref="P2:R3"/>
    <mergeCell ref="G2:I3"/>
    <mergeCell ref="K3:K4"/>
    <mergeCell ref="A6:B6"/>
    <mergeCell ref="N3:O3"/>
    <mergeCell ref="L3:M3"/>
    <mergeCell ref="A5:B5"/>
    <mergeCell ref="A2:B4"/>
    <mergeCell ref="J2:J4"/>
    <mergeCell ref="K2:O2"/>
    <mergeCell ref="C2:F3"/>
    <mergeCell ref="A7:B7"/>
    <mergeCell ref="A9:B9"/>
    <mergeCell ref="A8:B8"/>
    <mergeCell ref="A10:B10"/>
    <mergeCell ref="A11:B11"/>
    <mergeCell ref="A55:B55"/>
    <mergeCell ref="A13:B13"/>
    <mergeCell ref="A25:B25"/>
    <mergeCell ref="A38:B38"/>
    <mergeCell ref="A41:B41"/>
  </mergeCells>
  <printOptions horizontalCentered="1"/>
  <pageMargins left="0.6692913385826772" right="0.6692913385826772" top="0.7874015748031497" bottom="0.5905511811023623" header="0.3937007874015748" footer="0.3937007874015748"/>
  <pageSetup firstPageNumber="57" useFirstPageNumber="1" horizontalDpi="600" verticalDpi="600" orientation="portrait" paperSize="9" scale="80" r:id="rId3"/>
  <headerFooter alignWithMargins="0">
    <oddHeader>&amp;R&amp;18高等学校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625" style="8" customWidth="1"/>
    <col min="2" max="3" width="8.625" style="8" customWidth="1"/>
    <col min="4" max="13" width="7.625" style="8" customWidth="1"/>
    <col min="14" max="16384" width="9.00390625" style="8" customWidth="1"/>
  </cols>
  <sheetData>
    <row r="1" spans="1:13" s="89" customFormat="1" ht="24" customHeight="1">
      <c r="A1" s="87" t="s">
        <v>162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0" ht="19.5" customHeight="1">
      <c r="A2" s="247" t="s">
        <v>144</v>
      </c>
      <c r="B2" s="241" t="s">
        <v>129</v>
      </c>
      <c r="C2" s="251" t="s">
        <v>128</v>
      </c>
      <c r="D2" s="257"/>
      <c r="E2" s="252"/>
      <c r="F2" s="251" t="s">
        <v>127</v>
      </c>
      <c r="G2" s="252"/>
      <c r="H2" s="244" t="s">
        <v>143</v>
      </c>
      <c r="I2" s="240" t="s">
        <v>49</v>
      </c>
      <c r="J2" s="250"/>
    </row>
    <row r="3" spans="1:10" ht="19.5" customHeight="1">
      <c r="A3" s="248"/>
      <c r="B3" s="242"/>
      <c r="C3" s="253"/>
      <c r="D3" s="258"/>
      <c r="E3" s="254"/>
      <c r="F3" s="253"/>
      <c r="G3" s="254"/>
      <c r="H3" s="245"/>
      <c r="I3" s="244" t="s">
        <v>163</v>
      </c>
      <c r="J3" s="281" t="s">
        <v>164</v>
      </c>
    </row>
    <row r="4" spans="1:10" ht="19.5" customHeight="1">
      <c r="A4" s="248"/>
      <c r="B4" s="242"/>
      <c r="C4" s="255"/>
      <c r="D4" s="259"/>
      <c r="E4" s="256"/>
      <c r="F4" s="255"/>
      <c r="G4" s="256"/>
      <c r="H4" s="245"/>
      <c r="I4" s="245"/>
      <c r="J4" s="282"/>
    </row>
    <row r="5" spans="1:10" ht="19.5" customHeight="1">
      <c r="A5" s="249"/>
      <c r="B5" s="243"/>
      <c r="C5" s="94" t="s">
        <v>2</v>
      </c>
      <c r="D5" s="94" t="s">
        <v>4</v>
      </c>
      <c r="E5" s="94" t="s">
        <v>5</v>
      </c>
      <c r="F5" s="94" t="s">
        <v>4</v>
      </c>
      <c r="G5" s="94" t="s">
        <v>5</v>
      </c>
      <c r="H5" s="246"/>
      <c r="I5" s="246"/>
      <c r="J5" s="283"/>
    </row>
    <row r="6" spans="1:10" s="93" customFormat="1" ht="19.5" customHeight="1">
      <c r="A6" s="118" t="s">
        <v>165</v>
      </c>
      <c r="B6" s="119">
        <v>2</v>
      </c>
      <c r="C6" s="119">
        <f>D6+E6</f>
        <v>2153</v>
      </c>
      <c r="D6" s="119">
        <v>966</v>
      </c>
      <c r="E6" s="119">
        <v>1187</v>
      </c>
      <c r="F6" s="119">
        <v>55</v>
      </c>
      <c r="G6" s="119">
        <v>31</v>
      </c>
      <c r="H6" s="119">
        <v>1654</v>
      </c>
      <c r="I6" s="119">
        <v>682</v>
      </c>
      <c r="J6" s="119">
        <v>622</v>
      </c>
    </row>
    <row r="7" ht="19.5" customHeight="1"/>
    <row r="8" ht="19.5" customHeight="1"/>
    <row r="9" ht="19.5" customHeight="1"/>
    <row r="10" ht="19.5" customHeight="1"/>
    <row r="11" spans="1:13" s="89" customFormat="1" ht="24" customHeight="1">
      <c r="A11" s="87" t="s">
        <v>152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3" ht="19.5" customHeight="1">
      <c r="A12" s="278" t="s">
        <v>56</v>
      </c>
      <c r="B12" s="275" t="s">
        <v>2</v>
      </c>
      <c r="C12" s="275" t="s">
        <v>57</v>
      </c>
      <c r="D12" s="275" t="s">
        <v>58</v>
      </c>
      <c r="E12" s="275" t="s">
        <v>59</v>
      </c>
      <c r="F12" s="275" t="s">
        <v>60</v>
      </c>
      <c r="G12" s="275" t="s">
        <v>61</v>
      </c>
      <c r="H12" s="272" t="s">
        <v>50</v>
      </c>
      <c r="I12" s="272" t="s">
        <v>51</v>
      </c>
      <c r="J12" s="272" t="s">
        <v>52</v>
      </c>
      <c r="K12" s="272" t="s">
        <v>53</v>
      </c>
      <c r="L12" s="272" t="s">
        <v>54</v>
      </c>
      <c r="M12" s="269" t="s">
        <v>55</v>
      </c>
    </row>
    <row r="13" spans="1:13" ht="19.5" customHeight="1">
      <c r="A13" s="279"/>
      <c r="B13" s="276"/>
      <c r="C13" s="276"/>
      <c r="D13" s="276"/>
      <c r="E13" s="276"/>
      <c r="F13" s="276"/>
      <c r="G13" s="276"/>
      <c r="H13" s="273"/>
      <c r="I13" s="273"/>
      <c r="J13" s="273"/>
      <c r="K13" s="273"/>
      <c r="L13" s="273"/>
      <c r="M13" s="270"/>
    </row>
    <row r="14" spans="1:13" ht="19.5" customHeight="1">
      <c r="A14" s="280"/>
      <c r="B14" s="277"/>
      <c r="C14" s="277"/>
      <c r="D14" s="277"/>
      <c r="E14" s="277"/>
      <c r="F14" s="277"/>
      <c r="G14" s="277"/>
      <c r="H14" s="274"/>
      <c r="I14" s="274"/>
      <c r="J14" s="274"/>
      <c r="K14" s="274"/>
      <c r="L14" s="274"/>
      <c r="M14" s="271"/>
    </row>
    <row r="15" spans="1:13" s="93" customFormat="1" ht="19.5" customHeight="1">
      <c r="A15" s="170" t="s">
        <v>2</v>
      </c>
      <c r="B15" s="96">
        <f>SUM(C15:M15)</f>
        <v>2153</v>
      </c>
      <c r="C15" s="96">
        <f aca="true" t="shared" si="0" ref="C15:M15">C16+C17</f>
        <v>187</v>
      </c>
      <c r="D15" s="96">
        <f t="shared" si="0"/>
        <v>232</v>
      </c>
      <c r="E15" s="96">
        <f t="shared" si="0"/>
        <v>388</v>
      </c>
      <c r="F15" s="96">
        <f t="shared" si="0"/>
        <v>282</v>
      </c>
      <c r="G15" s="96">
        <f t="shared" si="0"/>
        <v>221</v>
      </c>
      <c r="H15" s="96">
        <f t="shared" si="0"/>
        <v>489</v>
      </c>
      <c r="I15" s="96">
        <f t="shared" si="0"/>
        <v>174</v>
      </c>
      <c r="J15" s="96">
        <f t="shared" si="0"/>
        <v>121</v>
      </c>
      <c r="K15" s="96">
        <f t="shared" si="0"/>
        <v>32</v>
      </c>
      <c r="L15" s="96">
        <f t="shared" si="0"/>
        <v>15</v>
      </c>
      <c r="M15" s="96">
        <f t="shared" si="0"/>
        <v>12</v>
      </c>
    </row>
    <row r="16" spans="1:13" ht="19.5" customHeight="1">
      <c r="A16" s="171" t="s">
        <v>4</v>
      </c>
      <c r="B16" s="95">
        <f>SUM(C16:M16)</f>
        <v>966</v>
      </c>
      <c r="C16" s="95">
        <v>66</v>
      </c>
      <c r="D16" s="95">
        <v>93</v>
      </c>
      <c r="E16" s="95">
        <v>152</v>
      </c>
      <c r="F16" s="95">
        <v>125</v>
      </c>
      <c r="G16" s="95">
        <v>102</v>
      </c>
      <c r="H16" s="95">
        <v>232</v>
      </c>
      <c r="I16" s="95">
        <v>93</v>
      </c>
      <c r="J16" s="95">
        <v>74</v>
      </c>
      <c r="K16" s="95">
        <v>16</v>
      </c>
      <c r="L16" s="95">
        <v>7</v>
      </c>
      <c r="M16" s="95">
        <v>6</v>
      </c>
    </row>
    <row r="17" spans="1:13" ht="19.5" customHeight="1">
      <c r="A17" s="172" t="s">
        <v>5</v>
      </c>
      <c r="B17" s="120">
        <f>SUM(C17:M17)</f>
        <v>1187</v>
      </c>
      <c r="C17" s="120">
        <v>121</v>
      </c>
      <c r="D17" s="120">
        <v>139</v>
      </c>
      <c r="E17" s="120">
        <v>236</v>
      </c>
      <c r="F17" s="120">
        <v>157</v>
      </c>
      <c r="G17" s="120">
        <v>119</v>
      </c>
      <c r="H17" s="120">
        <v>257</v>
      </c>
      <c r="I17" s="120">
        <v>81</v>
      </c>
      <c r="J17" s="120">
        <v>47</v>
      </c>
      <c r="K17" s="120">
        <v>16</v>
      </c>
      <c r="L17" s="120">
        <v>8</v>
      </c>
      <c r="M17" s="120">
        <v>6</v>
      </c>
    </row>
    <row r="18" ht="19.5" customHeight="1"/>
    <row r="19" ht="19.5" customHeight="1"/>
    <row r="20" ht="19.5" customHeight="1"/>
    <row r="21" ht="19.5" customHeight="1"/>
    <row r="22" spans="1:13" s="93" customFormat="1" ht="19.5" customHeight="1">
      <c r="A22" s="97" t="s">
        <v>153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1:13" s="23" customFormat="1" ht="19.5" customHeight="1">
      <c r="A23" s="267" t="s">
        <v>0</v>
      </c>
      <c r="B23" s="267"/>
      <c r="C23" s="268"/>
      <c r="D23" s="25" t="s">
        <v>62</v>
      </c>
      <c r="E23" s="26"/>
      <c r="F23" s="26"/>
      <c r="G23" s="26"/>
      <c r="H23" s="26"/>
      <c r="I23" s="26"/>
      <c r="J23" s="26"/>
      <c r="K23" s="26"/>
      <c r="L23" s="26"/>
      <c r="M23" s="260" t="s">
        <v>126</v>
      </c>
    </row>
    <row r="24" spans="1:13" s="23" customFormat="1" ht="19.5" customHeight="1">
      <c r="A24" s="263" t="s">
        <v>2</v>
      </c>
      <c r="B24" s="265" t="s">
        <v>4</v>
      </c>
      <c r="C24" s="265" t="s">
        <v>5</v>
      </c>
      <c r="D24" s="22" t="s">
        <v>63</v>
      </c>
      <c r="E24" s="27"/>
      <c r="F24" s="27"/>
      <c r="G24" s="22" t="s">
        <v>64</v>
      </c>
      <c r="H24" s="27"/>
      <c r="I24" s="27"/>
      <c r="J24" s="22" t="s">
        <v>65</v>
      </c>
      <c r="K24" s="27"/>
      <c r="L24" s="27"/>
      <c r="M24" s="261"/>
    </row>
    <row r="25" spans="1:13" s="23" customFormat="1" ht="19.5" customHeight="1">
      <c r="A25" s="264"/>
      <c r="B25" s="266"/>
      <c r="C25" s="266"/>
      <c r="D25" s="24" t="s">
        <v>2</v>
      </c>
      <c r="E25" s="24" t="s">
        <v>4</v>
      </c>
      <c r="F25" s="24" t="s">
        <v>5</v>
      </c>
      <c r="G25" s="24" t="s">
        <v>2</v>
      </c>
      <c r="H25" s="24" t="s">
        <v>4</v>
      </c>
      <c r="I25" s="24" t="s">
        <v>5</v>
      </c>
      <c r="J25" s="24" t="s">
        <v>2</v>
      </c>
      <c r="K25" s="24" t="s">
        <v>4</v>
      </c>
      <c r="L25" s="24" t="s">
        <v>5</v>
      </c>
      <c r="M25" s="262"/>
    </row>
    <row r="26" spans="1:13" s="93" customFormat="1" ht="19.5" customHeight="1">
      <c r="A26" s="118">
        <f>B26+C26</f>
        <v>56</v>
      </c>
      <c r="B26" s="118">
        <v>42</v>
      </c>
      <c r="C26" s="118">
        <v>14</v>
      </c>
      <c r="D26" s="118">
        <f>E26+F26</f>
        <v>0</v>
      </c>
      <c r="E26" s="118">
        <v>0</v>
      </c>
      <c r="F26" s="118">
        <v>0</v>
      </c>
      <c r="G26" s="118">
        <f>H26+I26</f>
        <v>5</v>
      </c>
      <c r="H26" s="118">
        <v>3</v>
      </c>
      <c r="I26" s="118">
        <v>2</v>
      </c>
      <c r="J26" s="118">
        <f>K26+L26</f>
        <v>18</v>
      </c>
      <c r="K26" s="118">
        <v>7</v>
      </c>
      <c r="L26" s="118">
        <v>11</v>
      </c>
      <c r="M26" s="118">
        <v>4</v>
      </c>
    </row>
    <row r="27" s="23" customFormat="1" ht="19.5" customHeight="1"/>
    <row r="28" ht="19.5" customHeight="1"/>
    <row r="29" ht="19.5" customHeight="1"/>
    <row r="30" ht="19.5" customHeight="1"/>
    <row r="31" ht="19.5" customHeight="1"/>
  </sheetData>
  <mergeCells count="26">
    <mergeCell ref="F2:G4"/>
    <mergeCell ref="C2:E4"/>
    <mergeCell ref="B2:B5"/>
    <mergeCell ref="A2:A5"/>
    <mergeCell ref="J3:J5"/>
    <mergeCell ref="I3:I5"/>
    <mergeCell ref="I2:J2"/>
    <mergeCell ref="H2:H5"/>
    <mergeCell ref="A12:A14"/>
    <mergeCell ref="B12:B14"/>
    <mergeCell ref="C12:C14"/>
    <mergeCell ref="D12:D14"/>
    <mergeCell ref="E12:E14"/>
    <mergeCell ref="F12:F14"/>
    <mergeCell ref="G12:G14"/>
    <mergeCell ref="M23:M25"/>
    <mergeCell ref="M12:M14"/>
    <mergeCell ref="H12:H14"/>
    <mergeCell ref="I12:I14"/>
    <mergeCell ref="J12:J14"/>
    <mergeCell ref="K12:K14"/>
    <mergeCell ref="L12:L14"/>
    <mergeCell ref="A24:A25"/>
    <mergeCell ref="B24:B25"/>
    <mergeCell ref="C24:C25"/>
    <mergeCell ref="A23:C23"/>
  </mergeCells>
  <printOptions horizontalCentered="1"/>
  <pageMargins left="0.7874015748031497" right="0.7874015748031497" top="0.7874015748031497" bottom="0.5905511811023623" header="0.3937007874015748" footer="0.3937007874015748"/>
  <pageSetup firstPageNumber="65" useFirstPageNumber="1" horizontalDpi="300" verticalDpi="300" orientation="portrait" paperSize="9" scale="80" r:id="rId1"/>
  <headerFooter alignWithMargins="0">
    <oddHeader>&amp;R&amp;18高等学校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0" sqref="Q10"/>
    </sheetView>
  </sheetViews>
  <sheetFormatPr defaultColWidth="9.00390625" defaultRowHeight="13.5"/>
  <cols>
    <col min="1" max="1" width="2.625" style="15" customWidth="1"/>
    <col min="2" max="2" width="10.625" style="15" customWidth="1"/>
    <col min="3" max="6" width="5.125" style="15" customWidth="1"/>
    <col min="7" max="10" width="7.125" style="15" customWidth="1"/>
    <col min="11" max="18" width="6.125" style="15" customWidth="1"/>
    <col min="19" max="16384" width="9.00390625" style="15" customWidth="1"/>
  </cols>
  <sheetData>
    <row r="1" spans="1:17" s="32" customFormat="1" ht="24" customHeight="1">
      <c r="A1" s="29" t="s">
        <v>160</v>
      </c>
      <c r="B1" s="29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</row>
    <row r="2" spans="1:18" s="33" customFormat="1" ht="15.75" customHeight="1">
      <c r="A2" s="174" t="s">
        <v>1</v>
      </c>
      <c r="B2" s="175"/>
      <c r="C2" s="190" t="s">
        <v>116</v>
      </c>
      <c r="D2" s="190"/>
      <c r="E2" s="190"/>
      <c r="F2" s="190"/>
      <c r="G2" s="198" t="s">
        <v>121</v>
      </c>
      <c r="H2" s="199"/>
      <c r="I2" s="200"/>
      <c r="J2" s="176" t="s">
        <v>123</v>
      </c>
      <c r="K2" s="190" t="s">
        <v>130</v>
      </c>
      <c r="L2" s="190"/>
      <c r="M2" s="190"/>
      <c r="N2" s="190"/>
      <c r="O2" s="190"/>
      <c r="P2" s="196" t="s">
        <v>109</v>
      </c>
      <c r="Q2" s="196"/>
      <c r="R2" s="197"/>
    </row>
    <row r="3" spans="1:18" s="33" customFormat="1" ht="15.75" customHeight="1">
      <c r="A3" s="174"/>
      <c r="B3" s="175"/>
      <c r="C3" s="190"/>
      <c r="D3" s="190"/>
      <c r="E3" s="190"/>
      <c r="F3" s="190"/>
      <c r="G3" s="201"/>
      <c r="H3" s="202"/>
      <c r="I3" s="181"/>
      <c r="J3" s="178"/>
      <c r="K3" s="196" t="s">
        <v>117</v>
      </c>
      <c r="L3" s="182" t="s">
        <v>3</v>
      </c>
      <c r="M3" s="189"/>
      <c r="N3" s="182" t="s">
        <v>132</v>
      </c>
      <c r="O3" s="189"/>
      <c r="P3" s="196"/>
      <c r="Q3" s="196"/>
      <c r="R3" s="197"/>
    </row>
    <row r="4" spans="1:18" s="33" customFormat="1" ht="15.75" customHeight="1">
      <c r="A4" s="174"/>
      <c r="B4" s="175"/>
      <c r="C4" s="124" t="s">
        <v>117</v>
      </c>
      <c r="D4" s="124" t="s">
        <v>118</v>
      </c>
      <c r="E4" s="124" t="s">
        <v>119</v>
      </c>
      <c r="F4" s="124" t="s">
        <v>120</v>
      </c>
      <c r="G4" s="125" t="s">
        <v>2</v>
      </c>
      <c r="H4" s="125" t="s">
        <v>4</v>
      </c>
      <c r="I4" s="125" t="s">
        <v>5</v>
      </c>
      <c r="J4" s="178"/>
      <c r="K4" s="196"/>
      <c r="L4" s="125" t="s">
        <v>4</v>
      </c>
      <c r="M4" s="125" t="s">
        <v>5</v>
      </c>
      <c r="N4" s="125" t="s">
        <v>4</v>
      </c>
      <c r="O4" s="125" t="s">
        <v>5</v>
      </c>
      <c r="P4" s="125" t="s">
        <v>117</v>
      </c>
      <c r="Q4" s="125" t="s">
        <v>118</v>
      </c>
      <c r="R4" s="126" t="s">
        <v>119</v>
      </c>
    </row>
    <row r="5" spans="1:18" s="38" customFormat="1" ht="15.75" customHeight="1">
      <c r="A5" s="191">
        <v>17</v>
      </c>
      <c r="B5" s="192"/>
      <c r="C5" s="37">
        <v>106</v>
      </c>
      <c r="D5" s="37">
        <v>82</v>
      </c>
      <c r="E5" s="37">
        <v>2</v>
      </c>
      <c r="F5" s="37">
        <v>22</v>
      </c>
      <c r="G5" s="37">
        <v>76464</v>
      </c>
      <c r="H5" s="37">
        <v>39284</v>
      </c>
      <c r="I5" s="37">
        <v>37180</v>
      </c>
      <c r="J5" s="37">
        <v>25040</v>
      </c>
      <c r="K5" s="37">
        <v>5656</v>
      </c>
      <c r="L5" s="37">
        <v>3989</v>
      </c>
      <c r="M5" s="37">
        <v>1343</v>
      </c>
      <c r="N5" s="37">
        <v>263</v>
      </c>
      <c r="O5" s="37">
        <v>61</v>
      </c>
      <c r="P5" s="37">
        <v>1033</v>
      </c>
      <c r="Q5" s="38">
        <v>975</v>
      </c>
      <c r="R5" s="38">
        <v>58</v>
      </c>
    </row>
    <row r="6" spans="1:18" s="38" customFormat="1" ht="15.75" customHeight="1">
      <c r="A6" s="191">
        <f>A5+1</f>
        <v>18</v>
      </c>
      <c r="B6" s="192"/>
      <c r="C6" s="37">
        <v>105</v>
      </c>
      <c r="D6" s="37">
        <v>81</v>
      </c>
      <c r="E6" s="37">
        <v>1</v>
      </c>
      <c r="F6" s="37">
        <v>23</v>
      </c>
      <c r="G6" s="37">
        <v>73651</v>
      </c>
      <c r="H6" s="37">
        <v>38065</v>
      </c>
      <c r="I6" s="37">
        <v>35586</v>
      </c>
      <c r="J6" s="37">
        <v>24200</v>
      </c>
      <c r="K6" s="37">
        <v>5516</v>
      </c>
      <c r="L6" s="37">
        <v>3859</v>
      </c>
      <c r="M6" s="37">
        <v>1342</v>
      </c>
      <c r="N6" s="37">
        <v>262</v>
      </c>
      <c r="O6" s="37">
        <v>53</v>
      </c>
      <c r="P6" s="37">
        <v>1026</v>
      </c>
      <c r="Q6" s="38">
        <v>972</v>
      </c>
      <c r="R6" s="38">
        <v>54</v>
      </c>
    </row>
    <row r="7" spans="1:18" s="38" customFormat="1" ht="15.75" customHeight="1">
      <c r="A7" s="191">
        <f>A6+1</f>
        <v>19</v>
      </c>
      <c r="B7" s="192"/>
      <c r="C7" s="37">
        <v>105</v>
      </c>
      <c r="D7" s="37">
        <v>81</v>
      </c>
      <c r="E7" s="37">
        <v>1</v>
      </c>
      <c r="F7" s="37">
        <v>23</v>
      </c>
      <c r="G7" s="37">
        <v>72086</v>
      </c>
      <c r="H7" s="37">
        <v>37056</v>
      </c>
      <c r="I7" s="37">
        <v>35030</v>
      </c>
      <c r="J7" s="37">
        <v>24580</v>
      </c>
      <c r="K7" s="37">
        <v>5429</v>
      </c>
      <c r="L7" s="37">
        <v>3781</v>
      </c>
      <c r="M7" s="37">
        <v>1339</v>
      </c>
      <c r="N7" s="37">
        <v>260</v>
      </c>
      <c r="O7" s="37">
        <v>49</v>
      </c>
      <c r="P7" s="37">
        <v>1010</v>
      </c>
      <c r="Q7" s="38">
        <v>963</v>
      </c>
      <c r="R7" s="38">
        <v>47</v>
      </c>
    </row>
    <row r="8" spans="1:18" s="38" customFormat="1" ht="15.75" customHeight="1">
      <c r="A8" s="191">
        <f>A7+1</f>
        <v>20</v>
      </c>
      <c r="B8" s="195"/>
      <c r="C8" s="37">
        <v>103</v>
      </c>
      <c r="D8" s="37">
        <v>78</v>
      </c>
      <c r="E8" s="37">
        <v>2</v>
      </c>
      <c r="F8" s="37">
        <v>23</v>
      </c>
      <c r="G8" s="37">
        <v>70535</v>
      </c>
      <c r="H8" s="37">
        <v>36335</v>
      </c>
      <c r="I8" s="37">
        <v>34200</v>
      </c>
      <c r="J8" s="37">
        <v>23580</v>
      </c>
      <c r="K8" s="37">
        <v>5342</v>
      </c>
      <c r="L8" s="37">
        <v>3657</v>
      </c>
      <c r="M8" s="37">
        <v>1352</v>
      </c>
      <c r="N8" s="37">
        <v>277</v>
      </c>
      <c r="O8" s="37">
        <v>56</v>
      </c>
      <c r="P8" s="37">
        <v>988</v>
      </c>
      <c r="Q8" s="38">
        <v>934</v>
      </c>
      <c r="R8" s="38">
        <v>54</v>
      </c>
    </row>
    <row r="9" spans="1:18" s="40" customFormat="1" ht="15.75" customHeight="1">
      <c r="A9" s="193">
        <f>A8+1</f>
        <v>21</v>
      </c>
      <c r="B9" s="194"/>
      <c r="C9" s="39">
        <f aca="true" t="shared" si="0" ref="C9:R9">C13+C25+C38+C41+C55</f>
        <v>102</v>
      </c>
      <c r="D9" s="39">
        <f t="shared" si="0"/>
        <v>78</v>
      </c>
      <c r="E9" s="39">
        <f t="shared" si="0"/>
        <v>2</v>
      </c>
      <c r="F9" s="39">
        <f t="shared" si="0"/>
        <v>22</v>
      </c>
      <c r="G9" s="39">
        <f t="shared" si="0"/>
        <v>70325</v>
      </c>
      <c r="H9" s="39">
        <f t="shared" si="0"/>
        <v>36212</v>
      </c>
      <c r="I9" s="39">
        <f t="shared" si="0"/>
        <v>34113</v>
      </c>
      <c r="J9" s="39">
        <f t="shared" si="0"/>
        <v>23980</v>
      </c>
      <c r="K9" s="39">
        <f t="shared" si="0"/>
        <v>5316</v>
      </c>
      <c r="L9" s="39">
        <f t="shared" si="0"/>
        <v>3619</v>
      </c>
      <c r="M9" s="39">
        <f t="shared" si="0"/>
        <v>1361</v>
      </c>
      <c r="N9" s="39">
        <f t="shared" si="0"/>
        <v>275</v>
      </c>
      <c r="O9" s="39">
        <f t="shared" si="0"/>
        <v>61</v>
      </c>
      <c r="P9" s="39">
        <f t="shared" si="0"/>
        <v>976</v>
      </c>
      <c r="Q9" s="39">
        <f t="shared" si="0"/>
        <v>925</v>
      </c>
      <c r="R9" s="39">
        <f t="shared" si="0"/>
        <v>51</v>
      </c>
    </row>
    <row r="10" spans="1:18" s="40" customFormat="1" ht="15.75" customHeight="1">
      <c r="A10" s="121"/>
      <c r="B10" s="122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s="40" customFormat="1" ht="15.75" customHeight="1">
      <c r="A11" s="121"/>
      <c r="B11" s="12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6" s="38" customFormat="1" ht="15.75" customHeight="1">
      <c r="A12" s="183"/>
      <c r="B12" s="184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8" s="40" customFormat="1" ht="15.75" customHeight="1">
      <c r="A13" s="185" t="s">
        <v>136</v>
      </c>
      <c r="B13" s="186"/>
      <c r="C13" s="39">
        <f>SUM(C14:C23)</f>
        <v>13</v>
      </c>
      <c r="D13" s="39">
        <f aca="true" t="shared" si="1" ref="D13:R13">SUM(D14:D23)</f>
        <v>11</v>
      </c>
      <c r="E13" s="39">
        <f t="shared" si="1"/>
        <v>0</v>
      </c>
      <c r="F13" s="39">
        <f t="shared" si="1"/>
        <v>2</v>
      </c>
      <c r="G13" s="39">
        <f t="shared" si="1"/>
        <v>5804</v>
      </c>
      <c r="H13" s="39">
        <f t="shared" si="1"/>
        <v>3122</v>
      </c>
      <c r="I13" s="39">
        <f t="shared" si="1"/>
        <v>2682</v>
      </c>
      <c r="J13" s="39">
        <f t="shared" si="1"/>
        <v>2030</v>
      </c>
      <c r="K13" s="39">
        <f t="shared" si="1"/>
        <v>476</v>
      </c>
      <c r="L13" s="39">
        <f t="shared" si="1"/>
        <v>334</v>
      </c>
      <c r="M13" s="39">
        <f t="shared" si="1"/>
        <v>126</v>
      </c>
      <c r="N13" s="39">
        <f t="shared" si="1"/>
        <v>16</v>
      </c>
      <c r="O13" s="39">
        <f t="shared" si="1"/>
        <v>0</v>
      </c>
      <c r="P13" s="39">
        <f t="shared" si="1"/>
        <v>88</v>
      </c>
      <c r="Q13" s="40">
        <f t="shared" si="1"/>
        <v>86</v>
      </c>
      <c r="R13" s="40">
        <f t="shared" si="1"/>
        <v>2</v>
      </c>
    </row>
    <row r="14" spans="2:18" s="38" customFormat="1" ht="15.75" customHeight="1">
      <c r="B14" s="43" t="s">
        <v>93</v>
      </c>
      <c r="C14" s="37">
        <f aca="true" t="shared" si="2" ref="C14:C23">SUM(D14:F14)</f>
        <v>1</v>
      </c>
      <c r="D14" s="37">
        <v>1</v>
      </c>
      <c r="E14" s="37">
        <v>0</v>
      </c>
      <c r="F14" s="37">
        <v>0</v>
      </c>
      <c r="G14" s="37">
        <f aca="true" t="shared" si="3" ref="G14:G23">SUM(H14:I14)</f>
        <v>325</v>
      </c>
      <c r="H14" s="37">
        <v>169</v>
      </c>
      <c r="I14" s="37">
        <v>156</v>
      </c>
      <c r="J14" s="37">
        <v>120</v>
      </c>
      <c r="K14" s="37">
        <f aca="true" t="shared" si="4" ref="K14:K23">SUM(L14:O14)</f>
        <v>31</v>
      </c>
      <c r="L14" s="37">
        <v>25</v>
      </c>
      <c r="M14" s="37">
        <v>6</v>
      </c>
      <c r="N14" s="37">
        <v>0</v>
      </c>
      <c r="O14" s="37">
        <v>0</v>
      </c>
      <c r="P14" s="37">
        <f aca="true" t="shared" si="5" ref="P14:P23">Q14+R14</f>
        <v>7</v>
      </c>
      <c r="Q14" s="38">
        <v>7</v>
      </c>
      <c r="R14" s="38">
        <v>0</v>
      </c>
    </row>
    <row r="15" spans="2:18" s="38" customFormat="1" ht="15.75" customHeight="1">
      <c r="B15" s="43" t="s">
        <v>95</v>
      </c>
      <c r="C15" s="37">
        <f t="shared" si="2"/>
        <v>3</v>
      </c>
      <c r="D15" s="37">
        <v>2</v>
      </c>
      <c r="E15" s="37">
        <v>0</v>
      </c>
      <c r="F15" s="37">
        <v>1</v>
      </c>
      <c r="G15" s="37">
        <f t="shared" si="3"/>
        <v>1249</v>
      </c>
      <c r="H15" s="37">
        <v>593</v>
      </c>
      <c r="I15" s="37">
        <v>656</v>
      </c>
      <c r="J15" s="37">
        <v>440</v>
      </c>
      <c r="K15" s="37">
        <f t="shared" si="4"/>
        <v>96</v>
      </c>
      <c r="L15" s="37">
        <v>62</v>
      </c>
      <c r="M15" s="37">
        <v>26</v>
      </c>
      <c r="N15" s="37">
        <v>8</v>
      </c>
      <c r="O15" s="37">
        <v>0</v>
      </c>
      <c r="P15" s="37">
        <f t="shared" si="5"/>
        <v>18</v>
      </c>
      <c r="Q15" s="38">
        <v>17</v>
      </c>
      <c r="R15" s="38">
        <v>1</v>
      </c>
    </row>
    <row r="16" spans="2:18" s="38" customFormat="1" ht="15.75" customHeight="1">
      <c r="B16" s="43" t="s">
        <v>104</v>
      </c>
      <c r="C16" s="37">
        <f t="shared" si="2"/>
        <v>1</v>
      </c>
      <c r="D16" s="37">
        <v>0</v>
      </c>
      <c r="E16" s="37">
        <v>0</v>
      </c>
      <c r="F16" s="37">
        <v>1</v>
      </c>
      <c r="G16" s="37">
        <f t="shared" si="3"/>
        <v>890</v>
      </c>
      <c r="H16" s="37">
        <v>460</v>
      </c>
      <c r="I16" s="37">
        <v>430</v>
      </c>
      <c r="J16" s="37">
        <v>320</v>
      </c>
      <c r="K16" s="37">
        <f t="shared" si="4"/>
        <v>74</v>
      </c>
      <c r="L16" s="37">
        <v>46</v>
      </c>
      <c r="M16" s="37">
        <v>20</v>
      </c>
      <c r="N16" s="37">
        <v>8</v>
      </c>
      <c r="O16" s="37">
        <v>0</v>
      </c>
      <c r="P16" s="37">
        <f t="shared" si="5"/>
        <v>10</v>
      </c>
      <c r="Q16" s="38">
        <v>9</v>
      </c>
      <c r="R16" s="38">
        <v>1</v>
      </c>
    </row>
    <row r="17" spans="2:18" s="38" customFormat="1" ht="15.75" customHeight="1">
      <c r="B17" s="43" t="s">
        <v>110</v>
      </c>
      <c r="C17" s="37">
        <f t="shared" si="2"/>
        <v>2</v>
      </c>
      <c r="D17" s="37">
        <v>2</v>
      </c>
      <c r="E17" s="37">
        <v>0</v>
      </c>
      <c r="F17" s="37">
        <v>0</v>
      </c>
      <c r="G17" s="37">
        <f t="shared" si="3"/>
        <v>508</v>
      </c>
      <c r="H17" s="37">
        <v>408</v>
      </c>
      <c r="I17" s="37">
        <v>100</v>
      </c>
      <c r="J17" s="37">
        <v>190</v>
      </c>
      <c r="K17" s="37">
        <f t="shared" si="4"/>
        <v>69</v>
      </c>
      <c r="L17" s="37">
        <v>56</v>
      </c>
      <c r="M17" s="37">
        <v>13</v>
      </c>
      <c r="N17" s="37">
        <v>0</v>
      </c>
      <c r="O17" s="37">
        <v>0</v>
      </c>
      <c r="P17" s="37">
        <f t="shared" si="5"/>
        <v>13</v>
      </c>
      <c r="Q17" s="38">
        <v>13</v>
      </c>
      <c r="R17" s="38">
        <v>0</v>
      </c>
    </row>
    <row r="18" spans="2:18" s="38" customFormat="1" ht="15.75" customHeight="1">
      <c r="B18" s="43" t="s">
        <v>111</v>
      </c>
      <c r="C18" s="37">
        <f t="shared" si="2"/>
        <v>3</v>
      </c>
      <c r="D18" s="37">
        <v>3</v>
      </c>
      <c r="E18" s="37">
        <v>0</v>
      </c>
      <c r="F18" s="37">
        <v>0</v>
      </c>
      <c r="G18" s="37">
        <f t="shared" si="3"/>
        <v>2076</v>
      </c>
      <c r="H18" s="37">
        <v>1097</v>
      </c>
      <c r="I18" s="37">
        <v>979</v>
      </c>
      <c r="J18" s="37">
        <v>680</v>
      </c>
      <c r="K18" s="37">
        <f t="shared" si="4"/>
        <v>133</v>
      </c>
      <c r="L18" s="37">
        <v>92</v>
      </c>
      <c r="M18" s="37">
        <v>41</v>
      </c>
      <c r="N18" s="37">
        <v>0</v>
      </c>
      <c r="O18" s="37">
        <v>0</v>
      </c>
      <c r="P18" s="37">
        <f t="shared" si="5"/>
        <v>22</v>
      </c>
      <c r="Q18" s="38">
        <v>22</v>
      </c>
      <c r="R18" s="38">
        <v>0</v>
      </c>
    </row>
    <row r="19" spans="2:18" s="38" customFormat="1" ht="15.75" customHeight="1">
      <c r="B19" s="43" t="s">
        <v>77</v>
      </c>
      <c r="C19" s="37">
        <f t="shared" si="2"/>
        <v>1</v>
      </c>
      <c r="D19" s="37">
        <v>1</v>
      </c>
      <c r="E19" s="37">
        <v>0</v>
      </c>
      <c r="F19" s="37">
        <v>0</v>
      </c>
      <c r="G19" s="37">
        <f t="shared" si="3"/>
        <v>320</v>
      </c>
      <c r="H19" s="37">
        <v>177</v>
      </c>
      <c r="I19" s="37">
        <v>143</v>
      </c>
      <c r="J19" s="37">
        <v>120</v>
      </c>
      <c r="K19" s="37">
        <f t="shared" si="4"/>
        <v>31</v>
      </c>
      <c r="L19" s="37">
        <v>21</v>
      </c>
      <c r="M19" s="37">
        <v>10</v>
      </c>
      <c r="N19" s="37">
        <v>0</v>
      </c>
      <c r="O19" s="37">
        <v>0</v>
      </c>
      <c r="P19" s="37">
        <f t="shared" si="5"/>
        <v>5</v>
      </c>
      <c r="Q19" s="38">
        <v>5</v>
      </c>
      <c r="R19" s="38">
        <v>0</v>
      </c>
    </row>
    <row r="20" spans="2:18" s="38" customFormat="1" ht="15.75" customHeight="1">
      <c r="B20" s="43" t="s">
        <v>78</v>
      </c>
      <c r="C20" s="37">
        <f t="shared" si="2"/>
        <v>0</v>
      </c>
      <c r="D20" s="37">
        <v>0</v>
      </c>
      <c r="E20" s="37">
        <v>0</v>
      </c>
      <c r="F20" s="37">
        <v>0</v>
      </c>
      <c r="G20" s="37">
        <f t="shared" si="3"/>
        <v>0</v>
      </c>
      <c r="H20" s="37">
        <v>0</v>
      </c>
      <c r="I20" s="37">
        <v>0</v>
      </c>
      <c r="J20" s="37">
        <v>0</v>
      </c>
      <c r="K20" s="37">
        <f t="shared" si="4"/>
        <v>0</v>
      </c>
      <c r="L20" s="37">
        <v>0</v>
      </c>
      <c r="M20" s="37">
        <v>0</v>
      </c>
      <c r="N20" s="37">
        <v>0</v>
      </c>
      <c r="O20" s="37">
        <v>0</v>
      </c>
      <c r="P20" s="37">
        <f t="shared" si="5"/>
        <v>0</v>
      </c>
      <c r="Q20" s="38">
        <v>0</v>
      </c>
      <c r="R20" s="38">
        <v>0</v>
      </c>
    </row>
    <row r="21" spans="2:18" s="38" customFormat="1" ht="15.75" customHeight="1">
      <c r="B21" s="43" t="s">
        <v>79</v>
      </c>
      <c r="C21" s="37">
        <f t="shared" si="2"/>
        <v>1</v>
      </c>
      <c r="D21" s="37">
        <v>1</v>
      </c>
      <c r="E21" s="37">
        <v>0</v>
      </c>
      <c r="F21" s="37">
        <v>0</v>
      </c>
      <c r="G21" s="37">
        <f t="shared" si="3"/>
        <v>115</v>
      </c>
      <c r="H21" s="37">
        <v>60</v>
      </c>
      <c r="I21" s="37">
        <v>55</v>
      </c>
      <c r="J21" s="37">
        <v>40</v>
      </c>
      <c r="K21" s="37">
        <f t="shared" si="4"/>
        <v>12</v>
      </c>
      <c r="L21" s="37">
        <v>11</v>
      </c>
      <c r="M21" s="37">
        <v>1</v>
      </c>
      <c r="N21" s="37">
        <v>0</v>
      </c>
      <c r="O21" s="37">
        <v>0</v>
      </c>
      <c r="P21" s="37">
        <f t="shared" si="5"/>
        <v>7</v>
      </c>
      <c r="Q21" s="38">
        <v>7</v>
      </c>
      <c r="R21" s="38">
        <v>0</v>
      </c>
    </row>
    <row r="22" spans="2:18" s="38" customFormat="1" ht="15.75" customHeight="1">
      <c r="B22" s="43" t="s">
        <v>80</v>
      </c>
      <c r="C22" s="37">
        <f t="shared" si="2"/>
        <v>1</v>
      </c>
      <c r="D22" s="37">
        <v>1</v>
      </c>
      <c r="E22" s="37">
        <v>0</v>
      </c>
      <c r="F22" s="37">
        <v>0</v>
      </c>
      <c r="G22" s="37">
        <f t="shared" si="3"/>
        <v>321</v>
      </c>
      <c r="H22" s="37">
        <v>158</v>
      </c>
      <c r="I22" s="37">
        <v>163</v>
      </c>
      <c r="J22" s="37">
        <v>120</v>
      </c>
      <c r="K22" s="37">
        <f t="shared" si="4"/>
        <v>30</v>
      </c>
      <c r="L22" s="37">
        <v>21</v>
      </c>
      <c r="M22" s="37">
        <v>9</v>
      </c>
      <c r="N22" s="37">
        <v>0</v>
      </c>
      <c r="O22" s="37">
        <v>0</v>
      </c>
      <c r="P22" s="37">
        <f t="shared" si="5"/>
        <v>6</v>
      </c>
      <c r="Q22" s="38">
        <v>6</v>
      </c>
      <c r="R22" s="38">
        <v>0</v>
      </c>
    </row>
    <row r="23" spans="2:18" s="38" customFormat="1" ht="15.75" customHeight="1">
      <c r="B23" s="43" t="s">
        <v>81</v>
      </c>
      <c r="C23" s="37">
        <f t="shared" si="2"/>
        <v>0</v>
      </c>
      <c r="D23" s="37">
        <v>0</v>
      </c>
      <c r="E23" s="37">
        <v>0</v>
      </c>
      <c r="F23" s="37">
        <v>0</v>
      </c>
      <c r="G23" s="37">
        <f t="shared" si="3"/>
        <v>0</v>
      </c>
      <c r="H23" s="37">
        <v>0</v>
      </c>
      <c r="I23" s="37">
        <v>0</v>
      </c>
      <c r="J23" s="37">
        <v>0</v>
      </c>
      <c r="K23" s="37">
        <f t="shared" si="4"/>
        <v>0</v>
      </c>
      <c r="L23" s="37">
        <v>0</v>
      </c>
      <c r="M23" s="37">
        <v>0</v>
      </c>
      <c r="N23" s="37">
        <v>0</v>
      </c>
      <c r="O23" s="37">
        <v>0</v>
      </c>
      <c r="P23" s="37">
        <f t="shared" si="5"/>
        <v>0</v>
      </c>
      <c r="Q23" s="38">
        <v>0</v>
      </c>
      <c r="R23" s="38">
        <v>0</v>
      </c>
    </row>
    <row r="24" spans="2:16" s="38" customFormat="1" ht="15.75" customHeight="1"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8" s="40" customFormat="1" ht="15.75" customHeight="1">
      <c r="A25" s="185" t="s">
        <v>137</v>
      </c>
      <c r="B25" s="186"/>
      <c r="C25" s="39">
        <f aca="true" t="shared" si="6" ref="C25:R25">SUM(C26:C36)</f>
        <v>23</v>
      </c>
      <c r="D25" s="39">
        <f t="shared" si="6"/>
        <v>15</v>
      </c>
      <c r="E25" s="39">
        <f t="shared" si="6"/>
        <v>1</v>
      </c>
      <c r="F25" s="39">
        <f t="shared" si="6"/>
        <v>7</v>
      </c>
      <c r="G25" s="39">
        <f t="shared" si="6"/>
        <v>16384</v>
      </c>
      <c r="H25" s="39">
        <f t="shared" si="6"/>
        <v>7917</v>
      </c>
      <c r="I25" s="39">
        <f t="shared" si="6"/>
        <v>8467</v>
      </c>
      <c r="J25" s="39">
        <f t="shared" si="6"/>
        <v>5640</v>
      </c>
      <c r="K25" s="39">
        <f t="shared" si="6"/>
        <v>1200</v>
      </c>
      <c r="L25" s="39">
        <f t="shared" si="6"/>
        <v>785</v>
      </c>
      <c r="M25" s="39">
        <f t="shared" si="6"/>
        <v>327</v>
      </c>
      <c r="N25" s="39">
        <f t="shared" si="6"/>
        <v>77</v>
      </c>
      <c r="O25" s="39">
        <f t="shared" si="6"/>
        <v>11</v>
      </c>
      <c r="P25" s="39">
        <f t="shared" si="6"/>
        <v>232</v>
      </c>
      <c r="Q25" s="40">
        <f t="shared" si="6"/>
        <v>216</v>
      </c>
      <c r="R25" s="40">
        <f t="shared" si="6"/>
        <v>16</v>
      </c>
    </row>
    <row r="26" spans="2:18" s="38" customFormat="1" ht="15.75" customHeight="1">
      <c r="B26" s="43" t="s">
        <v>92</v>
      </c>
      <c r="C26" s="37">
        <f aca="true" t="shared" si="7" ref="C26:C36">SUM(D26:F26)</f>
        <v>5</v>
      </c>
      <c r="D26" s="37">
        <v>3</v>
      </c>
      <c r="E26" s="37">
        <v>0</v>
      </c>
      <c r="F26" s="37">
        <v>2</v>
      </c>
      <c r="G26" s="37">
        <f aca="true" t="shared" si="8" ref="G26:G36">SUM(H26:I26)</f>
        <v>3594</v>
      </c>
      <c r="H26" s="37">
        <v>2000</v>
      </c>
      <c r="I26" s="37">
        <v>1594</v>
      </c>
      <c r="J26" s="37">
        <v>1200</v>
      </c>
      <c r="K26" s="37">
        <f aca="true" t="shared" si="9" ref="K26:K36">SUM(L26:O26)</f>
        <v>284</v>
      </c>
      <c r="L26" s="37">
        <v>193</v>
      </c>
      <c r="M26" s="37">
        <v>73</v>
      </c>
      <c r="N26" s="37">
        <v>18</v>
      </c>
      <c r="O26" s="37">
        <v>0</v>
      </c>
      <c r="P26" s="37">
        <f aca="true" t="shared" si="10" ref="P26:P36">Q26+R26</f>
        <v>55</v>
      </c>
      <c r="Q26" s="38">
        <v>52</v>
      </c>
      <c r="R26" s="38">
        <v>3</v>
      </c>
    </row>
    <row r="27" spans="2:18" s="38" customFormat="1" ht="15.75" customHeight="1">
      <c r="B27" s="43" t="s">
        <v>94</v>
      </c>
      <c r="C27" s="37">
        <f t="shared" si="7"/>
        <v>3</v>
      </c>
      <c r="D27" s="37">
        <v>1</v>
      </c>
      <c r="E27" s="37">
        <v>1</v>
      </c>
      <c r="F27" s="37">
        <v>1</v>
      </c>
      <c r="G27" s="37">
        <f t="shared" si="8"/>
        <v>2012</v>
      </c>
      <c r="H27" s="37">
        <v>719</v>
      </c>
      <c r="I27" s="37">
        <v>1293</v>
      </c>
      <c r="J27" s="37">
        <v>720</v>
      </c>
      <c r="K27" s="37">
        <f t="shared" si="9"/>
        <v>137</v>
      </c>
      <c r="L27" s="37">
        <v>67</v>
      </c>
      <c r="M27" s="37">
        <v>32</v>
      </c>
      <c r="N27" s="37">
        <v>30</v>
      </c>
      <c r="O27" s="37">
        <v>8</v>
      </c>
      <c r="P27" s="37">
        <f t="shared" si="10"/>
        <v>24</v>
      </c>
      <c r="Q27" s="38">
        <v>16</v>
      </c>
      <c r="R27" s="38">
        <v>8</v>
      </c>
    </row>
    <row r="28" spans="2:18" s="38" customFormat="1" ht="15.75" customHeight="1">
      <c r="B28" s="43" t="s">
        <v>66</v>
      </c>
      <c r="C28" s="37">
        <f t="shared" si="7"/>
        <v>4</v>
      </c>
      <c r="D28" s="37">
        <v>3</v>
      </c>
      <c r="E28" s="37">
        <v>0</v>
      </c>
      <c r="F28" s="37">
        <v>1</v>
      </c>
      <c r="G28" s="37">
        <f t="shared" si="8"/>
        <v>2978</v>
      </c>
      <c r="H28" s="37">
        <v>1351</v>
      </c>
      <c r="I28" s="37">
        <v>1627</v>
      </c>
      <c r="J28" s="37">
        <v>1040</v>
      </c>
      <c r="K28" s="37">
        <f t="shared" si="9"/>
        <v>212</v>
      </c>
      <c r="L28" s="37">
        <v>141</v>
      </c>
      <c r="M28" s="37">
        <v>62</v>
      </c>
      <c r="N28" s="37">
        <v>8</v>
      </c>
      <c r="O28" s="37">
        <v>1</v>
      </c>
      <c r="P28" s="37">
        <f t="shared" si="10"/>
        <v>40</v>
      </c>
      <c r="Q28" s="38">
        <v>38</v>
      </c>
      <c r="R28" s="38">
        <v>2</v>
      </c>
    </row>
    <row r="29" spans="2:18" s="38" customFormat="1" ht="15.75" customHeight="1">
      <c r="B29" s="43" t="s">
        <v>97</v>
      </c>
      <c r="C29" s="37">
        <f t="shared" si="7"/>
        <v>5</v>
      </c>
      <c r="D29" s="37">
        <v>4</v>
      </c>
      <c r="E29" s="37">
        <v>0</v>
      </c>
      <c r="F29" s="37">
        <v>1</v>
      </c>
      <c r="G29" s="37">
        <f t="shared" si="8"/>
        <v>4084</v>
      </c>
      <c r="H29" s="37">
        <v>2231</v>
      </c>
      <c r="I29" s="37">
        <v>1853</v>
      </c>
      <c r="J29" s="37">
        <v>1400</v>
      </c>
      <c r="K29" s="37">
        <f t="shared" si="9"/>
        <v>283</v>
      </c>
      <c r="L29" s="37">
        <v>202</v>
      </c>
      <c r="M29" s="37">
        <v>72</v>
      </c>
      <c r="N29" s="37">
        <v>8</v>
      </c>
      <c r="O29" s="37">
        <v>1</v>
      </c>
      <c r="P29" s="37">
        <f t="shared" si="10"/>
        <v>54</v>
      </c>
      <c r="Q29" s="38">
        <v>53</v>
      </c>
      <c r="R29" s="38">
        <v>1</v>
      </c>
    </row>
    <row r="30" spans="2:18" s="38" customFormat="1" ht="15.75" customHeight="1">
      <c r="B30" s="43" t="s">
        <v>102</v>
      </c>
      <c r="C30" s="37">
        <f t="shared" si="7"/>
        <v>2</v>
      </c>
      <c r="D30" s="37">
        <v>2</v>
      </c>
      <c r="E30" s="37">
        <v>0</v>
      </c>
      <c r="F30" s="37">
        <v>0</v>
      </c>
      <c r="G30" s="37">
        <f t="shared" si="8"/>
        <v>1214</v>
      </c>
      <c r="H30" s="37">
        <v>633</v>
      </c>
      <c r="I30" s="37">
        <v>581</v>
      </c>
      <c r="J30" s="37">
        <v>400</v>
      </c>
      <c r="K30" s="37">
        <f t="shared" si="9"/>
        <v>88</v>
      </c>
      <c r="L30" s="37">
        <v>64</v>
      </c>
      <c r="M30" s="37">
        <v>24</v>
      </c>
      <c r="N30" s="37">
        <v>0</v>
      </c>
      <c r="O30" s="37">
        <v>0</v>
      </c>
      <c r="P30" s="37">
        <f t="shared" si="10"/>
        <v>13</v>
      </c>
      <c r="Q30" s="38">
        <v>13</v>
      </c>
      <c r="R30" s="38">
        <v>0</v>
      </c>
    </row>
    <row r="31" spans="2:18" s="38" customFormat="1" ht="15.75" customHeight="1">
      <c r="B31" s="43" t="s">
        <v>105</v>
      </c>
      <c r="C31" s="37">
        <f t="shared" si="7"/>
        <v>1</v>
      </c>
      <c r="D31" s="37">
        <v>1</v>
      </c>
      <c r="E31" s="37">
        <v>0</v>
      </c>
      <c r="F31" s="37">
        <v>0</v>
      </c>
      <c r="G31" s="37">
        <f t="shared" si="8"/>
        <v>557</v>
      </c>
      <c r="H31" s="37">
        <v>271</v>
      </c>
      <c r="I31" s="37">
        <v>286</v>
      </c>
      <c r="J31" s="37">
        <v>200</v>
      </c>
      <c r="K31" s="37">
        <f t="shared" si="9"/>
        <v>45</v>
      </c>
      <c r="L31" s="37">
        <v>25</v>
      </c>
      <c r="M31" s="37">
        <v>20</v>
      </c>
      <c r="N31" s="37">
        <v>0</v>
      </c>
      <c r="O31" s="37">
        <v>0</v>
      </c>
      <c r="P31" s="37">
        <f t="shared" si="10"/>
        <v>7</v>
      </c>
      <c r="Q31" s="38">
        <v>7</v>
      </c>
      <c r="R31" s="38">
        <v>0</v>
      </c>
    </row>
    <row r="32" spans="2:18" s="38" customFormat="1" ht="15.75" customHeight="1">
      <c r="B32" s="43" t="s">
        <v>82</v>
      </c>
      <c r="C32" s="37">
        <f t="shared" si="7"/>
        <v>1</v>
      </c>
      <c r="D32" s="37">
        <v>1</v>
      </c>
      <c r="E32" s="37">
        <v>0</v>
      </c>
      <c r="F32" s="37">
        <v>0</v>
      </c>
      <c r="G32" s="37">
        <f t="shared" si="8"/>
        <v>597</v>
      </c>
      <c r="H32" s="37">
        <v>197</v>
      </c>
      <c r="I32" s="37">
        <v>400</v>
      </c>
      <c r="J32" s="37">
        <v>200</v>
      </c>
      <c r="K32" s="37">
        <f t="shared" si="9"/>
        <v>52</v>
      </c>
      <c r="L32" s="37">
        <v>38</v>
      </c>
      <c r="M32" s="37">
        <v>14</v>
      </c>
      <c r="N32" s="37">
        <v>0</v>
      </c>
      <c r="O32" s="37">
        <v>0</v>
      </c>
      <c r="P32" s="37">
        <f t="shared" si="10"/>
        <v>20</v>
      </c>
      <c r="Q32" s="38">
        <v>20</v>
      </c>
      <c r="R32" s="38">
        <v>0</v>
      </c>
    </row>
    <row r="33" spans="2:18" s="38" customFormat="1" ht="15.75" customHeight="1">
      <c r="B33" s="43" t="s">
        <v>83</v>
      </c>
      <c r="C33" s="37">
        <f t="shared" si="7"/>
        <v>1</v>
      </c>
      <c r="D33" s="37">
        <v>0</v>
      </c>
      <c r="E33" s="37">
        <v>0</v>
      </c>
      <c r="F33" s="37">
        <v>1</v>
      </c>
      <c r="G33" s="37">
        <f t="shared" si="8"/>
        <v>690</v>
      </c>
      <c r="H33" s="37">
        <v>187</v>
      </c>
      <c r="I33" s="37">
        <v>503</v>
      </c>
      <c r="J33" s="37">
        <v>240</v>
      </c>
      <c r="K33" s="37">
        <f t="shared" si="9"/>
        <v>48</v>
      </c>
      <c r="L33" s="37">
        <v>30</v>
      </c>
      <c r="M33" s="37">
        <v>13</v>
      </c>
      <c r="N33" s="37">
        <v>4</v>
      </c>
      <c r="O33" s="37">
        <v>1</v>
      </c>
      <c r="P33" s="37">
        <f t="shared" si="10"/>
        <v>12</v>
      </c>
      <c r="Q33" s="38">
        <v>11</v>
      </c>
      <c r="R33" s="38">
        <v>1</v>
      </c>
    </row>
    <row r="34" spans="2:18" s="38" customFormat="1" ht="15.75" customHeight="1">
      <c r="B34" s="43" t="s">
        <v>84</v>
      </c>
      <c r="C34" s="37">
        <f t="shared" si="7"/>
        <v>0</v>
      </c>
      <c r="D34" s="37">
        <v>0</v>
      </c>
      <c r="E34" s="37">
        <v>0</v>
      </c>
      <c r="F34" s="37">
        <v>0</v>
      </c>
      <c r="G34" s="37">
        <f t="shared" si="8"/>
        <v>0</v>
      </c>
      <c r="H34" s="37">
        <v>0</v>
      </c>
      <c r="I34" s="37">
        <v>0</v>
      </c>
      <c r="J34" s="37">
        <v>0</v>
      </c>
      <c r="K34" s="37">
        <f t="shared" si="9"/>
        <v>0</v>
      </c>
      <c r="L34" s="37">
        <v>0</v>
      </c>
      <c r="M34" s="37">
        <v>0</v>
      </c>
      <c r="N34" s="37">
        <v>0</v>
      </c>
      <c r="O34" s="37">
        <v>0</v>
      </c>
      <c r="P34" s="37">
        <f t="shared" si="10"/>
        <v>0</v>
      </c>
      <c r="Q34" s="38">
        <v>0</v>
      </c>
      <c r="R34" s="38">
        <v>0</v>
      </c>
    </row>
    <row r="35" spans="2:18" s="38" customFormat="1" ht="15.75" customHeight="1">
      <c r="B35" s="43" t="s">
        <v>85</v>
      </c>
      <c r="C35" s="37">
        <f t="shared" si="7"/>
        <v>1</v>
      </c>
      <c r="D35" s="37">
        <v>0</v>
      </c>
      <c r="E35" s="37">
        <v>0</v>
      </c>
      <c r="F35" s="37">
        <v>1</v>
      </c>
      <c r="G35" s="37">
        <f t="shared" si="8"/>
        <v>658</v>
      </c>
      <c r="H35" s="37">
        <v>328</v>
      </c>
      <c r="I35" s="37">
        <v>330</v>
      </c>
      <c r="J35" s="37">
        <v>240</v>
      </c>
      <c r="K35" s="37">
        <f t="shared" si="9"/>
        <v>51</v>
      </c>
      <c r="L35" s="37">
        <v>25</v>
      </c>
      <c r="M35" s="37">
        <v>17</v>
      </c>
      <c r="N35" s="37">
        <v>9</v>
      </c>
      <c r="O35" s="37">
        <v>0</v>
      </c>
      <c r="P35" s="37">
        <f t="shared" si="10"/>
        <v>7</v>
      </c>
      <c r="Q35" s="38">
        <v>6</v>
      </c>
      <c r="R35" s="38">
        <v>1</v>
      </c>
    </row>
    <row r="36" spans="2:18" s="38" customFormat="1" ht="15.75" customHeight="1">
      <c r="B36" s="43" t="s">
        <v>86</v>
      </c>
      <c r="C36" s="37">
        <f t="shared" si="7"/>
        <v>0</v>
      </c>
      <c r="D36" s="37">
        <v>0</v>
      </c>
      <c r="E36" s="37">
        <v>0</v>
      </c>
      <c r="F36" s="37">
        <v>0</v>
      </c>
      <c r="G36" s="37">
        <f t="shared" si="8"/>
        <v>0</v>
      </c>
      <c r="H36" s="37">
        <v>0</v>
      </c>
      <c r="I36" s="37">
        <v>0</v>
      </c>
      <c r="J36" s="37">
        <v>0</v>
      </c>
      <c r="K36" s="37">
        <f t="shared" si="9"/>
        <v>0</v>
      </c>
      <c r="L36" s="37">
        <v>0</v>
      </c>
      <c r="M36" s="37">
        <v>0</v>
      </c>
      <c r="N36" s="37">
        <v>0</v>
      </c>
      <c r="O36" s="37">
        <v>0</v>
      </c>
      <c r="P36" s="37">
        <f t="shared" si="10"/>
        <v>0</v>
      </c>
      <c r="Q36" s="38">
        <v>0</v>
      </c>
      <c r="R36" s="38">
        <v>0</v>
      </c>
    </row>
    <row r="37" spans="2:16" s="38" customFormat="1" ht="15.75" customHeight="1">
      <c r="B37" s="43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8" s="40" customFormat="1" ht="15.75" customHeight="1">
      <c r="A38" s="185" t="s">
        <v>138</v>
      </c>
      <c r="B38" s="186"/>
      <c r="C38" s="39">
        <f aca="true" t="shared" si="11" ref="C38:R38">SUM(C39:C39)</f>
        <v>16</v>
      </c>
      <c r="D38" s="39">
        <f t="shared" si="11"/>
        <v>11</v>
      </c>
      <c r="E38" s="39">
        <f t="shared" si="11"/>
        <v>1</v>
      </c>
      <c r="F38" s="39">
        <f t="shared" si="11"/>
        <v>4</v>
      </c>
      <c r="G38" s="39">
        <f t="shared" si="11"/>
        <v>12168</v>
      </c>
      <c r="H38" s="39">
        <f t="shared" si="11"/>
        <v>6258</v>
      </c>
      <c r="I38" s="39">
        <f t="shared" si="11"/>
        <v>5910</v>
      </c>
      <c r="J38" s="39">
        <f t="shared" si="11"/>
        <v>4080</v>
      </c>
      <c r="K38" s="39">
        <f t="shared" si="11"/>
        <v>1001</v>
      </c>
      <c r="L38" s="39">
        <f t="shared" si="11"/>
        <v>646</v>
      </c>
      <c r="M38" s="39">
        <f t="shared" si="11"/>
        <v>242</v>
      </c>
      <c r="N38" s="39">
        <f t="shared" si="11"/>
        <v>86</v>
      </c>
      <c r="O38" s="39">
        <f t="shared" si="11"/>
        <v>27</v>
      </c>
      <c r="P38" s="39">
        <f t="shared" si="11"/>
        <v>179</v>
      </c>
      <c r="Q38" s="40">
        <f t="shared" si="11"/>
        <v>160</v>
      </c>
      <c r="R38" s="40">
        <f t="shared" si="11"/>
        <v>19</v>
      </c>
    </row>
    <row r="39" spans="2:18" s="38" customFormat="1" ht="15.75" customHeight="1">
      <c r="B39" s="43" t="s">
        <v>90</v>
      </c>
      <c r="C39" s="37">
        <f>SUM(D39:F39)</f>
        <v>16</v>
      </c>
      <c r="D39" s="37">
        <v>11</v>
      </c>
      <c r="E39" s="37">
        <v>1</v>
      </c>
      <c r="F39" s="37">
        <v>4</v>
      </c>
      <c r="G39" s="37">
        <f>SUM(H39:I39)</f>
        <v>12168</v>
      </c>
      <c r="H39" s="37">
        <v>6258</v>
      </c>
      <c r="I39" s="37">
        <v>5910</v>
      </c>
      <c r="J39" s="37">
        <v>4080</v>
      </c>
      <c r="K39" s="37">
        <f>SUM(L39:O39)</f>
        <v>1001</v>
      </c>
      <c r="L39" s="37">
        <v>646</v>
      </c>
      <c r="M39" s="37">
        <v>242</v>
      </c>
      <c r="N39" s="37">
        <v>86</v>
      </c>
      <c r="O39" s="37">
        <v>27</v>
      </c>
      <c r="P39" s="37">
        <f>Q39+R39</f>
        <v>179</v>
      </c>
      <c r="Q39" s="38">
        <v>160</v>
      </c>
      <c r="R39" s="38">
        <v>19</v>
      </c>
    </row>
    <row r="40" spans="2:16" s="38" customFormat="1" ht="15.75" customHeight="1"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8" s="40" customFormat="1" ht="15.75" customHeight="1">
      <c r="A41" s="187" t="s">
        <v>139</v>
      </c>
      <c r="B41" s="188"/>
      <c r="C41" s="39">
        <f>SUM(C42:C53)</f>
        <v>27</v>
      </c>
      <c r="D41" s="39">
        <f aca="true" t="shared" si="12" ref="D41:R41">SUM(D42:D53)</f>
        <v>23</v>
      </c>
      <c r="E41" s="39">
        <f t="shared" si="12"/>
        <v>0</v>
      </c>
      <c r="F41" s="39">
        <f t="shared" si="12"/>
        <v>4</v>
      </c>
      <c r="G41" s="39">
        <f t="shared" si="12"/>
        <v>18369</v>
      </c>
      <c r="H41" s="39">
        <f t="shared" si="12"/>
        <v>9496</v>
      </c>
      <c r="I41" s="39">
        <f t="shared" si="12"/>
        <v>8873</v>
      </c>
      <c r="J41" s="39">
        <f t="shared" si="12"/>
        <v>6140</v>
      </c>
      <c r="K41" s="39">
        <f t="shared" si="12"/>
        <v>1364</v>
      </c>
      <c r="L41" s="39">
        <f t="shared" si="12"/>
        <v>975</v>
      </c>
      <c r="M41" s="39">
        <f t="shared" si="12"/>
        <v>357</v>
      </c>
      <c r="N41" s="39">
        <f t="shared" si="12"/>
        <v>28</v>
      </c>
      <c r="O41" s="39">
        <f t="shared" si="12"/>
        <v>4</v>
      </c>
      <c r="P41" s="39">
        <f t="shared" si="12"/>
        <v>276</v>
      </c>
      <c r="Q41" s="40">
        <f t="shared" si="12"/>
        <v>272</v>
      </c>
      <c r="R41" s="40">
        <f t="shared" si="12"/>
        <v>4</v>
      </c>
    </row>
    <row r="42" spans="2:18" s="38" customFormat="1" ht="15.75" customHeight="1">
      <c r="B42" s="43" t="s">
        <v>96</v>
      </c>
      <c r="C42" s="37">
        <f aca="true" t="shared" si="13" ref="C42:C53">SUM(D42:F42)</f>
        <v>4</v>
      </c>
      <c r="D42" s="37">
        <v>3</v>
      </c>
      <c r="E42" s="37">
        <v>0</v>
      </c>
      <c r="F42" s="37">
        <v>1</v>
      </c>
      <c r="G42" s="37">
        <f aca="true" t="shared" si="14" ref="G42:G53">SUM(H42:I42)</f>
        <v>2463</v>
      </c>
      <c r="H42" s="37">
        <v>1423</v>
      </c>
      <c r="I42" s="37">
        <v>1040</v>
      </c>
      <c r="J42" s="37">
        <v>860</v>
      </c>
      <c r="K42" s="37">
        <f aca="true" t="shared" si="15" ref="K42:K53">SUM(L42:O42)</f>
        <v>198</v>
      </c>
      <c r="L42" s="37">
        <v>143</v>
      </c>
      <c r="M42" s="37">
        <v>47</v>
      </c>
      <c r="N42" s="37">
        <v>8</v>
      </c>
      <c r="O42" s="37">
        <v>0</v>
      </c>
      <c r="P42" s="37">
        <f aca="true" t="shared" si="16" ref="P42:P53">Q42+R42</f>
        <v>34</v>
      </c>
      <c r="Q42" s="38">
        <v>33</v>
      </c>
      <c r="R42" s="38">
        <v>1</v>
      </c>
    </row>
    <row r="43" spans="2:18" s="38" customFormat="1" ht="15.75" customHeight="1">
      <c r="B43" s="43" t="s">
        <v>98</v>
      </c>
      <c r="C43" s="37">
        <f t="shared" si="13"/>
        <v>4</v>
      </c>
      <c r="D43" s="37">
        <v>3</v>
      </c>
      <c r="E43" s="37">
        <v>0</v>
      </c>
      <c r="F43" s="37">
        <v>1</v>
      </c>
      <c r="G43" s="37">
        <f t="shared" si="14"/>
        <v>3328</v>
      </c>
      <c r="H43" s="37">
        <v>1592</v>
      </c>
      <c r="I43" s="37">
        <v>1736</v>
      </c>
      <c r="J43" s="37">
        <v>1080</v>
      </c>
      <c r="K43" s="37">
        <f t="shared" si="15"/>
        <v>226</v>
      </c>
      <c r="L43" s="37">
        <v>157</v>
      </c>
      <c r="M43" s="37">
        <v>60</v>
      </c>
      <c r="N43" s="37">
        <v>6</v>
      </c>
      <c r="O43" s="37">
        <v>3</v>
      </c>
      <c r="P43" s="37">
        <f t="shared" si="16"/>
        <v>46</v>
      </c>
      <c r="Q43" s="38">
        <v>45</v>
      </c>
      <c r="R43" s="38">
        <v>1</v>
      </c>
    </row>
    <row r="44" spans="2:18" s="38" customFormat="1" ht="15.75" customHeight="1">
      <c r="B44" s="43" t="s">
        <v>99</v>
      </c>
      <c r="C44" s="37">
        <f t="shared" si="13"/>
        <v>3</v>
      </c>
      <c r="D44" s="37">
        <v>3</v>
      </c>
      <c r="E44" s="37">
        <v>0</v>
      </c>
      <c r="F44" s="37">
        <v>0</v>
      </c>
      <c r="G44" s="37">
        <f t="shared" si="14"/>
        <v>1850</v>
      </c>
      <c r="H44" s="37">
        <v>978</v>
      </c>
      <c r="I44" s="37">
        <v>872</v>
      </c>
      <c r="J44" s="37">
        <v>600</v>
      </c>
      <c r="K44" s="37">
        <f t="shared" si="15"/>
        <v>136</v>
      </c>
      <c r="L44" s="37">
        <v>106</v>
      </c>
      <c r="M44" s="37">
        <v>30</v>
      </c>
      <c r="N44" s="37">
        <v>0</v>
      </c>
      <c r="O44" s="37">
        <v>0</v>
      </c>
      <c r="P44" s="37">
        <f t="shared" si="16"/>
        <v>50</v>
      </c>
      <c r="Q44" s="38">
        <v>50</v>
      </c>
      <c r="R44" s="38">
        <v>0</v>
      </c>
    </row>
    <row r="45" spans="2:18" s="38" customFormat="1" ht="15.75" customHeight="1">
      <c r="B45" s="43" t="s">
        <v>100</v>
      </c>
      <c r="C45" s="37">
        <f t="shared" si="13"/>
        <v>4</v>
      </c>
      <c r="D45" s="37">
        <v>4</v>
      </c>
      <c r="E45" s="37">
        <v>0</v>
      </c>
      <c r="F45" s="37">
        <v>0</v>
      </c>
      <c r="G45" s="37">
        <f t="shared" si="14"/>
        <v>2990</v>
      </c>
      <c r="H45" s="37">
        <v>1829</v>
      </c>
      <c r="I45" s="37">
        <v>1161</v>
      </c>
      <c r="J45" s="37">
        <v>1000</v>
      </c>
      <c r="K45" s="37">
        <f t="shared" si="15"/>
        <v>212</v>
      </c>
      <c r="L45" s="37">
        <v>152</v>
      </c>
      <c r="M45" s="37">
        <v>60</v>
      </c>
      <c r="N45" s="37">
        <v>0</v>
      </c>
      <c r="O45" s="37">
        <v>0</v>
      </c>
      <c r="P45" s="37">
        <f t="shared" si="16"/>
        <v>35</v>
      </c>
      <c r="Q45" s="38">
        <v>35</v>
      </c>
      <c r="R45" s="38">
        <v>0</v>
      </c>
    </row>
    <row r="46" spans="2:18" s="38" customFormat="1" ht="15.75" customHeight="1">
      <c r="B46" s="43" t="s">
        <v>101</v>
      </c>
      <c r="C46" s="37">
        <f t="shared" si="13"/>
        <v>3</v>
      </c>
      <c r="D46" s="37">
        <v>2</v>
      </c>
      <c r="E46" s="37">
        <v>0</v>
      </c>
      <c r="F46" s="37">
        <v>1</v>
      </c>
      <c r="G46" s="37">
        <f t="shared" si="14"/>
        <v>2215</v>
      </c>
      <c r="H46" s="37">
        <v>1110</v>
      </c>
      <c r="I46" s="37">
        <v>1105</v>
      </c>
      <c r="J46" s="37">
        <v>720</v>
      </c>
      <c r="K46" s="37">
        <f t="shared" si="15"/>
        <v>159</v>
      </c>
      <c r="L46" s="37">
        <v>112</v>
      </c>
      <c r="M46" s="37">
        <v>39</v>
      </c>
      <c r="N46" s="37">
        <v>7</v>
      </c>
      <c r="O46" s="37">
        <v>1</v>
      </c>
      <c r="P46" s="37">
        <f t="shared" si="16"/>
        <v>27</v>
      </c>
      <c r="Q46" s="38">
        <v>26</v>
      </c>
      <c r="R46" s="38">
        <v>1</v>
      </c>
    </row>
    <row r="47" spans="2:18" s="38" customFormat="1" ht="15.75" customHeight="1">
      <c r="B47" s="43" t="s">
        <v>103</v>
      </c>
      <c r="C47" s="37">
        <f t="shared" si="13"/>
        <v>2</v>
      </c>
      <c r="D47" s="37">
        <v>2</v>
      </c>
      <c r="E47" s="37">
        <v>0</v>
      </c>
      <c r="F47" s="37">
        <v>0</v>
      </c>
      <c r="G47" s="37">
        <f t="shared" si="14"/>
        <v>1472</v>
      </c>
      <c r="H47" s="37">
        <v>652</v>
      </c>
      <c r="I47" s="37">
        <v>820</v>
      </c>
      <c r="J47" s="37">
        <v>480</v>
      </c>
      <c r="K47" s="37">
        <f t="shared" si="15"/>
        <v>93</v>
      </c>
      <c r="L47" s="37">
        <v>65</v>
      </c>
      <c r="M47" s="37">
        <v>28</v>
      </c>
      <c r="N47" s="37">
        <v>0</v>
      </c>
      <c r="O47" s="37">
        <v>0</v>
      </c>
      <c r="P47" s="37">
        <f t="shared" si="16"/>
        <v>18</v>
      </c>
      <c r="Q47" s="38">
        <v>18</v>
      </c>
      <c r="R47" s="38">
        <v>0</v>
      </c>
    </row>
    <row r="48" spans="2:18" s="38" customFormat="1" ht="15.75" customHeight="1">
      <c r="B48" s="43" t="s">
        <v>112</v>
      </c>
      <c r="C48" s="37">
        <f t="shared" si="13"/>
        <v>1</v>
      </c>
      <c r="D48" s="37">
        <v>1</v>
      </c>
      <c r="E48" s="37">
        <v>0</v>
      </c>
      <c r="F48" s="37">
        <v>0</v>
      </c>
      <c r="G48" s="37">
        <f t="shared" si="14"/>
        <v>576</v>
      </c>
      <c r="H48" s="37">
        <v>289</v>
      </c>
      <c r="I48" s="37">
        <v>287</v>
      </c>
      <c r="J48" s="37">
        <v>200</v>
      </c>
      <c r="K48" s="37">
        <f t="shared" si="15"/>
        <v>42</v>
      </c>
      <c r="L48" s="37">
        <v>26</v>
      </c>
      <c r="M48" s="37">
        <v>16</v>
      </c>
      <c r="N48" s="37">
        <v>0</v>
      </c>
      <c r="O48" s="37">
        <v>0</v>
      </c>
      <c r="P48" s="37">
        <f t="shared" si="16"/>
        <v>7</v>
      </c>
      <c r="Q48" s="38">
        <v>7</v>
      </c>
      <c r="R48" s="38">
        <v>0</v>
      </c>
    </row>
    <row r="49" spans="2:18" s="38" customFormat="1" ht="15.75" customHeight="1">
      <c r="B49" s="43" t="s">
        <v>113</v>
      </c>
      <c r="C49" s="37">
        <f t="shared" si="13"/>
        <v>1</v>
      </c>
      <c r="D49" s="37">
        <v>1</v>
      </c>
      <c r="E49" s="37">
        <v>0</v>
      </c>
      <c r="F49" s="37">
        <v>0</v>
      </c>
      <c r="G49" s="37">
        <f t="shared" si="14"/>
        <v>699</v>
      </c>
      <c r="H49" s="37">
        <v>262</v>
      </c>
      <c r="I49" s="37">
        <v>437</v>
      </c>
      <c r="J49" s="37">
        <v>240</v>
      </c>
      <c r="K49" s="37">
        <f t="shared" si="15"/>
        <v>69</v>
      </c>
      <c r="L49" s="37">
        <v>49</v>
      </c>
      <c r="M49" s="37">
        <v>20</v>
      </c>
      <c r="N49" s="37">
        <v>0</v>
      </c>
      <c r="O49" s="37">
        <v>0</v>
      </c>
      <c r="P49" s="37">
        <f t="shared" si="16"/>
        <v>14</v>
      </c>
      <c r="Q49" s="38">
        <v>14</v>
      </c>
      <c r="R49" s="38">
        <v>0</v>
      </c>
    </row>
    <row r="50" spans="2:18" s="38" customFormat="1" ht="15.75" customHeight="1">
      <c r="B50" s="43" t="s">
        <v>114</v>
      </c>
      <c r="C50" s="37">
        <f t="shared" si="13"/>
        <v>2</v>
      </c>
      <c r="D50" s="37">
        <v>1</v>
      </c>
      <c r="E50" s="37">
        <v>0</v>
      </c>
      <c r="F50" s="37">
        <v>1</v>
      </c>
      <c r="G50" s="37">
        <f t="shared" si="14"/>
        <v>1437</v>
      </c>
      <c r="H50" s="37">
        <v>725</v>
      </c>
      <c r="I50" s="37">
        <v>712</v>
      </c>
      <c r="J50" s="37">
        <v>480</v>
      </c>
      <c r="K50" s="37">
        <f t="shared" si="15"/>
        <v>99</v>
      </c>
      <c r="L50" s="37">
        <v>74</v>
      </c>
      <c r="M50" s="37">
        <v>18</v>
      </c>
      <c r="N50" s="37">
        <v>7</v>
      </c>
      <c r="O50" s="37">
        <v>0</v>
      </c>
      <c r="P50" s="37">
        <f t="shared" si="16"/>
        <v>20</v>
      </c>
      <c r="Q50" s="38">
        <v>19</v>
      </c>
      <c r="R50" s="38">
        <v>1</v>
      </c>
    </row>
    <row r="51" spans="2:18" s="38" customFormat="1" ht="15.75" customHeight="1">
      <c r="B51" s="43" t="s">
        <v>87</v>
      </c>
      <c r="C51" s="37">
        <f t="shared" si="13"/>
        <v>1</v>
      </c>
      <c r="D51" s="37">
        <v>1</v>
      </c>
      <c r="E51" s="37">
        <v>0</v>
      </c>
      <c r="F51" s="37">
        <v>0</v>
      </c>
      <c r="G51" s="37">
        <f t="shared" si="14"/>
        <v>457</v>
      </c>
      <c r="H51" s="37">
        <v>139</v>
      </c>
      <c r="I51" s="37">
        <v>318</v>
      </c>
      <c r="J51" s="37">
        <v>160</v>
      </c>
      <c r="K51" s="37">
        <f t="shared" si="15"/>
        <v>37</v>
      </c>
      <c r="L51" s="37">
        <v>23</v>
      </c>
      <c r="M51" s="37">
        <v>14</v>
      </c>
      <c r="N51" s="37">
        <v>0</v>
      </c>
      <c r="O51" s="37">
        <v>0</v>
      </c>
      <c r="P51" s="37">
        <f t="shared" si="16"/>
        <v>8</v>
      </c>
      <c r="Q51" s="38">
        <v>8</v>
      </c>
      <c r="R51" s="38">
        <v>0</v>
      </c>
    </row>
    <row r="52" spans="2:18" s="38" customFormat="1" ht="15.75" customHeight="1">
      <c r="B52" s="43" t="s">
        <v>115</v>
      </c>
      <c r="C52" s="37">
        <f t="shared" si="13"/>
        <v>1</v>
      </c>
      <c r="D52" s="37">
        <v>1</v>
      </c>
      <c r="E52" s="37">
        <v>0</v>
      </c>
      <c r="F52" s="37">
        <v>0</v>
      </c>
      <c r="G52" s="37">
        <f t="shared" si="14"/>
        <v>205</v>
      </c>
      <c r="H52" s="37">
        <v>127</v>
      </c>
      <c r="I52" s="37">
        <v>78</v>
      </c>
      <c r="J52" s="38">
        <v>80</v>
      </c>
      <c r="K52" s="37">
        <f t="shared" si="15"/>
        <v>24</v>
      </c>
      <c r="L52" s="37">
        <v>17</v>
      </c>
      <c r="M52" s="37">
        <v>7</v>
      </c>
      <c r="N52" s="37">
        <v>0</v>
      </c>
      <c r="O52" s="37">
        <v>0</v>
      </c>
      <c r="P52" s="37">
        <f t="shared" si="16"/>
        <v>5</v>
      </c>
      <c r="Q52" s="38">
        <v>5</v>
      </c>
      <c r="R52" s="38">
        <v>0</v>
      </c>
    </row>
    <row r="53" spans="2:18" s="38" customFormat="1" ht="15.75" customHeight="1">
      <c r="B53" s="43" t="s">
        <v>88</v>
      </c>
      <c r="C53" s="37">
        <f t="shared" si="13"/>
        <v>1</v>
      </c>
      <c r="D53" s="37">
        <v>1</v>
      </c>
      <c r="E53" s="37">
        <v>0</v>
      </c>
      <c r="F53" s="37">
        <v>0</v>
      </c>
      <c r="G53" s="37">
        <f t="shared" si="14"/>
        <v>677</v>
      </c>
      <c r="H53" s="37">
        <v>370</v>
      </c>
      <c r="I53" s="37">
        <v>307</v>
      </c>
      <c r="J53" s="37">
        <v>240</v>
      </c>
      <c r="K53" s="37">
        <f t="shared" si="15"/>
        <v>69</v>
      </c>
      <c r="L53" s="37">
        <v>51</v>
      </c>
      <c r="M53" s="37">
        <v>18</v>
      </c>
      <c r="N53" s="37">
        <v>0</v>
      </c>
      <c r="O53" s="37">
        <v>0</v>
      </c>
      <c r="P53" s="37">
        <f t="shared" si="16"/>
        <v>12</v>
      </c>
      <c r="Q53" s="38">
        <v>12</v>
      </c>
      <c r="R53" s="38">
        <v>0</v>
      </c>
    </row>
    <row r="54" spans="2:16" s="38" customFormat="1" ht="15.75" customHeight="1">
      <c r="B54" s="43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1:18" s="40" customFormat="1" ht="15.75" customHeight="1">
      <c r="A55" s="185" t="s">
        <v>140</v>
      </c>
      <c r="B55" s="186"/>
      <c r="C55" s="39">
        <f>SUM(C56:C58)</f>
        <v>23</v>
      </c>
      <c r="D55" s="39">
        <f aca="true" t="shared" si="17" ref="D55:R55">SUM(D56:D58)</f>
        <v>18</v>
      </c>
      <c r="E55" s="39">
        <f t="shared" si="17"/>
        <v>0</v>
      </c>
      <c r="F55" s="39">
        <f t="shared" si="17"/>
        <v>5</v>
      </c>
      <c r="G55" s="39">
        <f t="shared" si="17"/>
        <v>17600</v>
      </c>
      <c r="H55" s="39">
        <f t="shared" si="17"/>
        <v>9419</v>
      </c>
      <c r="I55" s="39">
        <f t="shared" si="17"/>
        <v>8181</v>
      </c>
      <c r="J55" s="39">
        <f t="shared" si="17"/>
        <v>6090</v>
      </c>
      <c r="K55" s="39">
        <f t="shared" si="17"/>
        <v>1275</v>
      </c>
      <c r="L55" s="39">
        <f t="shared" si="17"/>
        <v>879</v>
      </c>
      <c r="M55" s="39">
        <f t="shared" si="17"/>
        <v>309</v>
      </c>
      <c r="N55" s="39">
        <f t="shared" si="17"/>
        <v>68</v>
      </c>
      <c r="O55" s="39">
        <f t="shared" si="17"/>
        <v>19</v>
      </c>
      <c r="P55" s="39">
        <f t="shared" si="17"/>
        <v>201</v>
      </c>
      <c r="Q55" s="40">
        <f t="shared" si="17"/>
        <v>191</v>
      </c>
      <c r="R55" s="40">
        <f t="shared" si="17"/>
        <v>10</v>
      </c>
    </row>
    <row r="56" spans="2:18" s="38" customFormat="1" ht="15.75" customHeight="1">
      <c r="B56" s="43" t="s">
        <v>91</v>
      </c>
      <c r="C56" s="37">
        <f>SUM(D56:F56)</f>
        <v>21</v>
      </c>
      <c r="D56" s="37">
        <v>17</v>
      </c>
      <c r="E56" s="37">
        <v>0</v>
      </c>
      <c r="F56" s="37">
        <v>4</v>
      </c>
      <c r="G56" s="37">
        <f>SUM(H56:I56)</f>
        <v>16307</v>
      </c>
      <c r="H56" s="37">
        <v>8669</v>
      </c>
      <c r="I56" s="37">
        <v>7638</v>
      </c>
      <c r="J56" s="37">
        <v>5610</v>
      </c>
      <c r="K56" s="37">
        <f>SUM(L56:O56)</f>
        <v>1177</v>
      </c>
      <c r="L56" s="37">
        <v>817</v>
      </c>
      <c r="M56" s="37">
        <v>281</v>
      </c>
      <c r="N56" s="37">
        <v>61</v>
      </c>
      <c r="O56" s="37">
        <v>18</v>
      </c>
      <c r="P56" s="37">
        <f>Q56+R56</f>
        <v>185</v>
      </c>
      <c r="Q56" s="38">
        <v>177</v>
      </c>
      <c r="R56" s="38">
        <v>8</v>
      </c>
    </row>
    <row r="57" spans="2:18" s="38" customFormat="1" ht="15.75" customHeight="1">
      <c r="B57" s="43" t="s">
        <v>106</v>
      </c>
      <c r="C57" s="37">
        <f>SUM(D57:F57)</f>
        <v>1</v>
      </c>
      <c r="D57" s="37">
        <v>1</v>
      </c>
      <c r="E57" s="37">
        <v>0</v>
      </c>
      <c r="F57" s="37">
        <v>0</v>
      </c>
      <c r="G57" s="37">
        <f>SUM(H57:I57)</f>
        <v>555</v>
      </c>
      <c r="H57" s="37">
        <v>299</v>
      </c>
      <c r="I57" s="37">
        <v>256</v>
      </c>
      <c r="J57" s="37">
        <v>200</v>
      </c>
      <c r="K57" s="37">
        <f>SUM(L57:O57)</f>
        <v>41</v>
      </c>
      <c r="L57" s="37">
        <v>26</v>
      </c>
      <c r="M57" s="37">
        <v>15</v>
      </c>
      <c r="N57" s="37">
        <v>0</v>
      </c>
      <c r="O57" s="37">
        <v>0</v>
      </c>
      <c r="P57" s="37">
        <f>Q57+R57</f>
        <v>8</v>
      </c>
      <c r="Q57" s="38">
        <v>8</v>
      </c>
      <c r="R57" s="38">
        <v>0</v>
      </c>
    </row>
    <row r="58" spans="1:18" s="38" customFormat="1" ht="15.75" customHeight="1">
      <c r="A58" s="100"/>
      <c r="B58" s="101" t="s">
        <v>89</v>
      </c>
      <c r="C58" s="102">
        <f>SUM(D58:F58)</f>
        <v>1</v>
      </c>
      <c r="D58" s="102">
        <v>0</v>
      </c>
      <c r="E58" s="102">
        <v>0</v>
      </c>
      <c r="F58" s="102">
        <v>1</v>
      </c>
      <c r="G58" s="102">
        <f>SUM(H58:I58)</f>
        <v>738</v>
      </c>
      <c r="H58" s="102">
        <v>451</v>
      </c>
      <c r="I58" s="102">
        <v>287</v>
      </c>
      <c r="J58" s="102">
        <v>280</v>
      </c>
      <c r="K58" s="102">
        <f>SUM(L58:O58)</f>
        <v>57</v>
      </c>
      <c r="L58" s="102">
        <v>36</v>
      </c>
      <c r="M58" s="102">
        <v>13</v>
      </c>
      <c r="N58" s="102">
        <v>7</v>
      </c>
      <c r="O58" s="102">
        <v>1</v>
      </c>
      <c r="P58" s="102">
        <f>Q58+R58</f>
        <v>8</v>
      </c>
      <c r="Q58" s="100">
        <v>6</v>
      </c>
      <c r="R58" s="100">
        <v>2</v>
      </c>
    </row>
    <row r="59" spans="2:16" s="16" customFormat="1" ht="15.75" customHeight="1">
      <c r="B59" s="1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2:16" s="16" customFormat="1" ht="15.75" customHeight="1">
      <c r="B60" s="1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2:16" s="16" customFormat="1" ht="15.75" customHeight="1"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s="16" customFormat="1" ht="15.75" customHeight="1">
      <c r="B62" s="12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s="16" customFormat="1" ht="15.75" customHeight="1"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2:16" s="16" customFormat="1" ht="15.75" customHeight="1"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2:16" s="16" customFormat="1" ht="15.75" customHeight="1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2:16" s="16" customFormat="1" ht="15.75" customHeight="1">
      <c r="B66" s="12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2:16" s="16" customFormat="1" ht="15.75" customHeight="1"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2:16" s="16" customFormat="1" ht="15.75" customHeight="1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s="16" customFormat="1" ht="15.75" customHeight="1"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s="16" customFormat="1" ht="15.75" customHeight="1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s="16" customFormat="1" ht="15.75" customHeight="1"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s="16" customFormat="1" ht="15.75" customHeight="1">
      <c r="B72" s="12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="16" customFormat="1" ht="15.75" customHeight="1"/>
    <row r="74" s="16" customFormat="1" ht="15.75" customHeight="1"/>
    <row r="75" s="16" customFormat="1" ht="15.75" customHeight="1"/>
    <row r="76" s="16" customFormat="1" ht="15.75" customHeight="1"/>
    <row r="77" s="16" customFormat="1" ht="15.75" customHeight="1"/>
    <row r="78" s="16" customFormat="1" ht="15" customHeight="1"/>
    <row r="79" s="16" customFormat="1" ht="15" customHeight="1"/>
    <row r="80" s="16" customFormat="1" ht="15" customHeight="1"/>
    <row r="81" s="16" customFormat="1" ht="15" customHeight="1"/>
    <row r="82" s="16" customFormat="1" ht="15" customHeight="1"/>
    <row r="83" s="16" customFormat="1" ht="15" customHeight="1"/>
    <row r="84" s="16" customFormat="1" ht="15" customHeight="1"/>
    <row r="85" s="16" customFormat="1" ht="15" customHeight="1"/>
    <row r="86" s="16" customFormat="1" ht="15" customHeight="1"/>
    <row r="87" s="16" customFormat="1" ht="15" customHeight="1"/>
    <row r="88" s="16" customFormat="1" ht="15" customHeight="1"/>
    <row r="89" s="16" customFormat="1" ht="15" customHeight="1"/>
    <row r="90" s="16" customFormat="1" ht="15" customHeight="1"/>
    <row r="91" s="16" customFormat="1" ht="15" customHeight="1"/>
    <row r="92" s="16" customFormat="1" ht="15" customHeight="1"/>
    <row r="93" ht="15" customHeight="1"/>
    <row r="94" ht="15" customHeight="1"/>
  </sheetData>
  <mergeCells count="20">
    <mergeCell ref="A9:B9"/>
    <mergeCell ref="P2:R3"/>
    <mergeCell ref="G2:I3"/>
    <mergeCell ref="K3:K4"/>
    <mergeCell ref="A2:B4"/>
    <mergeCell ref="N3:O3"/>
    <mergeCell ref="L3:M3"/>
    <mergeCell ref="J2:J4"/>
    <mergeCell ref="K2:O2"/>
    <mergeCell ref="C2:F3"/>
    <mergeCell ref="A7:B7"/>
    <mergeCell ref="A6:B6"/>
    <mergeCell ref="A5:B5"/>
    <mergeCell ref="A55:B55"/>
    <mergeCell ref="A13:B13"/>
    <mergeCell ref="A25:B25"/>
    <mergeCell ref="A38:B38"/>
    <mergeCell ref="A41:B41"/>
    <mergeCell ref="A8:B8"/>
    <mergeCell ref="A12:B12"/>
  </mergeCells>
  <printOptions horizontalCentered="1"/>
  <pageMargins left="0.6692913385826772" right="0.6692913385826772" top="0.7874015748031497" bottom="0.5905511811023623" header="0.3937007874015748" footer="0.3937007874015748"/>
  <pageSetup firstPageNumber="58" useFirstPageNumber="1" horizontalDpi="600" verticalDpi="600" orientation="portrait" paperSize="9" scale="80" r:id="rId3"/>
  <headerFooter alignWithMargins="0">
    <oddHeader>&amp;L&amp;18高等学校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0" sqref="Q10"/>
    </sheetView>
  </sheetViews>
  <sheetFormatPr defaultColWidth="9.00390625" defaultRowHeight="13.5"/>
  <cols>
    <col min="1" max="1" width="2.625" style="15" customWidth="1"/>
    <col min="2" max="2" width="10.625" style="15" customWidth="1"/>
    <col min="3" max="6" width="5.125" style="15" customWidth="1"/>
    <col min="7" max="7" width="7.625" style="15" customWidth="1"/>
    <col min="8" max="10" width="7.125" style="15" customWidth="1"/>
    <col min="11" max="18" width="6.125" style="15" customWidth="1"/>
    <col min="19" max="16384" width="9.00390625" style="15" customWidth="1"/>
  </cols>
  <sheetData>
    <row r="1" spans="1:17" s="32" customFormat="1" ht="24" customHeight="1">
      <c r="A1" s="29" t="s">
        <v>161</v>
      </c>
      <c r="B1" s="29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</row>
    <row r="2" spans="1:18" s="44" customFormat="1" ht="15.75" customHeight="1">
      <c r="A2" s="174" t="s">
        <v>1</v>
      </c>
      <c r="B2" s="175"/>
      <c r="C2" s="190" t="s">
        <v>116</v>
      </c>
      <c r="D2" s="190"/>
      <c r="E2" s="190"/>
      <c r="F2" s="190"/>
      <c r="G2" s="198" t="s">
        <v>121</v>
      </c>
      <c r="H2" s="199"/>
      <c r="I2" s="200"/>
      <c r="J2" s="176" t="s">
        <v>123</v>
      </c>
      <c r="K2" s="190" t="s">
        <v>130</v>
      </c>
      <c r="L2" s="190"/>
      <c r="M2" s="190"/>
      <c r="N2" s="190"/>
      <c r="O2" s="190"/>
      <c r="P2" s="196" t="s">
        <v>109</v>
      </c>
      <c r="Q2" s="196"/>
      <c r="R2" s="197"/>
    </row>
    <row r="3" spans="1:18" s="44" customFormat="1" ht="15.75" customHeight="1">
      <c r="A3" s="174"/>
      <c r="B3" s="175"/>
      <c r="C3" s="190"/>
      <c r="D3" s="190"/>
      <c r="E3" s="190"/>
      <c r="F3" s="190"/>
      <c r="G3" s="201"/>
      <c r="H3" s="202"/>
      <c r="I3" s="181"/>
      <c r="J3" s="178"/>
      <c r="K3" s="196" t="s">
        <v>117</v>
      </c>
      <c r="L3" s="182" t="s">
        <v>3</v>
      </c>
      <c r="M3" s="189"/>
      <c r="N3" s="182" t="s">
        <v>142</v>
      </c>
      <c r="O3" s="189"/>
      <c r="P3" s="196"/>
      <c r="Q3" s="196"/>
      <c r="R3" s="197"/>
    </row>
    <row r="4" spans="1:18" s="44" customFormat="1" ht="15.75" customHeight="1">
      <c r="A4" s="174"/>
      <c r="B4" s="175"/>
      <c r="C4" s="124" t="s">
        <v>117</v>
      </c>
      <c r="D4" s="124" t="s">
        <v>118</v>
      </c>
      <c r="E4" s="124" t="s">
        <v>119</v>
      </c>
      <c r="F4" s="124" t="s">
        <v>120</v>
      </c>
      <c r="G4" s="125" t="s">
        <v>2</v>
      </c>
      <c r="H4" s="125" t="s">
        <v>4</v>
      </c>
      <c r="I4" s="125" t="s">
        <v>5</v>
      </c>
      <c r="J4" s="178"/>
      <c r="K4" s="196"/>
      <c r="L4" s="125" t="s">
        <v>4</v>
      </c>
      <c r="M4" s="125" t="s">
        <v>5</v>
      </c>
      <c r="N4" s="125" t="s">
        <v>4</v>
      </c>
      <c r="O4" s="125" t="s">
        <v>5</v>
      </c>
      <c r="P4" s="125" t="s">
        <v>117</v>
      </c>
      <c r="Q4" s="125" t="s">
        <v>118</v>
      </c>
      <c r="R4" s="126" t="s">
        <v>119</v>
      </c>
    </row>
    <row r="5" spans="1:18" s="38" customFormat="1" ht="15.75" customHeight="1">
      <c r="A5" s="191">
        <v>17</v>
      </c>
      <c r="B5" s="192"/>
      <c r="C5" s="37">
        <v>42</v>
      </c>
      <c r="D5" s="37">
        <v>42</v>
      </c>
      <c r="E5" s="37">
        <v>0</v>
      </c>
      <c r="F5" s="37">
        <v>0</v>
      </c>
      <c r="G5" s="37">
        <v>35599</v>
      </c>
      <c r="H5" s="37">
        <v>17909</v>
      </c>
      <c r="I5" s="37">
        <v>17690</v>
      </c>
      <c r="J5" s="37">
        <v>14921</v>
      </c>
      <c r="K5" s="37">
        <v>1890</v>
      </c>
      <c r="L5" s="37">
        <v>1462</v>
      </c>
      <c r="M5" s="37">
        <v>428</v>
      </c>
      <c r="N5" s="37">
        <v>0</v>
      </c>
      <c r="O5" s="37">
        <v>0</v>
      </c>
      <c r="P5" s="37">
        <v>377</v>
      </c>
      <c r="Q5" s="38">
        <v>377</v>
      </c>
      <c r="R5" s="38">
        <v>0</v>
      </c>
    </row>
    <row r="6" spans="1:18" s="38" customFormat="1" ht="15.75" customHeight="1">
      <c r="A6" s="191">
        <f>A5+1</f>
        <v>18</v>
      </c>
      <c r="B6" s="192"/>
      <c r="C6" s="37">
        <v>43</v>
      </c>
      <c r="D6" s="37">
        <v>43</v>
      </c>
      <c r="E6" s="37">
        <v>0</v>
      </c>
      <c r="F6" s="37">
        <v>0</v>
      </c>
      <c r="G6" s="37">
        <v>34105</v>
      </c>
      <c r="H6" s="37">
        <v>16901</v>
      </c>
      <c r="I6" s="37">
        <v>17204</v>
      </c>
      <c r="J6" s="37">
        <v>13623</v>
      </c>
      <c r="K6" s="37">
        <v>1941</v>
      </c>
      <c r="L6" s="37">
        <v>1487</v>
      </c>
      <c r="M6" s="37">
        <v>454</v>
      </c>
      <c r="N6" s="37">
        <v>0</v>
      </c>
      <c r="O6" s="37">
        <v>0</v>
      </c>
      <c r="P6" s="37">
        <v>382</v>
      </c>
      <c r="Q6" s="38">
        <v>382</v>
      </c>
      <c r="R6" s="38">
        <v>0</v>
      </c>
    </row>
    <row r="7" spans="1:18" s="38" customFormat="1" ht="15.75" customHeight="1">
      <c r="A7" s="191">
        <f>A6+1</f>
        <v>19</v>
      </c>
      <c r="B7" s="192"/>
      <c r="C7" s="37">
        <v>43</v>
      </c>
      <c r="D7" s="37">
        <v>43</v>
      </c>
      <c r="E7" s="37">
        <v>0</v>
      </c>
      <c r="F7" s="37">
        <v>0</v>
      </c>
      <c r="G7" s="37">
        <v>32694</v>
      </c>
      <c r="H7" s="37">
        <v>16318</v>
      </c>
      <c r="I7" s="37">
        <v>16376</v>
      </c>
      <c r="J7" s="37">
        <v>13458</v>
      </c>
      <c r="K7" s="37">
        <v>1909</v>
      </c>
      <c r="L7" s="37">
        <v>1440</v>
      </c>
      <c r="M7" s="37">
        <v>469</v>
      </c>
      <c r="N7" s="37">
        <v>0</v>
      </c>
      <c r="O7" s="37">
        <v>0</v>
      </c>
      <c r="P7" s="37">
        <v>371</v>
      </c>
      <c r="Q7" s="38">
        <v>371</v>
      </c>
      <c r="R7" s="38">
        <v>0</v>
      </c>
    </row>
    <row r="8" spans="1:18" s="38" customFormat="1" ht="15.75" customHeight="1">
      <c r="A8" s="191">
        <f>A7+1</f>
        <v>20</v>
      </c>
      <c r="B8" s="195"/>
      <c r="C8" s="37">
        <v>43</v>
      </c>
      <c r="D8" s="37">
        <v>43</v>
      </c>
      <c r="E8" s="37">
        <v>0</v>
      </c>
      <c r="F8" s="37">
        <v>0</v>
      </c>
      <c r="G8" s="37">
        <v>31830</v>
      </c>
      <c r="H8" s="37">
        <v>15990</v>
      </c>
      <c r="I8" s="37">
        <v>15840</v>
      </c>
      <c r="J8" s="37">
        <v>12874</v>
      </c>
      <c r="K8" s="37">
        <v>1876</v>
      </c>
      <c r="L8" s="37">
        <v>1421</v>
      </c>
      <c r="M8" s="37">
        <v>455</v>
      </c>
      <c r="N8" s="37">
        <v>0</v>
      </c>
      <c r="O8" s="37">
        <v>0</v>
      </c>
      <c r="P8" s="37">
        <v>373</v>
      </c>
      <c r="Q8" s="38">
        <v>373</v>
      </c>
      <c r="R8" s="38">
        <v>0</v>
      </c>
    </row>
    <row r="9" spans="1:18" s="40" customFormat="1" ht="15.75" customHeight="1">
      <c r="A9" s="193">
        <f>A8+1</f>
        <v>21</v>
      </c>
      <c r="B9" s="194"/>
      <c r="C9" s="39">
        <f aca="true" t="shared" si="0" ref="C9:R9">C13+C25+C38+C41+C55</f>
        <v>43</v>
      </c>
      <c r="D9" s="39">
        <f t="shared" si="0"/>
        <v>43</v>
      </c>
      <c r="E9" s="39">
        <f t="shared" si="0"/>
        <v>0</v>
      </c>
      <c r="F9" s="39">
        <f t="shared" si="0"/>
        <v>0</v>
      </c>
      <c r="G9" s="39">
        <f t="shared" si="0"/>
        <v>31528</v>
      </c>
      <c r="H9" s="39">
        <f t="shared" si="0"/>
        <v>15929</v>
      </c>
      <c r="I9" s="39">
        <f t="shared" si="0"/>
        <v>15599</v>
      </c>
      <c r="J9" s="39">
        <f t="shared" si="0"/>
        <v>12859</v>
      </c>
      <c r="K9" s="39">
        <f t="shared" si="0"/>
        <v>1816</v>
      </c>
      <c r="L9" s="39">
        <f t="shared" si="0"/>
        <v>1387</v>
      </c>
      <c r="M9" s="39">
        <f t="shared" si="0"/>
        <v>429</v>
      </c>
      <c r="N9" s="39">
        <f t="shared" si="0"/>
        <v>0</v>
      </c>
      <c r="O9" s="39">
        <f t="shared" si="0"/>
        <v>0</v>
      </c>
      <c r="P9" s="39">
        <f t="shared" si="0"/>
        <v>365</v>
      </c>
      <c r="Q9" s="39">
        <f t="shared" si="0"/>
        <v>365</v>
      </c>
      <c r="R9" s="39">
        <f t="shared" si="0"/>
        <v>0</v>
      </c>
    </row>
    <row r="10" spans="1:18" s="40" customFormat="1" ht="15.75" customHeight="1">
      <c r="A10" s="121"/>
      <c r="B10" s="122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s="40" customFormat="1" ht="15.75" customHeight="1">
      <c r="A11" s="121"/>
      <c r="B11" s="12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6" s="38" customFormat="1" ht="15.75" customHeight="1">
      <c r="A12" s="183"/>
      <c r="B12" s="184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8" s="40" customFormat="1" ht="15.75" customHeight="1">
      <c r="A13" s="185" t="s">
        <v>136</v>
      </c>
      <c r="B13" s="186"/>
      <c r="C13" s="39">
        <f>SUM(C14:C23)</f>
        <v>0</v>
      </c>
      <c r="D13" s="39">
        <f aca="true" t="shared" si="1" ref="D13:R13">SUM(D14:D23)</f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39">
        <f t="shared" si="1"/>
        <v>0</v>
      </c>
      <c r="P13" s="39">
        <f t="shared" si="1"/>
        <v>0</v>
      </c>
      <c r="Q13" s="40">
        <f t="shared" si="1"/>
        <v>0</v>
      </c>
      <c r="R13" s="40">
        <f t="shared" si="1"/>
        <v>0</v>
      </c>
    </row>
    <row r="14" spans="2:18" s="38" customFormat="1" ht="15.75" customHeight="1">
      <c r="B14" s="43" t="s">
        <v>93</v>
      </c>
      <c r="C14" s="37">
        <f aca="true" t="shared" si="2" ref="C14:C23">SUM(D14:F14)</f>
        <v>0</v>
      </c>
      <c r="D14" s="37">
        <v>0</v>
      </c>
      <c r="E14" s="37">
        <v>0</v>
      </c>
      <c r="F14" s="37">
        <v>0</v>
      </c>
      <c r="G14" s="37">
        <f aca="true" t="shared" si="3" ref="G14:G23">SUM(H14:I14)</f>
        <v>0</v>
      </c>
      <c r="H14" s="37">
        <v>0</v>
      </c>
      <c r="I14" s="37">
        <v>0</v>
      </c>
      <c r="J14" s="37">
        <v>0</v>
      </c>
      <c r="K14" s="37">
        <f aca="true" t="shared" si="4" ref="K14:K23">SUM(L14:O14)</f>
        <v>0</v>
      </c>
      <c r="L14" s="37">
        <v>0</v>
      </c>
      <c r="M14" s="37">
        <v>0</v>
      </c>
      <c r="N14" s="37">
        <v>0</v>
      </c>
      <c r="O14" s="37">
        <v>0</v>
      </c>
      <c r="P14" s="37">
        <f aca="true" t="shared" si="5" ref="P14:P23">Q14+R14</f>
        <v>0</v>
      </c>
      <c r="Q14" s="38">
        <v>0</v>
      </c>
      <c r="R14" s="38">
        <v>0</v>
      </c>
    </row>
    <row r="15" spans="2:18" s="38" customFormat="1" ht="15.75" customHeight="1">
      <c r="B15" s="43" t="s">
        <v>95</v>
      </c>
      <c r="C15" s="37">
        <f t="shared" si="2"/>
        <v>0</v>
      </c>
      <c r="D15" s="37">
        <v>0</v>
      </c>
      <c r="E15" s="37">
        <v>0</v>
      </c>
      <c r="F15" s="37">
        <v>0</v>
      </c>
      <c r="G15" s="37">
        <f t="shared" si="3"/>
        <v>0</v>
      </c>
      <c r="H15" s="37">
        <v>0</v>
      </c>
      <c r="I15" s="37">
        <v>0</v>
      </c>
      <c r="J15" s="37">
        <v>0</v>
      </c>
      <c r="K15" s="37">
        <f t="shared" si="4"/>
        <v>0</v>
      </c>
      <c r="L15" s="37">
        <v>0</v>
      </c>
      <c r="M15" s="37">
        <v>0</v>
      </c>
      <c r="N15" s="37">
        <v>0</v>
      </c>
      <c r="O15" s="37">
        <v>0</v>
      </c>
      <c r="P15" s="37">
        <f t="shared" si="5"/>
        <v>0</v>
      </c>
      <c r="Q15" s="38">
        <v>0</v>
      </c>
      <c r="R15" s="38">
        <v>0</v>
      </c>
    </row>
    <row r="16" spans="2:18" s="38" customFormat="1" ht="15.75" customHeight="1">
      <c r="B16" s="43" t="s">
        <v>104</v>
      </c>
      <c r="C16" s="37">
        <f t="shared" si="2"/>
        <v>0</v>
      </c>
      <c r="D16" s="37">
        <v>0</v>
      </c>
      <c r="E16" s="37">
        <v>0</v>
      </c>
      <c r="F16" s="37">
        <v>0</v>
      </c>
      <c r="G16" s="37">
        <f t="shared" si="3"/>
        <v>0</v>
      </c>
      <c r="H16" s="37">
        <v>0</v>
      </c>
      <c r="I16" s="37">
        <v>0</v>
      </c>
      <c r="J16" s="37">
        <v>0</v>
      </c>
      <c r="K16" s="37">
        <f t="shared" si="4"/>
        <v>0</v>
      </c>
      <c r="L16" s="37">
        <v>0</v>
      </c>
      <c r="M16" s="37">
        <v>0</v>
      </c>
      <c r="N16" s="37">
        <v>0</v>
      </c>
      <c r="O16" s="37">
        <v>0</v>
      </c>
      <c r="P16" s="37">
        <f t="shared" si="5"/>
        <v>0</v>
      </c>
      <c r="Q16" s="38">
        <v>0</v>
      </c>
      <c r="R16" s="38">
        <v>0</v>
      </c>
    </row>
    <row r="17" spans="2:18" s="38" customFormat="1" ht="15.75" customHeight="1">
      <c r="B17" s="43" t="s">
        <v>110</v>
      </c>
      <c r="C17" s="37">
        <f t="shared" si="2"/>
        <v>0</v>
      </c>
      <c r="D17" s="37">
        <v>0</v>
      </c>
      <c r="E17" s="37">
        <v>0</v>
      </c>
      <c r="F17" s="37">
        <v>0</v>
      </c>
      <c r="G17" s="37">
        <f t="shared" si="3"/>
        <v>0</v>
      </c>
      <c r="H17" s="37">
        <v>0</v>
      </c>
      <c r="I17" s="37">
        <v>0</v>
      </c>
      <c r="J17" s="37">
        <v>0</v>
      </c>
      <c r="K17" s="37">
        <f t="shared" si="4"/>
        <v>0</v>
      </c>
      <c r="L17" s="37">
        <v>0</v>
      </c>
      <c r="M17" s="37">
        <v>0</v>
      </c>
      <c r="N17" s="37">
        <v>0</v>
      </c>
      <c r="O17" s="37">
        <v>0</v>
      </c>
      <c r="P17" s="37">
        <f t="shared" si="5"/>
        <v>0</v>
      </c>
      <c r="Q17" s="38">
        <v>0</v>
      </c>
      <c r="R17" s="38">
        <v>0</v>
      </c>
    </row>
    <row r="18" spans="2:18" s="38" customFormat="1" ht="15.75" customHeight="1">
      <c r="B18" s="43" t="s">
        <v>111</v>
      </c>
      <c r="C18" s="37">
        <f t="shared" si="2"/>
        <v>0</v>
      </c>
      <c r="D18" s="37">
        <v>0</v>
      </c>
      <c r="E18" s="37">
        <v>0</v>
      </c>
      <c r="F18" s="37">
        <v>0</v>
      </c>
      <c r="G18" s="37">
        <f t="shared" si="3"/>
        <v>0</v>
      </c>
      <c r="H18" s="37">
        <v>0</v>
      </c>
      <c r="I18" s="37">
        <v>0</v>
      </c>
      <c r="J18" s="37">
        <v>0</v>
      </c>
      <c r="K18" s="37">
        <f t="shared" si="4"/>
        <v>0</v>
      </c>
      <c r="L18" s="37">
        <v>0</v>
      </c>
      <c r="M18" s="37">
        <v>0</v>
      </c>
      <c r="N18" s="37">
        <v>0</v>
      </c>
      <c r="O18" s="37">
        <v>0</v>
      </c>
      <c r="P18" s="37">
        <f t="shared" si="5"/>
        <v>0</v>
      </c>
      <c r="Q18" s="38">
        <v>0</v>
      </c>
      <c r="R18" s="38">
        <v>0</v>
      </c>
    </row>
    <row r="19" spans="2:18" s="38" customFormat="1" ht="15.75" customHeight="1">
      <c r="B19" s="43" t="s">
        <v>77</v>
      </c>
      <c r="C19" s="37">
        <f t="shared" si="2"/>
        <v>0</v>
      </c>
      <c r="D19" s="37">
        <v>0</v>
      </c>
      <c r="E19" s="37">
        <v>0</v>
      </c>
      <c r="F19" s="37">
        <v>0</v>
      </c>
      <c r="G19" s="37">
        <f t="shared" si="3"/>
        <v>0</v>
      </c>
      <c r="H19" s="37">
        <v>0</v>
      </c>
      <c r="I19" s="37">
        <v>0</v>
      </c>
      <c r="J19" s="37">
        <v>0</v>
      </c>
      <c r="K19" s="37">
        <f t="shared" si="4"/>
        <v>0</v>
      </c>
      <c r="L19" s="37">
        <v>0</v>
      </c>
      <c r="M19" s="37">
        <v>0</v>
      </c>
      <c r="N19" s="37">
        <v>0</v>
      </c>
      <c r="O19" s="37">
        <v>0</v>
      </c>
      <c r="P19" s="37">
        <f t="shared" si="5"/>
        <v>0</v>
      </c>
      <c r="Q19" s="38">
        <v>0</v>
      </c>
      <c r="R19" s="38">
        <v>0</v>
      </c>
    </row>
    <row r="20" spans="2:18" s="38" customFormat="1" ht="15.75" customHeight="1">
      <c r="B20" s="43" t="s">
        <v>78</v>
      </c>
      <c r="C20" s="37">
        <f t="shared" si="2"/>
        <v>0</v>
      </c>
      <c r="D20" s="37">
        <v>0</v>
      </c>
      <c r="E20" s="37">
        <v>0</v>
      </c>
      <c r="F20" s="37">
        <v>0</v>
      </c>
      <c r="G20" s="37">
        <f t="shared" si="3"/>
        <v>0</v>
      </c>
      <c r="H20" s="37">
        <v>0</v>
      </c>
      <c r="I20" s="37">
        <v>0</v>
      </c>
      <c r="J20" s="37">
        <v>0</v>
      </c>
      <c r="K20" s="37">
        <f t="shared" si="4"/>
        <v>0</v>
      </c>
      <c r="L20" s="37">
        <v>0</v>
      </c>
      <c r="M20" s="37">
        <v>0</v>
      </c>
      <c r="N20" s="37">
        <v>0</v>
      </c>
      <c r="O20" s="37">
        <v>0</v>
      </c>
      <c r="P20" s="37">
        <f t="shared" si="5"/>
        <v>0</v>
      </c>
      <c r="Q20" s="38">
        <v>0</v>
      </c>
      <c r="R20" s="38">
        <v>0</v>
      </c>
    </row>
    <row r="21" spans="2:18" s="38" customFormat="1" ht="15.75" customHeight="1">
      <c r="B21" s="43" t="s">
        <v>79</v>
      </c>
      <c r="C21" s="37">
        <f t="shared" si="2"/>
        <v>0</v>
      </c>
      <c r="D21" s="37">
        <v>0</v>
      </c>
      <c r="E21" s="37">
        <v>0</v>
      </c>
      <c r="F21" s="37">
        <v>0</v>
      </c>
      <c r="G21" s="37">
        <f t="shared" si="3"/>
        <v>0</v>
      </c>
      <c r="H21" s="37">
        <v>0</v>
      </c>
      <c r="I21" s="37">
        <v>0</v>
      </c>
      <c r="J21" s="37">
        <v>0</v>
      </c>
      <c r="K21" s="37">
        <f t="shared" si="4"/>
        <v>0</v>
      </c>
      <c r="L21" s="37">
        <v>0</v>
      </c>
      <c r="M21" s="37">
        <v>0</v>
      </c>
      <c r="N21" s="37">
        <v>0</v>
      </c>
      <c r="O21" s="37">
        <v>0</v>
      </c>
      <c r="P21" s="37">
        <f t="shared" si="5"/>
        <v>0</v>
      </c>
      <c r="Q21" s="38">
        <v>0</v>
      </c>
      <c r="R21" s="38">
        <v>0</v>
      </c>
    </row>
    <row r="22" spans="2:18" s="38" customFormat="1" ht="15.75" customHeight="1">
      <c r="B22" s="43" t="s">
        <v>80</v>
      </c>
      <c r="C22" s="37">
        <f t="shared" si="2"/>
        <v>0</v>
      </c>
      <c r="D22" s="37">
        <v>0</v>
      </c>
      <c r="E22" s="37">
        <v>0</v>
      </c>
      <c r="F22" s="37">
        <v>0</v>
      </c>
      <c r="G22" s="37">
        <f t="shared" si="3"/>
        <v>0</v>
      </c>
      <c r="H22" s="37">
        <v>0</v>
      </c>
      <c r="I22" s="37">
        <v>0</v>
      </c>
      <c r="J22" s="37">
        <v>0</v>
      </c>
      <c r="K22" s="37">
        <f t="shared" si="4"/>
        <v>0</v>
      </c>
      <c r="L22" s="37">
        <v>0</v>
      </c>
      <c r="M22" s="37">
        <v>0</v>
      </c>
      <c r="N22" s="37">
        <v>0</v>
      </c>
      <c r="O22" s="37">
        <v>0</v>
      </c>
      <c r="P22" s="37">
        <f t="shared" si="5"/>
        <v>0</v>
      </c>
      <c r="Q22" s="38">
        <v>0</v>
      </c>
      <c r="R22" s="38">
        <v>0</v>
      </c>
    </row>
    <row r="23" spans="2:18" s="38" customFormat="1" ht="15.75" customHeight="1">
      <c r="B23" s="43" t="s">
        <v>81</v>
      </c>
      <c r="C23" s="37">
        <f t="shared" si="2"/>
        <v>0</v>
      </c>
      <c r="D23" s="37">
        <v>0</v>
      </c>
      <c r="E23" s="37">
        <v>0</v>
      </c>
      <c r="F23" s="37">
        <v>0</v>
      </c>
      <c r="G23" s="37">
        <f t="shared" si="3"/>
        <v>0</v>
      </c>
      <c r="H23" s="37">
        <v>0</v>
      </c>
      <c r="I23" s="37">
        <v>0</v>
      </c>
      <c r="J23" s="37">
        <v>0</v>
      </c>
      <c r="K23" s="37">
        <f t="shared" si="4"/>
        <v>0</v>
      </c>
      <c r="L23" s="37">
        <v>0</v>
      </c>
      <c r="M23" s="37">
        <v>0</v>
      </c>
      <c r="N23" s="37">
        <v>0</v>
      </c>
      <c r="O23" s="37">
        <v>0</v>
      </c>
      <c r="P23" s="37">
        <f t="shared" si="5"/>
        <v>0</v>
      </c>
      <c r="Q23" s="38">
        <v>0</v>
      </c>
      <c r="R23" s="38">
        <v>0</v>
      </c>
    </row>
    <row r="24" spans="2:16" s="38" customFormat="1" ht="15.75" customHeight="1"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8" s="40" customFormat="1" ht="15.75" customHeight="1">
      <c r="A25" s="185" t="s">
        <v>137</v>
      </c>
      <c r="B25" s="186"/>
      <c r="C25" s="39">
        <f aca="true" t="shared" si="6" ref="C25:R25">SUM(C26:C36)</f>
        <v>12</v>
      </c>
      <c r="D25" s="39">
        <f t="shared" si="6"/>
        <v>12</v>
      </c>
      <c r="E25" s="39">
        <f t="shared" si="6"/>
        <v>0</v>
      </c>
      <c r="F25" s="39">
        <f t="shared" si="6"/>
        <v>0</v>
      </c>
      <c r="G25" s="39">
        <f t="shared" si="6"/>
        <v>11343</v>
      </c>
      <c r="H25" s="39">
        <f t="shared" si="6"/>
        <v>5876</v>
      </c>
      <c r="I25" s="39">
        <f t="shared" si="6"/>
        <v>5467</v>
      </c>
      <c r="J25" s="39">
        <f t="shared" si="6"/>
        <v>4340</v>
      </c>
      <c r="K25" s="39">
        <f t="shared" si="6"/>
        <v>611</v>
      </c>
      <c r="L25" s="39">
        <f t="shared" si="6"/>
        <v>460</v>
      </c>
      <c r="M25" s="39">
        <f t="shared" si="6"/>
        <v>151</v>
      </c>
      <c r="N25" s="39">
        <f t="shared" si="6"/>
        <v>0</v>
      </c>
      <c r="O25" s="39">
        <f t="shared" si="6"/>
        <v>0</v>
      </c>
      <c r="P25" s="39">
        <f t="shared" si="6"/>
        <v>109</v>
      </c>
      <c r="Q25" s="40">
        <f t="shared" si="6"/>
        <v>109</v>
      </c>
      <c r="R25" s="40">
        <f t="shared" si="6"/>
        <v>0</v>
      </c>
    </row>
    <row r="26" spans="2:18" s="38" customFormat="1" ht="15.75" customHeight="1">
      <c r="B26" s="43" t="s">
        <v>92</v>
      </c>
      <c r="C26" s="37">
        <f aca="true" t="shared" si="7" ref="C26:C36">SUM(D26:F26)</f>
        <v>6</v>
      </c>
      <c r="D26" s="37">
        <v>6</v>
      </c>
      <c r="E26" s="37">
        <v>0</v>
      </c>
      <c r="F26" s="37">
        <v>0</v>
      </c>
      <c r="G26" s="37">
        <f aca="true" t="shared" si="8" ref="G26:G36">SUM(H26:I26)</f>
        <v>4895</v>
      </c>
      <c r="H26" s="37">
        <v>2630</v>
      </c>
      <c r="I26" s="37">
        <v>2265</v>
      </c>
      <c r="J26" s="37">
        <v>2000</v>
      </c>
      <c r="K26" s="37">
        <f aca="true" t="shared" si="9" ref="K26:K36">SUM(L26:O26)</f>
        <v>290</v>
      </c>
      <c r="L26" s="37">
        <v>205</v>
      </c>
      <c r="M26" s="37">
        <v>85</v>
      </c>
      <c r="N26" s="37">
        <v>0</v>
      </c>
      <c r="O26" s="37">
        <v>0</v>
      </c>
      <c r="P26" s="37">
        <f aca="true" t="shared" si="10" ref="P26:P36">Q26+R26</f>
        <v>50</v>
      </c>
      <c r="Q26" s="38">
        <v>50</v>
      </c>
      <c r="R26" s="38">
        <v>0</v>
      </c>
    </row>
    <row r="27" spans="2:18" s="38" customFormat="1" ht="15.75" customHeight="1">
      <c r="B27" s="43" t="s">
        <v>94</v>
      </c>
      <c r="C27" s="37">
        <f t="shared" si="7"/>
        <v>1</v>
      </c>
      <c r="D27" s="37">
        <v>1</v>
      </c>
      <c r="E27" s="37">
        <v>0</v>
      </c>
      <c r="F27" s="37">
        <v>0</v>
      </c>
      <c r="G27" s="37">
        <f t="shared" si="8"/>
        <v>2139</v>
      </c>
      <c r="H27" s="37">
        <v>1128</v>
      </c>
      <c r="I27" s="37">
        <v>1011</v>
      </c>
      <c r="J27" s="37">
        <v>760</v>
      </c>
      <c r="K27" s="37">
        <f t="shared" si="9"/>
        <v>72</v>
      </c>
      <c r="L27" s="37">
        <v>61</v>
      </c>
      <c r="M27" s="37">
        <v>11</v>
      </c>
      <c r="N27" s="37">
        <v>0</v>
      </c>
      <c r="O27" s="37">
        <v>0</v>
      </c>
      <c r="P27" s="37">
        <f t="shared" si="10"/>
        <v>7</v>
      </c>
      <c r="Q27" s="38">
        <v>7</v>
      </c>
      <c r="R27" s="38">
        <v>0</v>
      </c>
    </row>
    <row r="28" spans="2:18" s="38" customFormat="1" ht="15.75" customHeight="1">
      <c r="B28" s="43" t="s">
        <v>66</v>
      </c>
      <c r="C28" s="37">
        <f t="shared" si="7"/>
        <v>1</v>
      </c>
      <c r="D28" s="37">
        <v>1</v>
      </c>
      <c r="E28" s="37">
        <v>0</v>
      </c>
      <c r="F28" s="37">
        <v>0</v>
      </c>
      <c r="G28" s="37">
        <f t="shared" si="8"/>
        <v>1151</v>
      </c>
      <c r="H28" s="37">
        <v>577</v>
      </c>
      <c r="I28" s="37">
        <v>574</v>
      </c>
      <c r="J28" s="37">
        <v>400</v>
      </c>
      <c r="K28" s="37">
        <f t="shared" si="9"/>
        <v>62</v>
      </c>
      <c r="L28" s="37">
        <v>55</v>
      </c>
      <c r="M28" s="37">
        <v>7</v>
      </c>
      <c r="N28" s="37">
        <v>0</v>
      </c>
      <c r="O28" s="37">
        <v>0</v>
      </c>
      <c r="P28" s="37">
        <f t="shared" si="10"/>
        <v>7</v>
      </c>
      <c r="Q28" s="38">
        <v>7</v>
      </c>
      <c r="R28" s="38">
        <v>0</v>
      </c>
    </row>
    <row r="29" spans="2:18" s="38" customFormat="1" ht="15.75" customHeight="1">
      <c r="B29" s="43" t="s">
        <v>97</v>
      </c>
      <c r="C29" s="37">
        <f t="shared" si="7"/>
        <v>1</v>
      </c>
      <c r="D29" s="37">
        <v>1</v>
      </c>
      <c r="E29" s="37">
        <v>0</v>
      </c>
      <c r="F29" s="37">
        <v>0</v>
      </c>
      <c r="G29" s="37">
        <f t="shared" si="8"/>
        <v>1096</v>
      </c>
      <c r="H29" s="37">
        <v>503</v>
      </c>
      <c r="I29" s="37">
        <v>593</v>
      </c>
      <c r="J29" s="37">
        <v>400</v>
      </c>
      <c r="K29" s="37">
        <f t="shared" si="9"/>
        <v>65</v>
      </c>
      <c r="L29" s="37">
        <v>53</v>
      </c>
      <c r="M29" s="37">
        <v>12</v>
      </c>
      <c r="N29" s="37">
        <v>0</v>
      </c>
      <c r="O29" s="37">
        <v>0</v>
      </c>
      <c r="P29" s="37">
        <f t="shared" si="10"/>
        <v>14</v>
      </c>
      <c r="Q29" s="38">
        <v>14</v>
      </c>
      <c r="R29" s="38">
        <v>0</v>
      </c>
    </row>
    <row r="30" spans="2:18" s="38" customFormat="1" ht="15.75" customHeight="1">
      <c r="B30" s="43" t="s">
        <v>102</v>
      </c>
      <c r="C30" s="37">
        <f t="shared" si="7"/>
        <v>1</v>
      </c>
      <c r="D30" s="37">
        <v>1</v>
      </c>
      <c r="E30" s="37">
        <v>0</v>
      </c>
      <c r="F30" s="37">
        <v>0</v>
      </c>
      <c r="G30" s="37">
        <f t="shared" si="8"/>
        <v>752</v>
      </c>
      <c r="H30" s="37">
        <v>481</v>
      </c>
      <c r="I30" s="37">
        <v>271</v>
      </c>
      <c r="J30" s="37">
        <v>280</v>
      </c>
      <c r="K30" s="37">
        <f t="shared" si="9"/>
        <v>38</v>
      </c>
      <c r="L30" s="37">
        <v>30</v>
      </c>
      <c r="M30" s="37">
        <v>8</v>
      </c>
      <c r="N30" s="37">
        <v>0</v>
      </c>
      <c r="O30" s="37">
        <v>0</v>
      </c>
      <c r="P30" s="37">
        <f t="shared" si="10"/>
        <v>12</v>
      </c>
      <c r="Q30" s="38">
        <v>12</v>
      </c>
      <c r="R30" s="38">
        <v>0</v>
      </c>
    </row>
    <row r="31" spans="2:18" s="38" customFormat="1" ht="15.75" customHeight="1">
      <c r="B31" s="43" t="s">
        <v>105</v>
      </c>
      <c r="C31" s="37">
        <f t="shared" si="7"/>
        <v>1</v>
      </c>
      <c r="D31" s="37">
        <v>1</v>
      </c>
      <c r="E31" s="37">
        <v>0</v>
      </c>
      <c r="F31" s="37">
        <v>0</v>
      </c>
      <c r="G31" s="37">
        <f t="shared" si="8"/>
        <v>253</v>
      </c>
      <c r="H31" s="37">
        <v>0</v>
      </c>
      <c r="I31" s="37">
        <v>253</v>
      </c>
      <c r="J31" s="37">
        <v>90</v>
      </c>
      <c r="K31" s="37">
        <f t="shared" si="9"/>
        <v>16</v>
      </c>
      <c r="L31" s="37">
        <v>6</v>
      </c>
      <c r="M31" s="37">
        <v>10</v>
      </c>
      <c r="N31" s="37">
        <v>0</v>
      </c>
      <c r="O31" s="37">
        <v>0</v>
      </c>
      <c r="P31" s="37">
        <f t="shared" si="10"/>
        <v>10</v>
      </c>
      <c r="Q31" s="38">
        <v>10</v>
      </c>
      <c r="R31" s="38">
        <v>0</v>
      </c>
    </row>
    <row r="32" spans="2:18" s="38" customFormat="1" ht="15.75" customHeight="1">
      <c r="B32" s="43" t="s">
        <v>82</v>
      </c>
      <c r="C32" s="37">
        <f t="shared" si="7"/>
        <v>0</v>
      </c>
      <c r="D32" s="37">
        <v>0</v>
      </c>
      <c r="E32" s="37">
        <v>0</v>
      </c>
      <c r="F32" s="37">
        <v>0</v>
      </c>
      <c r="G32" s="37">
        <f t="shared" si="8"/>
        <v>0</v>
      </c>
      <c r="H32" s="37">
        <v>0</v>
      </c>
      <c r="I32" s="37">
        <v>0</v>
      </c>
      <c r="J32" s="37">
        <v>0</v>
      </c>
      <c r="K32" s="37">
        <f t="shared" si="9"/>
        <v>0</v>
      </c>
      <c r="L32" s="37">
        <v>0</v>
      </c>
      <c r="M32" s="37">
        <v>0</v>
      </c>
      <c r="N32" s="37">
        <v>0</v>
      </c>
      <c r="O32" s="37">
        <v>0</v>
      </c>
      <c r="P32" s="37">
        <f t="shared" si="10"/>
        <v>0</v>
      </c>
      <c r="Q32" s="38">
        <v>0</v>
      </c>
      <c r="R32" s="38">
        <v>0</v>
      </c>
    </row>
    <row r="33" spans="2:18" s="38" customFormat="1" ht="15.75" customHeight="1">
      <c r="B33" s="43" t="s">
        <v>83</v>
      </c>
      <c r="C33" s="37">
        <f t="shared" si="7"/>
        <v>0</v>
      </c>
      <c r="D33" s="37">
        <v>0</v>
      </c>
      <c r="E33" s="37">
        <v>0</v>
      </c>
      <c r="F33" s="37">
        <v>0</v>
      </c>
      <c r="G33" s="37">
        <f t="shared" si="8"/>
        <v>0</v>
      </c>
      <c r="H33" s="37">
        <v>0</v>
      </c>
      <c r="I33" s="37">
        <v>0</v>
      </c>
      <c r="J33" s="37">
        <v>0</v>
      </c>
      <c r="K33" s="37">
        <f t="shared" si="9"/>
        <v>0</v>
      </c>
      <c r="L33" s="37">
        <v>0</v>
      </c>
      <c r="M33" s="37">
        <v>0</v>
      </c>
      <c r="N33" s="37">
        <v>0</v>
      </c>
      <c r="O33" s="37">
        <v>0</v>
      </c>
      <c r="P33" s="37">
        <f t="shared" si="10"/>
        <v>0</v>
      </c>
      <c r="Q33" s="38">
        <v>0</v>
      </c>
      <c r="R33" s="38">
        <v>0</v>
      </c>
    </row>
    <row r="34" spans="2:18" s="38" customFormat="1" ht="15.75" customHeight="1">
      <c r="B34" s="43" t="s">
        <v>84</v>
      </c>
      <c r="C34" s="37">
        <f t="shared" si="7"/>
        <v>1</v>
      </c>
      <c r="D34" s="37">
        <v>1</v>
      </c>
      <c r="E34" s="37">
        <v>0</v>
      </c>
      <c r="F34" s="37">
        <v>0</v>
      </c>
      <c r="G34" s="37">
        <f t="shared" si="8"/>
        <v>1057</v>
      </c>
      <c r="H34" s="37">
        <v>557</v>
      </c>
      <c r="I34" s="37">
        <v>500</v>
      </c>
      <c r="J34" s="37">
        <v>410</v>
      </c>
      <c r="K34" s="37">
        <f t="shared" si="9"/>
        <v>68</v>
      </c>
      <c r="L34" s="37">
        <v>50</v>
      </c>
      <c r="M34" s="37">
        <v>18</v>
      </c>
      <c r="N34" s="37">
        <v>0</v>
      </c>
      <c r="O34" s="37">
        <v>0</v>
      </c>
      <c r="P34" s="37">
        <f t="shared" si="10"/>
        <v>9</v>
      </c>
      <c r="Q34" s="38">
        <v>9</v>
      </c>
      <c r="R34" s="38">
        <v>0</v>
      </c>
    </row>
    <row r="35" spans="2:18" s="38" customFormat="1" ht="15.75" customHeight="1">
      <c r="B35" s="43" t="s">
        <v>85</v>
      </c>
      <c r="C35" s="37">
        <f t="shared" si="7"/>
        <v>0</v>
      </c>
      <c r="D35" s="37">
        <v>0</v>
      </c>
      <c r="E35" s="37">
        <v>0</v>
      </c>
      <c r="F35" s="37">
        <v>0</v>
      </c>
      <c r="G35" s="37">
        <f t="shared" si="8"/>
        <v>0</v>
      </c>
      <c r="H35" s="37">
        <v>0</v>
      </c>
      <c r="I35" s="37">
        <v>0</v>
      </c>
      <c r="J35" s="37">
        <v>0</v>
      </c>
      <c r="K35" s="37">
        <f t="shared" si="9"/>
        <v>0</v>
      </c>
      <c r="L35" s="37">
        <v>0</v>
      </c>
      <c r="M35" s="37">
        <v>0</v>
      </c>
      <c r="N35" s="37">
        <v>0</v>
      </c>
      <c r="O35" s="37">
        <v>0</v>
      </c>
      <c r="P35" s="37">
        <f t="shared" si="10"/>
        <v>0</v>
      </c>
      <c r="Q35" s="38">
        <v>0</v>
      </c>
      <c r="R35" s="38">
        <v>0</v>
      </c>
    </row>
    <row r="36" spans="2:18" s="38" customFormat="1" ht="15.75" customHeight="1">
      <c r="B36" s="43" t="s">
        <v>86</v>
      </c>
      <c r="C36" s="37">
        <f t="shared" si="7"/>
        <v>0</v>
      </c>
      <c r="D36" s="37">
        <v>0</v>
      </c>
      <c r="E36" s="37">
        <v>0</v>
      </c>
      <c r="F36" s="37">
        <v>0</v>
      </c>
      <c r="G36" s="37">
        <f t="shared" si="8"/>
        <v>0</v>
      </c>
      <c r="H36" s="37">
        <v>0</v>
      </c>
      <c r="I36" s="37">
        <v>0</v>
      </c>
      <c r="J36" s="37">
        <v>0</v>
      </c>
      <c r="K36" s="37">
        <f t="shared" si="9"/>
        <v>0</v>
      </c>
      <c r="L36" s="37">
        <v>0</v>
      </c>
      <c r="M36" s="37">
        <v>0</v>
      </c>
      <c r="N36" s="37">
        <v>0</v>
      </c>
      <c r="O36" s="37">
        <v>0</v>
      </c>
      <c r="P36" s="37">
        <f t="shared" si="10"/>
        <v>0</v>
      </c>
      <c r="Q36" s="38">
        <v>0</v>
      </c>
      <c r="R36" s="38">
        <v>0</v>
      </c>
    </row>
    <row r="37" spans="2:16" s="38" customFormat="1" ht="15.75" customHeight="1">
      <c r="B37" s="43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1:18" s="40" customFormat="1" ht="15.75" customHeight="1">
      <c r="A38" s="185" t="s">
        <v>138</v>
      </c>
      <c r="B38" s="186"/>
      <c r="C38" s="39">
        <f aca="true" t="shared" si="11" ref="C38:R38">SUM(C39:C39)</f>
        <v>13</v>
      </c>
      <c r="D38" s="39">
        <f t="shared" si="11"/>
        <v>13</v>
      </c>
      <c r="E38" s="39">
        <f t="shared" si="11"/>
        <v>0</v>
      </c>
      <c r="F38" s="39">
        <f t="shared" si="11"/>
        <v>0</v>
      </c>
      <c r="G38" s="39">
        <f t="shared" si="11"/>
        <v>8556</v>
      </c>
      <c r="H38" s="39">
        <f t="shared" si="11"/>
        <v>4117</v>
      </c>
      <c r="I38" s="39">
        <f t="shared" si="11"/>
        <v>4439</v>
      </c>
      <c r="J38" s="39">
        <f t="shared" si="11"/>
        <v>3760</v>
      </c>
      <c r="K38" s="39">
        <f t="shared" si="11"/>
        <v>522</v>
      </c>
      <c r="L38" s="39">
        <f t="shared" si="11"/>
        <v>403</v>
      </c>
      <c r="M38" s="39">
        <f t="shared" si="11"/>
        <v>119</v>
      </c>
      <c r="N38" s="39">
        <f t="shared" si="11"/>
        <v>0</v>
      </c>
      <c r="O38" s="39">
        <f t="shared" si="11"/>
        <v>0</v>
      </c>
      <c r="P38" s="39">
        <f t="shared" si="11"/>
        <v>103</v>
      </c>
      <c r="Q38" s="40">
        <f t="shared" si="11"/>
        <v>103</v>
      </c>
      <c r="R38" s="40">
        <f t="shared" si="11"/>
        <v>0</v>
      </c>
    </row>
    <row r="39" spans="2:18" s="38" customFormat="1" ht="15.75" customHeight="1">
      <c r="B39" s="43" t="s">
        <v>90</v>
      </c>
      <c r="C39" s="37">
        <f>SUM(D39:F39)</f>
        <v>13</v>
      </c>
      <c r="D39" s="37">
        <v>13</v>
      </c>
      <c r="E39" s="37">
        <v>0</v>
      </c>
      <c r="F39" s="37">
        <v>0</v>
      </c>
      <c r="G39" s="37">
        <f>SUM(H39:I39)</f>
        <v>8556</v>
      </c>
      <c r="H39" s="37">
        <v>4117</v>
      </c>
      <c r="I39" s="37">
        <v>4439</v>
      </c>
      <c r="J39" s="37">
        <v>3760</v>
      </c>
      <c r="K39" s="37">
        <f>SUM(L39:O39)</f>
        <v>522</v>
      </c>
      <c r="L39" s="37">
        <v>403</v>
      </c>
      <c r="M39" s="37">
        <v>119</v>
      </c>
      <c r="N39" s="37">
        <v>0</v>
      </c>
      <c r="O39" s="37">
        <v>0</v>
      </c>
      <c r="P39" s="37">
        <f>Q39+R39</f>
        <v>103</v>
      </c>
      <c r="Q39" s="38">
        <v>103</v>
      </c>
      <c r="R39" s="38">
        <v>0</v>
      </c>
    </row>
    <row r="40" spans="2:16" s="38" customFormat="1" ht="15.75" customHeight="1"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8" s="40" customFormat="1" ht="15.75" customHeight="1">
      <c r="A41" s="187" t="s">
        <v>139</v>
      </c>
      <c r="B41" s="188"/>
      <c r="C41" s="39">
        <f>SUM(C42:C53)</f>
        <v>8</v>
      </c>
      <c r="D41" s="39">
        <f aca="true" t="shared" si="12" ref="D41:R41">SUM(D42:D53)</f>
        <v>8</v>
      </c>
      <c r="E41" s="39">
        <f t="shared" si="12"/>
        <v>0</v>
      </c>
      <c r="F41" s="39">
        <f t="shared" si="12"/>
        <v>0</v>
      </c>
      <c r="G41" s="39">
        <f t="shared" si="12"/>
        <v>5286</v>
      </c>
      <c r="H41" s="39">
        <f t="shared" si="12"/>
        <v>3004</v>
      </c>
      <c r="I41" s="39">
        <f t="shared" si="12"/>
        <v>2282</v>
      </c>
      <c r="J41" s="39">
        <f t="shared" si="12"/>
        <v>2224</v>
      </c>
      <c r="K41" s="39">
        <f t="shared" si="12"/>
        <v>303</v>
      </c>
      <c r="L41" s="39">
        <f t="shared" si="12"/>
        <v>241</v>
      </c>
      <c r="M41" s="39">
        <f t="shared" si="12"/>
        <v>62</v>
      </c>
      <c r="N41" s="39">
        <f t="shared" si="12"/>
        <v>0</v>
      </c>
      <c r="O41" s="39">
        <f t="shared" si="12"/>
        <v>0</v>
      </c>
      <c r="P41" s="39">
        <f t="shared" si="12"/>
        <v>76</v>
      </c>
      <c r="Q41" s="40">
        <f t="shared" si="12"/>
        <v>76</v>
      </c>
      <c r="R41" s="40">
        <f t="shared" si="12"/>
        <v>0</v>
      </c>
    </row>
    <row r="42" spans="2:18" s="38" customFormat="1" ht="15.75" customHeight="1">
      <c r="B42" s="43" t="s">
        <v>96</v>
      </c>
      <c r="C42" s="37">
        <f aca="true" t="shared" si="13" ref="C42:C53">SUM(D42:F42)</f>
        <v>1</v>
      </c>
      <c r="D42" s="37">
        <v>1</v>
      </c>
      <c r="E42" s="37">
        <v>0</v>
      </c>
      <c r="F42" s="37">
        <v>0</v>
      </c>
      <c r="G42" s="37">
        <f aca="true" t="shared" si="14" ref="G42:G53">SUM(H42:I42)</f>
        <v>614</v>
      </c>
      <c r="H42" s="37">
        <v>614</v>
      </c>
      <c r="I42" s="37">
        <v>0</v>
      </c>
      <c r="J42" s="37">
        <v>280</v>
      </c>
      <c r="K42" s="37">
        <f aca="true" t="shared" si="15" ref="K42:K53">SUM(L42:O42)</f>
        <v>40</v>
      </c>
      <c r="L42" s="37">
        <v>35</v>
      </c>
      <c r="M42" s="37">
        <v>5</v>
      </c>
      <c r="N42" s="37">
        <v>0</v>
      </c>
      <c r="O42" s="37">
        <v>0</v>
      </c>
      <c r="P42" s="37">
        <f aca="true" t="shared" si="16" ref="P42:P53">Q42+R42</f>
        <v>8</v>
      </c>
      <c r="Q42" s="38">
        <v>8</v>
      </c>
      <c r="R42" s="38">
        <v>0</v>
      </c>
    </row>
    <row r="43" spans="2:18" s="38" customFormat="1" ht="15.75" customHeight="1">
      <c r="B43" s="43" t="s">
        <v>98</v>
      </c>
      <c r="C43" s="37">
        <f t="shared" si="13"/>
        <v>1</v>
      </c>
      <c r="D43" s="37">
        <v>1</v>
      </c>
      <c r="E43" s="37">
        <v>0</v>
      </c>
      <c r="F43" s="37">
        <v>0</v>
      </c>
      <c r="G43" s="37">
        <f t="shared" si="14"/>
        <v>955</v>
      </c>
      <c r="H43" s="37">
        <v>567</v>
      </c>
      <c r="I43" s="37">
        <v>388</v>
      </c>
      <c r="J43" s="37">
        <v>364</v>
      </c>
      <c r="K43" s="37">
        <f t="shared" si="15"/>
        <v>56</v>
      </c>
      <c r="L43" s="37">
        <v>43</v>
      </c>
      <c r="M43" s="37">
        <v>13</v>
      </c>
      <c r="N43" s="37">
        <v>0</v>
      </c>
      <c r="O43" s="37">
        <v>0</v>
      </c>
      <c r="P43" s="37">
        <f t="shared" si="16"/>
        <v>9</v>
      </c>
      <c r="Q43" s="38">
        <v>9</v>
      </c>
      <c r="R43" s="38">
        <v>0</v>
      </c>
    </row>
    <row r="44" spans="2:18" s="38" customFormat="1" ht="15.75" customHeight="1">
      <c r="B44" s="43" t="s">
        <v>99</v>
      </c>
      <c r="C44" s="37">
        <f t="shared" si="13"/>
        <v>1</v>
      </c>
      <c r="D44" s="37">
        <v>1</v>
      </c>
      <c r="E44" s="37">
        <v>0</v>
      </c>
      <c r="F44" s="37">
        <v>0</v>
      </c>
      <c r="G44" s="37">
        <f t="shared" si="14"/>
        <v>450</v>
      </c>
      <c r="H44" s="37">
        <v>0</v>
      </c>
      <c r="I44" s="37">
        <v>450</v>
      </c>
      <c r="J44" s="37">
        <v>175</v>
      </c>
      <c r="K44" s="37">
        <f t="shared" si="15"/>
        <v>29</v>
      </c>
      <c r="L44" s="37">
        <v>19</v>
      </c>
      <c r="M44" s="37">
        <v>10</v>
      </c>
      <c r="N44" s="37">
        <v>0</v>
      </c>
      <c r="O44" s="37">
        <v>0</v>
      </c>
      <c r="P44" s="37">
        <f t="shared" si="16"/>
        <v>6</v>
      </c>
      <c r="Q44" s="38">
        <v>6</v>
      </c>
      <c r="R44" s="38">
        <v>0</v>
      </c>
    </row>
    <row r="45" spans="2:18" s="38" customFormat="1" ht="15.75" customHeight="1">
      <c r="B45" s="43" t="s">
        <v>100</v>
      </c>
      <c r="C45" s="37">
        <f t="shared" si="13"/>
        <v>0</v>
      </c>
      <c r="D45" s="37">
        <v>0</v>
      </c>
      <c r="E45" s="37">
        <v>0</v>
      </c>
      <c r="F45" s="37">
        <v>0</v>
      </c>
      <c r="G45" s="37">
        <f t="shared" si="14"/>
        <v>0</v>
      </c>
      <c r="H45" s="37">
        <v>0</v>
      </c>
      <c r="I45" s="37">
        <v>0</v>
      </c>
      <c r="J45" s="37">
        <v>0</v>
      </c>
      <c r="K45" s="37">
        <f t="shared" si="15"/>
        <v>0</v>
      </c>
      <c r="L45" s="37">
        <v>0</v>
      </c>
      <c r="M45" s="37">
        <v>0</v>
      </c>
      <c r="N45" s="37">
        <v>0</v>
      </c>
      <c r="O45" s="37">
        <v>0</v>
      </c>
      <c r="P45" s="37">
        <f t="shared" si="16"/>
        <v>0</v>
      </c>
      <c r="Q45" s="38">
        <v>0</v>
      </c>
      <c r="R45" s="38">
        <v>0</v>
      </c>
    </row>
    <row r="46" spans="2:18" s="38" customFormat="1" ht="15.75" customHeight="1">
      <c r="B46" s="43" t="s">
        <v>101</v>
      </c>
      <c r="C46" s="37">
        <f t="shared" si="13"/>
        <v>3</v>
      </c>
      <c r="D46" s="37">
        <v>3</v>
      </c>
      <c r="E46" s="37">
        <v>0</v>
      </c>
      <c r="F46" s="37">
        <v>0</v>
      </c>
      <c r="G46" s="37">
        <f t="shared" si="14"/>
        <v>2117</v>
      </c>
      <c r="H46" s="37">
        <v>1388</v>
      </c>
      <c r="I46" s="37">
        <v>729</v>
      </c>
      <c r="J46" s="37">
        <v>870</v>
      </c>
      <c r="K46" s="37">
        <f t="shared" si="15"/>
        <v>115</v>
      </c>
      <c r="L46" s="37">
        <v>95</v>
      </c>
      <c r="M46" s="37">
        <v>20</v>
      </c>
      <c r="N46" s="37">
        <v>0</v>
      </c>
      <c r="O46" s="37">
        <v>0</v>
      </c>
      <c r="P46" s="37">
        <f t="shared" si="16"/>
        <v>36</v>
      </c>
      <c r="Q46" s="38">
        <v>36</v>
      </c>
      <c r="R46" s="38">
        <v>0</v>
      </c>
    </row>
    <row r="47" spans="2:18" s="38" customFormat="1" ht="15.75" customHeight="1">
      <c r="B47" s="43" t="s">
        <v>103</v>
      </c>
      <c r="C47" s="37">
        <f t="shared" si="13"/>
        <v>0</v>
      </c>
      <c r="D47" s="37">
        <v>0</v>
      </c>
      <c r="E47" s="37">
        <v>0</v>
      </c>
      <c r="F47" s="37">
        <v>0</v>
      </c>
      <c r="G47" s="37">
        <f t="shared" si="14"/>
        <v>0</v>
      </c>
      <c r="H47" s="37">
        <v>0</v>
      </c>
      <c r="I47" s="37">
        <v>0</v>
      </c>
      <c r="J47" s="37">
        <v>0</v>
      </c>
      <c r="K47" s="37">
        <f t="shared" si="15"/>
        <v>0</v>
      </c>
      <c r="L47" s="37">
        <v>0</v>
      </c>
      <c r="M47" s="37">
        <v>0</v>
      </c>
      <c r="N47" s="37">
        <v>0</v>
      </c>
      <c r="O47" s="37">
        <v>0</v>
      </c>
      <c r="P47" s="37">
        <f t="shared" si="16"/>
        <v>0</v>
      </c>
      <c r="Q47" s="38">
        <v>0</v>
      </c>
      <c r="R47" s="38">
        <v>0</v>
      </c>
    </row>
    <row r="48" spans="2:18" s="38" customFormat="1" ht="15.75" customHeight="1">
      <c r="B48" s="43" t="s">
        <v>112</v>
      </c>
      <c r="C48" s="37">
        <f t="shared" si="13"/>
        <v>0</v>
      </c>
      <c r="D48" s="37">
        <v>0</v>
      </c>
      <c r="E48" s="37">
        <v>0</v>
      </c>
      <c r="F48" s="37">
        <v>0</v>
      </c>
      <c r="G48" s="37">
        <f t="shared" si="14"/>
        <v>0</v>
      </c>
      <c r="H48" s="37">
        <v>0</v>
      </c>
      <c r="I48" s="37">
        <v>0</v>
      </c>
      <c r="J48" s="37">
        <v>0</v>
      </c>
      <c r="K48" s="37">
        <f t="shared" si="15"/>
        <v>0</v>
      </c>
      <c r="L48" s="37">
        <v>0</v>
      </c>
      <c r="M48" s="37">
        <v>0</v>
      </c>
      <c r="N48" s="37">
        <v>0</v>
      </c>
      <c r="O48" s="37">
        <v>0</v>
      </c>
      <c r="P48" s="37">
        <f t="shared" si="16"/>
        <v>0</v>
      </c>
      <c r="Q48" s="38">
        <v>0</v>
      </c>
      <c r="R48" s="38">
        <v>0</v>
      </c>
    </row>
    <row r="49" spans="2:18" s="38" customFormat="1" ht="15.75" customHeight="1">
      <c r="B49" s="43" t="s">
        <v>113</v>
      </c>
      <c r="C49" s="37">
        <f t="shared" si="13"/>
        <v>2</v>
      </c>
      <c r="D49" s="37">
        <v>2</v>
      </c>
      <c r="E49" s="37">
        <v>0</v>
      </c>
      <c r="F49" s="37">
        <v>0</v>
      </c>
      <c r="G49" s="37">
        <f t="shared" si="14"/>
        <v>1150</v>
      </c>
      <c r="H49" s="37">
        <v>435</v>
      </c>
      <c r="I49" s="37">
        <v>715</v>
      </c>
      <c r="J49" s="37">
        <v>535</v>
      </c>
      <c r="K49" s="37">
        <f t="shared" si="15"/>
        <v>63</v>
      </c>
      <c r="L49" s="37">
        <v>49</v>
      </c>
      <c r="M49" s="37">
        <v>14</v>
      </c>
      <c r="N49" s="37">
        <v>0</v>
      </c>
      <c r="O49" s="37">
        <v>0</v>
      </c>
      <c r="P49" s="37">
        <f t="shared" si="16"/>
        <v>17</v>
      </c>
      <c r="Q49" s="38">
        <v>17</v>
      </c>
      <c r="R49" s="38">
        <v>0</v>
      </c>
    </row>
    <row r="50" spans="2:18" s="38" customFormat="1" ht="15.75" customHeight="1">
      <c r="B50" s="43" t="s">
        <v>114</v>
      </c>
      <c r="C50" s="37">
        <f t="shared" si="13"/>
        <v>0</v>
      </c>
      <c r="D50" s="37">
        <v>0</v>
      </c>
      <c r="E50" s="37">
        <v>0</v>
      </c>
      <c r="F50" s="37">
        <v>0</v>
      </c>
      <c r="G50" s="37">
        <f t="shared" si="14"/>
        <v>0</v>
      </c>
      <c r="H50" s="37">
        <v>0</v>
      </c>
      <c r="I50" s="37">
        <v>0</v>
      </c>
      <c r="J50" s="37">
        <v>0</v>
      </c>
      <c r="K50" s="37">
        <f t="shared" si="15"/>
        <v>0</v>
      </c>
      <c r="L50" s="37">
        <v>0</v>
      </c>
      <c r="M50" s="37">
        <v>0</v>
      </c>
      <c r="N50" s="37">
        <v>0</v>
      </c>
      <c r="O50" s="37">
        <v>0</v>
      </c>
      <c r="P50" s="37">
        <f t="shared" si="16"/>
        <v>0</v>
      </c>
      <c r="Q50" s="38">
        <v>0</v>
      </c>
      <c r="R50" s="38">
        <v>0</v>
      </c>
    </row>
    <row r="51" spans="2:18" s="38" customFormat="1" ht="15.75" customHeight="1">
      <c r="B51" s="43" t="s">
        <v>87</v>
      </c>
      <c r="C51" s="37">
        <f t="shared" si="13"/>
        <v>0</v>
      </c>
      <c r="D51" s="37">
        <v>0</v>
      </c>
      <c r="E51" s="37">
        <v>0</v>
      </c>
      <c r="F51" s="37">
        <v>0</v>
      </c>
      <c r="G51" s="37">
        <f t="shared" si="14"/>
        <v>0</v>
      </c>
      <c r="H51" s="37">
        <v>0</v>
      </c>
      <c r="I51" s="37">
        <v>0</v>
      </c>
      <c r="J51" s="37">
        <v>0</v>
      </c>
      <c r="K51" s="37">
        <f t="shared" si="15"/>
        <v>0</v>
      </c>
      <c r="L51" s="37">
        <v>0</v>
      </c>
      <c r="M51" s="37">
        <v>0</v>
      </c>
      <c r="N51" s="37">
        <v>0</v>
      </c>
      <c r="O51" s="37">
        <v>0</v>
      </c>
      <c r="P51" s="37">
        <f t="shared" si="16"/>
        <v>0</v>
      </c>
      <c r="Q51" s="38">
        <v>0</v>
      </c>
      <c r="R51" s="38">
        <v>0</v>
      </c>
    </row>
    <row r="52" spans="2:18" s="38" customFormat="1" ht="15.75" customHeight="1">
      <c r="B52" s="43" t="s">
        <v>115</v>
      </c>
      <c r="C52" s="37">
        <f t="shared" si="13"/>
        <v>0</v>
      </c>
      <c r="D52" s="37">
        <v>0</v>
      </c>
      <c r="E52" s="37">
        <v>0</v>
      </c>
      <c r="F52" s="37">
        <v>0</v>
      </c>
      <c r="G52" s="37">
        <f t="shared" si="14"/>
        <v>0</v>
      </c>
      <c r="H52" s="37">
        <v>0</v>
      </c>
      <c r="I52" s="37">
        <v>0</v>
      </c>
      <c r="J52" s="37">
        <v>0</v>
      </c>
      <c r="K52" s="37">
        <f t="shared" si="15"/>
        <v>0</v>
      </c>
      <c r="L52" s="37">
        <v>0</v>
      </c>
      <c r="M52" s="37">
        <v>0</v>
      </c>
      <c r="N52" s="37">
        <v>0</v>
      </c>
      <c r="O52" s="37">
        <v>0</v>
      </c>
      <c r="P52" s="37">
        <f t="shared" si="16"/>
        <v>0</v>
      </c>
      <c r="Q52" s="38">
        <v>0</v>
      </c>
      <c r="R52" s="38">
        <v>0</v>
      </c>
    </row>
    <row r="53" spans="2:18" s="38" customFormat="1" ht="15.75" customHeight="1">
      <c r="B53" s="43" t="s">
        <v>88</v>
      </c>
      <c r="C53" s="37">
        <f t="shared" si="13"/>
        <v>0</v>
      </c>
      <c r="D53" s="37">
        <v>0</v>
      </c>
      <c r="E53" s="37">
        <v>0</v>
      </c>
      <c r="F53" s="37">
        <v>0</v>
      </c>
      <c r="G53" s="37">
        <f t="shared" si="14"/>
        <v>0</v>
      </c>
      <c r="H53" s="37">
        <v>0</v>
      </c>
      <c r="I53" s="37">
        <v>0</v>
      </c>
      <c r="J53" s="37">
        <v>0</v>
      </c>
      <c r="K53" s="37">
        <f t="shared" si="15"/>
        <v>0</v>
      </c>
      <c r="L53" s="37">
        <v>0</v>
      </c>
      <c r="M53" s="37">
        <v>0</v>
      </c>
      <c r="N53" s="37">
        <v>0</v>
      </c>
      <c r="O53" s="37">
        <v>0</v>
      </c>
      <c r="P53" s="37">
        <f t="shared" si="16"/>
        <v>0</v>
      </c>
      <c r="Q53" s="38">
        <v>0</v>
      </c>
      <c r="R53" s="38">
        <v>0</v>
      </c>
    </row>
    <row r="54" spans="2:16" s="38" customFormat="1" ht="15.75" customHeight="1">
      <c r="B54" s="43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1:18" s="40" customFormat="1" ht="15.75" customHeight="1">
      <c r="A55" s="185" t="s">
        <v>140</v>
      </c>
      <c r="B55" s="186"/>
      <c r="C55" s="39">
        <f>SUM(C56:C58)</f>
        <v>10</v>
      </c>
      <c r="D55" s="39">
        <f aca="true" t="shared" si="17" ref="D55:R55">SUM(D56:D58)</f>
        <v>10</v>
      </c>
      <c r="E55" s="39">
        <f t="shared" si="17"/>
        <v>0</v>
      </c>
      <c r="F55" s="39">
        <f t="shared" si="17"/>
        <v>0</v>
      </c>
      <c r="G55" s="39">
        <f t="shared" si="17"/>
        <v>6343</v>
      </c>
      <c r="H55" s="39">
        <f t="shared" si="17"/>
        <v>2932</v>
      </c>
      <c r="I55" s="39">
        <f t="shared" si="17"/>
        <v>3411</v>
      </c>
      <c r="J55" s="39">
        <f t="shared" si="17"/>
        <v>2535</v>
      </c>
      <c r="K55" s="39">
        <f t="shared" si="17"/>
        <v>380</v>
      </c>
      <c r="L55" s="39">
        <f t="shared" si="17"/>
        <v>283</v>
      </c>
      <c r="M55" s="39">
        <f t="shared" si="17"/>
        <v>97</v>
      </c>
      <c r="N55" s="39">
        <f t="shared" si="17"/>
        <v>0</v>
      </c>
      <c r="O55" s="39">
        <f t="shared" si="17"/>
        <v>0</v>
      </c>
      <c r="P55" s="39">
        <f t="shared" si="17"/>
        <v>77</v>
      </c>
      <c r="Q55" s="40">
        <f t="shared" si="17"/>
        <v>77</v>
      </c>
      <c r="R55" s="40">
        <f t="shared" si="17"/>
        <v>0</v>
      </c>
    </row>
    <row r="56" spans="2:18" s="38" customFormat="1" ht="15.75" customHeight="1">
      <c r="B56" s="43" t="s">
        <v>91</v>
      </c>
      <c r="C56" s="37">
        <f>SUM(D56:F56)</f>
        <v>10</v>
      </c>
      <c r="D56" s="37">
        <v>10</v>
      </c>
      <c r="E56" s="37">
        <v>0</v>
      </c>
      <c r="F56" s="37">
        <v>0</v>
      </c>
      <c r="G56" s="37">
        <f>SUM(H56:I56)</f>
        <v>6343</v>
      </c>
      <c r="H56" s="37">
        <v>2932</v>
      </c>
      <c r="I56" s="37">
        <v>3411</v>
      </c>
      <c r="J56" s="37">
        <v>2535</v>
      </c>
      <c r="K56" s="37">
        <f>SUM(L56:O56)</f>
        <v>380</v>
      </c>
      <c r="L56" s="37">
        <v>283</v>
      </c>
      <c r="M56" s="37">
        <v>97</v>
      </c>
      <c r="N56" s="37">
        <v>0</v>
      </c>
      <c r="O56" s="37">
        <v>0</v>
      </c>
      <c r="P56" s="37">
        <f>Q56+R56</f>
        <v>77</v>
      </c>
      <c r="Q56" s="38">
        <v>77</v>
      </c>
      <c r="R56" s="38">
        <v>0</v>
      </c>
    </row>
    <row r="57" spans="2:18" s="38" customFormat="1" ht="15.75" customHeight="1">
      <c r="B57" s="43" t="s">
        <v>106</v>
      </c>
      <c r="C57" s="37">
        <f>SUM(D57:F57)</f>
        <v>0</v>
      </c>
      <c r="D57" s="37">
        <v>0</v>
      </c>
      <c r="E57" s="37">
        <v>0</v>
      </c>
      <c r="F57" s="37">
        <v>0</v>
      </c>
      <c r="G57" s="37">
        <f>SUM(H57:I57)</f>
        <v>0</v>
      </c>
      <c r="H57" s="37">
        <v>0</v>
      </c>
      <c r="I57" s="37">
        <v>0</v>
      </c>
      <c r="J57" s="37">
        <v>0</v>
      </c>
      <c r="K57" s="37">
        <f>SUM(L57:O57)</f>
        <v>0</v>
      </c>
      <c r="L57" s="37">
        <v>0</v>
      </c>
      <c r="M57" s="37">
        <v>0</v>
      </c>
      <c r="N57" s="37">
        <v>0</v>
      </c>
      <c r="O57" s="37">
        <v>0</v>
      </c>
      <c r="P57" s="37">
        <f>Q57+R57</f>
        <v>0</v>
      </c>
      <c r="Q57" s="38">
        <v>0</v>
      </c>
      <c r="R57" s="38">
        <v>0</v>
      </c>
    </row>
    <row r="58" spans="1:18" s="38" customFormat="1" ht="15.75" customHeight="1">
      <c r="A58" s="100"/>
      <c r="B58" s="101" t="s">
        <v>89</v>
      </c>
      <c r="C58" s="102">
        <f>SUM(D58:F58)</f>
        <v>0</v>
      </c>
      <c r="D58" s="102">
        <v>0</v>
      </c>
      <c r="E58" s="102">
        <v>0</v>
      </c>
      <c r="F58" s="102">
        <v>0</v>
      </c>
      <c r="G58" s="102">
        <f>SUM(H58:I58)</f>
        <v>0</v>
      </c>
      <c r="H58" s="102">
        <v>0</v>
      </c>
      <c r="I58" s="102">
        <v>0</v>
      </c>
      <c r="J58" s="102">
        <v>0</v>
      </c>
      <c r="K58" s="102">
        <f>SUM(L58:O58)</f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f>Q58+R58</f>
        <v>0</v>
      </c>
      <c r="Q58" s="100">
        <v>0</v>
      </c>
      <c r="R58" s="100">
        <v>0</v>
      </c>
    </row>
    <row r="59" spans="2:16" s="16" customFormat="1" ht="15.75" customHeight="1">
      <c r="B59" s="12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2:16" s="16" customFormat="1" ht="15.75" customHeight="1">
      <c r="B60" s="12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2:16" s="16" customFormat="1" ht="15.75" customHeight="1"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s="16" customFormat="1" ht="15.75" customHeight="1">
      <c r="B62" s="12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s="16" customFormat="1" ht="15.75" customHeight="1"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2:16" s="16" customFormat="1" ht="15.75" customHeight="1"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2:16" s="16" customFormat="1" ht="15.75" customHeight="1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2:16" s="16" customFormat="1" ht="15.75" customHeight="1">
      <c r="B66" s="12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2:16" s="16" customFormat="1" ht="15.75" customHeight="1"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2:16" s="16" customFormat="1" ht="15.75" customHeight="1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s="16" customFormat="1" ht="15.75" customHeight="1"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s="16" customFormat="1" ht="15.75" customHeight="1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s="16" customFormat="1" ht="15.75" customHeight="1"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s="16" customFormat="1" ht="15.75" customHeight="1">
      <c r="B72" s="12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="16" customFormat="1" ht="15.75" customHeight="1"/>
    <row r="74" s="16" customFormat="1" ht="15.75" customHeight="1"/>
    <row r="75" s="16" customFormat="1" ht="15.75" customHeight="1"/>
    <row r="76" s="16" customFormat="1" ht="15.75" customHeight="1"/>
    <row r="77" s="16" customFormat="1" ht="15.75" customHeight="1"/>
    <row r="78" s="16" customFormat="1" ht="15" customHeight="1"/>
    <row r="79" s="16" customFormat="1" ht="15" customHeight="1"/>
    <row r="80" s="16" customFormat="1" ht="15" customHeight="1"/>
    <row r="81" s="16" customFormat="1" ht="15" customHeight="1"/>
    <row r="82" s="16" customFormat="1" ht="15" customHeight="1"/>
    <row r="83" s="16" customFormat="1" ht="15" customHeight="1"/>
    <row r="84" s="16" customFormat="1" ht="15" customHeight="1"/>
    <row r="85" s="16" customFormat="1" ht="15" customHeight="1"/>
    <row r="86" s="16" customFormat="1" ht="15" customHeight="1"/>
    <row r="87" s="16" customFormat="1" ht="15" customHeight="1"/>
    <row r="88" s="16" customFormat="1" ht="15" customHeight="1"/>
    <row r="89" s="16" customFormat="1" ht="15" customHeight="1"/>
    <row r="90" s="16" customFormat="1" ht="15" customHeight="1"/>
    <row r="91" s="16" customFormat="1" ht="15" customHeight="1"/>
    <row r="92" s="16" customFormat="1" ht="15" customHeight="1"/>
    <row r="93" ht="15" customHeight="1"/>
    <row r="94" ht="15" customHeight="1"/>
  </sheetData>
  <mergeCells count="20">
    <mergeCell ref="P2:R3"/>
    <mergeCell ref="G2:I3"/>
    <mergeCell ref="K3:K4"/>
    <mergeCell ref="A2:B4"/>
    <mergeCell ref="J2:J4"/>
    <mergeCell ref="K2:O2"/>
    <mergeCell ref="C2:F3"/>
    <mergeCell ref="N3:O3"/>
    <mergeCell ref="L3:M3"/>
    <mergeCell ref="A12:B12"/>
    <mergeCell ref="A5:B5"/>
    <mergeCell ref="A6:B6"/>
    <mergeCell ref="A7:B7"/>
    <mergeCell ref="A9:B9"/>
    <mergeCell ref="A8:B8"/>
    <mergeCell ref="A55:B55"/>
    <mergeCell ref="A13:B13"/>
    <mergeCell ref="A25:B25"/>
    <mergeCell ref="A38:B38"/>
    <mergeCell ref="A41:B41"/>
  </mergeCells>
  <printOptions horizontalCentered="1"/>
  <pageMargins left="0.6692913385826772" right="0.6692913385826772" top="0.7874015748031497" bottom="0.5905511811023623" header="0.3937007874015748" footer="0.3937007874015748"/>
  <pageSetup firstPageNumber="59" useFirstPageNumber="1" horizontalDpi="600" verticalDpi="600" orientation="portrait" paperSize="9" scale="80" r:id="rId3"/>
  <headerFooter alignWithMargins="0">
    <oddHeader>&amp;R&amp;18高等学校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1"/>
  <sheetViews>
    <sheetView showOutlineSymbols="0" zoomScaleSheetLayoutView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11" sqref="P11"/>
    </sheetView>
  </sheetViews>
  <sheetFormatPr defaultColWidth="9.00390625" defaultRowHeight="13.5"/>
  <cols>
    <col min="1" max="1" width="2.625" style="2" customWidth="1"/>
    <col min="2" max="2" width="9.625" style="4" customWidth="1"/>
    <col min="3" max="3" width="8.125" style="2" customWidth="1"/>
    <col min="4" max="4" width="8.125" style="3" customWidth="1"/>
    <col min="5" max="6" width="7.875" style="3" customWidth="1"/>
    <col min="7" max="15" width="7.625" style="3" customWidth="1"/>
    <col min="16" max="30" width="6.125" style="3" customWidth="1"/>
    <col min="31" max="33" width="4.625" style="3" customWidth="1"/>
    <col min="34" max="34" width="13.375" style="2" customWidth="1"/>
    <col min="35" max="16384" width="14.00390625" style="2" customWidth="1"/>
  </cols>
  <sheetData>
    <row r="1" spans="1:2" s="46" customFormat="1" ht="24" customHeight="1">
      <c r="A1" s="45" t="s">
        <v>149</v>
      </c>
      <c r="B1" s="45"/>
    </row>
    <row r="2" spans="1:33" s="54" customFormat="1" ht="15" customHeight="1">
      <c r="A2" s="206" t="s">
        <v>1</v>
      </c>
      <c r="B2" s="207"/>
      <c r="C2" s="180" t="s">
        <v>2</v>
      </c>
      <c r="D2" s="179" t="s">
        <v>6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3"/>
      <c r="P2" s="180" t="s">
        <v>6</v>
      </c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 t="s">
        <v>13</v>
      </c>
      <c r="AF2" s="179"/>
      <c r="AG2" s="173"/>
    </row>
    <row r="3" spans="1:33" s="54" customFormat="1" ht="15" customHeight="1">
      <c r="A3" s="206"/>
      <c r="B3" s="207"/>
      <c r="C3" s="205"/>
      <c r="D3" s="179" t="s">
        <v>7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3"/>
      <c r="P3" s="179" t="s">
        <v>14</v>
      </c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 t="s">
        <v>2</v>
      </c>
      <c r="AF3" s="179" t="s">
        <v>4</v>
      </c>
      <c r="AG3" s="173" t="s">
        <v>5</v>
      </c>
    </row>
    <row r="4" spans="1:33" s="54" customFormat="1" ht="15" customHeight="1">
      <c r="A4" s="206"/>
      <c r="B4" s="207"/>
      <c r="C4" s="205"/>
      <c r="D4" s="179" t="s">
        <v>2</v>
      </c>
      <c r="E4" s="179"/>
      <c r="F4" s="179"/>
      <c r="G4" s="179" t="s">
        <v>8</v>
      </c>
      <c r="H4" s="179"/>
      <c r="I4" s="179"/>
      <c r="J4" s="179" t="s">
        <v>9</v>
      </c>
      <c r="K4" s="179"/>
      <c r="L4" s="179"/>
      <c r="M4" s="179" t="s">
        <v>10</v>
      </c>
      <c r="N4" s="179"/>
      <c r="O4" s="173"/>
      <c r="P4" s="179" t="s">
        <v>2</v>
      </c>
      <c r="Q4" s="179"/>
      <c r="R4" s="179"/>
      <c r="S4" s="179" t="s">
        <v>15</v>
      </c>
      <c r="T4" s="179"/>
      <c r="U4" s="179"/>
      <c r="V4" s="179" t="s">
        <v>16</v>
      </c>
      <c r="W4" s="179"/>
      <c r="X4" s="179"/>
      <c r="Y4" s="179" t="s">
        <v>17</v>
      </c>
      <c r="Z4" s="179"/>
      <c r="AA4" s="179"/>
      <c r="AB4" s="179" t="s">
        <v>18</v>
      </c>
      <c r="AC4" s="179"/>
      <c r="AD4" s="179"/>
      <c r="AE4" s="203"/>
      <c r="AF4" s="203"/>
      <c r="AG4" s="204"/>
    </row>
    <row r="5" spans="1:33" s="54" customFormat="1" ht="15" customHeight="1">
      <c r="A5" s="206"/>
      <c r="B5" s="207"/>
      <c r="C5" s="205"/>
      <c r="D5" s="127" t="s">
        <v>2</v>
      </c>
      <c r="E5" s="127" t="s">
        <v>4</v>
      </c>
      <c r="F5" s="127" t="s">
        <v>5</v>
      </c>
      <c r="G5" s="127" t="s">
        <v>2</v>
      </c>
      <c r="H5" s="127" t="s">
        <v>4</v>
      </c>
      <c r="I5" s="127" t="s">
        <v>5</v>
      </c>
      <c r="J5" s="127" t="s">
        <v>2</v>
      </c>
      <c r="K5" s="127" t="s">
        <v>4</v>
      </c>
      <c r="L5" s="127" t="s">
        <v>5</v>
      </c>
      <c r="M5" s="127" t="s">
        <v>2</v>
      </c>
      <c r="N5" s="127" t="s">
        <v>4</v>
      </c>
      <c r="O5" s="128" t="s">
        <v>5</v>
      </c>
      <c r="P5" s="127" t="s">
        <v>2</v>
      </c>
      <c r="Q5" s="127" t="s">
        <v>4</v>
      </c>
      <c r="R5" s="127" t="s">
        <v>5</v>
      </c>
      <c r="S5" s="127" t="s">
        <v>2</v>
      </c>
      <c r="T5" s="127" t="s">
        <v>4</v>
      </c>
      <c r="U5" s="127" t="s">
        <v>5</v>
      </c>
      <c r="V5" s="127" t="s">
        <v>2</v>
      </c>
      <c r="W5" s="127" t="s">
        <v>4</v>
      </c>
      <c r="X5" s="127" t="s">
        <v>5</v>
      </c>
      <c r="Y5" s="127" t="s">
        <v>2</v>
      </c>
      <c r="Z5" s="127" t="s">
        <v>4</v>
      </c>
      <c r="AA5" s="127" t="s">
        <v>5</v>
      </c>
      <c r="AB5" s="127" t="s">
        <v>2</v>
      </c>
      <c r="AC5" s="127" t="s">
        <v>4</v>
      </c>
      <c r="AD5" s="127" t="s">
        <v>5</v>
      </c>
      <c r="AE5" s="203"/>
      <c r="AF5" s="203"/>
      <c r="AG5" s="204"/>
    </row>
    <row r="6" spans="1:33" s="50" customFormat="1" ht="15.75" customHeight="1">
      <c r="A6" s="191">
        <v>17</v>
      </c>
      <c r="B6" s="192"/>
      <c r="C6" s="47">
        <v>112090</v>
      </c>
      <c r="D6" s="48">
        <v>108989</v>
      </c>
      <c r="E6" s="48">
        <v>55480</v>
      </c>
      <c r="F6" s="48">
        <v>53509</v>
      </c>
      <c r="G6" s="48">
        <v>35469</v>
      </c>
      <c r="H6" s="48">
        <v>17964</v>
      </c>
      <c r="I6" s="48">
        <v>17505</v>
      </c>
      <c r="J6" s="48">
        <v>36504</v>
      </c>
      <c r="K6" s="48">
        <v>18609</v>
      </c>
      <c r="L6" s="48">
        <v>17895</v>
      </c>
      <c r="M6" s="48">
        <v>37016</v>
      </c>
      <c r="N6" s="48">
        <v>18907</v>
      </c>
      <c r="O6" s="48">
        <v>18109</v>
      </c>
      <c r="P6" s="48">
        <v>3074</v>
      </c>
      <c r="Q6" s="49">
        <v>1713</v>
      </c>
      <c r="R6" s="49">
        <v>1361</v>
      </c>
      <c r="S6" s="48">
        <v>1058</v>
      </c>
      <c r="T6" s="49">
        <v>563</v>
      </c>
      <c r="U6" s="49">
        <v>495</v>
      </c>
      <c r="V6" s="49">
        <v>760</v>
      </c>
      <c r="W6" s="49">
        <v>400</v>
      </c>
      <c r="X6" s="49">
        <v>360</v>
      </c>
      <c r="Y6" s="49">
        <v>728</v>
      </c>
      <c r="Z6" s="49">
        <v>411</v>
      </c>
      <c r="AA6" s="49">
        <v>317</v>
      </c>
      <c r="AB6" s="49">
        <v>528</v>
      </c>
      <c r="AC6" s="49">
        <v>339</v>
      </c>
      <c r="AD6" s="49">
        <v>189</v>
      </c>
      <c r="AE6" s="49">
        <v>27</v>
      </c>
      <c r="AF6" s="49">
        <v>27</v>
      </c>
      <c r="AG6" s="49">
        <v>0</v>
      </c>
    </row>
    <row r="7" spans="1:33" s="50" customFormat="1" ht="15.75" customHeight="1">
      <c r="A7" s="191">
        <f>A6+1</f>
        <v>18</v>
      </c>
      <c r="B7" s="192"/>
      <c r="C7" s="47">
        <v>107756</v>
      </c>
      <c r="D7" s="48">
        <v>104604</v>
      </c>
      <c r="E7" s="48">
        <v>53255</v>
      </c>
      <c r="F7" s="48">
        <v>51349</v>
      </c>
      <c r="G7" s="48">
        <v>34285</v>
      </c>
      <c r="H7" s="48">
        <v>17458</v>
      </c>
      <c r="I7" s="48">
        <v>16827</v>
      </c>
      <c r="J7" s="48">
        <v>34616</v>
      </c>
      <c r="K7" s="48">
        <v>17556</v>
      </c>
      <c r="L7" s="48">
        <v>17060</v>
      </c>
      <c r="M7" s="48">
        <v>35703</v>
      </c>
      <c r="N7" s="48">
        <v>18241</v>
      </c>
      <c r="O7" s="48">
        <v>17462</v>
      </c>
      <c r="P7" s="48">
        <v>3129</v>
      </c>
      <c r="Q7" s="49">
        <v>1688</v>
      </c>
      <c r="R7" s="49">
        <v>1441</v>
      </c>
      <c r="S7" s="48">
        <v>1159</v>
      </c>
      <c r="T7" s="49">
        <v>616</v>
      </c>
      <c r="U7" s="49">
        <v>543</v>
      </c>
      <c r="V7" s="49">
        <v>801</v>
      </c>
      <c r="W7" s="49">
        <v>434</v>
      </c>
      <c r="X7" s="49">
        <v>367</v>
      </c>
      <c r="Y7" s="49">
        <v>644</v>
      </c>
      <c r="Z7" s="49">
        <v>336</v>
      </c>
      <c r="AA7" s="49">
        <v>308</v>
      </c>
      <c r="AB7" s="49">
        <v>525</v>
      </c>
      <c r="AC7" s="49">
        <v>302</v>
      </c>
      <c r="AD7" s="49">
        <v>223</v>
      </c>
      <c r="AE7" s="49">
        <v>23</v>
      </c>
      <c r="AF7" s="49">
        <v>23</v>
      </c>
      <c r="AG7" s="49">
        <v>0</v>
      </c>
    </row>
    <row r="8" spans="1:33" s="50" customFormat="1" ht="15.75" customHeight="1">
      <c r="A8" s="191">
        <f>A7+1</f>
        <v>19</v>
      </c>
      <c r="B8" s="192"/>
      <c r="C8" s="47">
        <v>104780</v>
      </c>
      <c r="D8" s="48">
        <v>101673</v>
      </c>
      <c r="E8" s="48">
        <v>51628</v>
      </c>
      <c r="F8" s="48">
        <v>50045</v>
      </c>
      <c r="G8" s="48">
        <v>34773</v>
      </c>
      <c r="H8" s="48">
        <v>17644</v>
      </c>
      <c r="I8" s="48">
        <v>17129</v>
      </c>
      <c r="J8" s="48">
        <v>33219</v>
      </c>
      <c r="K8" s="48">
        <v>16897</v>
      </c>
      <c r="L8" s="48">
        <v>16322</v>
      </c>
      <c r="M8" s="48">
        <v>33681</v>
      </c>
      <c r="N8" s="48">
        <v>17087</v>
      </c>
      <c r="O8" s="48">
        <v>16594</v>
      </c>
      <c r="P8" s="48">
        <v>3085</v>
      </c>
      <c r="Q8" s="49">
        <v>1724</v>
      </c>
      <c r="R8" s="49">
        <v>1361</v>
      </c>
      <c r="S8" s="48">
        <v>1152</v>
      </c>
      <c r="T8" s="49">
        <v>657</v>
      </c>
      <c r="U8" s="49">
        <v>495</v>
      </c>
      <c r="V8" s="48">
        <v>825</v>
      </c>
      <c r="W8" s="49">
        <v>455</v>
      </c>
      <c r="X8" s="49">
        <v>370</v>
      </c>
      <c r="Y8" s="48">
        <v>654</v>
      </c>
      <c r="Z8" s="49">
        <v>362</v>
      </c>
      <c r="AA8" s="49">
        <v>292</v>
      </c>
      <c r="AB8" s="48">
        <v>454</v>
      </c>
      <c r="AC8" s="49">
        <v>250</v>
      </c>
      <c r="AD8" s="49">
        <v>204</v>
      </c>
      <c r="AE8" s="48">
        <v>22</v>
      </c>
      <c r="AF8" s="49">
        <v>22</v>
      </c>
      <c r="AG8" s="49">
        <v>0</v>
      </c>
    </row>
    <row r="9" spans="1:33" s="50" customFormat="1" ht="15.75" customHeight="1">
      <c r="A9" s="191">
        <f>A8+1</f>
        <v>20</v>
      </c>
      <c r="B9" s="195"/>
      <c r="C9" s="47">
        <v>102365</v>
      </c>
      <c r="D9" s="48">
        <v>99092</v>
      </c>
      <c r="E9" s="48">
        <v>50527</v>
      </c>
      <c r="F9" s="48">
        <v>48565</v>
      </c>
      <c r="G9" s="48">
        <v>32995</v>
      </c>
      <c r="H9" s="48">
        <v>16880</v>
      </c>
      <c r="I9" s="48">
        <v>16115</v>
      </c>
      <c r="J9" s="48">
        <v>33734</v>
      </c>
      <c r="K9" s="48">
        <v>17150</v>
      </c>
      <c r="L9" s="48">
        <v>16584</v>
      </c>
      <c r="M9" s="48">
        <v>32363</v>
      </c>
      <c r="N9" s="48">
        <v>16497</v>
      </c>
      <c r="O9" s="48">
        <v>15866</v>
      </c>
      <c r="P9" s="48">
        <v>3252</v>
      </c>
      <c r="Q9" s="49">
        <v>1777</v>
      </c>
      <c r="R9" s="49">
        <v>1475</v>
      </c>
      <c r="S9" s="48">
        <v>1241</v>
      </c>
      <c r="T9" s="49">
        <v>642</v>
      </c>
      <c r="U9" s="49">
        <v>599</v>
      </c>
      <c r="V9" s="49">
        <v>824</v>
      </c>
      <c r="W9" s="49">
        <v>476</v>
      </c>
      <c r="X9" s="49">
        <v>348</v>
      </c>
      <c r="Y9" s="49">
        <v>661</v>
      </c>
      <c r="Z9" s="49">
        <v>372</v>
      </c>
      <c r="AA9" s="49">
        <v>289</v>
      </c>
      <c r="AB9" s="49">
        <v>526</v>
      </c>
      <c r="AC9" s="49">
        <v>287</v>
      </c>
      <c r="AD9" s="49">
        <v>239</v>
      </c>
      <c r="AE9" s="49">
        <v>21</v>
      </c>
      <c r="AF9" s="49">
        <v>21</v>
      </c>
      <c r="AG9" s="49">
        <v>0</v>
      </c>
    </row>
    <row r="10" spans="1:33" s="56" customFormat="1" ht="15.75" customHeight="1">
      <c r="A10" s="193">
        <f>A9+1</f>
        <v>21</v>
      </c>
      <c r="B10" s="194"/>
      <c r="C10" s="55">
        <f aca="true" t="shared" si="0" ref="C10:AG10">C14+C26+C39+C42+C56</f>
        <v>101853</v>
      </c>
      <c r="D10" s="55">
        <f t="shared" si="0"/>
        <v>98475</v>
      </c>
      <c r="E10" s="55">
        <f t="shared" si="0"/>
        <v>50290</v>
      </c>
      <c r="F10" s="55">
        <f t="shared" si="0"/>
        <v>48185</v>
      </c>
      <c r="G10" s="55">
        <f t="shared" si="0"/>
        <v>33505</v>
      </c>
      <c r="H10" s="55">
        <f t="shared" si="0"/>
        <v>17162</v>
      </c>
      <c r="I10" s="55">
        <f t="shared" si="0"/>
        <v>16343</v>
      </c>
      <c r="J10" s="55">
        <f t="shared" si="0"/>
        <v>32042</v>
      </c>
      <c r="K10" s="55">
        <f t="shared" si="0"/>
        <v>16342</v>
      </c>
      <c r="L10" s="55">
        <f t="shared" si="0"/>
        <v>15700</v>
      </c>
      <c r="M10" s="55">
        <f t="shared" si="0"/>
        <v>32928</v>
      </c>
      <c r="N10" s="55">
        <f t="shared" si="0"/>
        <v>16786</v>
      </c>
      <c r="O10" s="55">
        <f t="shared" si="0"/>
        <v>16142</v>
      </c>
      <c r="P10" s="55">
        <f t="shared" si="0"/>
        <v>3357</v>
      </c>
      <c r="Q10" s="55">
        <f t="shared" si="0"/>
        <v>1830</v>
      </c>
      <c r="R10" s="55">
        <f t="shared" si="0"/>
        <v>1527</v>
      </c>
      <c r="S10" s="55">
        <f t="shared" si="0"/>
        <v>1293</v>
      </c>
      <c r="T10" s="55">
        <f t="shared" si="0"/>
        <v>694</v>
      </c>
      <c r="U10" s="55">
        <f t="shared" si="0"/>
        <v>599</v>
      </c>
      <c r="V10" s="55">
        <f t="shared" si="0"/>
        <v>931</v>
      </c>
      <c r="W10" s="55">
        <f t="shared" si="0"/>
        <v>490</v>
      </c>
      <c r="X10" s="55">
        <f t="shared" si="0"/>
        <v>441</v>
      </c>
      <c r="Y10" s="55">
        <f t="shared" si="0"/>
        <v>678</v>
      </c>
      <c r="Z10" s="55">
        <f t="shared" si="0"/>
        <v>387</v>
      </c>
      <c r="AA10" s="55">
        <f t="shared" si="0"/>
        <v>291</v>
      </c>
      <c r="AB10" s="55">
        <f t="shared" si="0"/>
        <v>455</v>
      </c>
      <c r="AC10" s="55">
        <f t="shared" si="0"/>
        <v>259</v>
      </c>
      <c r="AD10" s="55">
        <f t="shared" si="0"/>
        <v>196</v>
      </c>
      <c r="AE10" s="55">
        <f t="shared" si="0"/>
        <v>21</v>
      </c>
      <c r="AF10" s="55">
        <f t="shared" si="0"/>
        <v>21</v>
      </c>
      <c r="AG10" s="55">
        <f t="shared" si="0"/>
        <v>0</v>
      </c>
    </row>
    <row r="11" spans="1:33" s="50" customFormat="1" ht="15.75" customHeight="1">
      <c r="A11" s="183" t="s">
        <v>11</v>
      </c>
      <c r="B11" s="184"/>
      <c r="C11" s="47">
        <f>D11+P11+AE11</f>
        <v>70325</v>
      </c>
      <c r="D11" s="48">
        <f aca="true" t="shared" si="1" ref="D11:F12">G11+J11+M11</f>
        <v>66947</v>
      </c>
      <c r="E11" s="48">
        <f t="shared" si="1"/>
        <v>34361</v>
      </c>
      <c r="F11" s="48">
        <f t="shared" si="1"/>
        <v>32586</v>
      </c>
      <c r="G11" s="48">
        <f>H11+I11</f>
        <v>22724</v>
      </c>
      <c r="H11" s="48">
        <v>11717</v>
      </c>
      <c r="I11" s="48">
        <v>11007</v>
      </c>
      <c r="J11" s="48">
        <f>K11+L11</f>
        <v>21733</v>
      </c>
      <c r="K11" s="48">
        <v>11195</v>
      </c>
      <c r="L11" s="48">
        <v>10538</v>
      </c>
      <c r="M11" s="48">
        <f>N11+O11</f>
        <v>22490</v>
      </c>
      <c r="N11" s="48">
        <v>11449</v>
      </c>
      <c r="O11" s="48">
        <v>11041</v>
      </c>
      <c r="P11" s="48">
        <f aca="true" t="shared" si="2" ref="P11:R12">S11+V11+Y11+AB11</f>
        <v>3357</v>
      </c>
      <c r="Q11" s="49">
        <f t="shared" si="2"/>
        <v>1830</v>
      </c>
      <c r="R11" s="48">
        <f t="shared" si="2"/>
        <v>1527</v>
      </c>
      <c r="S11" s="49">
        <f>T11+U11</f>
        <v>1293</v>
      </c>
      <c r="T11" s="48">
        <v>694</v>
      </c>
      <c r="U11" s="48">
        <v>599</v>
      </c>
      <c r="V11" s="49">
        <f>W11+X11</f>
        <v>931</v>
      </c>
      <c r="W11" s="48">
        <v>490</v>
      </c>
      <c r="X11" s="48">
        <v>441</v>
      </c>
      <c r="Y11" s="48">
        <f>Z11+AA11</f>
        <v>678</v>
      </c>
      <c r="Z11" s="48">
        <v>387</v>
      </c>
      <c r="AA11" s="48">
        <v>291</v>
      </c>
      <c r="AB11" s="48">
        <f>AC11+AD11</f>
        <v>455</v>
      </c>
      <c r="AC11" s="48">
        <v>259</v>
      </c>
      <c r="AD11" s="48">
        <v>196</v>
      </c>
      <c r="AE11" s="48">
        <f>AF11+AG11</f>
        <v>21</v>
      </c>
      <c r="AF11" s="48">
        <v>21</v>
      </c>
      <c r="AG11" s="48">
        <v>0</v>
      </c>
    </row>
    <row r="12" spans="1:33" s="50" customFormat="1" ht="15.75" customHeight="1">
      <c r="A12" s="183" t="s">
        <v>12</v>
      </c>
      <c r="B12" s="184"/>
      <c r="C12" s="47">
        <f>D12+P12+AE12</f>
        <v>31528</v>
      </c>
      <c r="D12" s="48">
        <f t="shared" si="1"/>
        <v>31528</v>
      </c>
      <c r="E12" s="48">
        <f t="shared" si="1"/>
        <v>15929</v>
      </c>
      <c r="F12" s="48">
        <f t="shared" si="1"/>
        <v>15599</v>
      </c>
      <c r="G12" s="48">
        <f>H12+I12</f>
        <v>10781</v>
      </c>
      <c r="H12" s="48">
        <v>5445</v>
      </c>
      <c r="I12" s="48">
        <v>5336</v>
      </c>
      <c r="J12" s="48">
        <f>K12+L12</f>
        <v>10309</v>
      </c>
      <c r="K12" s="48">
        <v>5147</v>
      </c>
      <c r="L12" s="48">
        <v>5162</v>
      </c>
      <c r="M12" s="48">
        <f>N12+O12</f>
        <v>10438</v>
      </c>
      <c r="N12" s="48">
        <v>5337</v>
      </c>
      <c r="O12" s="48">
        <v>5101</v>
      </c>
      <c r="P12" s="48">
        <f t="shared" si="2"/>
        <v>0</v>
      </c>
      <c r="Q12" s="49">
        <f t="shared" si="2"/>
        <v>0</v>
      </c>
      <c r="R12" s="49">
        <f t="shared" si="2"/>
        <v>0</v>
      </c>
      <c r="S12" s="49">
        <f>T12+U12</f>
        <v>0</v>
      </c>
      <c r="T12" s="49">
        <v>0</v>
      </c>
      <c r="U12" s="49">
        <v>0</v>
      </c>
      <c r="V12" s="48">
        <f>W12+X12</f>
        <v>0</v>
      </c>
      <c r="W12" s="49">
        <v>0</v>
      </c>
      <c r="X12" s="49">
        <v>0</v>
      </c>
      <c r="Y12" s="48">
        <f>Z12+AA12</f>
        <v>0</v>
      </c>
      <c r="Z12" s="49">
        <v>0</v>
      </c>
      <c r="AA12" s="49">
        <v>0</v>
      </c>
      <c r="AB12" s="48">
        <f>AC12+AD12</f>
        <v>0</v>
      </c>
      <c r="AC12" s="49">
        <v>0</v>
      </c>
      <c r="AD12" s="49">
        <v>0</v>
      </c>
      <c r="AE12" s="49">
        <f>AF12+AG12</f>
        <v>0</v>
      </c>
      <c r="AF12" s="49">
        <v>0</v>
      </c>
      <c r="AG12" s="49">
        <v>0</v>
      </c>
    </row>
    <row r="13" spans="2:33" s="50" customFormat="1" ht="15.75" customHeight="1">
      <c r="B13" s="51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3" s="56" customFormat="1" ht="15.75" customHeight="1">
      <c r="A14" s="185" t="s">
        <v>136</v>
      </c>
      <c r="B14" s="186"/>
      <c r="C14" s="39">
        <f>SUM(C15:C24)</f>
        <v>5804</v>
      </c>
      <c r="D14" s="108">
        <f aca="true" t="shared" si="3" ref="D14:AG14">SUM(D15:D24)</f>
        <v>5662</v>
      </c>
      <c r="E14" s="108">
        <f t="shared" si="3"/>
        <v>3029</v>
      </c>
      <c r="F14" s="108">
        <f t="shared" si="3"/>
        <v>2633</v>
      </c>
      <c r="G14" s="108">
        <f t="shared" si="3"/>
        <v>1891</v>
      </c>
      <c r="H14" s="108">
        <f t="shared" si="3"/>
        <v>1032</v>
      </c>
      <c r="I14" s="108">
        <f t="shared" si="3"/>
        <v>859</v>
      </c>
      <c r="J14" s="108">
        <f t="shared" si="3"/>
        <v>1847</v>
      </c>
      <c r="K14" s="108">
        <f t="shared" si="3"/>
        <v>976</v>
      </c>
      <c r="L14" s="108">
        <f t="shared" si="3"/>
        <v>871</v>
      </c>
      <c r="M14" s="108">
        <f t="shared" si="3"/>
        <v>1924</v>
      </c>
      <c r="N14" s="108">
        <f t="shared" si="3"/>
        <v>1021</v>
      </c>
      <c r="O14" s="108">
        <f t="shared" si="3"/>
        <v>903</v>
      </c>
      <c r="P14" s="109">
        <f t="shared" si="3"/>
        <v>142</v>
      </c>
      <c r="Q14" s="109">
        <f t="shared" si="3"/>
        <v>93</v>
      </c>
      <c r="R14" s="109">
        <f t="shared" si="3"/>
        <v>49</v>
      </c>
      <c r="S14" s="109">
        <f t="shared" si="3"/>
        <v>42</v>
      </c>
      <c r="T14" s="109">
        <f t="shared" si="3"/>
        <v>27</v>
      </c>
      <c r="U14" s="109">
        <f t="shared" si="3"/>
        <v>15</v>
      </c>
      <c r="V14" s="109">
        <f t="shared" si="3"/>
        <v>30</v>
      </c>
      <c r="W14" s="109">
        <f t="shared" si="3"/>
        <v>20</v>
      </c>
      <c r="X14" s="109">
        <f t="shared" si="3"/>
        <v>10</v>
      </c>
      <c r="Y14" s="109">
        <f t="shared" si="3"/>
        <v>36</v>
      </c>
      <c r="Z14" s="109">
        <f t="shared" si="3"/>
        <v>26</v>
      </c>
      <c r="AA14" s="109">
        <f t="shared" si="3"/>
        <v>10</v>
      </c>
      <c r="AB14" s="109">
        <f t="shared" si="3"/>
        <v>34</v>
      </c>
      <c r="AC14" s="109">
        <f t="shared" si="3"/>
        <v>20</v>
      </c>
      <c r="AD14" s="109">
        <f t="shared" si="3"/>
        <v>14</v>
      </c>
      <c r="AE14" s="109">
        <f t="shared" si="3"/>
        <v>0</v>
      </c>
      <c r="AF14" s="49">
        <f t="shared" si="3"/>
        <v>0</v>
      </c>
      <c r="AG14" s="49">
        <f t="shared" si="3"/>
        <v>0</v>
      </c>
    </row>
    <row r="15" spans="2:33" s="50" customFormat="1" ht="15.75" customHeight="1">
      <c r="B15" s="36" t="s">
        <v>93</v>
      </c>
      <c r="C15" s="47">
        <f aca="true" t="shared" si="4" ref="C15:C24">D15+P15+AE15</f>
        <v>325</v>
      </c>
      <c r="D15" s="48">
        <f aca="true" t="shared" si="5" ref="D15:D24">G15+J15+M15</f>
        <v>325</v>
      </c>
      <c r="E15" s="48">
        <f>H15+K15+N15</f>
        <v>169</v>
      </c>
      <c r="F15" s="48">
        <f>I15+L15+O15</f>
        <v>156</v>
      </c>
      <c r="G15" s="48">
        <f aca="true" t="shared" si="6" ref="G15:G24">H15+I15</f>
        <v>121</v>
      </c>
      <c r="H15" s="48">
        <v>59</v>
      </c>
      <c r="I15" s="48">
        <v>62</v>
      </c>
      <c r="J15" s="48">
        <f aca="true" t="shared" si="7" ref="J15:J24">K15+L15</f>
        <v>104</v>
      </c>
      <c r="K15" s="48">
        <v>56</v>
      </c>
      <c r="L15" s="48">
        <v>48</v>
      </c>
      <c r="M15" s="48">
        <f aca="true" t="shared" si="8" ref="M15:M24">N15+O15</f>
        <v>100</v>
      </c>
      <c r="N15" s="48">
        <v>54</v>
      </c>
      <c r="O15" s="48">
        <v>46</v>
      </c>
      <c r="P15" s="49">
        <f aca="true" t="shared" si="9" ref="P15:P24">S15+V15+Y15+AB15</f>
        <v>0</v>
      </c>
      <c r="Q15" s="49">
        <f>T15+W15+Z15+AC15</f>
        <v>0</v>
      </c>
      <c r="R15" s="49">
        <f>U15+X15+AA15+AD15</f>
        <v>0</v>
      </c>
      <c r="S15" s="49">
        <f aca="true" t="shared" si="10" ref="S15:S24">T15+U15</f>
        <v>0</v>
      </c>
      <c r="T15" s="49">
        <v>0</v>
      </c>
      <c r="U15" s="49">
        <v>0</v>
      </c>
      <c r="V15" s="49">
        <f aca="true" t="shared" si="11" ref="V15:V24">W15+X15</f>
        <v>0</v>
      </c>
      <c r="W15" s="49">
        <v>0</v>
      </c>
      <c r="X15" s="49">
        <v>0</v>
      </c>
      <c r="Y15" s="49">
        <f aca="true" t="shared" si="12" ref="Y15:Y24">Z15+AA15</f>
        <v>0</v>
      </c>
      <c r="Z15" s="49">
        <v>0</v>
      </c>
      <c r="AA15" s="49">
        <v>0</v>
      </c>
      <c r="AB15" s="49">
        <f aca="true" t="shared" si="13" ref="AB15:AB24">AC15+AD15</f>
        <v>0</v>
      </c>
      <c r="AC15" s="49">
        <v>0</v>
      </c>
      <c r="AD15" s="49">
        <v>0</v>
      </c>
      <c r="AE15" s="49">
        <f aca="true" t="shared" si="14" ref="AE15:AE24">AF15+AG15</f>
        <v>0</v>
      </c>
      <c r="AF15" s="49">
        <v>0</v>
      </c>
      <c r="AG15" s="49">
        <v>0</v>
      </c>
    </row>
    <row r="16" spans="2:33" s="50" customFormat="1" ht="15.75" customHeight="1">
      <c r="B16" s="36" t="s">
        <v>95</v>
      </c>
      <c r="C16" s="47">
        <f t="shared" si="4"/>
        <v>1249</v>
      </c>
      <c r="D16" s="48">
        <f t="shared" si="5"/>
        <v>1156</v>
      </c>
      <c r="E16" s="48">
        <f aca="true" t="shared" si="15" ref="E16:E24">H16+K16+N16</f>
        <v>528</v>
      </c>
      <c r="F16" s="48">
        <f aca="true" t="shared" si="16" ref="F16:F24">I16+L16+O16</f>
        <v>628</v>
      </c>
      <c r="G16" s="48">
        <f t="shared" si="6"/>
        <v>396</v>
      </c>
      <c r="H16" s="48">
        <v>200</v>
      </c>
      <c r="I16" s="48">
        <v>196</v>
      </c>
      <c r="J16" s="48">
        <f t="shared" si="7"/>
        <v>363</v>
      </c>
      <c r="K16" s="48">
        <v>163</v>
      </c>
      <c r="L16" s="48">
        <v>200</v>
      </c>
      <c r="M16" s="48">
        <f t="shared" si="8"/>
        <v>397</v>
      </c>
      <c r="N16" s="48">
        <v>165</v>
      </c>
      <c r="O16" s="48">
        <v>232</v>
      </c>
      <c r="P16" s="48">
        <f t="shared" si="9"/>
        <v>93</v>
      </c>
      <c r="Q16" s="49">
        <f aca="true" t="shared" si="17" ref="Q16:Q24">T16+W16+Z16+AC16</f>
        <v>65</v>
      </c>
      <c r="R16" s="49">
        <f aca="true" t="shared" si="18" ref="R16:R24">U16+X16+AA16+AD16</f>
        <v>28</v>
      </c>
      <c r="S16" s="48">
        <f t="shared" si="10"/>
        <v>31</v>
      </c>
      <c r="T16" s="48">
        <v>21</v>
      </c>
      <c r="U16" s="48">
        <v>10</v>
      </c>
      <c r="V16" s="48">
        <f t="shared" si="11"/>
        <v>19</v>
      </c>
      <c r="W16" s="48">
        <v>13</v>
      </c>
      <c r="X16" s="48">
        <v>6</v>
      </c>
      <c r="Y16" s="48">
        <f t="shared" si="12"/>
        <v>25</v>
      </c>
      <c r="Z16" s="48">
        <v>19</v>
      </c>
      <c r="AA16" s="48">
        <v>6</v>
      </c>
      <c r="AB16" s="48">
        <f t="shared" si="13"/>
        <v>18</v>
      </c>
      <c r="AC16" s="48">
        <v>12</v>
      </c>
      <c r="AD16" s="48">
        <v>6</v>
      </c>
      <c r="AE16" s="49">
        <f t="shared" si="14"/>
        <v>0</v>
      </c>
      <c r="AF16" s="49">
        <v>0</v>
      </c>
      <c r="AG16" s="49">
        <v>0</v>
      </c>
    </row>
    <row r="17" spans="2:33" s="50" customFormat="1" ht="15.75" customHeight="1">
      <c r="B17" s="36" t="s">
        <v>104</v>
      </c>
      <c r="C17" s="47">
        <f t="shared" si="4"/>
        <v>890</v>
      </c>
      <c r="D17" s="48">
        <f t="shared" si="5"/>
        <v>841</v>
      </c>
      <c r="E17" s="48">
        <f t="shared" si="15"/>
        <v>432</v>
      </c>
      <c r="F17" s="48">
        <f t="shared" si="16"/>
        <v>409</v>
      </c>
      <c r="G17" s="48">
        <f t="shared" si="6"/>
        <v>279</v>
      </c>
      <c r="H17" s="48">
        <v>148</v>
      </c>
      <c r="I17" s="48">
        <v>131</v>
      </c>
      <c r="J17" s="48">
        <f t="shared" si="7"/>
        <v>282</v>
      </c>
      <c r="K17" s="48">
        <v>136</v>
      </c>
      <c r="L17" s="48">
        <v>146</v>
      </c>
      <c r="M17" s="48">
        <f t="shared" si="8"/>
        <v>280</v>
      </c>
      <c r="N17" s="48">
        <v>148</v>
      </c>
      <c r="O17" s="48">
        <v>132</v>
      </c>
      <c r="P17" s="48">
        <f t="shared" si="9"/>
        <v>49</v>
      </c>
      <c r="Q17" s="49">
        <f t="shared" si="17"/>
        <v>28</v>
      </c>
      <c r="R17" s="49">
        <f t="shared" si="18"/>
        <v>21</v>
      </c>
      <c r="S17" s="48">
        <f t="shared" si="10"/>
        <v>11</v>
      </c>
      <c r="T17" s="48">
        <v>6</v>
      </c>
      <c r="U17" s="48">
        <v>5</v>
      </c>
      <c r="V17" s="48">
        <f t="shared" si="11"/>
        <v>11</v>
      </c>
      <c r="W17" s="48">
        <v>7</v>
      </c>
      <c r="X17" s="48">
        <v>4</v>
      </c>
      <c r="Y17" s="48">
        <f t="shared" si="12"/>
        <v>11</v>
      </c>
      <c r="Z17" s="48">
        <v>7</v>
      </c>
      <c r="AA17" s="48">
        <v>4</v>
      </c>
      <c r="AB17" s="48">
        <f t="shared" si="13"/>
        <v>16</v>
      </c>
      <c r="AC17" s="48">
        <v>8</v>
      </c>
      <c r="AD17" s="48">
        <v>8</v>
      </c>
      <c r="AE17" s="49">
        <f t="shared" si="14"/>
        <v>0</v>
      </c>
      <c r="AF17" s="49">
        <v>0</v>
      </c>
      <c r="AG17" s="49">
        <v>0</v>
      </c>
    </row>
    <row r="18" spans="2:33" s="50" customFormat="1" ht="15.75" customHeight="1">
      <c r="B18" s="36" t="s">
        <v>69</v>
      </c>
      <c r="C18" s="47">
        <f t="shared" si="4"/>
        <v>508</v>
      </c>
      <c r="D18" s="48">
        <f t="shared" si="5"/>
        <v>508</v>
      </c>
      <c r="E18" s="48">
        <f t="shared" si="15"/>
        <v>408</v>
      </c>
      <c r="F18" s="48">
        <f t="shared" si="16"/>
        <v>100</v>
      </c>
      <c r="G18" s="48">
        <f t="shared" si="6"/>
        <v>157</v>
      </c>
      <c r="H18" s="48">
        <v>133</v>
      </c>
      <c r="I18" s="48">
        <v>24</v>
      </c>
      <c r="J18" s="48">
        <f t="shared" si="7"/>
        <v>157</v>
      </c>
      <c r="K18" s="48">
        <v>131</v>
      </c>
      <c r="L18" s="48">
        <v>26</v>
      </c>
      <c r="M18" s="48">
        <f t="shared" si="8"/>
        <v>194</v>
      </c>
      <c r="N18" s="48">
        <v>144</v>
      </c>
      <c r="O18" s="48">
        <v>50</v>
      </c>
      <c r="P18" s="48">
        <f t="shared" si="9"/>
        <v>0</v>
      </c>
      <c r="Q18" s="49">
        <f t="shared" si="17"/>
        <v>0</v>
      </c>
      <c r="R18" s="49">
        <f t="shared" si="18"/>
        <v>0</v>
      </c>
      <c r="S18" s="48">
        <f t="shared" si="10"/>
        <v>0</v>
      </c>
      <c r="T18" s="48">
        <v>0</v>
      </c>
      <c r="U18" s="48">
        <v>0</v>
      </c>
      <c r="V18" s="48">
        <f t="shared" si="11"/>
        <v>0</v>
      </c>
      <c r="W18" s="48">
        <v>0</v>
      </c>
      <c r="X18" s="48">
        <v>0</v>
      </c>
      <c r="Y18" s="48">
        <f t="shared" si="12"/>
        <v>0</v>
      </c>
      <c r="Z18" s="48">
        <v>0</v>
      </c>
      <c r="AA18" s="48">
        <v>0</v>
      </c>
      <c r="AB18" s="48">
        <f t="shared" si="13"/>
        <v>0</v>
      </c>
      <c r="AC18" s="48">
        <v>0</v>
      </c>
      <c r="AD18" s="48">
        <v>0</v>
      </c>
      <c r="AE18" s="49">
        <f t="shared" si="14"/>
        <v>0</v>
      </c>
      <c r="AF18" s="49">
        <v>0</v>
      </c>
      <c r="AG18" s="49">
        <v>0</v>
      </c>
    </row>
    <row r="19" spans="2:33" s="50" customFormat="1" ht="15.75" customHeight="1">
      <c r="B19" s="110" t="s">
        <v>76</v>
      </c>
      <c r="C19" s="47">
        <f t="shared" si="4"/>
        <v>2076</v>
      </c>
      <c r="D19" s="48">
        <f t="shared" si="5"/>
        <v>2076</v>
      </c>
      <c r="E19" s="48">
        <f t="shared" si="15"/>
        <v>1097</v>
      </c>
      <c r="F19" s="48">
        <f t="shared" si="16"/>
        <v>979</v>
      </c>
      <c r="G19" s="48">
        <f t="shared" si="6"/>
        <v>697</v>
      </c>
      <c r="H19" s="48">
        <v>359</v>
      </c>
      <c r="I19" s="48">
        <v>338</v>
      </c>
      <c r="J19" s="48">
        <f t="shared" si="7"/>
        <v>675</v>
      </c>
      <c r="K19" s="48">
        <v>352</v>
      </c>
      <c r="L19" s="48">
        <v>323</v>
      </c>
      <c r="M19" s="48">
        <f t="shared" si="8"/>
        <v>704</v>
      </c>
      <c r="N19" s="48">
        <v>386</v>
      </c>
      <c r="O19" s="48">
        <v>318</v>
      </c>
      <c r="P19" s="48">
        <f t="shared" si="9"/>
        <v>0</v>
      </c>
      <c r="Q19" s="49">
        <f t="shared" si="17"/>
        <v>0</v>
      </c>
      <c r="R19" s="49">
        <f t="shared" si="18"/>
        <v>0</v>
      </c>
      <c r="S19" s="48">
        <f t="shared" si="10"/>
        <v>0</v>
      </c>
      <c r="T19" s="48">
        <v>0</v>
      </c>
      <c r="U19" s="48">
        <v>0</v>
      </c>
      <c r="V19" s="48">
        <f t="shared" si="11"/>
        <v>0</v>
      </c>
      <c r="W19" s="48">
        <v>0</v>
      </c>
      <c r="X19" s="48">
        <v>0</v>
      </c>
      <c r="Y19" s="48">
        <f t="shared" si="12"/>
        <v>0</v>
      </c>
      <c r="Z19" s="48">
        <v>0</v>
      </c>
      <c r="AA19" s="48">
        <v>0</v>
      </c>
      <c r="AB19" s="48">
        <f t="shared" si="13"/>
        <v>0</v>
      </c>
      <c r="AC19" s="48">
        <v>0</v>
      </c>
      <c r="AD19" s="48">
        <v>0</v>
      </c>
      <c r="AE19" s="49">
        <f t="shared" si="14"/>
        <v>0</v>
      </c>
      <c r="AF19" s="49">
        <v>0</v>
      </c>
      <c r="AG19" s="49">
        <v>0</v>
      </c>
    </row>
    <row r="20" spans="2:33" s="50" customFormat="1" ht="15.75" customHeight="1">
      <c r="B20" s="36" t="s">
        <v>77</v>
      </c>
      <c r="C20" s="47">
        <f t="shared" si="4"/>
        <v>320</v>
      </c>
      <c r="D20" s="48">
        <f t="shared" si="5"/>
        <v>320</v>
      </c>
      <c r="E20" s="48">
        <f t="shared" si="15"/>
        <v>177</v>
      </c>
      <c r="F20" s="48">
        <f t="shared" si="16"/>
        <v>143</v>
      </c>
      <c r="G20" s="48">
        <f t="shared" si="6"/>
        <v>104</v>
      </c>
      <c r="H20" s="48">
        <v>57</v>
      </c>
      <c r="I20" s="48">
        <v>47</v>
      </c>
      <c r="J20" s="48">
        <f t="shared" si="7"/>
        <v>118</v>
      </c>
      <c r="K20" s="48">
        <v>65</v>
      </c>
      <c r="L20" s="48">
        <v>53</v>
      </c>
      <c r="M20" s="48">
        <f t="shared" si="8"/>
        <v>98</v>
      </c>
      <c r="N20" s="48">
        <v>55</v>
      </c>
      <c r="O20" s="48">
        <v>43</v>
      </c>
      <c r="P20" s="48">
        <f t="shared" si="9"/>
        <v>0</v>
      </c>
      <c r="Q20" s="49">
        <f t="shared" si="17"/>
        <v>0</v>
      </c>
      <c r="R20" s="49">
        <f t="shared" si="18"/>
        <v>0</v>
      </c>
      <c r="S20" s="48">
        <f t="shared" si="10"/>
        <v>0</v>
      </c>
      <c r="T20" s="48">
        <v>0</v>
      </c>
      <c r="U20" s="48">
        <v>0</v>
      </c>
      <c r="V20" s="48">
        <f t="shared" si="11"/>
        <v>0</v>
      </c>
      <c r="W20" s="48">
        <v>0</v>
      </c>
      <c r="X20" s="48">
        <v>0</v>
      </c>
      <c r="Y20" s="48">
        <f t="shared" si="12"/>
        <v>0</v>
      </c>
      <c r="Z20" s="48">
        <v>0</v>
      </c>
      <c r="AA20" s="48">
        <v>0</v>
      </c>
      <c r="AB20" s="48">
        <f t="shared" si="13"/>
        <v>0</v>
      </c>
      <c r="AC20" s="48">
        <v>0</v>
      </c>
      <c r="AD20" s="48">
        <v>0</v>
      </c>
      <c r="AE20" s="49">
        <f t="shared" si="14"/>
        <v>0</v>
      </c>
      <c r="AF20" s="49">
        <v>0</v>
      </c>
      <c r="AG20" s="49">
        <v>0</v>
      </c>
    </row>
    <row r="21" spans="2:33" s="50" customFormat="1" ht="15.75" customHeight="1">
      <c r="B21" s="36" t="s">
        <v>78</v>
      </c>
      <c r="C21" s="47">
        <f t="shared" si="4"/>
        <v>0</v>
      </c>
      <c r="D21" s="48">
        <f t="shared" si="5"/>
        <v>0</v>
      </c>
      <c r="E21" s="48">
        <f t="shared" si="15"/>
        <v>0</v>
      </c>
      <c r="F21" s="48">
        <f t="shared" si="16"/>
        <v>0</v>
      </c>
      <c r="G21" s="48">
        <f t="shared" si="6"/>
        <v>0</v>
      </c>
      <c r="H21" s="48">
        <v>0</v>
      </c>
      <c r="I21" s="48">
        <v>0</v>
      </c>
      <c r="J21" s="48">
        <f t="shared" si="7"/>
        <v>0</v>
      </c>
      <c r="K21" s="48">
        <v>0</v>
      </c>
      <c r="L21" s="48">
        <v>0</v>
      </c>
      <c r="M21" s="48">
        <f t="shared" si="8"/>
        <v>0</v>
      </c>
      <c r="N21" s="48">
        <v>0</v>
      </c>
      <c r="O21" s="48">
        <v>0</v>
      </c>
      <c r="P21" s="48">
        <f t="shared" si="9"/>
        <v>0</v>
      </c>
      <c r="Q21" s="49">
        <f t="shared" si="17"/>
        <v>0</v>
      </c>
      <c r="R21" s="49">
        <f t="shared" si="18"/>
        <v>0</v>
      </c>
      <c r="S21" s="48">
        <f t="shared" si="10"/>
        <v>0</v>
      </c>
      <c r="T21" s="48">
        <v>0</v>
      </c>
      <c r="U21" s="48">
        <v>0</v>
      </c>
      <c r="V21" s="48">
        <f t="shared" si="11"/>
        <v>0</v>
      </c>
      <c r="W21" s="48">
        <v>0</v>
      </c>
      <c r="X21" s="48">
        <v>0</v>
      </c>
      <c r="Y21" s="48">
        <f t="shared" si="12"/>
        <v>0</v>
      </c>
      <c r="Z21" s="48">
        <v>0</v>
      </c>
      <c r="AA21" s="48">
        <v>0</v>
      </c>
      <c r="AB21" s="48">
        <f t="shared" si="13"/>
        <v>0</v>
      </c>
      <c r="AC21" s="48">
        <v>0</v>
      </c>
      <c r="AD21" s="48">
        <v>0</v>
      </c>
      <c r="AE21" s="49">
        <f t="shared" si="14"/>
        <v>0</v>
      </c>
      <c r="AF21" s="49">
        <v>0</v>
      </c>
      <c r="AG21" s="49">
        <v>0</v>
      </c>
    </row>
    <row r="22" spans="2:33" s="50" customFormat="1" ht="15.75" customHeight="1">
      <c r="B22" s="36" t="s">
        <v>79</v>
      </c>
      <c r="C22" s="47">
        <f t="shared" si="4"/>
        <v>115</v>
      </c>
      <c r="D22" s="49">
        <f t="shared" si="5"/>
        <v>115</v>
      </c>
      <c r="E22" s="48">
        <f t="shared" si="15"/>
        <v>60</v>
      </c>
      <c r="F22" s="48">
        <f t="shared" si="16"/>
        <v>55</v>
      </c>
      <c r="G22" s="49">
        <f t="shared" si="6"/>
        <v>40</v>
      </c>
      <c r="H22" s="49">
        <v>22</v>
      </c>
      <c r="I22" s="49">
        <v>18</v>
      </c>
      <c r="J22" s="49">
        <f t="shared" si="7"/>
        <v>39</v>
      </c>
      <c r="K22" s="49">
        <v>20</v>
      </c>
      <c r="L22" s="49">
        <v>19</v>
      </c>
      <c r="M22" s="49">
        <f t="shared" si="8"/>
        <v>36</v>
      </c>
      <c r="N22" s="49">
        <v>18</v>
      </c>
      <c r="O22" s="49">
        <v>18</v>
      </c>
      <c r="P22" s="48">
        <f t="shared" si="9"/>
        <v>0</v>
      </c>
      <c r="Q22" s="49">
        <f t="shared" si="17"/>
        <v>0</v>
      </c>
      <c r="R22" s="49">
        <f t="shared" si="18"/>
        <v>0</v>
      </c>
      <c r="S22" s="48">
        <f t="shared" si="10"/>
        <v>0</v>
      </c>
      <c r="T22" s="48">
        <v>0</v>
      </c>
      <c r="U22" s="48">
        <v>0</v>
      </c>
      <c r="V22" s="48">
        <f t="shared" si="11"/>
        <v>0</v>
      </c>
      <c r="W22" s="48">
        <v>0</v>
      </c>
      <c r="X22" s="48">
        <v>0</v>
      </c>
      <c r="Y22" s="48">
        <f t="shared" si="12"/>
        <v>0</v>
      </c>
      <c r="Z22" s="48">
        <v>0</v>
      </c>
      <c r="AA22" s="48">
        <v>0</v>
      </c>
      <c r="AB22" s="48">
        <f t="shared" si="13"/>
        <v>0</v>
      </c>
      <c r="AC22" s="48">
        <v>0</v>
      </c>
      <c r="AD22" s="48">
        <v>0</v>
      </c>
      <c r="AE22" s="49">
        <f t="shared" si="14"/>
        <v>0</v>
      </c>
      <c r="AF22" s="49">
        <v>0</v>
      </c>
      <c r="AG22" s="49">
        <v>0</v>
      </c>
    </row>
    <row r="23" spans="2:33" s="50" customFormat="1" ht="15.75" customHeight="1">
      <c r="B23" s="36" t="s">
        <v>80</v>
      </c>
      <c r="C23" s="47">
        <f t="shared" si="4"/>
        <v>321</v>
      </c>
      <c r="D23" s="48">
        <f t="shared" si="5"/>
        <v>321</v>
      </c>
      <c r="E23" s="48">
        <f t="shared" si="15"/>
        <v>158</v>
      </c>
      <c r="F23" s="48">
        <f t="shared" si="16"/>
        <v>163</v>
      </c>
      <c r="G23" s="48">
        <f t="shared" si="6"/>
        <v>97</v>
      </c>
      <c r="H23" s="48">
        <v>54</v>
      </c>
      <c r="I23" s="48">
        <v>43</v>
      </c>
      <c r="J23" s="48">
        <f t="shared" si="7"/>
        <v>109</v>
      </c>
      <c r="K23" s="48">
        <v>53</v>
      </c>
      <c r="L23" s="48">
        <v>56</v>
      </c>
      <c r="M23" s="48">
        <f t="shared" si="8"/>
        <v>115</v>
      </c>
      <c r="N23" s="48">
        <v>51</v>
      </c>
      <c r="O23" s="48">
        <v>64</v>
      </c>
      <c r="P23" s="48">
        <f t="shared" si="9"/>
        <v>0</v>
      </c>
      <c r="Q23" s="49">
        <f t="shared" si="17"/>
        <v>0</v>
      </c>
      <c r="R23" s="49">
        <f t="shared" si="18"/>
        <v>0</v>
      </c>
      <c r="S23" s="48">
        <f t="shared" si="10"/>
        <v>0</v>
      </c>
      <c r="T23" s="48">
        <v>0</v>
      </c>
      <c r="U23" s="48">
        <v>0</v>
      </c>
      <c r="V23" s="48">
        <f t="shared" si="11"/>
        <v>0</v>
      </c>
      <c r="W23" s="48">
        <v>0</v>
      </c>
      <c r="X23" s="48">
        <v>0</v>
      </c>
      <c r="Y23" s="48">
        <f t="shared" si="12"/>
        <v>0</v>
      </c>
      <c r="Z23" s="48">
        <v>0</v>
      </c>
      <c r="AA23" s="48">
        <v>0</v>
      </c>
      <c r="AB23" s="48">
        <f t="shared" si="13"/>
        <v>0</v>
      </c>
      <c r="AC23" s="48">
        <v>0</v>
      </c>
      <c r="AD23" s="48">
        <v>0</v>
      </c>
      <c r="AE23" s="49">
        <f t="shared" si="14"/>
        <v>0</v>
      </c>
      <c r="AF23" s="49">
        <v>0</v>
      </c>
      <c r="AG23" s="49">
        <v>0</v>
      </c>
    </row>
    <row r="24" spans="2:33" s="50" customFormat="1" ht="15.75" customHeight="1">
      <c r="B24" s="36" t="s">
        <v>81</v>
      </c>
      <c r="C24" s="47">
        <f t="shared" si="4"/>
        <v>0</v>
      </c>
      <c r="D24" s="48">
        <f t="shared" si="5"/>
        <v>0</v>
      </c>
      <c r="E24" s="48">
        <f t="shared" si="15"/>
        <v>0</v>
      </c>
      <c r="F24" s="48">
        <f t="shared" si="16"/>
        <v>0</v>
      </c>
      <c r="G24" s="48">
        <f t="shared" si="6"/>
        <v>0</v>
      </c>
      <c r="H24" s="48">
        <v>0</v>
      </c>
      <c r="I24" s="48">
        <v>0</v>
      </c>
      <c r="J24" s="48">
        <f t="shared" si="7"/>
        <v>0</v>
      </c>
      <c r="K24" s="48">
        <v>0</v>
      </c>
      <c r="L24" s="48">
        <v>0</v>
      </c>
      <c r="M24" s="48">
        <f t="shared" si="8"/>
        <v>0</v>
      </c>
      <c r="N24" s="48">
        <v>0</v>
      </c>
      <c r="O24" s="48">
        <v>0</v>
      </c>
      <c r="P24" s="48">
        <f t="shared" si="9"/>
        <v>0</v>
      </c>
      <c r="Q24" s="49">
        <f t="shared" si="17"/>
        <v>0</v>
      </c>
      <c r="R24" s="49">
        <f t="shared" si="18"/>
        <v>0</v>
      </c>
      <c r="S24" s="48">
        <f t="shared" si="10"/>
        <v>0</v>
      </c>
      <c r="T24" s="48">
        <v>0</v>
      </c>
      <c r="U24" s="48">
        <v>0</v>
      </c>
      <c r="V24" s="48">
        <f t="shared" si="11"/>
        <v>0</v>
      </c>
      <c r="W24" s="48">
        <v>0</v>
      </c>
      <c r="X24" s="48">
        <v>0</v>
      </c>
      <c r="Y24" s="48">
        <f t="shared" si="12"/>
        <v>0</v>
      </c>
      <c r="Z24" s="48">
        <v>0</v>
      </c>
      <c r="AA24" s="48">
        <v>0</v>
      </c>
      <c r="AB24" s="48">
        <f t="shared" si="13"/>
        <v>0</v>
      </c>
      <c r="AC24" s="48">
        <v>0</v>
      </c>
      <c r="AD24" s="48">
        <v>0</v>
      </c>
      <c r="AE24" s="49">
        <f t="shared" si="14"/>
        <v>0</v>
      </c>
      <c r="AF24" s="49">
        <v>0</v>
      </c>
      <c r="AG24" s="49">
        <v>0</v>
      </c>
    </row>
    <row r="25" spans="2:33" s="50" customFormat="1" ht="15.75" customHeight="1">
      <c r="B25" s="3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  <c r="AF25" s="49"/>
      <c r="AG25" s="49"/>
    </row>
    <row r="26" spans="1:33" s="56" customFormat="1" ht="15.75" customHeight="1">
      <c r="A26" s="185" t="s">
        <v>137</v>
      </c>
      <c r="B26" s="186"/>
      <c r="C26" s="39">
        <f aca="true" t="shared" si="19" ref="C26:AG26">SUM(C27:C37)</f>
        <v>27727</v>
      </c>
      <c r="D26" s="108">
        <f t="shared" si="19"/>
        <v>26905</v>
      </c>
      <c r="E26" s="108">
        <f t="shared" si="19"/>
        <v>13376</v>
      </c>
      <c r="F26" s="108">
        <f t="shared" si="19"/>
        <v>13529</v>
      </c>
      <c r="G26" s="108">
        <f t="shared" si="19"/>
        <v>9204</v>
      </c>
      <c r="H26" s="108">
        <f t="shared" si="19"/>
        <v>4564</v>
      </c>
      <c r="I26" s="108">
        <f t="shared" si="19"/>
        <v>4640</v>
      </c>
      <c r="J26" s="108">
        <f t="shared" si="19"/>
        <v>8686</v>
      </c>
      <c r="K26" s="108">
        <f t="shared" si="19"/>
        <v>4379</v>
      </c>
      <c r="L26" s="108">
        <f t="shared" si="19"/>
        <v>4307</v>
      </c>
      <c r="M26" s="108">
        <f t="shared" si="19"/>
        <v>9015</v>
      </c>
      <c r="N26" s="108">
        <f t="shared" si="19"/>
        <v>4433</v>
      </c>
      <c r="O26" s="108">
        <f t="shared" si="19"/>
        <v>4582</v>
      </c>
      <c r="P26" s="108">
        <f t="shared" si="19"/>
        <v>822</v>
      </c>
      <c r="Q26" s="108">
        <f t="shared" si="19"/>
        <v>417</v>
      </c>
      <c r="R26" s="55">
        <f t="shared" si="19"/>
        <v>405</v>
      </c>
      <c r="S26" s="108">
        <f t="shared" si="19"/>
        <v>319</v>
      </c>
      <c r="T26" s="108">
        <f t="shared" si="19"/>
        <v>157</v>
      </c>
      <c r="U26" s="108">
        <f t="shared" si="19"/>
        <v>162</v>
      </c>
      <c r="V26" s="108">
        <f t="shared" si="19"/>
        <v>281</v>
      </c>
      <c r="W26" s="108">
        <f t="shared" si="19"/>
        <v>138</v>
      </c>
      <c r="X26" s="108">
        <f t="shared" si="19"/>
        <v>143</v>
      </c>
      <c r="Y26" s="108">
        <f t="shared" si="19"/>
        <v>121</v>
      </c>
      <c r="Z26" s="108">
        <f t="shared" si="19"/>
        <v>67</v>
      </c>
      <c r="AA26" s="108">
        <f t="shared" si="19"/>
        <v>54</v>
      </c>
      <c r="AB26" s="108">
        <f t="shared" si="19"/>
        <v>101</v>
      </c>
      <c r="AC26" s="108">
        <f t="shared" si="19"/>
        <v>55</v>
      </c>
      <c r="AD26" s="108">
        <f t="shared" si="19"/>
        <v>46</v>
      </c>
      <c r="AE26" s="55">
        <f t="shared" si="19"/>
        <v>0</v>
      </c>
      <c r="AF26" s="55">
        <f t="shared" si="19"/>
        <v>0</v>
      </c>
      <c r="AG26" s="55">
        <f t="shared" si="19"/>
        <v>0</v>
      </c>
    </row>
    <row r="27" spans="2:33" s="50" customFormat="1" ht="15.75" customHeight="1">
      <c r="B27" s="36" t="s">
        <v>92</v>
      </c>
      <c r="C27" s="47">
        <f aca="true" t="shared" si="20" ref="C27:C37">D27+P27+AE27</f>
        <v>8489</v>
      </c>
      <c r="D27" s="48">
        <f aca="true" t="shared" si="21" ref="D27:D37">G27+J27+M27</f>
        <v>8388</v>
      </c>
      <c r="E27" s="48">
        <f aca="true" t="shared" si="22" ref="E27:E37">H27+K27+N27</f>
        <v>4540</v>
      </c>
      <c r="F27" s="48">
        <f aca="true" t="shared" si="23" ref="F27:F37">I27+L27+O27</f>
        <v>3848</v>
      </c>
      <c r="G27" s="48">
        <f aca="true" t="shared" si="24" ref="G27:G37">H27+I27</f>
        <v>2928</v>
      </c>
      <c r="H27" s="48">
        <v>1574</v>
      </c>
      <c r="I27" s="48">
        <v>1354</v>
      </c>
      <c r="J27" s="48">
        <f aca="true" t="shared" si="25" ref="J27:J37">K27+L27</f>
        <v>2684</v>
      </c>
      <c r="K27" s="48">
        <v>1447</v>
      </c>
      <c r="L27" s="48">
        <v>1237</v>
      </c>
      <c r="M27" s="48">
        <f aca="true" t="shared" si="26" ref="M27:M37">N27+O27</f>
        <v>2776</v>
      </c>
      <c r="N27" s="48">
        <v>1519</v>
      </c>
      <c r="O27" s="48">
        <v>1257</v>
      </c>
      <c r="P27" s="48">
        <f aca="true" t="shared" si="27" ref="P27:P37">S27+V27+Y27+AB27</f>
        <v>101</v>
      </c>
      <c r="Q27" s="49">
        <f aca="true" t="shared" si="28" ref="Q27:Q37">T27+W27+Z27+AC27</f>
        <v>90</v>
      </c>
      <c r="R27" s="49">
        <f aca="true" t="shared" si="29" ref="R27:R37">U27+X27+AA27+AD27</f>
        <v>11</v>
      </c>
      <c r="S27" s="48">
        <f aca="true" t="shared" si="30" ref="S27:S37">T27+U27</f>
        <v>40</v>
      </c>
      <c r="T27" s="48">
        <v>38</v>
      </c>
      <c r="U27" s="48">
        <v>2</v>
      </c>
      <c r="V27" s="48">
        <f aca="true" t="shared" si="31" ref="V27:V37">W27+X27</f>
        <v>20</v>
      </c>
      <c r="W27" s="48">
        <v>19</v>
      </c>
      <c r="X27" s="48">
        <v>1</v>
      </c>
      <c r="Y27" s="48">
        <f aca="true" t="shared" si="32" ref="Y27:Y37">Z27+AA27</f>
        <v>19</v>
      </c>
      <c r="Z27" s="48">
        <v>13</v>
      </c>
      <c r="AA27" s="48">
        <v>6</v>
      </c>
      <c r="AB27" s="48">
        <f aca="true" t="shared" si="33" ref="AB27:AB37">AC27+AD27</f>
        <v>22</v>
      </c>
      <c r="AC27" s="48">
        <v>20</v>
      </c>
      <c r="AD27" s="48">
        <v>2</v>
      </c>
      <c r="AE27" s="49">
        <f aca="true" t="shared" si="34" ref="AE27:AE37">AF27+AG27</f>
        <v>0</v>
      </c>
      <c r="AF27" s="49">
        <v>0</v>
      </c>
      <c r="AG27" s="49">
        <v>0</v>
      </c>
    </row>
    <row r="28" spans="2:33" s="50" customFormat="1" ht="15.75" customHeight="1">
      <c r="B28" s="36" t="s">
        <v>94</v>
      </c>
      <c r="C28" s="47">
        <f t="shared" si="20"/>
        <v>4151</v>
      </c>
      <c r="D28" s="48">
        <f t="shared" si="21"/>
        <v>3723</v>
      </c>
      <c r="E28" s="48">
        <f t="shared" si="22"/>
        <v>1685</v>
      </c>
      <c r="F28" s="48">
        <f t="shared" si="23"/>
        <v>2038</v>
      </c>
      <c r="G28" s="48">
        <f t="shared" si="24"/>
        <v>1206</v>
      </c>
      <c r="H28" s="48">
        <v>544</v>
      </c>
      <c r="I28" s="48">
        <v>662</v>
      </c>
      <c r="J28" s="48">
        <f t="shared" si="25"/>
        <v>1260</v>
      </c>
      <c r="K28" s="48">
        <v>590</v>
      </c>
      <c r="L28" s="48">
        <v>670</v>
      </c>
      <c r="M28" s="48">
        <f t="shared" si="26"/>
        <v>1257</v>
      </c>
      <c r="N28" s="48">
        <v>551</v>
      </c>
      <c r="O28" s="48">
        <v>706</v>
      </c>
      <c r="P28" s="48">
        <f t="shared" si="27"/>
        <v>428</v>
      </c>
      <c r="Q28" s="49">
        <f t="shared" si="28"/>
        <v>162</v>
      </c>
      <c r="R28" s="49">
        <f t="shared" si="29"/>
        <v>266</v>
      </c>
      <c r="S28" s="48">
        <f t="shared" si="30"/>
        <v>188</v>
      </c>
      <c r="T28" s="48">
        <v>70</v>
      </c>
      <c r="U28" s="48">
        <v>118</v>
      </c>
      <c r="V28" s="48">
        <f t="shared" si="31"/>
        <v>180</v>
      </c>
      <c r="W28" s="48">
        <v>69</v>
      </c>
      <c r="X28" s="48">
        <v>111</v>
      </c>
      <c r="Y28" s="48">
        <f t="shared" si="32"/>
        <v>35</v>
      </c>
      <c r="Z28" s="48">
        <v>13</v>
      </c>
      <c r="AA28" s="48">
        <v>22</v>
      </c>
      <c r="AB28" s="48">
        <f t="shared" si="33"/>
        <v>25</v>
      </c>
      <c r="AC28" s="48">
        <v>10</v>
      </c>
      <c r="AD28" s="48">
        <v>15</v>
      </c>
      <c r="AE28" s="49">
        <f t="shared" si="34"/>
        <v>0</v>
      </c>
      <c r="AF28" s="49">
        <v>0</v>
      </c>
      <c r="AG28" s="49">
        <v>0</v>
      </c>
    </row>
    <row r="29" spans="2:33" s="50" customFormat="1" ht="15.75" customHeight="1">
      <c r="B29" s="36" t="s">
        <v>66</v>
      </c>
      <c r="C29" s="47">
        <f t="shared" si="20"/>
        <v>4129</v>
      </c>
      <c r="D29" s="48">
        <f t="shared" si="21"/>
        <v>4024</v>
      </c>
      <c r="E29" s="48">
        <f t="shared" si="22"/>
        <v>1871</v>
      </c>
      <c r="F29" s="48">
        <f t="shared" si="23"/>
        <v>2153</v>
      </c>
      <c r="G29" s="48">
        <f t="shared" si="24"/>
        <v>1406</v>
      </c>
      <c r="H29" s="48">
        <v>620</v>
      </c>
      <c r="I29" s="48">
        <v>786</v>
      </c>
      <c r="J29" s="48">
        <f t="shared" si="25"/>
        <v>1258</v>
      </c>
      <c r="K29" s="48">
        <v>601</v>
      </c>
      <c r="L29" s="48">
        <v>657</v>
      </c>
      <c r="M29" s="48">
        <f t="shared" si="26"/>
        <v>1360</v>
      </c>
      <c r="N29" s="48">
        <v>650</v>
      </c>
      <c r="O29" s="48">
        <v>710</v>
      </c>
      <c r="P29" s="48">
        <f t="shared" si="27"/>
        <v>105</v>
      </c>
      <c r="Q29" s="49">
        <f t="shared" si="28"/>
        <v>57</v>
      </c>
      <c r="R29" s="49">
        <f t="shared" si="29"/>
        <v>48</v>
      </c>
      <c r="S29" s="48">
        <f t="shared" si="30"/>
        <v>39</v>
      </c>
      <c r="T29" s="48">
        <v>22</v>
      </c>
      <c r="U29" s="48">
        <v>17</v>
      </c>
      <c r="V29" s="48">
        <f t="shared" si="31"/>
        <v>25</v>
      </c>
      <c r="W29" s="48">
        <v>13</v>
      </c>
      <c r="X29" s="48">
        <v>12</v>
      </c>
      <c r="Y29" s="48">
        <f t="shared" si="32"/>
        <v>23</v>
      </c>
      <c r="Z29" s="48">
        <v>15</v>
      </c>
      <c r="AA29" s="48">
        <v>8</v>
      </c>
      <c r="AB29" s="48">
        <f t="shared" si="33"/>
        <v>18</v>
      </c>
      <c r="AC29" s="48">
        <v>7</v>
      </c>
      <c r="AD29" s="48">
        <v>11</v>
      </c>
      <c r="AE29" s="49">
        <f t="shared" si="34"/>
        <v>0</v>
      </c>
      <c r="AF29" s="49">
        <v>0</v>
      </c>
      <c r="AG29" s="49">
        <v>0</v>
      </c>
    </row>
    <row r="30" spans="2:33" s="50" customFormat="1" ht="15.75" customHeight="1">
      <c r="B30" s="36" t="s">
        <v>97</v>
      </c>
      <c r="C30" s="47">
        <f t="shared" si="20"/>
        <v>5180</v>
      </c>
      <c r="D30" s="48">
        <f t="shared" si="21"/>
        <v>5066</v>
      </c>
      <c r="E30" s="48">
        <f t="shared" si="22"/>
        <v>2671</v>
      </c>
      <c r="F30" s="48">
        <f t="shared" si="23"/>
        <v>2395</v>
      </c>
      <c r="G30" s="48">
        <f t="shared" si="24"/>
        <v>1715</v>
      </c>
      <c r="H30" s="48">
        <v>914</v>
      </c>
      <c r="I30" s="48">
        <v>801</v>
      </c>
      <c r="J30" s="48">
        <f t="shared" si="25"/>
        <v>1660</v>
      </c>
      <c r="K30" s="48">
        <v>887</v>
      </c>
      <c r="L30" s="48">
        <v>773</v>
      </c>
      <c r="M30" s="48">
        <f t="shared" si="26"/>
        <v>1691</v>
      </c>
      <c r="N30" s="48">
        <v>870</v>
      </c>
      <c r="O30" s="48">
        <v>821</v>
      </c>
      <c r="P30" s="48">
        <f t="shared" si="27"/>
        <v>114</v>
      </c>
      <c r="Q30" s="49">
        <f t="shared" si="28"/>
        <v>63</v>
      </c>
      <c r="R30" s="49">
        <f t="shared" si="29"/>
        <v>51</v>
      </c>
      <c r="S30" s="48">
        <f t="shared" si="30"/>
        <v>39</v>
      </c>
      <c r="T30" s="48">
        <v>18</v>
      </c>
      <c r="U30" s="48">
        <v>21</v>
      </c>
      <c r="V30" s="48">
        <f t="shared" si="31"/>
        <v>30</v>
      </c>
      <c r="W30" s="48">
        <v>20</v>
      </c>
      <c r="X30" s="48">
        <v>10</v>
      </c>
      <c r="Y30" s="48">
        <f t="shared" si="32"/>
        <v>26</v>
      </c>
      <c r="Z30" s="48">
        <v>14</v>
      </c>
      <c r="AA30" s="48">
        <v>12</v>
      </c>
      <c r="AB30" s="48">
        <f t="shared" si="33"/>
        <v>19</v>
      </c>
      <c r="AC30" s="48">
        <v>11</v>
      </c>
      <c r="AD30" s="48">
        <v>8</v>
      </c>
      <c r="AE30" s="49">
        <f t="shared" si="34"/>
        <v>0</v>
      </c>
      <c r="AF30" s="49">
        <v>0</v>
      </c>
      <c r="AG30" s="49">
        <v>0</v>
      </c>
    </row>
    <row r="31" spans="2:33" s="50" customFormat="1" ht="15.75" customHeight="1">
      <c r="B31" s="36" t="s">
        <v>102</v>
      </c>
      <c r="C31" s="47">
        <f t="shared" si="20"/>
        <v>1966</v>
      </c>
      <c r="D31" s="48">
        <f t="shared" si="21"/>
        <v>1966</v>
      </c>
      <c r="E31" s="48">
        <f t="shared" si="22"/>
        <v>1114</v>
      </c>
      <c r="F31" s="48">
        <f t="shared" si="23"/>
        <v>852</v>
      </c>
      <c r="G31" s="48">
        <f t="shared" si="24"/>
        <v>669</v>
      </c>
      <c r="H31" s="48">
        <v>382</v>
      </c>
      <c r="I31" s="48">
        <v>287</v>
      </c>
      <c r="J31" s="48">
        <f t="shared" si="25"/>
        <v>619</v>
      </c>
      <c r="K31" s="48">
        <v>354</v>
      </c>
      <c r="L31" s="48">
        <v>265</v>
      </c>
      <c r="M31" s="48">
        <f t="shared" si="26"/>
        <v>678</v>
      </c>
      <c r="N31" s="48">
        <v>378</v>
      </c>
      <c r="O31" s="48">
        <v>300</v>
      </c>
      <c r="P31" s="49">
        <f t="shared" si="27"/>
        <v>0</v>
      </c>
      <c r="Q31" s="49">
        <f t="shared" si="28"/>
        <v>0</v>
      </c>
      <c r="R31" s="49">
        <f t="shared" si="29"/>
        <v>0</v>
      </c>
      <c r="S31" s="49">
        <f t="shared" si="30"/>
        <v>0</v>
      </c>
      <c r="T31" s="49">
        <v>0</v>
      </c>
      <c r="U31" s="49">
        <v>0</v>
      </c>
      <c r="V31" s="49">
        <f t="shared" si="31"/>
        <v>0</v>
      </c>
      <c r="W31" s="49">
        <v>0</v>
      </c>
      <c r="X31" s="49">
        <v>0</v>
      </c>
      <c r="Y31" s="49">
        <f t="shared" si="32"/>
        <v>0</v>
      </c>
      <c r="Z31" s="49">
        <v>0</v>
      </c>
      <c r="AA31" s="49">
        <v>0</v>
      </c>
      <c r="AB31" s="49">
        <f t="shared" si="33"/>
        <v>0</v>
      </c>
      <c r="AC31" s="49">
        <v>0</v>
      </c>
      <c r="AD31" s="49">
        <v>0</v>
      </c>
      <c r="AE31" s="49">
        <f t="shared" si="34"/>
        <v>0</v>
      </c>
      <c r="AF31" s="49">
        <v>0</v>
      </c>
      <c r="AG31" s="49">
        <v>0</v>
      </c>
    </row>
    <row r="32" spans="2:33" s="50" customFormat="1" ht="15.75" customHeight="1">
      <c r="B32" s="36" t="s">
        <v>105</v>
      </c>
      <c r="C32" s="47">
        <f t="shared" si="20"/>
        <v>810</v>
      </c>
      <c r="D32" s="48">
        <f t="shared" si="21"/>
        <v>810</v>
      </c>
      <c r="E32" s="48">
        <f t="shared" si="22"/>
        <v>271</v>
      </c>
      <c r="F32" s="48">
        <f t="shared" si="23"/>
        <v>539</v>
      </c>
      <c r="G32" s="48">
        <f t="shared" si="24"/>
        <v>288</v>
      </c>
      <c r="H32" s="48">
        <v>103</v>
      </c>
      <c r="I32" s="48">
        <v>185</v>
      </c>
      <c r="J32" s="48">
        <f t="shared" si="25"/>
        <v>259</v>
      </c>
      <c r="K32" s="48">
        <v>91</v>
      </c>
      <c r="L32" s="48">
        <v>168</v>
      </c>
      <c r="M32" s="48">
        <f t="shared" si="26"/>
        <v>263</v>
      </c>
      <c r="N32" s="48">
        <v>77</v>
      </c>
      <c r="O32" s="48">
        <v>186</v>
      </c>
      <c r="P32" s="48">
        <f t="shared" si="27"/>
        <v>0</v>
      </c>
      <c r="Q32" s="48">
        <f t="shared" si="28"/>
        <v>0</v>
      </c>
      <c r="R32" s="49">
        <f t="shared" si="29"/>
        <v>0</v>
      </c>
      <c r="S32" s="48">
        <f t="shared" si="30"/>
        <v>0</v>
      </c>
      <c r="T32" s="48">
        <v>0</v>
      </c>
      <c r="U32" s="48">
        <v>0</v>
      </c>
      <c r="V32" s="48">
        <f t="shared" si="31"/>
        <v>0</v>
      </c>
      <c r="W32" s="48">
        <v>0</v>
      </c>
      <c r="X32" s="48">
        <v>0</v>
      </c>
      <c r="Y32" s="48">
        <f t="shared" si="32"/>
        <v>0</v>
      </c>
      <c r="Z32" s="48">
        <v>0</v>
      </c>
      <c r="AA32" s="48">
        <v>0</v>
      </c>
      <c r="AB32" s="48">
        <f t="shared" si="33"/>
        <v>0</v>
      </c>
      <c r="AC32" s="48">
        <v>0</v>
      </c>
      <c r="AD32" s="48">
        <v>0</v>
      </c>
      <c r="AE32" s="49">
        <f t="shared" si="34"/>
        <v>0</v>
      </c>
      <c r="AF32" s="49">
        <v>0</v>
      </c>
      <c r="AG32" s="49">
        <v>0</v>
      </c>
    </row>
    <row r="33" spans="2:33" s="50" customFormat="1" ht="15.75" customHeight="1">
      <c r="B33" s="36" t="s">
        <v>82</v>
      </c>
      <c r="C33" s="47">
        <f t="shared" si="20"/>
        <v>597</v>
      </c>
      <c r="D33" s="49">
        <f t="shared" si="21"/>
        <v>597</v>
      </c>
      <c r="E33" s="48">
        <f t="shared" si="22"/>
        <v>197</v>
      </c>
      <c r="F33" s="48">
        <f t="shared" si="23"/>
        <v>400</v>
      </c>
      <c r="G33" s="49">
        <f t="shared" si="24"/>
        <v>204</v>
      </c>
      <c r="H33" s="49">
        <v>71</v>
      </c>
      <c r="I33" s="49">
        <v>133</v>
      </c>
      <c r="J33" s="49">
        <f t="shared" si="25"/>
        <v>194</v>
      </c>
      <c r="K33" s="49">
        <v>64</v>
      </c>
      <c r="L33" s="49">
        <v>130</v>
      </c>
      <c r="M33" s="49">
        <f t="shared" si="26"/>
        <v>199</v>
      </c>
      <c r="N33" s="49">
        <v>62</v>
      </c>
      <c r="O33" s="49">
        <v>137</v>
      </c>
      <c r="P33" s="48">
        <f t="shared" si="27"/>
        <v>0</v>
      </c>
      <c r="Q33" s="48">
        <f t="shared" si="28"/>
        <v>0</v>
      </c>
      <c r="R33" s="49">
        <f t="shared" si="29"/>
        <v>0</v>
      </c>
      <c r="S33" s="48">
        <f t="shared" si="30"/>
        <v>0</v>
      </c>
      <c r="T33" s="48">
        <v>0</v>
      </c>
      <c r="U33" s="48">
        <v>0</v>
      </c>
      <c r="V33" s="48">
        <f t="shared" si="31"/>
        <v>0</v>
      </c>
      <c r="W33" s="48">
        <v>0</v>
      </c>
      <c r="X33" s="48">
        <v>0</v>
      </c>
      <c r="Y33" s="48">
        <f t="shared" si="32"/>
        <v>0</v>
      </c>
      <c r="Z33" s="48">
        <v>0</v>
      </c>
      <c r="AA33" s="48">
        <v>0</v>
      </c>
      <c r="AB33" s="48">
        <f t="shared" si="33"/>
        <v>0</v>
      </c>
      <c r="AC33" s="48">
        <v>0</v>
      </c>
      <c r="AD33" s="48">
        <v>0</v>
      </c>
      <c r="AE33" s="49">
        <f t="shared" si="34"/>
        <v>0</v>
      </c>
      <c r="AF33" s="49">
        <v>0</v>
      </c>
      <c r="AG33" s="49">
        <v>0</v>
      </c>
    </row>
    <row r="34" spans="2:33" s="50" customFormat="1" ht="15.75" customHeight="1">
      <c r="B34" s="36" t="s">
        <v>83</v>
      </c>
      <c r="C34" s="47">
        <f t="shared" si="20"/>
        <v>690</v>
      </c>
      <c r="D34" s="49">
        <f t="shared" si="21"/>
        <v>679</v>
      </c>
      <c r="E34" s="48">
        <f t="shared" si="22"/>
        <v>185</v>
      </c>
      <c r="F34" s="48">
        <f t="shared" si="23"/>
        <v>494</v>
      </c>
      <c r="G34" s="49">
        <f t="shared" si="24"/>
        <v>246</v>
      </c>
      <c r="H34" s="49">
        <v>72</v>
      </c>
      <c r="I34" s="49">
        <v>174</v>
      </c>
      <c r="J34" s="49">
        <f t="shared" si="25"/>
        <v>199</v>
      </c>
      <c r="K34" s="49">
        <v>59</v>
      </c>
      <c r="L34" s="49">
        <v>140</v>
      </c>
      <c r="M34" s="49">
        <f t="shared" si="26"/>
        <v>234</v>
      </c>
      <c r="N34" s="49">
        <v>54</v>
      </c>
      <c r="O34" s="49">
        <v>180</v>
      </c>
      <c r="P34" s="48">
        <f t="shared" si="27"/>
        <v>11</v>
      </c>
      <c r="Q34" s="48">
        <f t="shared" si="28"/>
        <v>2</v>
      </c>
      <c r="R34" s="49">
        <f t="shared" si="29"/>
        <v>9</v>
      </c>
      <c r="S34" s="48">
        <f t="shared" si="30"/>
        <v>0</v>
      </c>
      <c r="T34" s="48">
        <v>0</v>
      </c>
      <c r="U34" s="48">
        <v>0</v>
      </c>
      <c r="V34" s="48">
        <f t="shared" si="31"/>
        <v>0</v>
      </c>
      <c r="W34" s="48">
        <v>0</v>
      </c>
      <c r="X34" s="48">
        <v>0</v>
      </c>
      <c r="Y34" s="48">
        <f t="shared" si="32"/>
        <v>4</v>
      </c>
      <c r="Z34" s="48">
        <v>2</v>
      </c>
      <c r="AA34" s="48">
        <v>2</v>
      </c>
      <c r="AB34" s="48">
        <f t="shared" si="33"/>
        <v>7</v>
      </c>
      <c r="AC34" s="48">
        <v>0</v>
      </c>
      <c r="AD34" s="48">
        <v>7</v>
      </c>
      <c r="AE34" s="49">
        <f t="shared" si="34"/>
        <v>0</v>
      </c>
      <c r="AF34" s="49">
        <v>0</v>
      </c>
      <c r="AG34" s="49">
        <v>0</v>
      </c>
    </row>
    <row r="35" spans="2:33" s="50" customFormat="1" ht="15.75" customHeight="1">
      <c r="B35" s="36" t="s">
        <v>84</v>
      </c>
      <c r="C35" s="47">
        <f t="shared" si="20"/>
        <v>1057</v>
      </c>
      <c r="D35" s="49">
        <f t="shared" si="21"/>
        <v>1057</v>
      </c>
      <c r="E35" s="48">
        <f t="shared" si="22"/>
        <v>557</v>
      </c>
      <c r="F35" s="48">
        <f t="shared" si="23"/>
        <v>500</v>
      </c>
      <c r="G35" s="49">
        <f t="shared" si="24"/>
        <v>342</v>
      </c>
      <c r="H35" s="49">
        <v>183</v>
      </c>
      <c r="I35" s="49">
        <v>159</v>
      </c>
      <c r="J35" s="49">
        <f t="shared" si="25"/>
        <v>354</v>
      </c>
      <c r="K35" s="49">
        <v>197</v>
      </c>
      <c r="L35" s="49">
        <v>157</v>
      </c>
      <c r="M35" s="49">
        <f t="shared" si="26"/>
        <v>361</v>
      </c>
      <c r="N35" s="49">
        <v>177</v>
      </c>
      <c r="O35" s="49">
        <v>184</v>
      </c>
      <c r="P35" s="48">
        <f t="shared" si="27"/>
        <v>0</v>
      </c>
      <c r="Q35" s="48">
        <f t="shared" si="28"/>
        <v>0</v>
      </c>
      <c r="R35" s="49">
        <f t="shared" si="29"/>
        <v>0</v>
      </c>
      <c r="S35" s="48">
        <f t="shared" si="30"/>
        <v>0</v>
      </c>
      <c r="T35" s="48">
        <v>0</v>
      </c>
      <c r="U35" s="48">
        <v>0</v>
      </c>
      <c r="V35" s="48">
        <f t="shared" si="31"/>
        <v>0</v>
      </c>
      <c r="W35" s="48">
        <v>0</v>
      </c>
      <c r="X35" s="48">
        <v>0</v>
      </c>
      <c r="Y35" s="48">
        <f t="shared" si="32"/>
        <v>0</v>
      </c>
      <c r="Z35" s="48">
        <v>0</v>
      </c>
      <c r="AA35" s="48">
        <v>0</v>
      </c>
      <c r="AB35" s="48">
        <f t="shared" si="33"/>
        <v>0</v>
      </c>
      <c r="AC35" s="48">
        <v>0</v>
      </c>
      <c r="AD35" s="48">
        <v>0</v>
      </c>
      <c r="AE35" s="49">
        <f t="shared" si="34"/>
        <v>0</v>
      </c>
      <c r="AF35" s="49">
        <v>0</v>
      </c>
      <c r="AG35" s="49">
        <v>0</v>
      </c>
    </row>
    <row r="36" spans="2:33" s="50" customFormat="1" ht="15.75" customHeight="1">
      <c r="B36" s="36" t="s">
        <v>85</v>
      </c>
      <c r="C36" s="47">
        <f t="shared" si="20"/>
        <v>658</v>
      </c>
      <c r="D36" s="49">
        <f t="shared" si="21"/>
        <v>595</v>
      </c>
      <c r="E36" s="48">
        <f t="shared" si="22"/>
        <v>285</v>
      </c>
      <c r="F36" s="48">
        <f t="shared" si="23"/>
        <v>310</v>
      </c>
      <c r="G36" s="49">
        <f t="shared" si="24"/>
        <v>200</v>
      </c>
      <c r="H36" s="49">
        <v>101</v>
      </c>
      <c r="I36" s="49">
        <v>99</v>
      </c>
      <c r="J36" s="49">
        <f t="shared" si="25"/>
        <v>199</v>
      </c>
      <c r="K36" s="49">
        <v>89</v>
      </c>
      <c r="L36" s="49">
        <v>110</v>
      </c>
      <c r="M36" s="49">
        <f t="shared" si="26"/>
        <v>196</v>
      </c>
      <c r="N36" s="49">
        <v>95</v>
      </c>
      <c r="O36" s="49">
        <v>101</v>
      </c>
      <c r="P36" s="48">
        <f t="shared" si="27"/>
        <v>63</v>
      </c>
      <c r="Q36" s="48">
        <f t="shared" si="28"/>
        <v>43</v>
      </c>
      <c r="R36" s="49">
        <f t="shared" si="29"/>
        <v>20</v>
      </c>
      <c r="S36" s="48">
        <f t="shared" si="30"/>
        <v>13</v>
      </c>
      <c r="T36" s="48">
        <v>9</v>
      </c>
      <c r="U36" s="48">
        <v>4</v>
      </c>
      <c r="V36" s="48">
        <f t="shared" si="31"/>
        <v>26</v>
      </c>
      <c r="W36" s="48">
        <v>17</v>
      </c>
      <c r="X36" s="48">
        <v>9</v>
      </c>
      <c r="Y36" s="48">
        <f t="shared" si="32"/>
        <v>14</v>
      </c>
      <c r="Z36" s="48">
        <v>10</v>
      </c>
      <c r="AA36" s="48">
        <v>4</v>
      </c>
      <c r="AB36" s="48">
        <f t="shared" si="33"/>
        <v>10</v>
      </c>
      <c r="AC36" s="48">
        <v>7</v>
      </c>
      <c r="AD36" s="48">
        <v>3</v>
      </c>
      <c r="AE36" s="49">
        <f t="shared" si="34"/>
        <v>0</v>
      </c>
      <c r="AF36" s="49">
        <v>0</v>
      </c>
      <c r="AG36" s="49">
        <v>0</v>
      </c>
    </row>
    <row r="37" spans="2:33" s="50" customFormat="1" ht="15.75" customHeight="1">
      <c r="B37" s="36" t="s">
        <v>86</v>
      </c>
      <c r="C37" s="47">
        <f t="shared" si="20"/>
        <v>0</v>
      </c>
      <c r="D37" s="48">
        <f t="shared" si="21"/>
        <v>0</v>
      </c>
      <c r="E37" s="48">
        <f t="shared" si="22"/>
        <v>0</v>
      </c>
      <c r="F37" s="48">
        <f t="shared" si="23"/>
        <v>0</v>
      </c>
      <c r="G37" s="48">
        <f t="shared" si="24"/>
        <v>0</v>
      </c>
      <c r="H37" s="48">
        <v>0</v>
      </c>
      <c r="I37" s="48">
        <v>0</v>
      </c>
      <c r="J37" s="48">
        <f t="shared" si="25"/>
        <v>0</v>
      </c>
      <c r="K37" s="48">
        <v>0</v>
      </c>
      <c r="L37" s="48">
        <v>0</v>
      </c>
      <c r="M37" s="48">
        <f t="shared" si="26"/>
        <v>0</v>
      </c>
      <c r="N37" s="48">
        <v>0</v>
      </c>
      <c r="O37" s="48">
        <v>0</v>
      </c>
      <c r="P37" s="48">
        <f t="shared" si="27"/>
        <v>0</v>
      </c>
      <c r="Q37" s="48">
        <f t="shared" si="28"/>
        <v>0</v>
      </c>
      <c r="R37" s="49">
        <f t="shared" si="29"/>
        <v>0</v>
      </c>
      <c r="S37" s="48">
        <f t="shared" si="30"/>
        <v>0</v>
      </c>
      <c r="T37" s="48">
        <v>0</v>
      </c>
      <c r="U37" s="48">
        <v>0</v>
      </c>
      <c r="V37" s="48">
        <f t="shared" si="31"/>
        <v>0</v>
      </c>
      <c r="W37" s="48">
        <v>0</v>
      </c>
      <c r="X37" s="48">
        <v>0</v>
      </c>
      <c r="Y37" s="48">
        <f t="shared" si="32"/>
        <v>0</v>
      </c>
      <c r="Z37" s="48">
        <v>0</v>
      </c>
      <c r="AA37" s="48">
        <v>0</v>
      </c>
      <c r="AB37" s="48">
        <f t="shared" si="33"/>
        <v>0</v>
      </c>
      <c r="AC37" s="48">
        <v>0</v>
      </c>
      <c r="AD37" s="48">
        <v>0</v>
      </c>
      <c r="AE37" s="49">
        <f t="shared" si="34"/>
        <v>0</v>
      </c>
      <c r="AF37" s="49">
        <v>0</v>
      </c>
      <c r="AG37" s="49">
        <v>0</v>
      </c>
    </row>
    <row r="38" spans="2:33" s="50" customFormat="1" ht="15.75" customHeight="1">
      <c r="B38" s="36"/>
      <c r="C38" s="47"/>
      <c r="D38" s="49"/>
      <c r="E38" s="48"/>
      <c r="F38" s="48"/>
      <c r="G38" s="49"/>
      <c r="H38" s="49"/>
      <c r="I38" s="49"/>
      <c r="J38" s="49"/>
      <c r="K38" s="49"/>
      <c r="L38" s="49"/>
      <c r="M38" s="49"/>
      <c r="N38" s="49"/>
      <c r="O38" s="49"/>
      <c r="P38" s="48"/>
      <c r="Q38" s="48"/>
      <c r="R38" s="49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9"/>
      <c r="AF38" s="49"/>
      <c r="AG38" s="49"/>
    </row>
    <row r="39" spans="1:33" s="56" customFormat="1" ht="15.75" customHeight="1">
      <c r="A39" s="185" t="s">
        <v>138</v>
      </c>
      <c r="B39" s="186"/>
      <c r="C39" s="39">
        <f aca="true" t="shared" si="35" ref="C39:AG39">SUM(C40:C40)</f>
        <v>20724</v>
      </c>
      <c r="D39" s="55">
        <f t="shared" si="35"/>
        <v>19636</v>
      </c>
      <c r="E39" s="108">
        <f t="shared" si="35"/>
        <v>9778</v>
      </c>
      <c r="F39" s="108">
        <f t="shared" si="35"/>
        <v>9858</v>
      </c>
      <c r="G39" s="55">
        <f t="shared" si="35"/>
        <v>6669</v>
      </c>
      <c r="H39" s="55">
        <f t="shared" si="35"/>
        <v>3300</v>
      </c>
      <c r="I39" s="55">
        <f t="shared" si="35"/>
        <v>3369</v>
      </c>
      <c r="J39" s="55">
        <f t="shared" si="35"/>
        <v>6387</v>
      </c>
      <c r="K39" s="55">
        <f t="shared" si="35"/>
        <v>3184</v>
      </c>
      <c r="L39" s="55">
        <f t="shared" si="35"/>
        <v>3203</v>
      </c>
      <c r="M39" s="55">
        <f t="shared" si="35"/>
        <v>6580</v>
      </c>
      <c r="N39" s="55">
        <f t="shared" si="35"/>
        <v>3294</v>
      </c>
      <c r="O39" s="55">
        <f t="shared" si="35"/>
        <v>3286</v>
      </c>
      <c r="P39" s="108">
        <f t="shared" si="35"/>
        <v>1088</v>
      </c>
      <c r="Q39" s="108">
        <f t="shared" si="35"/>
        <v>597</v>
      </c>
      <c r="R39" s="55">
        <f t="shared" si="35"/>
        <v>491</v>
      </c>
      <c r="S39" s="108">
        <f t="shared" si="35"/>
        <v>464</v>
      </c>
      <c r="T39" s="108">
        <f t="shared" si="35"/>
        <v>260</v>
      </c>
      <c r="U39" s="108">
        <f t="shared" si="35"/>
        <v>204</v>
      </c>
      <c r="V39" s="108">
        <f t="shared" si="35"/>
        <v>270</v>
      </c>
      <c r="W39" s="108">
        <f t="shared" si="35"/>
        <v>153</v>
      </c>
      <c r="X39" s="108">
        <f t="shared" si="35"/>
        <v>117</v>
      </c>
      <c r="Y39" s="108">
        <f t="shared" si="35"/>
        <v>216</v>
      </c>
      <c r="Z39" s="108">
        <f t="shared" si="35"/>
        <v>119</v>
      </c>
      <c r="AA39" s="108">
        <f t="shared" si="35"/>
        <v>97</v>
      </c>
      <c r="AB39" s="108">
        <f t="shared" si="35"/>
        <v>138</v>
      </c>
      <c r="AC39" s="108">
        <f t="shared" si="35"/>
        <v>65</v>
      </c>
      <c r="AD39" s="108">
        <f t="shared" si="35"/>
        <v>73</v>
      </c>
      <c r="AE39" s="55">
        <f t="shared" si="35"/>
        <v>0</v>
      </c>
      <c r="AF39" s="55">
        <f t="shared" si="35"/>
        <v>0</v>
      </c>
      <c r="AG39" s="55">
        <f t="shared" si="35"/>
        <v>0</v>
      </c>
    </row>
    <row r="40" spans="2:33" s="50" customFormat="1" ht="15.75" customHeight="1">
      <c r="B40" s="36" t="s">
        <v>90</v>
      </c>
      <c r="C40" s="48">
        <f>D40+P40+AE40</f>
        <v>20724</v>
      </c>
      <c r="D40" s="48">
        <f>G40+J40+M40</f>
        <v>19636</v>
      </c>
      <c r="E40" s="48">
        <f>H40+K40+N40</f>
        <v>9778</v>
      </c>
      <c r="F40" s="48">
        <f>I40+L40+O40</f>
        <v>9858</v>
      </c>
      <c r="G40" s="48">
        <f>H40+I40</f>
        <v>6669</v>
      </c>
      <c r="H40" s="48">
        <v>3300</v>
      </c>
      <c r="I40" s="48">
        <v>3369</v>
      </c>
      <c r="J40" s="48">
        <f>K40+L40</f>
        <v>6387</v>
      </c>
      <c r="K40" s="48">
        <v>3184</v>
      </c>
      <c r="L40" s="48">
        <v>3203</v>
      </c>
      <c r="M40" s="48">
        <f>N40+O40</f>
        <v>6580</v>
      </c>
      <c r="N40" s="48">
        <v>3294</v>
      </c>
      <c r="O40" s="48">
        <v>3286</v>
      </c>
      <c r="P40" s="48">
        <f>S40+V40+Y40+AB40</f>
        <v>1088</v>
      </c>
      <c r="Q40" s="49">
        <f>T40+W40+Z40+AC40</f>
        <v>597</v>
      </c>
      <c r="R40" s="49">
        <f>U40+X40+AA40+AD40</f>
        <v>491</v>
      </c>
      <c r="S40" s="48">
        <f>T40+U40</f>
        <v>464</v>
      </c>
      <c r="T40" s="48">
        <v>260</v>
      </c>
      <c r="U40" s="48">
        <v>204</v>
      </c>
      <c r="V40" s="48">
        <f>W40+X40</f>
        <v>270</v>
      </c>
      <c r="W40" s="48">
        <v>153</v>
      </c>
      <c r="X40" s="48">
        <v>117</v>
      </c>
      <c r="Y40" s="48">
        <f>Z40+AA40</f>
        <v>216</v>
      </c>
      <c r="Z40" s="48">
        <v>119</v>
      </c>
      <c r="AA40" s="48">
        <v>97</v>
      </c>
      <c r="AB40" s="48">
        <f>AC40+AD40</f>
        <v>138</v>
      </c>
      <c r="AC40" s="48">
        <v>65</v>
      </c>
      <c r="AD40" s="48">
        <v>73</v>
      </c>
      <c r="AE40" s="49">
        <f>AF40+AG40</f>
        <v>0</v>
      </c>
      <c r="AF40" s="49">
        <v>0</v>
      </c>
      <c r="AG40" s="49">
        <v>0</v>
      </c>
    </row>
    <row r="41" spans="2:33" s="50" customFormat="1" ht="15.75" customHeight="1">
      <c r="B41" s="3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9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9"/>
      <c r="AF41" s="49"/>
      <c r="AG41" s="49"/>
    </row>
    <row r="42" spans="1:33" s="56" customFormat="1" ht="15.75" customHeight="1">
      <c r="A42" s="187" t="s">
        <v>139</v>
      </c>
      <c r="B42" s="188"/>
      <c r="C42" s="39">
        <f>SUM(C43:C54)</f>
        <v>23655</v>
      </c>
      <c r="D42" s="108">
        <f aca="true" t="shared" si="36" ref="D42:AG42">SUM(D43:D54)</f>
        <v>23287</v>
      </c>
      <c r="E42" s="108">
        <f t="shared" si="36"/>
        <v>12276</v>
      </c>
      <c r="F42" s="108">
        <f t="shared" si="36"/>
        <v>11011</v>
      </c>
      <c r="G42" s="108">
        <f t="shared" si="36"/>
        <v>7818</v>
      </c>
      <c r="H42" s="108">
        <f t="shared" si="36"/>
        <v>4205</v>
      </c>
      <c r="I42" s="108">
        <f t="shared" si="36"/>
        <v>3613</v>
      </c>
      <c r="J42" s="108">
        <f t="shared" si="36"/>
        <v>7571</v>
      </c>
      <c r="K42" s="108">
        <f t="shared" si="36"/>
        <v>3940</v>
      </c>
      <c r="L42" s="108">
        <f t="shared" si="36"/>
        <v>3631</v>
      </c>
      <c r="M42" s="108">
        <f t="shared" si="36"/>
        <v>7898</v>
      </c>
      <c r="N42" s="108">
        <f t="shared" si="36"/>
        <v>4131</v>
      </c>
      <c r="O42" s="108">
        <f t="shared" si="36"/>
        <v>3767</v>
      </c>
      <c r="P42" s="108">
        <f t="shared" si="36"/>
        <v>347</v>
      </c>
      <c r="Q42" s="108">
        <f t="shared" si="36"/>
        <v>203</v>
      </c>
      <c r="R42" s="55">
        <f t="shared" si="36"/>
        <v>144</v>
      </c>
      <c r="S42" s="108">
        <f t="shared" si="36"/>
        <v>116</v>
      </c>
      <c r="T42" s="108">
        <f t="shared" si="36"/>
        <v>67</v>
      </c>
      <c r="U42" s="108">
        <f t="shared" si="36"/>
        <v>49</v>
      </c>
      <c r="V42" s="108">
        <f t="shared" si="36"/>
        <v>84</v>
      </c>
      <c r="W42" s="108">
        <f t="shared" si="36"/>
        <v>45</v>
      </c>
      <c r="X42" s="108">
        <f t="shared" si="36"/>
        <v>39</v>
      </c>
      <c r="Y42" s="108">
        <f t="shared" si="36"/>
        <v>87</v>
      </c>
      <c r="Z42" s="108">
        <f t="shared" si="36"/>
        <v>55</v>
      </c>
      <c r="AA42" s="108">
        <f t="shared" si="36"/>
        <v>32</v>
      </c>
      <c r="AB42" s="108">
        <f t="shared" si="36"/>
        <v>60</v>
      </c>
      <c r="AC42" s="108">
        <f t="shared" si="36"/>
        <v>36</v>
      </c>
      <c r="AD42" s="108">
        <f t="shared" si="36"/>
        <v>24</v>
      </c>
      <c r="AE42" s="55">
        <f t="shared" si="36"/>
        <v>21</v>
      </c>
      <c r="AF42" s="55">
        <f t="shared" si="36"/>
        <v>21</v>
      </c>
      <c r="AG42" s="55">
        <f t="shared" si="36"/>
        <v>0</v>
      </c>
    </row>
    <row r="43" spans="2:33" s="50" customFormat="1" ht="15.75" customHeight="1">
      <c r="B43" s="36" t="s">
        <v>96</v>
      </c>
      <c r="C43" s="47">
        <f aca="true" t="shared" si="37" ref="C43:C54">D43+P43+AE43</f>
        <v>3077</v>
      </c>
      <c r="D43" s="48">
        <f aca="true" t="shared" si="38" ref="D43:D54">G43+J43+M43</f>
        <v>3011</v>
      </c>
      <c r="E43" s="48">
        <f aca="true" t="shared" si="39" ref="E43:E54">H43+K43+N43</f>
        <v>2002</v>
      </c>
      <c r="F43" s="48">
        <f aca="true" t="shared" si="40" ref="F43:F54">I43+L43+O43</f>
        <v>1009</v>
      </c>
      <c r="G43" s="48">
        <f aca="true" t="shared" si="41" ref="G43:G54">H43+I43</f>
        <v>1064</v>
      </c>
      <c r="H43" s="48">
        <v>728</v>
      </c>
      <c r="I43" s="48">
        <v>336</v>
      </c>
      <c r="J43" s="48">
        <f aca="true" t="shared" si="42" ref="J43:J54">K43+L43</f>
        <v>957</v>
      </c>
      <c r="K43" s="48">
        <v>637</v>
      </c>
      <c r="L43" s="48">
        <v>320</v>
      </c>
      <c r="M43" s="48">
        <f aca="true" t="shared" si="43" ref="M43:M54">N43+O43</f>
        <v>990</v>
      </c>
      <c r="N43" s="48">
        <v>637</v>
      </c>
      <c r="O43" s="48">
        <v>353</v>
      </c>
      <c r="P43" s="48">
        <f aca="true" t="shared" si="44" ref="P43:P54">S43+V43+Y43+AB43</f>
        <v>66</v>
      </c>
      <c r="Q43" s="49">
        <f aca="true" t="shared" si="45" ref="Q43:Q54">T43+W43+Z43+AC43</f>
        <v>35</v>
      </c>
      <c r="R43" s="49">
        <f aca="true" t="shared" si="46" ref="R43:R54">U43+X43+AA43+AD43</f>
        <v>31</v>
      </c>
      <c r="S43" s="48">
        <f aca="true" t="shared" si="47" ref="S43:S54">T43+U43</f>
        <v>23</v>
      </c>
      <c r="T43" s="48">
        <v>15</v>
      </c>
      <c r="U43" s="48">
        <v>8</v>
      </c>
      <c r="V43" s="48">
        <f aca="true" t="shared" si="48" ref="V43:V54">W43+X43</f>
        <v>20</v>
      </c>
      <c r="W43" s="48">
        <v>10</v>
      </c>
      <c r="X43" s="48">
        <v>10</v>
      </c>
      <c r="Y43" s="48">
        <f aca="true" t="shared" si="49" ref="Y43:Y54">Z43+AA43</f>
        <v>14</v>
      </c>
      <c r="Z43" s="48">
        <v>6</v>
      </c>
      <c r="AA43" s="48">
        <v>8</v>
      </c>
      <c r="AB43" s="48">
        <f aca="true" t="shared" si="50" ref="AB43:AB54">AC43+AD43</f>
        <v>9</v>
      </c>
      <c r="AC43" s="48">
        <v>4</v>
      </c>
      <c r="AD43" s="48">
        <v>5</v>
      </c>
      <c r="AE43" s="49">
        <f aca="true" t="shared" si="51" ref="AE43:AE54">AF43+AG43</f>
        <v>0</v>
      </c>
      <c r="AF43" s="49">
        <v>0</v>
      </c>
      <c r="AG43" s="49">
        <v>0</v>
      </c>
    </row>
    <row r="44" spans="2:33" s="50" customFormat="1" ht="15.75" customHeight="1">
      <c r="B44" s="36" t="s">
        <v>98</v>
      </c>
      <c r="C44" s="47">
        <f t="shared" si="37"/>
        <v>4283</v>
      </c>
      <c r="D44" s="48">
        <f t="shared" si="38"/>
        <v>4155</v>
      </c>
      <c r="E44" s="48">
        <f t="shared" si="39"/>
        <v>2085</v>
      </c>
      <c r="F44" s="48">
        <f t="shared" si="40"/>
        <v>2070</v>
      </c>
      <c r="G44" s="48">
        <f t="shared" si="41"/>
        <v>1439</v>
      </c>
      <c r="H44" s="48">
        <v>730</v>
      </c>
      <c r="I44" s="48">
        <v>709</v>
      </c>
      <c r="J44" s="48">
        <f t="shared" si="42"/>
        <v>1328</v>
      </c>
      <c r="K44" s="48">
        <v>642</v>
      </c>
      <c r="L44" s="48">
        <v>686</v>
      </c>
      <c r="M44" s="48">
        <f t="shared" si="43"/>
        <v>1388</v>
      </c>
      <c r="N44" s="48">
        <v>713</v>
      </c>
      <c r="O44" s="48">
        <v>675</v>
      </c>
      <c r="P44" s="48">
        <f t="shared" si="44"/>
        <v>128</v>
      </c>
      <c r="Q44" s="49">
        <f t="shared" si="45"/>
        <v>74</v>
      </c>
      <c r="R44" s="49">
        <f t="shared" si="46"/>
        <v>54</v>
      </c>
      <c r="S44" s="48">
        <f t="shared" si="47"/>
        <v>43</v>
      </c>
      <c r="T44" s="48">
        <v>22</v>
      </c>
      <c r="U44" s="48">
        <v>21</v>
      </c>
      <c r="V44" s="48">
        <f t="shared" si="48"/>
        <v>25</v>
      </c>
      <c r="W44" s="48">
        <v>12</v>
      </c>
      <c r="X44" s="48">
        <v>13</v>
      </c>
      <c r="Y44" s="48">
        <f t="shared" si="49"/>
        <v>37</v>
      </c>
      <c r="Z44" s="48">
        <v>27</v>
      </c>
      <c r="AA44" s="48">
        <v>10</v>
      </c>
      <c r="AB44" s="48">
        <f t="shared" si="50"/>
        <v>23</v>
      </c>
      <c r="AC44" s="48">
        <v>13</v>
      </c>
      <c r="AD44" s="49">
        <v>10</v>
      </c>
      <c r="AE44" s="49">
        <f t="shared" si="51"/>
        <v>0</v>
      </c>
      <c r="AF44" s="49">
        <v>0</v>
      </c>
      <c r="AG44" s="49">
        <v>0</v>
      </c>
    </row>
    <row r="45" spans="2:33" s="50" customFormat="1" ht="15.75" customHeight="1">
      <c r="B45" s="36" t="s">
        <v>99</v>
      </c>
      <c r="C45" s="47">
        <f t="shared" si="37"/>
        <v>2300</v>
      </c>
      <c r="D45" s="48">
        <f t="shared" si="38"/>
        <v>2279</v>
      </c>
      <c r="E45" s="48">
        <f t="shared" si="39"/>
        <v>957</v>
      </c>
      <c r="F45" s="48">
        <f t="shared" si="40"/>
        <v>1322</v>
      </c>
      <c r="G45" s="48">
        <f t="shared" si="41"/>
        <v>787</v>
      </c>
      <c r="H45" s="48">
        <v>338</v>
      </c>
      <c r="I45" s="48">
        <v>449</v>
      </c>
      <c r="J45" s="48">
        <f t="shared" si="42"/>
        <v>725</v>
      </c>
      <c r="K45" s="48">
        <v>305</v>
      </c>
      <c r="L45" s="48">
        <v>420</v>
      </c>
      <c r="M45" s="48">
        <f t="shared" si="43"/>
        <v>767</v>
      </c>
      <c r="N45" s="48">
        <v>314</v>
      </c>
      <c r="O45" s="48">
        <v>453</v>
      </c>
      <c r="P45" s="48">
        <f t="shared" si="44"/>
        <v>0</v>
      </c>
      <c r="Q45" s="49">
        <f t="shared" si="45"/>
        <v>0</v>
      </c>
      <c r="R45" s="49">
        <f t="shared" si="46"/>
        <v>0</v>
      </c>
      <c r="S45" s="48">
        <f t="shared" si="47"/>
        <v>0</v>
      </c>
      <c r="T45" s="48">
        <v>0</v>
      </c>
      <c r="U45" s="48">
        <v>0</v>
      </c>
      <c r="V45" s="48">
        <f t="shared" si="48"/>
        <v>0</v>
      </c>
      <c r="W45" s="48">
        <v>0</v>
      </c>
      <c r="X45" s="48">
        <v>0</v>
      </c>
      <c r="Y45" s="48">
        <f t="shared" si="49"/>
        <v>0</v>
      </c>
      <c r="Z45" s="48">
        <v>0</v>
      </c>
      <c r="AA45" s="48">
        <v>0</v>
      </c>
      <c r="AB45" s="48">
        <f t="shared" si="50"/>
        <v>0</v>
      </c>
      <c r="AC45" s="48">
        <v>0</v>
      </c>
      <c r="AD45" s="48">
        <v>0</v>
      </c>
      <c r="AE45" s="49">
        <f t="shared" si="51"/>
        <v>21</v>
      </c>
      <c r="AF45" s="49">
        <v>21</v>
      </c>
      <c r="AG45" s="49">
        <v>0</v>
      </c>
    </row>
    <row r="46" spans="2:33" s="50" customFormat="1" ht="15.75" customHeight="1">
      <c r="B46" s="36" t="s">
        <v>100</v>
      </c>
      <c r="C46" s="47">
        <f t="shared" si="37"/>
        <v>2990</v>
      </c>
      <c r="D46" s="48">
        <f t="shared" si="38"/>
        <v>2990</v>
      </c>
      <c r="E46" s="48">
        <f t="shared" si="39"/>
        <v>1829</v>
      </c>
      <c r="F46" s="48">
        <f t="shared" si="40"/>
        <v>1161</v>
      </c>
      <c r="G46" s="48">
        <f t="shared" si="41"/>
        <v>974</v>
      </c>
      <c r="H46" s="48">
        <v>583</v>
      </c>
      <c r="I46" s="48">
        <v>391</v>
      </c>
      <c r="J46" s="48">
        <f t="shared" si="42"/>
        <v>970</v>
      </c>
      <c r="K46" s="48">
        <v>603</v>
      </c>
      <c r="L46" s="48">
        <v>367</v>
      </c>
      <c r="M46" s="48">
        <f t="shared" si="43"/>
        <v>1046</v>
      </c>
      <c r="N46" s="48">
        <v>643</v>
      </c>
      <c r="O46" s="48">
        <v>403</v>
      </c>
      <c r="P46" s="48">
        <f t="shared" si="44"/>
        <v>0</v>
      </c>
      <c r="Q46" s="49">
        <f t="shared" si="45"/>
        <v>0</v>
      </c>
      <c r="R46" s="49">
        <f t="shared" si="46"/>
        <v>0</v>
      </c>
      <c r="S46" s="48">
        <f t="shared" si="47"/>
        <v>0</v>
      </c>
      <c r="T46" s="48">
        <v>0</v>
      </c>
      <c r="U46" s="48">
        <v>0</v>
      </c>
      <c r="V46" s="48">
        <f t="shared" si="48"/>
        <v>0</v>
      </c>
      <c r="W46" s="48">
        <v>0</v>
      </c>
      <c r="X46" s="48">
        <v>0</v>
      </c>
      <c r="Y46" s="48">
        <f t="shared" si="49"/>
        <v>0</v>
      </c>
      <c r="Z46" s="48">
        <v>0</v>
      </c>
      <c r="AA46" s="48">
        <v>0</v>
      </c>
      <c r="AB46" s="48">
        <f t="shared" si="50"/>
        <v>0</v>
      </c>
      <c r="AC46" s="48">
        <v>0</v>
      </c>
      <c r="AD46" s="48">
        <v>0</v>
      </c>
      <c r="AE46" s="49">
        <f t="shared" si="51"/>
        <v>0</v>
      </c>
      <c r="AF46" s="49">
        <v>0</v>
      </c>
      <c r="AG46" s="49">
        <v>0</v>
      </c>
    </row>
    <row r="47" spans="2:33" s="50" customFormat="1" ht="15.75" customHeight="1">
      <c r="B47" s="36" t="s">
        <v>101</v>
      </c>
      <c r="C47" s="47">
        <f t="shared" si="37"/>
        <v>4332</v>
      </c>
      <c r="D47" s="48">
        <f t="shared" si="38"/>
        <v>4252</v>
      </c>
      <c r="E47" s="48">
        <f t="shared" si="39"/>
        <v>2453</v>
      </c>
      <c r="F47" s="48">
        <f t="shared" si="40"/>
        <v>1799</v>
      </c>
      <c r="G47" s="48">
        <f t="shared" si="41"/>
        <v>1368</v>
      </c>
      <c r="H47" s="48">
        <v>809</v>
      </c>
      <c r="I47" s="48">
        <v>559</v>
      </c>
      <c r="J47" s="48">
        <f t="shared" si="42"/>
        <v>1396</v>
      </c>
      <c r="K47" s="48">
        <v>773</v>
      </c>
      <c r="L47" s="48">
        <v>623</v>
      </c>
      <c r="M47" s="48">
        <f t="shared" si="43"/>
        <v>1488</v>
      </c>
      <c r="N47" s="48">
        <v>871</v>
      </c>
      <c r="O47" s="48">
        <v>617</v>
      </c>
      <c r="P47" s="49">
        <f t="shared" si="44"/>
        <v>80</v>
      </c>
      <c r="Q47" s="49">
        <f t="shared" si="45"/>
        <v>45</v>
      </c>
      <c r="R47" s="49">
        <f t="shared" si="46"/>
        <v>35</v>
      </c>
      <c r="S47" s="49">
        <f t="shared" si="47"/>
        <v>24</v>
      </c>
      <c r="T47" s="49">
        <v>13</v>
      </c>
      <c r="U47" s="49">
        <v>11</v>
      </c>
      <c r="V47" s="49">
        <f t="shared" si="48"/>
        <v>23</v>
      </c>
      <c r="W47" s="49">
        <v>15</v>
      </c>
      <c r="X47" s="49">
        <v>8</v>
      </c>
      <c r="Y47" s="49">
        <f t="shared" si="49"/>
        <v>18</v>
      </c>
      <c r="Z47" s="49">
        <v>9</v>
      </c>
      <c r="AA47" s="49">
        <v>9</v>
      </c>
      <c r="AB47" s="49">
        <f t="shared" si="50"/>
        <v>15</v>
      </c>
      <c r="AC47" s="49">
        <v>8</v>
      </c>
      <c r="AD47" s="49">
        <v>7</v>
      </c>
      <c r="AE47" s="49">
        <f t="shared" si="51"/>
        <v>0</v>
      </c>
      <c r="AF47" s="49">
        <v>0</v>
      </c>
      <c r="AG47" s="49">
        <v>0</v>
      </c>
    </row>
    <row r="48" spans="2:33" s="50" customFormat="1" ht="15.75" customHeight="1">
      <c r="B48" s="36" t="s">
        <v>103</v>
      </c>
      <c r="C48" s="47">
        <f t="shared" si="37"/>
        <v>1472</v>
      </c>
      <c r="D48" s="48">
        <f t="shared" si="38"/>
        <v>1472</v>
      </c>
      <c r="E48" s="48">
        <f t="shared" si="39"/>
        <v>652</v>
      </c>
      <c r="F48" s="48">
        <f t="shared" si="40"/>
        <v>820</v>
      </c>
      <c r="G48" s="48">
        <f t="shared" si="41"/>
        <v>493</v>
      </c>
      <c r="H48" s="48">
        <v>227</v>
      </c>
      <c r="I48" s="48">
        <v>266</v>
      </c>
      <c r="J48" s="48">
        <f t="shared" si="42"/>
        <v>481</v>
      </c>
      <c r="K48" s="48">
        <v>208</v>
      </c>
      <c r="L48" s="48">
        <v>273</v>
      </c>
      <c r="M48" s="48">
        <f t="shared" si="43"/>
        <v>498</v>
      </c>
      <c r="N48" s="48">
        <v>217</v>
      </c>
      <c r="O48" s="48">
        <v>281</v>
      </c>
      <c r="P48" s="48">
        <f t="shared" si="44"/>
        <v>0</v>
      </c>
      <c r="Q48" s="49">
        <f t="shared" si="45"/>
        <v>0</v>
      </c>
      <c r="R48" s="49">
        <f t="shared" si="46"/>
        <v>0</v>
      </c>
      <c r="S48" s="48">
        <f t="shared" si="47"/>
        <v>0</v>
      </c>
      <c r="T48" s="48">
        <v>0</v>
      </c>
      <c r="U48" s="48">
        <v>0</v>
      </c>
      <c r="V48" s="48">
        <f t="shared" si="48"/>
        <v>0</v>
      </c>
      <c r="W48" s="48">
        <v>0</v>
      </c>
      <c r="X48" s="48">
        <v>0</v>
      </c>
      <c r="Y48" s="48">
        <f t="shared" si="49"/>
        <v>0</v>
      </c>
      <c r="Z48" s="48">
        <v>0</v>
      </c>
      <c r="AA48" s="48">
        <v>0</v>
      </c>
      <c r="AB48" s="48">
        <f t="shared" si="50"/>
        <v>0</v>
      </c>
      <c r="AC48" s="48">
        <v>0</v>
      </c>
      <c r="AD48" s="48">
        <v>0</v>
      </c>
      <c r="AE48" s="49">
        <f t="shared" si="51"/>
        <v>0</v>
      </c>
      <c r="AF48" s="49">
        <v>0</v>
      </c>
      <c r="AG48" s="49">
        <v>0</v>
      </c>
    </row>
    <row r="49" spans="2:33" s="50" customFormat="1" ht="15.75" customHeight="1">
      <c r="B49" s="36" t="s">
        <v>70</v>
      </c>
      <c r="C49" s="47">
        <f t="shared" si="37"/>
        <v>576</v>
      </c>
      <c r="D49" s="48">
        <f t="shared" si="38"/>
        <v>576</v>
      </c>
      <c r="E49" s="48">
        <f t="shared" si="39"/>
        <v>289</v>
      </c>
      <c r="F49" s="48">
        <f t="shared" si="40"/>
        <v>287</v>
      </c>
      <c r="G49" s="48">
        <f t="shared" si="41"/>
        <v>200</v>
      </c>
      <c r="H49" s="48">
        <v>102</v>
      </c>
      <c r="I49" s="48">
        <v>98</v>
      </c>
      <c r="J49" s="48">
        <f t="shared" si="42"/>
        <v>186</v>
      </c>
      <c r="K49" s="48">
        <v>97</v>
      </c>
      <c r="L49" s="48">
        <v>89</v>
      </c>
      <c r="M49" s="48">
        <f t="shared" si="43"/>
        <v>190</v>
      </c>
      <c r="N49" s="48">
        <v>90</v>
      </c>
      <c r="O49" s="48">
        <v>100</v>
      </c>
      <c r="P49" s="48">
        <f t="shared" si="44"/>
        <v>0</v>
      </c>
      <c r="Q49" s="49">
        <f t="shared" si="45"/>
        <v>0</v>
      </c>
      <c r="R49" s="49">
        <f t="shared" si="46"/>
        <v>0</v>
      </c>
      <c r="S49" s="48">
        <f t="shared" si="47"/>
        <v>0</v>
      </c>
      <c r="T49" s="48">
        <v>0</v>
      </c>
      <c r="U49" s="48">
        <v>0</v>
      </c>
      <c r="V49" s="48">
        <f t="shared" si="48"/>
        <v>0</v>
      </c>
      <c r="W49" s="48">
        <v>0</v>
      </c>
      <c r="X49" s="48">
        <v>0</v>
      </c>
      <c r="Y49" s="48">
        <f t="shared" si="49"/>
        <v>0</v>
      </c>
      <c r="Z49" s="48">
        <v>0</v>
      </c>
      <c r="AA49" s="48">
        <v>0</v>
      </c>
      <c r="AB49" s="48">
        <f t="shared" si="50"/>
        <v>0</v>
      </c>
      <c r="AC49" s="48">
        <v>0</v>
      </c>
      <c r="AD49" s="48">
        <v>0</v>
      </c>
      <c r="AE49" s="49">
        <f t="shared" si="51"/>
        <v>0</v>
      </c>
      <c r="AF49" s="49">
        <v>0</v>
      </c>
      <c r="AG49" s="49">
        <v>0</v>
      </c>
    </row>
    <row r="50" spans="2:33" s="50" customFormat="1" ht="15.75" customHeight="1">
      <c r="B50" s="36" t="s">
        <v>75</v>
      </c>
      <c r="C50" s="47">
        <f t="shared" si="37"/>
        <v>1849</v>
      </c>
      <c r="D50" s="48">
        <f t="shared" si="38"/>
        <v>1849</v>
      </c>
      <c r="E50" s="48">
        <f t="shared" si="39"/>
        <v>697</v>
      </c>
      <c r="F50" s="48">
        <f t="shared" si="40"/>
        <v>1152</v>
      </c>
      <c r="G50" s="48">
        <f t="shared" si="41"/>
        <v>565</v>
      </c>
      <c r="H50" s="48">
        <v>226</v>
      </c>
      <c r="I50" s="48">
        <v>339</v>
      </c>
      <c r="J50" s="48">
        <f t="shared" si="42"/>
        <v>649</v>
      </c>
      <c r="K50" s="48">
        <v>236</v>
      </c>
      <c r="L50" s="48">
        <v>413</v>
      </c>
      <c r="M50" s="48">
        <f t="shared" si="43"/>
        <v>635</v>
      </c>
      <c r="N50" s="48">
        <v>235</v>
      </c>
      <c r="O50" s="48">
        <v>400</v>
      </c>
      <c r="P50" s="48">
        <f t="shared" si="44"/>
        <v>0</v>
      </c>
      <c r="Q50" s="49">
        <f t="shared" si="45"/>
        <v>0</v>
      </c>
      <c r="R50" s="49">
        <f t="shared" si="46"/>
        <v>0</v>
      </c>
      <c r="S50" s="48">
        <f t="shared" si="47"/>
        <v>0</v>
      </c>
      <c r="T50" s="48">
        <v>0</v>
      </c>
      <c r="U50" s="48">
        <v>0</v>
      </c>
      <c r="V50" s="48">
        <f t="shared" si="48"/>
        <v>0</v>
      </c>
      <c r="W50" s="48">
        <v>0</v>
      </c>
      <c r="X50" s="48">
        <v>0</v>
      </c>
      <c r="Y50" s="48">
        <f t="shared" si="49"/>
        <v>0</v>
      </c>
      <c r="Z50" s="48">
        <v>0</v>
      </c>
      <c r="AA50" s="48">
        <v>0</v>
      </c>
      <c r="AB50" s="48">
        <f t="shared" si="50"/>
        <v>0</v>
      </c>
      <c r="AC50" s="48">
        <v>0</v>
      </c>
      <c r="AD50" s="48">
        <v>0</v>
      </c>
      <c r="AE50" s="49">
        <f t="shared" si="51"/>
        <v>0</v>
      </c>
      <c r="AF50" s="49">
        <v>0</v>
      </c>
      <c r="AG50" s="49">
        <v>0</v>
      </c>
    </row>
    <row r="51" spans="2:33" s="50" customFormat="1" ht="15.75" customHeight="1">
      <c r="B51" s="36" t="s">
        <v>107</v>
      </c>
      <c r="C51" s="47">
        <f t="shared" si="37"/>
        <v>1437</v>
      </c>
      <c r="D51" s="48">
        <f t="shared" si="38"/>
        <v>1364</v>
      </c>
      <c r="E51" s="48">
        <f t="shared" si="39"/>
        <v>676</v>
      </c>
      <c r="F51" s="48">
        <f t="shared" si="40"/>
        <v>688</v>
      </c>
      <c r="G51" s="48">
        <f t="shared" si="41"/>
        <v>450</v>
      </c>
      <c r="H51" s="48">
        <v>230</v>
      </c>
      <c r="I51" s="48">
        <v>220</v>
      </c>
      <c r="J51" s="48">
        <f t="shared" si="42"/>
        <v>436</v>
      </c>
      <c r="K51" s="48">
        <v>233</v>
      </c>
      <c r="L51" s="48">
        <v>203</v>
      </c>
      <c r="M51" s="48">
        <f t="shared" si="43"/>
        <v>478</v>
      </c>
      <c r="N51" s="48">
        <v>213</v>
      </c>
      <c r="O51" s="48">
        <v>265</v>
      </c>
      <c r="P51" s="48">
        <f t="shared" si="44"/>
        <v>73</v>
      </c>
      <c r="Q51" s="48">
        <f t="shared" si="45"/>
        <v>49</v>
      </c>
      <c r="R51" s="49">
        <f t="shared" si="46"/>
        <v>24</v>
      </c>
      <c r="S51" s="48">
        <f t="shared" si="47"/>
        <v>26</v>
      </c>
      <c r="T51" s="48">
        <v>17</v>
      </c>
      <c r="U51" s="48">
        <v>9</v>
      </c>
      <c r="V51" s="48">
        <f t="shared" si="48"/>
        <v>16</v>
      </c>
      <c r="W51" s="48">
        <v>8</v>
      </c>
      <c r="X51" s="48">
        <v>8</v>
      </c>
      <c r="Y51" s="48">
        <f t="shared" si="49"/>
        <v>18</v>
      </c>
      <c r="Z51" s="48">
        <v>13</v>
      </c>
      <c r="AA51" s="48">
        <v>5</v>
      </c>
      <c r="AB51" s="48">
        <f t="shared" si="50"/>
        <v>13</v>
      </c>
      <c r="AC51" s="48">
        <v>11</v>
      </c>
      <c r="AD51" s="48">
        <v>2</v>
      </c>
      <c r="AE51" s="49">
        <f t="shared" si="51"/>
        <v>0</v>
      </c>
      <c r="AF51" s="49">
        <v>0</v>
      </c>
      <c r="AG51" s="49">
        <v>0</v>
      </c>
    </row>
    <row r="52" spans="2:33" s="50" customFormat="1" ht="15.75" customHeight="1">
      <c r="B52" s="36" t="s">
        <v>87</v>
      </c>
      <c r="C52" s="47">
        <f t="shared" si="37"/>
        <v>457</v>
      </c>
      <c r="D52" s="48">
        <f t="shared" si="38"/>
        <v>457</v>
      </c>
      <c r="E52" s="48">
        <f t="shared" si="39"/>
        <v>139</v>
      </c>
      <c r="F52" s="48">
        <f t="shared" si="40"/>
        <v>318</v>
      </c>
      <c r="G52" s="48">
        <f t="shared" si="41"/>
        <v>163</v>
      </c>
      <c r="H52" s="48">
        <v>57</v>
      </c>
      <c r="I52" s="48">
        <v>106</v>
      </c>
      <c r="J52" s="48">
        <f t="shared" si="42"/>
        <v>149</v>
      </c>
      <c r="K52" s="48">
        <v>35</v>
      </c>
      <c r="L52" s="48">
        <v>114</v>
      </c>
      <c r="M52" s="48">
        <f t="shared" si="43"/>
        <v>145</v>
      </c>
      <c r="N52" s="48">
        <v>47</v>
      </c>
      <c r="O52" s="48">
        <v>98</v>
      </c>
      <c r="P52" s="48">
        <f t="shared" si="44"/>
        <v>0</v>
      </c>
      <c r="Q52" s="48">
        <f t="shared" si="45"/>
        <v>0</v>
      </c>
      <c r="R52" s="49">
        <f t="shared" si="46"/>
        <v>0</v>
      </c>
      <c r="S52" s="48">
        <f t="shared" si="47"/>
        <v>0</v>
      </c>
      <c r="T52" s="48">
        <v>0</v>
      </c>
      <c r="U52" s="48">
        <v>0</v>
      </c>
      <c r="V52" s="48">
        <f t="shared" si="48"/>
        <v>0</v>
      </c>
      <c r="W52" s="48">
        <v>0</v>
      </c>
      <c r="X52" s="48">
        <v>0</v>
      </c>
      <c r="Y52" s="48">
        <f t="shared" si="49"/>
        <v>0</v>
      </c>
      <c r="Z52" s="48">
        <v>0</v>
      </c>
      <c r="AA52" s="48">
        <v>0</v>
      </c>
      <c r="AB52" s="48">
        <f t="shared" si="50"/>
        <v>0</v>
      </c>
      <c r="AC52" s="48">
        <v>0</v>
      </c>
      <c r="AD52" s="48">
        <v>0</v>
      </c>
      <c r="AE52" s="49">
        <f t="shared" si="51"/>
        <v>0</v>
      </c>
      <c r="AF52" s="49">
        <v>0</v>
      </c>
      <c r="AG52" s="49">
        <v>0</v>
      </c>
    </row>
    <row r="53" spans="2:33" s="50" customFormat="1" ht="15.75" customHeight="1">
      <c r="B53" s="36" t="s">
        <v>108</v>
      </c>
      <c r="C53" s="49">
        <f t="shared" si="37"/>
        <v>205</v>
      </c>
      <c r="D53" s="49">
        <f t="shared" si="38"/>
        <v>205</v>
      </c>
      <c r="E53" s="48">
        <f t="shared" si="39"/>
        <v>127</v>
      </c>
      <c r="F53" s="48">
        <f t="shared" si="40"/>
        <v>78</v>
      </c>
      <c r="G53" s="49">
        <f t="shared" si="41"/>
        <v>74</v>
      </c>
      <c r="H53" s="49">
        <v>47</v>
      </c>
      <c r="I53" s="49">
        <v>27</v>
      </c>
      <c r="J53" s="49">
        <f t="shared" si="42"/>
        <v>66</v>
      </c>
      <c r="K53" s="49">
        <v>44</v>
      </c>
      <c r="L53" s="49">
        <v>22</v>
      </c>
      <c r="M53" s="49">
        <f t="shared" si="43"/>
        <v>65</v>
      </c>
      <c r="N53" s="49">
        <v>36</v>
      </c>
      <c r="O53" s="49">
        <v>29</v>
      </c>
      <c r="P53" s="48">
        <f t="shared" si="44"/>
        <v>0</v>
      </c>
      <c r="Q53" s="48">
        <f t="shared" si="45"/>
        <v>0</v>
      </c>
      <c r="R53" s="49">
        <f t="shared" si="46"/>
        <v>0</v>
      </c>
      <c r="S53" s="48">
        <f t="shared" si="47"/>
        <v>0</v>
      </c>
      <c r="T53" s="48">
        <v>0</v>
      </c>
      <c r="U53" s="48">
        <v>0</v>
      </c>
      <c r="V53" s="48">
        <f t="shared" si="48"/>
        <v>0</v>
      </c>
      <c r="W53" s="48">
        <v>0</v>
      </c>
      <c r="X53" s="48">
        <v>0</v>
      </c>
      <c r="Y53" s="48">
        <f t="shared" si="49"/>
        <v>0</v>
      </c>
      <c r="Z53" s="48">
        <v>0</v>
      </c>
      <c r="AA53" s="48">
        <v>0</v>
      </c>
      <c r="AB53" s="48">
        <f t="shared" si="50"/>
        <v>0</v>
      </c>
      <c r="AC53" s="48">
        <v>0</v>
      </c>
      <c r="AD53" s="48">
        <v>0</v>
      </c>
      <c r="AE53" s="49">
        <f t="shared" si="51"/>
        <v>0</v>
      </c>
      <c r="AF53" s="49">
        <v>0</v>
      </c>
      <c r="AG53" s="49">
        <v>0</v>
      </c>
    </row>
    <row r="54" spans="2:33" s="50" customFormat="1" ht="15.75" customHeight="1">
      <c r="B54" s="36" t="s">
        <v>88</v>
      </c>
      <c r="C54" s="47">
        <f t="shared" si="37"/>
        <v>677</v>
      </c>
      <c r="D54" s="49">
        <f t="shared" si="38"/>
        <v>677</v>
      </c>
      <c r="E54" s="49">
        <f t="shared" si="39"/>
        <v>370</v>
      </c>
      <c r="F54" s="49">
        <f t="shared" si="40"/>
        <v>307</v>
      </c>
      <c r="G54" s="49">
        <f t="shared" si="41"/>
        <v>241</v>
      </c>
      <c r="H54" s="49">
        <v>128</v>
      </c>
      <c r="I54" s="49">
        <v>113</v>
      </c>
      <c r="J54" s="49">
        <f t="shared" si="42"/>
        <v>228</v>
      </c>
      <c r="K54" s="49">
        <v>127</v>
      </c>
      <c r="L54" s="49">
        <v>101</v>
      </c>
      <c r="M54" s="49">
        <f t="shared" si="43"/>
        <v>208</v>
      </c>
      <c r="N54" s="49">
        <v>115</v>
      </c>
      <c r="O54" s="49">
        <v>93</v>
      </c>
      <c r="P54" s="48">
        <f t="shared" si="44"/>
        <v>0</v>
      </c>
      <c r="Q54" s="48">
        <f t="shared" si="45"/>
        <v>0</v>
      </c>
      <c r="R54" s="48">
        <f t="shared" si="46"/>
        <v>0</v>
      </c>
      <c r="S54" s="48">
        <f t="shared" si="47"/>
        <v>0</v>
      </c>
      <c r="T54" s="48">
        <v>0</v>
      </c>
      <c r="U54" s="48">
        <v>0</v>
      </c>
      <c r="V54" s="48">
        <f t="shared" si="48"/>
        <v>0</v>
      </c>
      <c r="W54" s="48">
        <v>0</v>
      </c>
      <c r="X54" s="48">
        <v>0</v>
      </c>
      <c r="Y54" s="48">
        <f t="shared" si="49"/>
        <v>0</v>
      </c>
      <c r="Z54" s="48">
        <v>0</v>
      </c>
      <c r="AA54" s="48">
        <v>0</v>
      </c>
      <c r="AB54" s="48">
        <f t="shared" si="50"/>
        <v>0</v>
      </c>
      <c r="AC54" s="48">
        <v>0</v>
      </c>
      <c r="AD54" s="48">
        <v>0</v>
      </c>
      <c r="AE54" s="48">
        <f t="shared" si="51"/>
        <v>0</v>
      </c>
      <c r="AF54" s="49">
        <v>0</v>
      </c>
      <c r="AG54" s="49">
        <v>0</v>
      </c>
    </row>
    <row r="55" spans="2:33" s="50" customFormat="1" ht="15.75" customHeight="1">
      <c r="B55" s="36"/>
      <c r="C55" s="47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9"/>
      <c r="AG55" s="49"/>
    </row>
    <row r="56" spans="1:33" s="56" customFormat="1" ht="15.75" customHeight="1">
      <c r="A56" s="185" t="s">
        <v>140</v>
      </c>
      <c r="B56" s="186"/>
      <c r="C56" s="39">
        <f>SUM(C57:C59)</f>
        <v>23943</v>
      </c>
      <c r="D56" s="55">
        <f aca="true" t="shared" si="52" ref="D56:AG56">SUM(D57:D59)</f>
        <v>22985</v>
      </c>
      <c r="E56" s="55">
        <f t="shared" si="52"/>
        <v>11831</v>
      </c>
      <c r="F56" s="55">
        <f t="shared" si="52"/>
        <v>11154</v>
      </c>
      <c r="G56" s="55">
        <f t="shared" si="52"/>
        <v>7923</v>
      </c>
      <c r="H56" s="55">
        <f t="shared" si="52"/>
        <v>4061</v>
      </c>
      <c r="I56" s="55">
        <f t="shared" si="52"/>
        <v>3862</v>
      </c>
      <c r="J56" s="55">
        <f t="shared" si="52"/>
        <v>7551</v>
      </c>
      <c r="K56" s="55">
        <f t="shared" si="52"/>
        <v>3863</v>
      </c>
      <c r="L56" s="55">
        <f t="shared" si="52"/>
        <v>3688</v>
      </c>
      <c r="M56" s="55">
        <f t="shared" si="52"/>
        <v>7511</v>
      </c>
      <c r="N56" s="55">
        <f t="shared" si="52"/>
        <v>3907</v>
      </c>
      <c r="O56" s="55">
        <f t="shared" si="52"/>
        <v>3604</v>
      </c>
      <c r="P56" s="108">
        <f t="shared" si="52"/>
        <v>958</v>
      </c>
      <c r="Q56" s="108">
        <f t="shared" si="52"/>
        <v>520</v>
      </c>
      <c r="R56" s="108">
        <f t="shared" si="52"/>
        <v>438</v>
      </c>
      <c r="S56" s="108">
        <f t="shared" si="52"/>
        <v>352</v>
      </c>
      <c r="T56" s="108">
        <f t="shared" si="52"/>
        <v>183</v>
      </c>
      <c r="U56" s="108">
        <f t="shared" si="52"/>
        <v>169</v>
      </c>
      <c r="V56" s="108">
        <f t="shared" si="52"/>
        <v>266</v>
      </c>
      <c r="W56" s="108">
        <f t="shared" si="52"/>
        <v>134</v>
      </c>
      <c r="X56" s="108">
        <f t="shared" si="52"/>
        <v>132</v>
      </c>
      <c r="Y56" s="108">
        <f t="shared" si="52"/>
        <v>218</v>
      </c>
      <c r="Z56" s="108">
        <f t="shared" si="52"/>
        <v>120</v>
      </c>
      <c r="AA56" s="108">
        <f t="shared" si="52"/>
        <v>98</v>
      </c>
      <c r="AB56" s="108">
        <f t="shared" si="52"/>
        <v>122</v>
      </c>
      <c r="AC56" s="108">
        <f t="shared" si="52"/>
        <v>83</v>
      </c>
      <c r="AD56" s="108">
        <f t="shared" si="52"/>
        <v>39</v>
      </c>
      <c r="AE56" s="108">
        <f t="shared" si="52"/>
        <v>0</v>
      </c>
      <c r="AF56" s="55">
        <f t="shared" si="52"/>
        <v>0</v>
      </c>
      <c r="AG56" s="55">
        <f t="shared" si="52"/>
        <v>0</v>
      </c>
    </row>
    <row r="57" spans="2:33" s="50" customFormat="1" ht="15.75" customHeight="1">
      <c r="B57" s="36" t="s">
        <v>91</v>
      </c>
      <c r="C57" s="47">
        <f>D57+P57+AE57</f>
        <v>22650</v>
      </c>
      <c r="D57" s="48">
        <f aca="true" t="shared" si="53" ref="D57:F59">G57+J57+M57</f>
        <v>21765</v>
      </c>
      <c r="E57" s="48">
        <f t="shared" si="53"/>
        <v>11123</v>
      </c>
      <c r="F57" s="48">
        <f t="shared" si="53"/>
        <v>10642</v>
      </c>
      <c r="G57" s="48">
        <f>H57+I57</f>
        <v>7494</v>
      </c>
      <c r="H57" s="48">
        <v>3816</v>
      </c>
      <c r="I57" s="48">
        <v>3678</v>
      </c>
      <c r="J57" s="48">
        <f>K57+L57</f>
        <v>7145</v>
      </c>
      <c r="K57" s="48">
        <v>3630</v>
      </c>
      <c r="L57" s="48">
        <v>3515</v>
      </c>
      <c r="M57" s="48">
        <f>N57+O57</f>
        <v>7126</v>
      </c>
      <c r="N57" s="48">
        <v>3677</v>
      </c>
      <c r="O57" s="48">
        <v>3449</v>
      </c>
      <c r="P57" s="48">
        <f aca="true" t="shared" si="54" ref="P57:R59">S57+V57+Y57+AB57</f>
        <v>885</v>
      </c>
      <c r="Q57" s="49">
        <f t="shared" si="54"/>
        <v>478</v>
      </c>
      <c r="R57" s="49">
        <f t="shared" si="54"/>
        <v>407</v>
      </c>
      <c r="S57" s="48">
        <f>T57+U57</f>
        <v>312</v>
      </c>
      <c r="T57" s="48">
        <v>161</v>
      </c>
      <c r="U57" s="48">
        <v>151</v>
      </c>
      <c r="V57" s="48">
        <f>W57+X57</f>
        <v>252</v>
      </c>
      <c r="W57" s="48">
        <v>126</v>
      </c>
      <c r="X57" s="48">
        <v>126</v>
      </c>
      <c r="Y57" s="48">
        <f>Z57+AA57</f>
        <v>208</v>
      </c>
      <c r="Z57" s="48">
        <v>116</v>
      </c>
      <c r="AA57" s="48">
        <v>92</v>
      </c>
      <c r="AB57" s="48">
        <f>AC57+AD57</f>
        <v>113</v>
      </c>
      <c r="AC57" s="48">
        <v>75</v>
      </c>
      <c r="AD57" s="48">
        <v>38</v>
      </c>
      <c r="AE57" s="49">
        <f>AF57+AG57</f>
        <v>0</v>
      </c>
      <c r="AF57" s="49">
        <v>0</v>
      </c>
      <c r="AG57" s="49">
        <v>0</v>
      </c>
    </row>
    <row r="58" spans="2:33" s="50" customFormat="1" ht="15.75" customHeight="1">
      <c r="B58" s="36" t="s">
        <v>106</v>
      </c>
      <c r="C58" s="47">
        <f>D58+P58+AE58</f>
        <v>555</v>
      </c>
      <c r="D58" s="48">
        <f t="shared" si="53"/>
        <v>555</v>
      </c>
      <c r="E58" s="48">
        <f t="shared" si="53"/>
        <v>299</v>
      </c>
      <c r="F58" s="48">
        <f t="shared" si="53"/>
        <v>256</v>
      </c>
      <c r="G58" s="48">
        <f>H58+I58</f>
        <v>203</v>
      </c>
      <c r="H58" s="48">
        <v>112</v>
      </c>
      <c r="I58" s="48">
        <v>91</v>
      </c>
      <c r="J58" s="48">
        <f>K58+L58</f>
        <v>177</v>
      </c>
      <c r="K58" s="48">
        <v>94</v>
      </c>
      <c r="L58" s="48">
        <v>83</v>
      </c>
      <c r="M58" s="48">
        <f>N58+O58</f>
        <v>175</v>
      </c>
      <c r="N58" s="48">
        <v>93</v>
      </c>
      <c r="O58" s="48">
        <v>82</v>
      </c>
      <c r="P58" s="48">
        <f t="shared" si="54"/>
        <v>0</v>
      </c>
      <c r="Q58" s="48">
        <f t="shared" si="54"/>
        <v>0</v>
      </c>
      <c r="R58" s="49">
        <f t="shared" si="54"/>
        <v>0</v>
      </c>
      <c r="S58" s="48">
        <f>T58+U58</f>
        <v>0</v>
      </c>
      <c r="T58" s="48">
        <v>0</v>
      </c>
      <c r="U58" s="48">
        <v>0</v>
      </c>
      <c r="V58" s="48">
        <f>W58+X58</f>
        <v>0</v>
      </c>
      <c r="W58" s="48">
        <v>0</v>
      </c>
      <c r="X58" s="48">
        <v>0</v>
      </c>
      <c r="Y58" s="48">
        <f>Z58+AA58</f>
        <v>0</v>
      </c>
      <c r="Z58" s="48">
        <v>0</v>
      </c>
      <c r="AA58" s="48">
        <v>0</v>
      </c>
      <c r="AB58" s="48">
        <f>AC58+AD58</f>
        <v>0</v>
      </c>
      <c r="AC58" s="48">
        <v>0</v>
      </c>
      <c r="AD58" s="48">
        <v>0</v>
      </c>
      <c r="AE58" s="49">
        <f>AF58+AG58</f>
        <v>0</v>
      </c>
      <c r="AF58" s="49">
        <v>0</v>
      </c>
      <c r="AG58" s="49">
        <v>0</v>
      </c>
    </row>
    <row r="59" spans="1:33" s="50" customFormat="1" ht="15.75" customHeight="1">
      <c r="A59" s="103"/>
      <c r="B59" s="104" t="s">
        <v>89</v>
      </c>
      <c r="C59" s="105">
        <f>D59+P59+AE59</f>
        <v>738</v>
      </c>
      <c r="D59" s="106">
        <f t="shared" si="53"/>
        <v>665</v>
      </c>
      <c r="E59" s="106">
        <f t="shared" si="53"/>
        <v>409</v>
      </c>
      <c r="F59" s="106">
        <f t="shared" si="53"/>
        <v>256</v>
      </c>
      <c r="G59" s="106">
        <f>H59+I59</f>
        <v>226</v>
      </c>
      <c r="H59" s="106">
        <v>133</v>
      </c>
      <c r="I59" s="106">
        <v>93</v>
      </c>
      <c r="J59" s="106">
        <f>K59+L59</f>
        <v>229</v>
      </c>
      <c r="K59" s="106">
        <v>139</v>
      </c>
      <c r="L59" s="106">
        <v>90</v>
      </c>
      <c r="M59" s="106">
        <f>N59+O59</f>
        <v>210</v>
      </c>
      <c r="N59" s="106">
        <v>137</v>
      </c>
      <c r="O59" s="106">
        <v>73</v>
      </c>
      <c r="P59" s="107">
        <f t="shared" si="54"/>
        <v>73</v>
      </c>
      <c r="Q59" s="107">
        <f t="shared" si="54"/>
        <v>42</v>
      </c>
      <c r="R59" s="107">
        <f t="shared" si="54"/>
        <v>31</v>
      </c>
      <c r="S59" s="107">
        <f>T59+U59</f>
        <v>40</v>
      </c>
      <c r="T59" s="107">
        <v>22</v>
      </c>
      <c r="U59" s="107">
        <v>18</v>
      </c>
      <c r="V59" s="107">
        <f>W59+X59</f>
        <v>14</v>
      </c>
      <c r="W59" s="107">
        <v>8</v>
      </c>
      <c r="X59" s="107">
        <v>6</v>
      </c>
      <c r="Y59" s="107">
        <f>Z59+AA59</f>
        <v>10</v>
      </c>
      <c r="Z59" s="107">
        <v>4</v>
      </c>
      <c r="AA59" s="107">
        <v>6</v>
      </c>
      <c r="AB59" s="107">
        <f>AC59+AD59</f>
        <v>9</v>
      </c>
      <c r="AC59" s="107">
        <v>8</v>
      </c>
      <c r="AD59" s="107">
        <v>1</v>
      </c>
      <c r="AE59" s="107">
        <f>AF59+AG59</f>
        <v>0</v>
      </c>
      <c r="AF59" s="106">
        <v>0</v>
      </c>
      <c r="AG59" s="106">
        <v>0</v>
      </c>
    </row>
    <row r="60" spans="2:33" ht="15.75" customHeight="1">
      <c r="B60" s="9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2:33" ht="15.75" customHeight="1">
      <c r="B61" s="9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2:33" ht="15.75" customHeight="1">
      <c r="B62" s="9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2:33" ht="15.75" customHeight="1">
      <c r="B63" s="9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2:33" ht="15.75" customHeight="1">
      <c r="B64" s="9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2:33" ht="15.75" customHeight="1">
      <c r="B65" s="9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2:33" ht="15.75" customHeight="1">
      <c r="B66" s="9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2:33" ht="15.75" customHeight="1">
      <c r="B67" s="9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2:33" ht="15.75" customHeight="1">
      <c r="B68" s="9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2:33" ht="15.75" customHeight="1">
      <c r="B69" s="9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2:33" ht="15.75" customHeight="1">
      <c r="B70" s="9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3:33" ht="15.75" customHeight="1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</sheetData>
  <mergeCells count="31">
    <mergeCell ref="A2:B5"/>
    <mergeCell ref="A10:B10"/>
    <mergeCell ref="A11:B11"/>
    <mergeCell ref="A12:B12"/>
    <mergeCell ref="A9:B9"/>
    <mergeCell ref="A6:B6"/>
    <mergeCell ref="A7:B7"/>
    <mergeCell ref="A8:B8"/>
    <mergeCell ref="Y4:AA4"/>
    <mergeCell ref="C2:C5"/>
    <mergeCell ref="D2:O2"/>
    <mergeCell ref="D3:O3"/>
    <mergeCell ref="D4:F4"/>
    <mergeCell ref="G4:I4"/>
    <mergeCell ref="J4:L4"/>
    <mergeCell ref="M4:O4"/>
    <mergeCell ref="AB4:AD4"/>
    <mergeCell ref="P2:AD2"/>
    <mergeCell ref="AE2:AG2"/>
    <mergeCell ref="P3:AD3"/>
    <mergeCell ref="AE3:AE5"/>
    <mergeCell ref="AF3:AF5"/>
    <mergeCell ref="AG3:AG5"/>
    <mergeCell ref="P4:R4"/>
    <mergeCell ref="S4:U4"/>
    <mergeCell ref="V4:X4"/>
    <mergeCell ref="A56:B56"/>
    <mergeCell ref="A14:B14"/>
    <mergeCell ref="A26:B26"/>
    <mergeCell ref="A39:B39"/>
    <mergeCell ref="A42:B42"/>
  </mergeCells>
  <printOptions horizontalCentered="1"/>
  <pageMargins left="0.5905511811023623" right="0.6692913385826772" top="0.7874015748031497" bottom="0.5905511811023623" header="0.3937007874015748" footer="0.3937007874015748"/>
  <pageSetup blackAndWhite="1" firstPageNumber="60" useFirstPageNumber="1" fitToHeight="0" horizontalDpi="98" verticalDpi="98" orientation="portrait" pageOrder="overThenDown" paperSize="9" scale="80" r:id="rId3"/>
  <headerFooter alignWithMargins="0">
    <oddHeader>&amp;L&amp;18高等学校&amp;R&amp;18高等学校</oddHeader>
  </headerFooter>
  <colBreaks count="1" manualBreakCount="1">
    <brk id="15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"/>
  <sheetViews>
    <sheetView showOutlineSymbols="0" zoomScale="90" zoomScaleNormal="90" zoomScaleSheetLayoutView="90" workbookViewId="0" topLeftCell="A1">
      <pane xSplit="1" ySplit="5" topLeftCell="O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0" sqref="P10"/>
    </sheetView>
  </sheetViews>
  <sheetFormatPr defaultColWidth="9.00390625" defaultRowHeight="13.5"/>
  <cols>
    <col min="1" max="1" width="12.375" style="4" customWidth="1"/>
    <col min="2" max="2" width="8.875" style="2" customWidth="1"/>
    <col min="3" max="14" width="7.25390625" style="3" customWidth="1"/>
    <col min="15" max="15" width="7.00390625" style="3" customWidth="1"/>
    <col min="16" max="17" width="6.50390625" style="3" customWidth="1"/>
    <col min="18" max="19" width="6.125" style="3" customWidth="1"/>
    <col min="20" max="20" width="5.625" style="3" customWidth="1"/>
    <col min="21" max="29" width="5.00390625" style="3" customWidth="1"/>
    <col min="30" max="32" width="3.75390625" style="3" customWidth="1"/>
    <col min="33" max="16384" width="14.00390625" style="2" customWidth="1"/>
  </cols>
  <sheetData>
    <row r="1" spans="1:32" s="57" customFormat="1" ht="24" customHeight="1">
      <c r="A1" s="45" t="s">
        <v>150</v>
      </c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24.75" customHeight="1">
      <c r="A2" s="210" t="s">
        <v>1</v>
      </c>
      <c r="B2" s="208" t="s">
        <v>2</v>
      </c>
      <c r="C2" s="208" t="s">
        <v>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  <c r="O2" s="214" t="s">
        <v>6</v>
      </c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5"/>
      <c r="AD2" s="216" t="s">
        <v>13</v>
      </c>
      <c r="AE2" s="216"/>
      <c r="AF2" s="217"/>
    </row>
    <row r="3" spans="1:32" ht="24.75" customHeight="1">
      <c r="A3" s="211"/>
      <c r="B3" s="213"/>
      <c r="C3" s="208" t="s">
        <v>7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  <c r="O3" s="211" t="s">
        <v>14</v>
      </c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 t="s">
        <v>2</v>
      </c>
      <c r="AE3" s="208" t="s">
        <v>4</v>
      </c>
      <c r="AF3" s="209" t="s">
        <v>5</v>
      </c>
    </row>
    <row r="4" spans="1:32" ht="24.75" customHeight="1">
      <c r="A4" s="211"/>
      <c r="B4" s="213"/>
      <c r="C4" s="208" t="s">
        <v>2</v>
      </c>
      <c r="D4" s="208"/>
      <c r="E4" s="208"/>
      <c r="F4" s="208" t="s">
        <v>8</v>
      </c>
      <c r="G4" s="208"/>
      <c r="H4" s="208"/>
      <c r="I4" s="208" t="s">
        <v>9</v>
      </c>
      <c r="J4" s="208"/>
      <c r="K4" s="208"/>
      <c r="L4" s="208" t="s">
        <v>10</v>
      </c>
      <c r="M4" s="208"/>
      <c r="N4" s="209"/>
      <c r="O4" s="211" t="s">
        <v>2</v>
      </c>
      <c r="P4" s="208"/>
      <c r="Q4" s="208"/>
      <c r="R4" s="208" t="s">
        <v>8</v>
      </c>
      <c r="S4" s="208"/>
      <c r="T4" s="208"/>
      <c r="U4" s="208" t="s">
        <v>9</v>
      </c>
      <c r="V4" s="208"/>
      <c r="W4" s="208"/>
      <c r="X4" s="208" t="s">
        <v>10</v>
      </c>
      <c r="Y4" s="208"/>
      <c r="Z4" s="209"/>
      <c r="AA4" s="208" t="s">
        <v>133</v>
      </c>
      <c r="AB4" s="208"/>
      <c r="AC4" s="209"/>
      <c r="AD4" s="218"/>
      <c r="AE4" s="218"/>
      <c r="AF4" s="219"/>
    </row>
    <row r="5" spans="1:32" ht="24.75" customHeight="1">
      <c r="A5" s="212"/>
      <c r="B5" s="213"/>
      <c r="C5" s="63" t="s">
        <v>2</v>
      </c>
      <c r="D5" s="63" t="s">
        <v>4</v>
      </c>
      <c r="E5" s="63" t="s">
        <v>5</v>
      </c>
      <c r="F5" s="63" t="s">
        <v>2</v>
      </c>
      <c r="G5" s="63" t="s">
        <v>4</v>
      </c>
      <c r="H5" s="63" t="s">
        <v>5</v>
      </c>
      <c r="I5" s="63" t="s">
        <v>2</v>
      </c>
      <c r="J5" s="63" t="s">
        <v>4</v>
      </c>
      <c r="K5" s="63" t="s">
        <v>5</v>
      </c>
      <c r="L5" s="63" t="s">
        <v>2</v>
      </c>
      <c r="M5" s="63" t="s">
        <v>4</v>
      </c>
      <c r="N5" s="53" t="s">
        <v>5</v>
      </c>
      <c r="O5" s="28" t="s">
        <v>2</v>
      </c>
      <c r="P5" s="63" t="s">
        <v>4</v>
      </c>
      <c r="Q5" s="63" t="s">
        <v>5</v>
      </c>
      <c r="R5" s="63" t="s">
        <v>2</v>
      </c>
      <c r="S5" s="63" t="s">
        <v>4</v>
      </c>
      <c r="T5" s="63" t="s">
        <v>5</v>
      </c>
      <c r="U5" s="63" t="s">
        <v>2</v>
      </c>
      <c r="V5" s="63" t="s">
        <v>4</v>
      </c>
      <c r="W5" s="63" t="s">
        <v>5</v>
      </c>
      <c r="X5" s="63" t="s">
        <v>2</v>
      </c>
      <c r="Y5" s="63" t="s">
        <v>4</v>
      </c>
      <c r="Z5" s="63" t="s">
        <v>5</v>
      </c>
      <c r="AA5" s="63" t="s">
        <v>2</v>
      </c>
      <c r="AB5" s="63" t="s">
        <v>4</v>
      </c>
      <c r="AC5" s="63" t="s">
        <v>5</v>
      </c>
      <c r="AD5" s="218"/>
      <c r="AE5" s="218"/>
      <c r="AF5" s="219"/>
    </row>
    <row r="6" spans="1:32" s="71" customFormat="1" ht="24.75" customHeight="1">
      <c r="A6" s="68" t="s">
        <v>2</v>
      </c>
      <c r="B6" s="169">
        <f>C6+O6+AD6</f>
        <v>101853</v>
      </c>
      <c r="C6" s="69">
        <f aca="true" t="shared" si="0" ref="C6:AF6">SUM(C7:C17)</f>
        <v>98475</v>
      </c>
      <c r="D6" s="69">
        <f t="shared" si="0"/>
        <v>50290</v>
      </c>
      <c r="E6" s="69">
        <f t="shared" si="0"/>
        <v>48185</v>
      </c>
      <c r="F6" s="69">
        <f t="shared" si="0"/>
        <v>33505</v>
      </c>
      <c r="G6" s="69">
        <f t="shared" si="0"/>
        <v>17162</v>
      </c>
      <c r="H6" s="69">
        <f t="shared" si="0"/>
        <v>16343</v>
      </c>
      <c r="I6" s="69">
        <f t="shared" si="0"/>
        <v>32042</v>
      </c>
      <c r="J6" s="69">
        <f t="shared" si="0"/>
        <v>16342</v>
      </c>
      <c r="K6" s="69">
        <f t="shared" si="0"/>
        <v>15700</v>
      </c>
      <c r="L6" s="69">
        <f t="shared" si="0"/>
        <v>32928</v>
      </c>
      <c r="M6" s="69">
        <f t="shared" si="0"/>
        <v>16786</v>
      </c>
      <c r="N6" s="69">
        <f t="shared" si="0"/>
        <v>16142</v>
      </c>
      <c r="O6" s="69">
        <f t="shared" si="0"/>
        <v>3357</v>
      </c>
      <c r="P6" s="70">
        <f t="shared" si="0"/>
        <v>1830</v>
      </c>
      <c r="Q6" s="70">
        <f t="shared" si="0"/>
        <v>1527</v>
      </c>
      <c r="R6" s="69">
        <f t="shared" si="0"/>
        <v>1293</v>
      </c>
      <c r="S6" s="69">
        <f t="shared" si="0"/>
        <v>694</v>
      </c>
      <c r="T6" s="69">
        <f t="shared" si="0"/>
        <v>599</v>
      </c>
      <c r="U6" s="69">
        <f t="shared" si="0"/>
        <v>931</v>
      </c>
      <c r="V6" s="69">
        <f t="shared" si="0"/>
        <v>490</v>
      </c>
      <c r="W6" s="69">
        <f t="shared" si="0"/>
        <v>441</v>
      </c>
      <c r="X6" s="69">
        <f t="shared" si="0"/>
        <v>678</v>
      </c>
      <c r="Y6" s="69">
        <f t="shared" si="0"/>
        <v>387</v>
      </c>
      <c r="Z6" s="69">
        <f t="shared" si="0"/>
        <v>291</v>
      </c>
      <c r="AA6" s="69">
        <f t="shared" si="0"/>
        <v>455</v>
      </c>
      <c r="AB6" s="69">
        <f t="shared" si="0"/>
        <v>259</v>
      </c>
      <c r="AC6" s="69">
        <f t="shared" si="0"/>
        <v>196</v>
      </c>
      <c r="AD6" s="69">
        <f t="shared" si="0"/>
        <v>21</v>
      </c>
      <c r="AE6" s="69">
        <f t="shared" si="0"/>
        <v>21</v>
      </c>
      <c r="AF6" s="69">
        <f t="shared" si="0"/>
        <v>0</v>
      </c>
    </row>
    <row r="7" spans="1:32" ht="24.75" customHeight="1">
      <c r="A7" s="64" t="s">
        <v>124</v>
      </c>
      <c r="B7" s="47">
        <f aca="true" t="shared" si="1" ref="B7:B17">C7+O7+AD7</f>
        <v>70265</v>
      </c>
      <c r="C7" s="65">
        <f>F7+I7+L7</f>
        <v>67281</v>
      </c>
      <c r="D7" s="65">
        <f aca="true" t="shared" si="2" ref="D7:D17">G7+J7+M7</f>
        <v>33549</v>
      </c>
      <c r="E7" s="65">
        <f aca="true" t="shared" si="3" ref="E7:E17">H7+K7+N7</f>
        <v>33732</v>
      </c>
      <c r="F7" s="65">
        <v>22801</v>
      </c>
      <c r="G7" s="65">
        <v>11432</v>
      </c>
      <c r="H7" s="65">
        <f aca="true" t="shared" si="4" ref="H7:H17">F7-G7</f>
        <v>11369</v>
      </c>
      <c r="I7" s="65">
        <v>22074</v>
      </c>
      <c r="J7" s="65">
        <v>10972</v>
      </c>
      <c r="K7" s="65">
        <f aca="true" t="shared" si="5" ref="K7:K17">I7-J7</f>
        <v>11102</v>
      </c>
      <c r="L7" s="65">
        <v>22406</v>
      </c>
      <c r="M7" s="65">
        <v>11145</v>
      </c>
      <c r="N7" s="65">
        <f aca="true" t="shared" si="6" ref="N7:N17">L7-M7</f>
        <v>11261</v>
      </c>
      <c r="O7" s="65">
        <f>R7+U7+X7+AA7</f>
        <v>2984</v>
      </c>
      <c r="P7" s="66">
        <f aca="true" t="shared" si="7" ref="P7:P17">S7+V7+Y7+AB7</f>
        <v>1513</v>
      </c>
      <c r="Q7" s="66">
        <f aca="true" t="shared" si="8" ref="Q7:Q17">T7+W7+Z7+AC7</f>
        <v>1471</v>
      </c>
      <c r="R7" s="65">
        <v>1147</v>
      </c>
      <c r="S7" s="65">
        <v>562</v>
      </c>
      <c r="T7" s="65">
        <f aca="true" t="shared" si="9" ref="T7:T17">R7-S7</f>
        <v>585</v>
      </c>
      <c r="U7" s="65">
        <v>842</v>
      </c>
      <c r="V7" s="65">
        <v>413</v>
      </c>
      <c r="W7" s="65">
        <f aca="true" t="shared" si="10" ref="W7:W17">U7-V7</f>
        <v>429</v>
      </c>
      <c r="X7" s="65">
        <v>596</v>
      </c>
      <c r="Y7" s="65">
        <v>320</v>
      </c>
      <c r="Z7" s="65">
        <f aca="true" t="shared" si="11" ref="Z7:Z17">X7-Y7</f>
        <v>276</v>
      </c>
      <c r="AA7" s="65">
        <v>399</v>
      </c>
      <c r="AB7" s="65">
        <v>218</v>
      </c>
      <c r="AC7" s="65">
        <f aca="true" t="shared" si="12" ref="AC7:AC17">AA7-AB7</f>
        <v>181</v>
      </c>
      <c r="AD7" s="65">
        <f aca="true" t="shared" si="13" ref="AD7:AD17">AE7+AF7</f>
        <v>0</v>
      </c>
      <c r="AE7" s="66">
        <v>0</v>
      </c>
      <c r="AF7" s="66">
        <v>0</v>
      </c>
    </row>
    <row r="8" spans="1:32" ht="24.75" customHeight="1">
      <c r="A8" s="64" t="s">
        <v>19</v>
      </c>
      <c r="B8" s="47">
        <f t="shared" si="1"/>
        <v>2543</v>
      </c>
      <c r="C8" s="65">
        <f aca="true" t="shared" si="14" ref="C8:C17">F8+I8+L8</f>
        <v>2543</v>
      </c>
      <c r="D8" s="65">
        <f t="shared" si="2"/>
        <v>1074</v>
      </c>
      <c r="E8" s="65">
        <f t="shared" si="3"/>
        <v>1469</v>
      </c>
      <c r="F8" s="65">
        <v>836</v>
      </c>
      <c r="G8" s="65">
        <v>350</v>
      </c>
      <c r="H8" s="65">
        <f t="shared" si="4"/>
        <v>486</v>
      </c>
      <c r="I8" s="65">
        <v>852</v>
      </c>
      <c r="J8" s="65">
        <v>358</v>
      </c>
      <c r="K8" s="65">
        <f t="shared" si="5"/>
        <v>494</v>
      </c>
      <c r="L8" s="65">
        <v>855</v>
      </c>
      <c r="M8" s="65">
        <v>366</v>
      </c>
      <c r="N8" s="65">
        <f t="shared" si="6"/>
        <v>489</v>
      </c>
      <c r="O8" s="65">
        <f aca="true" t="shared" si="15" ref="O8:O17">R8+U8+X8+AA8</f>
        <v>0</v>
      </c>
      <c r="P8" s="66">
        <f t="shared" si="7"/>
        <v>0</v>
      </c>
      <c r="Q8" s="66">
        <f t="shared" si="8"/>
        <v>0</v>
      </c>
      <c r="R8" s="65">
        <v>0</v>
      </c>
      <c r="S8" s="65">
        <v>0</v>
      </c>
      <c r="T8" s="65">
        <f t="shared" si="9"/>
        <v>0</v>
      </c>
      <c r="U8" s="65">
        <v>0</v>
      </c>
      <c r="V8" s="65">
        <v>0</v>
      </c>
      <c r="W8" s="65">
        <f t="shared" si="10"/>
        <v>0</v>
      </c>
      <c r="X8" s="65">
        <v>0</v>
      </c>
      <c r="Y8" s="65">
        <v>0</v>
      </c>
      <c r="Z8" s="65">
        <f t="shared" si="11"/>
        <v>0</v>
      </c>
      <c r="AA8" s="65">
        <v>0</v>
      </c>
      <c r="AB8" s="65">
        <v>0</v>
      </c>
      <c r="AC8" s="65">
        <f t="shared" si="12"/>
        <v>0</v>
      </c>
      <c r="AD8" s="65">
        <f t="shared" si="13"/>
        <v>0</v>
      </c>
      <c r="AE8" s="66">
        <v>0</v>
      </c>
      <c r="AF8" s="66">
        <v>0</v>
      </c>
    </row>
    <row r="9" spans="1:32" ht="24.75" customHeight="1">
      <c r="A9" s="64" t="s">
        <v>20</v>
      </c>
      <c r="B9" s="47">
        <f t="shared" si="1"/>
        <v>7773</v>
      </c>
      <c r="C9" s="65">
        <f t="shared" si="14"/>
        <v>7477</v>
      </c>
      <c r="D9" s="65">
        <f t="shared" si="2"/>
        <v>6880</v>
      </c>
      <c r="E9" s="65">
        <f t="shared" si="3"/>
        <v>597</v>
      </c>
      <c r="F9" s="65">
        <v>2441</v>
      </c>
      <c r="G9" s="65">
        <v>2227</v>
      </c>
      <c r="H9" s="65">
        <f t="shared" si="4"/>
        <v>214</v>
      </c>
      <c r="I9" s="65">
        <v>2418</v>
      </c>
      <c r="J9" s="65">
        <v>2229</v>
      </c>
      <c r="K9" s="65">
        <f t="shared" si="5"/>
        <v>189</v>
      </c>
      <c r="L9" s="65">
        <v>2618</v>
      </c>
      <c r="M9" s="65">
        <v>2424</v>
      </c>
      <c r="N9" s="65">
        <f t="shared" si="6"/>
        <v>194</v>
      </c>
      <c r="O9" s="65">
        <f t="shared" si="15"/>
        <v>296</v>
      </c>
      <c r="P9" s="66">
        <f t="shared" si="7"/>
        <v>280</v>
      </c>
      <c r="Q9" s="66">
        <f t="shared" si="8"/>
        <v>16</v>
      </c>
      <c r="R9" s="65">
        <v>123</v>
      </c>
      <c r="S9" s="65">
        <v>117</v>
      </c>
      <c r="T9" s="65">
        <f t="shared" si="9"/>
        <v>6</v>
      </c>
      <c r="U9" s="65">
        <v>69</v>
      </c>
      <c r="V9" s="65">
        <v>67</v>
      </c>
      <c r="W9" s="65">
        <f t="shared" si="10"/>
        <v>2</v>
      </c>
      <c r="X9" s="65">
        <v>64</v>
      </c>
      <c r="Y9" s="65">
        <v>59</v>
      </c>
      <c r="Z9" s="65">
        <f t="shared" si="11"/>
        <v>5</v>
      </c>
      <c r="AA9" s="65">
        <v>40</v>
      </c>
      <c r="AB9" s="65">
        <v>37</v>
      </c>
      <c r="AC9" s="65">
        <f t="shared" si="12"/>
        <v>3</v>
      </c>
      <c r="AD9" s="65">
        <f t="shared" si="13"/>
        <v>0</v>
      </c>
      <c r="AE9" s="66">
        <v>0</v>
      </c>
      <c r="AF9" s="66">
        <v>0</v>
      </c>
    </row>
    <row r="10" spans="1:32" ht="24.75" customHeight="1">
      <c r="A10" s="64" t="s">
        <v>21</v>
      </c>
      <c r="B10" s="47">
        <f t="shared" si="1"/>
        <v>10462</v>
      </c>
      <c r="C10" s="65">
        <f t="shared" si="14"/>
        <v>10385</v>
      </c>
      <c r="D10" s="65">
        <f t="shared" si="2"/>
        <v>4176</v>
      </c>
      <c r="E10" s="65">
        <f t="shared" si="3"/>
        <v>6209</v>
      </c>
      <c r="F10" s="65">
        <v>3464</v>
      </c>
      <c r="G10" s="65">
        <v>1408</v>
      </c>
      <c r="H10" s="65">
        <f t="shared" si="4"/>
        <v>2056</v>
      </c>
      <c r="I10" s="65">
        <v>3414</v>
      </c>
      <c r="J10" s="65">
        <v>1389</v>
      </c>
      <c r="K10" s="65">
        <f t="shared" si="5"/>
        <v>2025</v>
      </c>
      <c r="L10" s="65">
        <v>3507</v>
      </c>
      <c r="M10" s="65">
        <v>1379</v>
      </c>
      <c r="N10" s="65">
        <f t="shared" si="6"/>
        <v>2128</v>
      </c>
      <c r="O10" s="65">
        <f t="shared" si="15"/>
        <v>77</v>
      </c>
      <c r="P10" s="66">
        <f t="shared" si="7"/>
        <v>37</v>
      </c>
      <c r="Q10" s="66">
        <f t="shared" si="8"/>
        <v>40</v>
      </c>
      <c r="R10" s="65">
        <v>23</v>
      </c>
      <c r="S10" s="65">
        <v>15</v>
      </c>
      <c r="T10" s="65">
        <f t="shared" si="9"/>
        <v>8</v>
      </c>
      <c r="U10" s="65">
        <v>20</v>
      </c>
      <c r="V10" s="65">
        <v>10</v>
      </c>
      <c r="W10" s="65">
        <f t="shared" si="10"/>
        <v>10</v>
      </c>
      <c r="X10" s="65">
        <v>18</v>
      </c>
      <c r="Y10" s="65">
        <v>8</v>
      </c>
      <c r="Z10" s="65">
        <f t="shared" si="11"/>
        <v>10</v>
      </c>
      <c r="AA10" s="65">
        <v>16</v>
      </c>
      <c r="AB10" s="65">
        <v>4</v>
      </c>
      <c r="AC10" s="65">
        <f t="shared" si="12"/>
        <v>12</v>
      </c>
      <c r="AD10" s="65">
        <f t="shared" si="13"/>
        <v>0</v>
      </c>
      <c r="AE10" s="66">
        <v>0</v>
      </c>
      <c r="AF10" s="66">
        <v>0</v>
      </c>
    </row>
    <row r="11" spans="1:32" ht="24.75" customHeight="1">
      <c r="A11" s="64" t="s">
        <v>22</v>
      </c>
      <c r="B11" s="47">
        <f t="shared" si="1"/>
        <v>481</v>
      </c>
      <c r="C11" s="65">
        <f t="shared" si="14"/>
        <v>460</v>
      </c>
      <c r="D11" s="65">
        <f t="shared" si="2"/>
        <v>278</v>
      </c>
      <c r="E11" s="65">
        <f t="shared" si="3"/>
        <v>182</v>
      </c>
      <c r="F11" s="65">
        <v>164</v>
      </c>
      <c r="G11" s="65">
        <v>105</v>
      </c>
      <c r="H11" s="65">
        <f t="shared" si="4"/>
        <v>59</v>
      </c>
      <c r="I11" s="65">
        <v>142</v>
      </c>
      <c r="J11" s="65">
        <v>83</v>
      </c>
      <c r="K11" s="65">
        <f t="shared" si="5"/>
        <v>59</v>
      </c>
      <c r="L11" s="65">
        <v>154</v>
      </c>
      <c r="M11" s="65">
        <v>90</v>
      </c>
      <c r="N11" s="65">
        <f t="shared" si="6"/>
        <v>64</v>
      </c>
      <c r="O11" s="65">
        <f t="shared" si="15"/>
        <v>0</v>
      </c>
      <c r="P11" s="66">
        <f t="shared" si="7"/>
        <v>0</v>
      </c>
      <c r="Q11" s="66">
        <f t="shared" si="8"/>
        <v>0</v>
      </c>
      <c r="R11" s="65">
        <v>0</v>
      </c>
      <c r="S11" s="65">
        <v>0</v>
      </c>
      <c r="T11" s="65">
        <f t="shared" si="9"/>
        <v>0</v>
      </c>
      <c r="U11" s="65">
        <v>0</v>
      </c>
      <c r="V11" s="65">
        <v>0</v>
      </c>
      <c r="W11" s="65">
        <f t="shared" si="10"/>
        <v>0</v>
      </c>
      <c r="X11" s="65">
        <v>0</v>
      </c>
      <c r="Y11" s="65">
        <v>0</v>
      </c>
      <c r="Z11" s="65">
        <f t="shared" si="11"/>
        <v>0</v>
      </c>
      <c r="AA11" s="65">
        <v>0</v>
      </c>
      <c r="AB11" s="65">
        <v>0</v>
      </c>
      <c r="AC11" s="65">
        <f t="shared" si="12"/>
        <v>0</v>
      </c>
      <c r="AD11" s="65">
        <f t="shared" si="13"/>
        <v>21</v>
      </c>
      <c r="AE11" s="66">
        <v>21</v>
      </c>
      <c r="AF11" s="66">
        <v>0</v>
      </c>
    </row>
    <row r="12" spans="1:32" ht="24.75" customHeight="1">
      <c r="A12" s="64" t="s">
        <v>23</v>
      </c>
      <c r="B12" s="47">
        <f t="shared" si="1"/>
        <v>450</v>
      </c>
      <c r="C12" s="65">
        <f t="shared" si="14"/>
        <v>450</v>
      </c>
      <c r="D12" s="65">
        <f t="shared" si="2"/>
        <v>17</v>
      </c>
      <c r="E12" s="65">
        <f t="shared" si="3"/>
        <v>433</v>
      </c>
      <c r="F12" s="65">
        <v>127</v>
      </c>
      <c r="G12" s="65">
        <v>4</v>
      </c>
      <c r="H12" s="65">
        <f t="shared" si="4"/>
        <v>123</v>
      </c>
      <c r="I12" s="65">
        <v>166</v>
      </c>
      <c r="J12" s="65">
        <v>5</v>
      </c>
      <c r="K12" s="65">
        <f t="shared" si="5"/>
        <v>161</v>
      </c>
      <c r="L12" s="65">
        <v>157</v>
      </c>
      <c r="M12" s="65">
        <v>8</v>
      </c>
      <c r="N12" s="65">
        <f t="shared" si="6"/>
        <v>149</v>
      </c>
      <c r="O12" s="65">
        <f t="shared" si="15"/>
        <v>0</v>
      </c>
      <c r="P12" s="66">
        <f t="shared" si="7"/>
        <v>0</v>
      </c>
      <c r="Q12" s="66">
        <f t="shared" si="8"/>
        <v>0</v>
      </c>
      <c r="R12" s="65">
        <v>0</v>
      </c>
      <c r="S12" s="65">
        <v>0</v>
      </c>
      <c r="T12" s="65">
        <f t="shared" si="9"/>
        <v>0</v>
      </c>
      <c r="U12" s="65">
        <v>0</v>
      </c>
      <c r="V12" s="65">
        <v>0</v>
      </c>
      <c r="W12" s="65">
        <f t="shared" si="10"/>
        <v>0</v>
      </c>
      <c r="X12" s="65">
        <v>0</v>
      </c>
      <c r="Y12" s="65">
        <v>0</v>
      </c>
      <c r="Z12" s="65">
        <f t="shared" si="11"/>
        <v>0</v>
      </c>
      <c r="AA12" s="65">
        <v>0</v>
      </c>
      <c r="AB12" s="65">
        <v>0</v>
      </c>
      <c r="AC12" s="65">
        <f t="shared" si="12"/>
        <v>0</v>
      </c>
      <c r="AD12" s="65">
        <f t="shared" si="13"/>
        <v>0</v>
      </c>
      <c r="AE12" s="66">
        <v>0</v>
      </c>
      <c r="AF12" s="66">
        <v>0</v>
      </c>
    </row>
    <row r="13" spans="1:32" ht="24.75" customHeight="1">
      <c r="A13" s="64" t="s">
        <v>24</v>
      </c>
      <c r="B13" s="47">
        <f t="shared" si="1"/>
        <v>0</v>
      </c>
      <c r="C13" s="65">
        <f t="shared" si="14"/>
        <v>0</v>
      </c>
      <c r="D13" s="65">
        <f t="shared" si="2"/>
        <v>0</v>
      </c>
      <c r="E13" s="65">
        <f t="shared" si="3"/>
        <v>0</v>
      </c>
      <c r="F13" s="65">
        <v>0</v>
      </c>
      <c r="G13" s="65">
        <v>0</v>
      </c>
      <c r="H13" s="65">
        <f t="shared" si="4"/>
        <v>0</v>
      </c>
      <c r="I13" s="65">
        <v>0</v>
      </c>
      <c r="J13" s="65">
        <v>0</v>
      </c>
      <c r="K13" s="65">
        <f t="shared" si="5"/>
        <v>0</v>
      </c>
      <c r="L13" s="65">
        <v>0</v>
      </c>
      <c r="M13" s="65">
        <v>0</v>
      </c>
      <c r="N13" s="65">
        <f t="shared" si="6"/>
        <v>0</v>
      </c>
      <c r="O13" s="65">
        <f t="shared" si="15"/>
        <v>0</v>
      </c>
      <c r="P13" s="66">
        <f t="shared" si="7"/>
        <v>0</v>
      </c>
      <c r="Q13" s="66">
        <f t="shared" si="8"/>
        <v>0</v>
      </c>
      <c r="R13" s="65">
        <v>0</v>
      </c>
      <c r="S13" s="65">
        <v>0</v>
      </c>
      <c r="T13" s="65">
        <f t="shared" si="9"/>
        <v>0</v>
      </c>
      <c r="U13" s="65">
        <v>0</v>
      </c>
      <c r="V13" s="65">
        <v>0</v>
      </c>
      <c r="W13" s="65">
        <f t="shared" si="10"/>
        <v>0</v>
      </c>
      <c r="X13" s="65">
        <v>0</v>
      </c>
      <c r="Y13" s="65">
        <v>0</v>
      </c>
      <c r="Z13" s="65">
        <f t="shared" si="11"/>
        <v>0</v>
      </c>
      <c r="AA13" s="65">
        <v>0</v>
      </c>
      <c r="AB13" s="65">
        <v>0</v>
      </c>
      <c r="AC13" s="65">
        <f t="shared" si="12"/>
        <v>0</v>
      </c>
      <c r="AD13" s="65">
        <f t="shared" si="13"/>
        <v>0</v>
      </c>
      <c r="AE13" s="66">
        <v>0</v>
      </c>
      <c r="AF13" s="66">
        <v>0</v>
      </c>
    </row>
    <row r="14" spans="1:32" ht="24.75" customHeight="1">
      <c r="A14" s="64" t="s">
        <v>67</v>
      </c>
      <c r="B14" s="47">
        <f t="shared" si="1"/>
        <v>0</v>
      </c>
      <c r="C14" s="65">
        <f t="shared" si="14"/>
        <v>0</v>
      </c>
      <c r="D14" s="65">
        <f t="shared" si="2"/>
        <v>0</v>
      </c>
      <c r="E14" s="65">
        <f t="shared" si="3"/>
        <v>0</v>
      </c>
      <c r="F14" s="65">
        <v>0</v>
      </c>
      <c r="G14" s="65">
        <v>0</v>
      </c>
      <c r="H14" s="65">
        <f t="shared" si="4"/>
        <v>0</v>
      </c>
      <c r="I14" s="65">
        <v>0</v>
      </c>
      <c r="J14" s="65">
        <v>0</v>
      </c>
      <c r="K14" s="65">
        <f t="shared" si="5"/>
        <v>0</v>
      </c>
      <c r="L14" s="65">
        <v>0</v>
      </c>
      <c r="M14" s="65">
        <v>0</v>
      </c>
      <c r="N14" s="65">
        <f t="shared" si="6"/>
        <v>0</v>
      </c>
      <c r="O14" s="65">
        <f t="shared" si="15"/>
        <v>0</v>
      </c>
      <c r="P14" s="66">
        <f t="shared" si="7"/>
        <v>0</v>
      </c>
      <c r="Q14" s="66">
        <f t="shared" si="8"/>
        <v>0</v>
      </c>
      <c r="R14" s="65">
        <v>0</v>
      </c>
      <c r="S14" s="65">
        <v>0</v>
      </c>
      <c r="T14" s="65">
        <f t="shared" si="9"/>
        <v>0</v>
      </c>
      <c r="U14" s="65">
        <v>0</v>
      </c>
      <c r="V14" s="65">
        <v>0</v>
      </c>
      <c r="W14" s="65">
        <f t="shared" si="10"/>
        <v>0</v>
      </c>
      <c r="X14" s="65">
        <v>0</v>
      </c>
      <c r="Y14" s="65">
        <v>0</v>
      </c>
      <c r="Z14" s="65">
        <f t="shared" si="11"/>
        <v>0</v>
      </c>
      <c r="AA14" s="65">
        <v>0</v>
      </c>
      <c r="AB14" s="65">
        <v>0</v>
      </c>
      <c r="AC14" s="65">
        <f t="shared" si="12"/>
        <v>0</v>
      </c>
      <c r="AD14" s="65">
        <f t="shared" si="13"/>
        <v>0</v>
      </c>
      <c r="AE14" s="66">
        <v>0</v>
      </c>
      <c r="AF14" s="66">
        <v>0</v>
      </c>
    </row>
    <row r="15" spans="1:32" ht="24.75" customHeight="1">
      <c r="A15" s="64" t="s">
        <v>68</v>
      </c>
      <c r="B15" s="47">
        <f t="shared" si="1"/>
        <v>712</v>
      </c>
      <c r="C15" s="65">
        <f t="shared" si="14"/>
        <v>712</v>
      </c>
      <c r="D15" s="65">
        <f t="shared" si="2"/>
        <v>104</v>
      </c>
      <c r="E15" s="65">
        <f t="shared" si="3"/>
        <v>608</v>
      </c>
      <c r="F15" s="65">
        <v>243</v>
      </c>
      <c r="G15" s="65">
        <v>33</v>
      </c>
      <c r="H15" s="65">
        <f t="shared" si="4"/>
        <v>210</v>
      </c>
      <c r="I15" s="65">
        <v>198</v>
      </c>
      <c r="J15" s="65">
        <v>36</v>
      </c>
      <c r="K15" s="65">
        <f t="shared" si="5"/>
        <v>162</v>
      </c>
      <c r="L15" s="65">
        <v>271</v>
      </c>
      <c r="M15" s="65">
        <v>35</v>
      </c>
      <c r="N15" s="65">
        <f t="shared" si="6"/>
        <v>236</v>
      </c>
      <c r="O15" s="65">
        <f t="shared" si="15"/>
        <v>0</v>
      </c>
      <c r="P15" s="66">
        <f t="shared" si="7"/>
        <v>0</v>
      </c>
      <c r="Q15" s="66">
        <f t="shared" si="8"/>
        <v>0</v>
      </c>
      <c r="R15" s="65">
        <v>0</v>
      </c>
      <c r="S15" s="65">
        <v>0</v>
      </c>
      <c r="T15" s="65">
        <f t="shared" si="9"/>
        <v>0</v>
      </c>
      <c r="U15" s="65">
        <v>0</v>
      </c>
      <c r="V15" s="65">
        <v>0</v>
      </c>
      <c r="W15" s="65">
        <f t="shared" si="10"/>
        <v>0</v>
      </c>
      <c r="X15" s="65">
        <v>0</v>
      </c>
      <c r="Y15" s="65">
        <v>0</v>
      </c>
      <c r="Z15" s="65">
        <f t="shared" si="11"/>
        <v>0</v>
      </c>
      <c r="AA15" s="65">
        <v>0</v>
      </c>
      <c r="AB15" s="65">
        <v>0</v>
      </c>
      <c r="AC15" s="65">
        <f t="shared" si="12"/>
        <v>0</v>
      </c>
      <c r="AD15" s="65">
        <f t="shared" si="13"/>
        <v>0</v>
      </c>
      <c r="AE15" s="66">
        <v>0</v>
      </c>
      <c r="AF15" s="66">
        <v>0</v>
      </c>
    </row>
    <row r="16" spans="1:32" ht="24.75" customHeight="1">
      <c r="A16" s="67" t="s">
        <v>131</v>
      </c>
      <c r="B16" s="47">
        <f t="shared" si="1"/>
        <v>3874</v>
      </c>
      <c r="C16" s="65">
        <f t="shared" si="14"/>
        <v>3874</v>
      </c>
      <c r="D16" s="65">
        <f t="shared" si="2"/>
        <v>1486</v>
      </c>
      <c r="E16" s="65">
        <f t="shared" si="3"/>
        <v>2388</v>
      </c>
      <c r="F16" s="65">
        <v>1628</v>
      </c>
      <c r="G16" s="65">
        <v>647</v>
      </c>
      <c r="H16" s="65">
        <f t="shared" si="4"/>
        <v>981</v>
      </c>
      <c r="I16" s="65">
        <v>1116</v>
      </c>
      <c r="J16" s="65">
        <v>423</v>
      </c>
      <c r="K16" s="65">
        <f t="shared" si="5"/>
        <v>693</v>
      </c>
      <c r="L16" s="65">
        <v>1130</v>
      </c>
      <c r="M16" s="65">
        <v>416</v>
      </c>
      <c r="N16" s="65">
        <f t="shared" si="6"/>
        <v>714</v>
      </c>
      <c r="O16" s="65">
        <f t="shared" si="15"/>
        <v>0</v>
      </c>
      <c r="P16" s="66">
        <f t="shared" si="7"/>
        <v>0</v>
      </c>
      <c r="Q16" s="66">
        <f t="shared" si="8"/>
        <v>0</v>
      </c>
      <c r="R16" s="65">
        <v>0</v>
      </c>
      <c r="S16" s="65">
        <v>0</v>
      </c>
      <c r="T16" s="65">
        <f t="shared" si="9"/>
        <v>0</v>
      </c>
      <c r="U16" s="65">
        <v>0</v>
      </c>
      <c r="V16" s="65">
        <v>0</v>
      </c>
      <c r="W16" s="65">
        <f t="shared" si="10"/>
        <v>0</v>
      </c>
      <c r="X16" s="65">
        <v>0</v>
      </c>
      <c r="Y16" s="65">
        <v>0</v>
      </c>
      <c r="Z16" s="65">
        <f t="shared" si="11"/>
        <v>0</v>
      </c>
      <c r="AA16" s="65">
        <v>0</v>
      </c>
      <c r="AB16" s="65">
        <v>0</v>
      </c>
      <c r="AC16" s="65">
        <f t="shared" si="12"/>
        <v>0</v>
      </c>
      <c r="AD16" s="65">
        <f t="shared" si="13"/>
        <v>0</v>
      </c>
      <c r="AE16" s="66">
        <v>0</v>
      </c>
      <c r="AF16" s="66">
        <v>0</v>
      </c>
    </row>
    <row r="17" spans="1:32" ht="24.75" customHeight="1">
      <c r="A17" s="111" t="s">
        <v>134</v>
      </c>
      <c r="B17" s="105">
        <f t="shared" si="1"/>
        <v>5293</v>
      </c>
      <c r="C17" s="112">
        <f t="shared" si="14"/>
        <v>5293</v>
      </c>
      <c r="D17" s="112">
        <f t="shared" si="2"/>
        <v>2726</v>
      </c>
      <c r="E17" s="112">
        <f t="shared" si="3"/>
        <v>2567</v>
      </c>
      <c r="F17" s="112">
        <v>1801</v>
      </c>
      <c r="G17" s="112">
        <v>956</v>
      </c>
      <c r="H17" s="112">
        <f t="shared" si="4"/>
        <v>845</v>
      </c>
      <c r="I17" s="112">
        <v>1662</v>
      </c>
      <c r="J17" s="112">
        <v>847</v>
      </c>
      <c r="K17" s="112">
        <f t="shared" si="5"/>
        <v>815</v>
      </c>
      <c r="L17" s="112">
        <v>1830</v>
      </c>
      <c r="M17" s="112">
        <v>923</v>
      </c>
      <c r="N17" s="112">
        <f t="shared" si="6"/>
        <v>907</v>
      </c>
      <c r="O17" s="112">
        <f t="shared" si="15"/>
        <v>0</v>
      </c>
      <c r="P17" s="113">
        <f t="shared" si="7"/>
        <v>0</v>
      </c>
      <c r="Q17" s="113">
        <f t="shared" si="8"/>
        <v>0</v>
      </c>
      <c r="R17" s="112">
        <v>0</v>
      </c>
      <c r="S17" s="112">
        <v>0</v>
      </c>
      <c r="T17" s="112">
        <f t="shared" si="9"/>
        <v>0</v>
      </c>
      <c r="U17" s="112">
        <v>0</v>
      </c>
      <c r="V17" s="112">
        <v>0</v>
      </c>
      <c r="W17" s="112">
        <f t="shared" si="10"/>
        <v>0</v>
      </c>
      <c r="X17" s="112">
        <v>0</v>
      </c>
      <c r="Y17" s="112">
        <v>0</v>
      </c>
      <c r="Z17" s="112">
        <f t="shared" si="11"/>
        <v>0</v>
      </c>
      <c r="AA17" s="112">
        <v>0</v>
      </c>
      <c r="AB17" s="112">
        <v>0</v>
      </c>
      <c r="AC17" s="112">
        <f t="shared" si="12"/>
        <v>0</v>
      </c>
      <c r="AD17" s="112">
        <f t="shared" si="13"/>
        <v>0</v>
      </c>
      <c r="AE17" s="113">
        <v>0</v>
      </c>
      <c r="AF17" s="113">
        <v>0</v>
      </c>
    </row>
    <row r="18" spans="1:32" s="17" customFormat="1" ht="24.75" customHeight="1">
      <c r="A18" s="59"/>
      <c r="B18" s="18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9"/>
      <c r="P18" s="21"/>
      <c r="Q18" s="21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1"/>
      <c r="AF18" s="21"/>
    </row>
    <row r="19" ht="19.5" customHeight="1"/>
    <row r="20" ht="19.5" customHeight="1">
      <c r="A20" s="1"/>
    </row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</sheetData>
  <mergeCells count="19">
    <mergeCell ref="AA4:AC4"/>
    <mergeCell ref="O2:AC2"/>
    <mergeCell ref="AD2:AF2"/>
    <mergeCell ref="O3:AC3"/>
    <mergeCell ref="AD3:AD5"/>
    <mergeCell ref="AE3:AE5"/>
    <mergeCell ref="AF3:AF5"/>
    <mergeCell ref="O4:Q4"/>
    <mergeCell ref="R4:T4"/>
    <mergeCell ref="U4:W4"/>
    <mergeCell ref="X4:Z4"/>
    <mergeCell ref="A2:A5"/>
    <mergeCell ref="B2:B5"/>
    <mergeCell ref="C2:N2"/>
    <mergeCell ref="C3:N3"/>
    <mergeCell ref="C4:E4"/>
    <mergeCell ref="F4:H4"/>
    <mergeCell ref="I4:K4"/>
    <mergeCell ref="L4:N4"/>
  </mergeCells>
  <printOptions horizontalCentered="1"/>
  <pageMargins left="0.7874015748031497" right="0.7874015748031497" top="0.7874015748031497" bottom="0.3937007874015748" header="0.3937007874015748" footer="0.3937007874015748"/>
  <pageSetup blackAndWhite="1" firstPageNumber="62" useFirstPageNumber="1" horizontalDpi="98" verticalDpi="98" orientation="portrait" paperSize="9" scale="80" r:id="rId2"/>
  <headerFooter alignWithMargins="0">
    <oddHeader>&amp;L&amp;18高等学校</oddHeader>
  </headerFooter>
  <colBreaks count="1" manualBreakCount="1">
    <brk id="14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showOutlineSymbols="0" zoomScaleSheetLayoutView="85" workbookViewId="0" topLeftCell="A1">
      <selection activeCell="K45" sqref="K45"/>
    </sheetView>
  </sheetViews>
  <sheetFormatPr defaultColWidth="9.00390625" defaultRowHeight="13.5"/>
  <cols>
    <col min="1" max="1" width="12.625" style="5" customWidth="1"/>
    <col min="2" max="7" width="9.375" style="6" customWidth="1"/>
    <col min="8" max="13" width="5.50390625" style="7" customWidth="1"/>
    <col min="14" max="16" width="7.625" style="6" customWidth="1"/>
    <col min="17" max="16384" width="14.00390625" style="6" customWidth="1"/>
  </cols>
  <sheetData>
    <row r="1" spans="1:13" s="62" customFormat="1" ht="24" customHeight="1">
      <c r="A1" s="60" t="s">
        <v>151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72" customFormat="1" ht="24" customHeight="1">
      <c r="A2" s="224" t="s">
        <v>1</v>
      </c>
      <c r="B2" s="226" t="s">
        <v>25</v>
      </c>
      <c r="C2" s="226"/>
      <c r="D2" s="226"/>
      <c r="E2" s="226" t="s">
        <v>26</v>
      </c>
      <c r="F2" s="226"/>
      <c r="G2" s="226"/>
      <c r="H2" s="220" t="s">
        <v>27</v>
      </c>
      <c r="I2" s="220"/>
      <c r="J2" s="220"/>
      <c r="K2" s="220" t="s">
        <v>125</v>
      </c>
      <c r="L2" s="220"/>
      <c r="M2" s="221"/>
    </row>
    <row r="3" spans="1:13" s="72" customFormat="1" ht="15" customHeight="1">
      <c r="A3" s="225"/>
      <c r="B3" s="73" t="s">
        <v>2</v>
      </c>
      <c r="C3" s="73" t="s">
        <v>4</v>
      </c>
      <c r="D3" s="73" t="s">
        <v>5</v>
      </c>
      <c r="E3" s="73" t="s">
        <v>2</v>
      </c>
      <c r="F3" s="73" t="s">
        <v>4</v>
      </c>
      <c r="G3" s="73" t="s">
        <v>5</v>
      </c>
      <c r="H3" s="73" t="s">
        <v>2</v>
      </c>
      <c r="I3" s="73" t="s">
        <v>4</v>
      </c>
      <c r="J3" s="73" t="s">
        <v>5</v>
      </c>
      <c r="K3" s="73" t="s">
        <v>2</v>
      </c>
      <c r="L3" s="73" t="s">
        <v>4</v>
      </c>
      <c r="M3" s="74" t="s">
        <v>5</v>
      </c>
    </row>
    <row r="4" spans="1:13" ht="14.25" customHeight="1">
      <c r="A4" s="153">
        <v>17</v>
      </c>
      <c r="B4" s="76">
        <v>76725</v>
      </c>
      <c r="C4" s="34">
        <v>39437</v>
      </c>
      <c r="D4" s="34">
        <v>37288</v>
      </c>
      <c r="E4" s="34">
        <v>36342</v>
      </c>
      <c r="F4" s="34">
        <v>18430</v>
      </c>
      <c r="G4" s="34">
        <v>17912</v>
      </c>
      <c r="H4" s="34">
        <v>414</v>
      </c>
      <c r="I4" s="34">
        <v>278</v>
      </c>
      <c r="J4" s="34">
        <v>136</v>
      </c>
      <c r="K4" s="34">
        <v>248</v>
      </c>
      <c r="L4" s="34">
        <v>139</v>
      </c>
      <c r="M4" s="34">
        <v>109</v>
      </c>
    </row>
    <row r="5" spans="1:13" ht="14.25" customHeight="1">
      <c r="A5" s="154">
        <f>A4+1</f>
        <v>18</v>
      </c>
      <c r="B5" s="76">
        <v>72896</v>
      </c>
      <c r="C5" s="34">
        <v>37685</v>
      </c>
      <c r="D5" s="34">
        <v>35211</v>
      </c>
      <c r="E5" s="34">
        <v>35240</v>
      </c>
      <c r="F5" s="34">
        <v>17965</v>
      </c>
      <c r="G5" s="34">
        <v>17275</v>
      </c>
      <c r="H5" s="34">
        <v>484</v>
      </c>
      <c r="I5" s="34">
        <v>328</v>
      </c>
      <c r="J5" s="34">
        <v>156</v>
      </c>
      <c r="K5" s="34">
        <v>260</v>
      </c>
      <c r="L5" s="34">
        <v>159</v>
      </c>
      <c r="M5" s="34">
        <v>101</v>
      </c>
    </row>
    <row r="6" spans="1:13" ht="14.25" customHeight="1">
      <c r="A6" s="154">
        <f>A5+1</f>
        <v>19</v>
      </c>
      <c r="B6" s="76">
        <v>73940</v>
      </c>
      <c r="C6" s="34">
        <v>38177</v>
      </c>
      <c r="D6" s="34">
        <v>35763</v>
      </c>
      <c r="E6" s="34">
        <v>35713</v>
      </c>
      <c r="F6" s="34">
        <v>18192</v>
      </c>
      <c r="G6" s="34">
        <v>17521</v>
      </c>
      <c r="H6" s="34">
        <v>497</v>
      </c>
      <c r="I6" s="34">
        <v>328</v>
      </c>
      <c r="J6" s="34">
        <v>169</v>
      </c>
      <c r="K6" s="34">
        <v>278</v>
      </c>
      <c r="L6" s="34">
        <v>171</v>
      </c>
      <c r="M6" s="34">
        <v>107</v>
      </c>
    </row>
    <row r="7" spans="1:13" ht="14.25" customHeight="1">
      <c r="A7" s="154">
        <f>A6+1</f>
        <v>20</v>
      </c>
      <c r="B7" s="76">
        <v>56841</v>
      </c>
      <c r="C7" s="34">
        <v>29401</v>
      </c>
      <c r="D7" s="34">
        <v>27440</v>
      </c>
      <c r="E7" s="34">
        <v>34071</v>
      </c>
      <c r="F7" s="34">
        <v>17431</v>
      </c>
      <c r="G7" s="34">
        <v>16640</v>
      </c>
      <c r="H7" s="34">
        <v>468</v>
      </c>
      <c r="I7" s="34">
        <v>317</v>
      </c>
      <c r="J7" s="34">
        <v>151</v>
      </c>
      <c r="K7" s="34">
        <v>243</v>
      </c>
      <c r="L7" s="34">
        <v>151</v>
      </c>
      <c r="M7" s="34">
        <v>92</v>
      </c>
    </row>
    <row r="8" spans="1:13" s="79" customFormat="1" ht="14.25" customHeight="1">
      <c r="A8" s="155">
        <f>A7+1</f>
        <v>21</v>
      </c>
      <c r="B8" s="84">
        <f aca="true" t="shared" si="0" ref="B8:B22">C8+D8</f>
        <v>58194</v>
      </c>
      <c r="C8" s="35">
        <f>SUM(C12:C22)</f>
        <v>30066</v>
      </c>
      <c r="D8" s="35">
        <f>SUM(D12:D22)</f>
        <v>28128</v>
      </c>
      <c r="E8" s="35">
        <f aca="true" t="shared" si="1" ref="E8:E22">F8+G8</f>
        <v>34616</v>
      </c>
      <c r="F8" s="35">
        <f>SUM(F12:F22)</f>
        <v>17748</v>
      </c>
      <c r="G8" s="35">
        <f>SUM(G12:G22)</f>
        <v>16868</v>
      </c>
      <c r="H8" s="35">
        <f aca="true" t="shared" si="2" ref="H8:H22">I8+J8</f>
        <v>545</v>
      </c>
      <c r="I8" s="35">
        <f>SUM(I12:I22)</f>
        <v>377</v>
      </c>
      <c r="J8" s="35">
        <f>SUM(J12:J22)</f>
        <v>168</v>
      </c>
      <c r="K8" s="35">
        <f aca="true" t="shared" si="3" ref="K8:K22">L8+M8</f>
        <v>215</v>
      </c>
      <c r="L8" s="35">
        <f>SUM(L12:L22)</f>
        <v>117</v>
      </c>
      <c r="M8" s="35">
        <f>SUM(M12:M22)</f>
        <v>98</v>
      </c>
    </row>
    <row r="9" spans="1:13" ht="14.25" customHeight="1">
      <c r="A9" s="75" t="s">
        <v>11</v>
      </c>
      <c r="B9" s="76">
        <f t="shared" si="0"/>
        <v>26571</v>
      </c>
      <c r="C9" s="34">
        <f>C32+C55</f>
        <v>13920</v>
      </c>
      <c r="D9" s="34">
        <f>D32+D55</f>
        <v>12651</v>
      </c>
      <c r="E9" s="34">
        <f t="shared" si="1"/>
        <v>23861</v>
      </c>
      <c r="F9" s="34">
        <f>F32+F55</f>
        <v>12318</v>
      </c>
      <c r="G9" s="34">
        <f>G32+G55</f>
        <v>11543</v>
      </c>
      <c r="H9" s="34">
        <f t="shared" si="2"/>
        <v>158</v>
      </c>
      <c r="I9" s="34">
        <f>I32+I55</f>
        <v>100</v>
      </c>
      <c r="J9" s="34">
        <f>J32+J55</f>
        <v>58</v>
      </c>
      <c r="K9" s="34">
        <f t="shared" si="3"/>
        <v>193</v>
      </c>
      <c r="L9" s="34">
        <f>L32+L55</f>
        <v>108</v>
      </c>
      <c r="M9" s="34">
        <f>M32+M55</f>
        <v>85</v>
      </c>
    </row>
    <row r="10" spans="1:13" ht="14.25" customHeight="1">
      <c r="A10" s="75" t="s">
        <v>12</v>
      </c>
      <c r="B10" s="76">
        <f t="shared" si="0"/>
        <v>31623</v>
      </c>
      <c r="C10" s="34">
        <f>C33</f>
        <v>16146</v>
      </c>
      <c r="D10" s="34">
        <f>D33</f>
        <v>15477</v>
      </c>
      <c r="E10" s="34">
        <f t="shared" si="1"/>
        <v>10755</v>
      </c>
      <c r="F10" s="34">
        <f>F33</f>
        <v>5430</v>
      </c>
      <c r="G10" s="34">
        <f>G33</f>
        <v>5325</v>
      </c>
      <c r="H10" s="34">
        <f t="shared" si="2"/>
        <v>387</v>
      </c>
      <c r="I10" s="34">
        <f>I33</f>
        <v>277</v>
      </c>
      <c r="J10" s="34">
        <f>J33</f>
        <v>110</v>
      </c>
      <c r="K10" s="34">
        <f t="shared" si="3"/>
        <v>22</v>
      </c>
      <c r="L10" s="34">
        <f>L33</f>
        <v>9</v>
      </c>
      <c r="M10" s="34">
        <f>M33</f>
        <v>13</v>
      </c>
    </row>
    <row r="11" spans="1:13" ht="14.25" customHeight="1">
      <c r="A11" s="75"/>
      <c r="B11" s="7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4.25" customHeight="1">
      <c r="A12" s="150" t="s">
        <v>71</v>
      </c>
      <c r="B12" s="76">
        <f t="shared" si="0"/>
        <v>41427</v>
      </c>
      <c r="C12" s="34">
        <f aca="true" t="shared" si="4" ref="C12:D22">C35+C57</f>
        <v>21004</v>
      </c>
      <c r="D12" s="34">
        <f t="shared" si="4"/>
        <v>20423</v>
      </c>
      <c r="E12" s="34">
        <f t="shared" si="1"/>
        <v>23781</v>
      </c>
      <c r="F12" s="34">
        <f aca="true" t="shared" si="5" ref="F12:G22">F35+F57</f>
        <v>11900</v>
      </c>
      <c r="G12" s="34">
        <f t="shared" si="5"/>
        <v>11881</v>
      </c>
      <c r="H12" s="34">
        <f t="shared" si="2"/>
        <v>470</v>
      </c>
      <c r="I12" s="34">
        <f aca="true" t="shared" si="6" ref="I12:J22">I35+I57</f>
        <v>326</v>
      </c>
      <c r="J12" s="34">
        <f t="shared" si="6"/>
        <v>144</v>
      </c>
      <c r="K12" s="34">
        <f t="shared" si="3"/>
        <v>193</v>
      </c>
      <c r="L12" s="34">
        <f aca="true" t="shared" si="7" ref="L12:M22">L35+L57</f>
        <v>101</v>
      </c>
      <c r="M12" s="34">
        <f t="shared" si="7"/>
        <v>92</v>
      </c>
    </row>
    <row r="13" spans="1:13" ht="14.25" customHeight="1">
      <c r="A13" s="150" t="s">
        <v>19</v>
      </c>
      <c r="B13" s="76">
        <f t="shared" si="0"/>
        <v>958</v>
      </c>
      <c r="C13" s="34">
        <f t="shared" si="4"/>
        <v>401</v>
      </c>
      <c r="D13" s="34">
        <f t="shared" si="4"/>
        <v>557</v>
      </c>
      <c r="E13" s="34">
        <f t="shared" si="1"/>
        <v>836</v>
      </c>
      <c r="F13" s="34">
        <f t="shared" si="5"/>
        <v>350</v>
      </c>
      <c r="G13" s="34">
        <f t="shared" si="5"/>
        <v>486</v>
      </c>
      <c r="H13" s="34">
        <f t="shared" si="2"/>
        <v>3</v>
      </c>
      <c r="I13" s="34">
        <f t="shared" si="6"/>
        <v>2</v>
      </c>
      <c r="J13" s="34">
        <f t="shared" si="6"/>
        <v>1</v>
      </c>
      <c r="K13" s="34">
        <f t="shared" si="3"/>
        <v>0</v>
      </c>
      <c r="L13" s="34">
        <f t="shared" si="7"/>
        <v>0</v>
      </c>
      <c r="M13" s="34">
        <f t="shared" si="7"/>
        <v>0</v>
      </c>
    </row>
    <row r="14" spans="1:13" ht="14.25" customHeight="1">
      <c r="A14" s="150" t="s">
        <v>20</v>
      </c>
      <c r="B14" s="76">
        <f t="shared" si="0"/>
        <v>3085</v>
      </c>
      <c r="C14" s="34">
        <f t="shared" si="4"/>
        <v>2839</v>
      </c>
      <c r="D14" s="34">
        <f t="shared" si="4"/>
        <v>246</v>
      </c>
      <c r="E14" s="34">
        <f t="shared" si="1"/>
        <v>2555</v>
      </c>
      <c r="F14" s="34">
        <f t="shared" si="5"/>
        <v>2335</v>
      </c>
      <c r="G14" s="34">
        <f t="shared" si="5"/>
        <v>220</v>
      </c>
      <c r="H14" s="34">
        <f t="shared" si="2"/>
        <v>21</v>
      </c>
      <c r="I14" s="34">
        <f t="shared" si="6"/>
        <v>19</v>
      </c>
      <c r="J14" s="34">
        <f t="shared" si="6"/>
        <v>2</v>
      </c>
      <c r="K14" s="34">
        <f t="shared" si="3"/>
        <v>13</v>
      </c>
      <c r="L14" s="34">
        <f t="shared" si="7"/>
        <v>10</v>
      </c>
      <c r="M14" s="34">
        <f t="shared" si="7"/>
        <v>3</v>
      </c>
    </row>
    <row r="15" spans="1:13" ht="14.25" customHeight="1">
      <c r="A15" s="150" t="s">
        <v>21</v>
      </c>
      <c r="B15" s="76">
        <f t="shared" si="0"/>
        <v>4910</v>
      </c>
      <c r="C15" s="34">
        <f t="shared" si="4"/>
        <v>2091</v>
      </c>
      <c r="D15" s="34">
        <f t="shared" si="4"/>
        <v>2819</v>
      </c>
      <c r="E15" s="34">
        <f t="shared" si="1"/>
        <v>3484</v>
      </c>
      <c r="F15" s="34">
        <f t="shared" si="5"/>
        <v>1421</v>
      </c>
      <c r="G15" s="34">
        <f t="shared" si="5"/>
        <v>2063</v>
      </c>
      <c r="H15" s="34">
        <f t="shared" si="2"/>
        <v>24</v>
      </c>
      <c r="I15" s="34">
        <f t="shared" si="6"/>
        <v>18</v>
      </c>
      <c r="J15" s="34">
        <f t="shared" si="6"/>
        <v>6</v>
      </c>
      <c r="K15" s="34">
        <f t="shared" si="3"/>
        <v>6</v>
      </c>
      <c r="L15" s="34">
        <f t="shared" si="7"/>
        <v>5</v>
      </c>
      <c r="M15" s="34">
        <f t="shared" si="7"/>
        <v>1</v>
      </c>
    </row>
    <row r="16" spans="1:13" ht="14.25" customHeight="1">
      <c r="A16" s="150" t="s">
        <v>22</v>
      </c>
      <c r="B16" s="76">
        <f t="shared" si="0"/>
        <v>189</v>
      </c>
      <c r="C16" s="34">
        <f t="shared" si="4"/>
        <v>123</v>
      </c>
      <c r="D16" s="34">
        <f t="shared" si="4"/>
        <v>66</v>
      </c>
      <c r="E16" s="34">
        <f t="shared" si="1"/>
        <v>164</v>
      </c>
      <c r="F16" s="34">
        <f t="shared" si="5"/>
        <v>105</v>
      </c>
      <c r="G16" s="34">
        <f t="shared" si="5"/>
        <v>59</v>
      </c>
      <c r="H16" s="34">
        <f t="shared" si="2"/>
        <v>2</v>
      </c>
      <c r="I16" s="34">
        <f t="shared" si="6"/>
        <v>2</v>
      </c>
      <c r="J16" s="34">
        <f t="shared" si="6"/>
        <v>0</v>
      </c>
      <c r="K16" s="34">
        <f t="shared" si="3"/>
        <v>0</v>
      </c>
      <c r="L16" s="34">
        <f t="shared" si="7"/>
        <v>0</v>
      </c>
      <c r="M16" s="34">
        <f t="shared" si="7"/>
        <v>0</v>
      </c>
    </row>
    <row r="17" spans="1:13" ht="14.25" customHeight="1">
      <c r="A17" s="150" t="s">
        <v>23</v>
      </c>
      <c r="B17" s="76">
        <f t="shared" si="0"/>
        <v>199</v>
      </c>
      <c r="C17" s="34">
        <f t="shared" si="4"/>
        <v>7</v>
      </c>
      <c r="D17" s="34">
        <f t="shared" si="4"/>
        <v>192</v>
      </c>
      <c r="E17" s="34">
        <f t="shared" si="1"/>
        <v>127</v>
      </c>
      <c r="F17" s="34">
        <f t="shared" si="5"/>
        <v>4</v>
      </c>
      <c r="G17" s="34">
        <f t="shared" si="5"/>
        <v>123</v>
      </c>
      <c r="H17" s="34">
        <f t="shared" si="2"/>
        <v>1</v>
      </c>
      <c r="I17" s="34">
        <f t="shared" si="6"/>
        <v>0</v>
      </c>
      <c r="J17" s="34">
        <f t="shared" si="6"/>
        <v>1</v>
      </c>
      <c r="K17" s="34">
        <f t="shared" si="3"/>
        <v>0</v>
      </c>
      <c r="L17" s="34">
        <f t="shared" si="7"/>
        <v>0</v>
      </c>
      <c r="M17" s="34">
        <f t="shared" si="7"/>
        <v>0</v>
      </c>
    </row>
    <row r="18" spans="1:13" ht="14.25" customHeight="1">
      <c r="A18" s="150" t="s">
        <v>24</v>
      </c>
      <c r="B18" s="76">
        <f t="shared" si="0"/>
        <v>0</v>
      </c>
      <c r="C18" s="34">
        <f t="shared" si="4"/>
        <v>0</v>
      </c>
      <c r="D18" s="34">
        <f t="shared" si="4"/>
        <v>0</v>
      </c>
      <c r="E18" s="34">
        <f t="shared" si="1"/>
        <v>0</v>
      </c>
      <c r="F18" s="34">
        <f t="shared" si="5"/>
        <v>0</v>
      </c>
      <c r="G18" s="34">
        <f t="shared" si="5"/>
        <v>0</v>
      </c>
      <c r="H18" s="34">
        <f t="shared" si="2"/>
        <v>0</v>
      </c>
      <c r="I18" s="34">
        <f t="shared" si="6"/>
        <v>0</v>
      </c>
      <c r="J18" s="34">
        <f t="shared" si="6"/>
        <v>0</v>
      </c>
      <c r="K18" s="34">
        <f t="shared" si="3"/>
        <v>0</v>
      </c>
      <c r="L18" s="34">
        <f t="shared" si="7"/>
        <v>0</v>
      </c>
      <c r="M18" s="34">
        <f t="shared" si="7"/>
        <v>0</v>
      </c>
    </row>
    <row r="19" spans="1:13" ht="14.25" customHeight="1">
      <c r="A19" s="150" t="s">
        <v>72</v>
      </c>
      <c r="B19" s="76">
        <f t="shared" si="0"/>
        <v>0</v>
      </c>
      <c r="C19" s="34">
        <f t="shared" si="4"/>
        <v>0</v>
      </c>
      <c r="D19" s="34">
        <f t="shared" si="4"/>
        <v>0</v>
      </c>
      <c r="E19" s="34">
        <f t="shared" si="1"/>
        <v>0</v>
      </c>
      <c r="F19" s="34">
        <f t="shared" si="5"/>
        <v>0</v>
      </c>
      <c r="G19" s="34">
        <f t="shared" si="5"/>
        <v>0</v>
      </c>
      <c r="H19" s="34">
        <f t="shared" si="2"/>
        <v>0</v>
      </c>
      <c r="I19" s="34">
        <f t="shared" si="6"/>
        <v>0</v>
      </c>
      <c r="J19" s="34">
        <f t="shared" si="6"/>
        <v>0</v>
      </c>
      <c r="K19" s="34">
        <f t="shared" si="3"/>
        <v>0</v>
      </c>
      <c r="L19" s="34">
        <f t="shared" si="7"/>
        <v>0</v>
      </c>
      <c r="M19" s="34">
        <f t="shared" si="7"/>
        <v>0</v>
      </c>
    </row>
    <row r="20" spans="1:13" ht="14.25" customHeight="1">
      <c r="A20" s="150" t="s">
        <v>73</v>
      </c>
      <c r="B20" s="76">
        <f t="shared" si="0"/>
        <v>329</v>
      </c>
      <c r="C20" s="34">
        <f t="shared" si="4"/>
        <v>49</v>
      </c>
      <c r="D20" s="34">
        <f t="shared" si="4"/>
        <v>280</v>
      </c>
      <c r="E20" s="34">
        <f t="shared" si="1"/>
        <v>243</v>
      </c>
      <c r="F20" s="34">
        <f t="shared" si="5"/>
        <v>33</v>
      </c>
      <c r="G20" s="34">
        <f t="shared" si="5"/>
        <v>210</v>
      </c>
      <c r="H20" s="34">
        <f t="shared" si="2"/>
        <v>0</v>
      </c>
      <c r="I20" s="34">
        <f t="shared" si="6"/>
        <v>0</v>
      </c>
      <c r="J20" s="34">
        <f t="shared" si="6"/>
        <v>0</v>
      </c>
      <c r="K20" s="34">
        <f t="shared" si="3"/>
        <v>0</v>
      </c>
      <c r="L20" s="34">
        <f t="shared" si="7"/>
        <v>0</v>
      </c>
      <c r="M20" s="34">
        <f t="shared" si="7"/>
        <v>0</v>
      </c>
    </row>
    <row r="21" spans="1:13" ht="14.25" customHeight="1">
      <c r="A21" s="151" t="s">
        <v>131</v>
      </c>
      <c r="B21" s="76">
        <f t="shared" si="0"/>
        <v>1922</v>
      </c>
      <c r="C21" s="34">
        <f t="shared" si="4"/>
        <v>709</v>
      </c>
      <c r="D21" s="34">
        <f t="shared" si="4"/>
        <v>1213</v>
      </c>
      <c r="E21" s="34">
        <f t="shared" si="1"/>
        <v>1627</v>
      </c>
      <c r="F21" s="34">
        <f t="shared" si="5"/>
        <v>646</v>
      </c>
      <c r="G21" s="34">
        <f t="shared" si="5"/>
        <v>981</v>
      </c>
      <c r="H21" s="34">
        <f t="shared" si="2"/>
        <v>8</v>
      </c>
      <c r="I21" s="34">
        <f t="shared" si="6"/>
        <v>2</v>
      </c>
      <c r="J21" s="34">
        <f t="shared" si="6"/>
        <v>6</v>
      </c>
      <c r="K21" s="34">
        <f t="shared" si="3"/>
        <v>2</v>
      </c>
      <c r="L21" s="34">
        <f t="shared" si="7"/>
        <v>1</v>
      </c>
      <c r="M21" s="34">
        <f t="shared" si="7"/>
        <v>1</v>
      </c>
    </row>
    <row r="22" spans="1:13" ht="14.25" customHeight="1">
      <c r="A22" s="152" t="s">
        <v>74</v>
      </c>
      <c r="B22" s="114">
        <f t="shared" si="0"/>
        <v>5175</v>
      </c>
      <c r="C22" s="115">
        <f t="shared" si="4"/>
        <v>2843</v>
      </c>
      <c r="D22" s="115">
        <f t="shared" si="4"/>
        <v>2332</v>
      </c>
      <c r="E22" s="115">
        <f t="shared" si="1"/>
        <v>1799</v>
      </c>
      <c r="F22" s="115">
        <f t="shared" si="5"/>
        <v>954</v>
      </c>
      <c r="G22" s="115">
        <f t="shared" si="5"/>
        <v>845</v>
      </c>
      <c r="H22" s="115">
        <f t="shared" si="2"/>
        <v>16</v>
      </c>
      <c r="I22" s="115">
        <f t="shared" si="6"/>
        <v>8</v>
      </c>
      <c r="J22" s="115">
        <f t="shared" si="6"/>
        <v>8</v>
      </c>
      <c r="K22" s="115">
        <f t="shared" si="3"/>
        <v>1</v>
      </c>
      <c r="L22" s="115">
        <f t="shared" si="7"/>
        <v>0</v>
      </c>
      <c r="M22" s="115">
        <f t="shared" si="7"/>
        <v>1</v>
      </c>
    </row>
    <row r="23" ht="13.5" customHeight="1">
      <c r="A23" s="7"/>
    </row>
    <row r="24" spans="1:13" s="79" customFormat="1" ht="19.5" customHeight="1">
      <c r="A24" s="81" t="s">
        <v>28</v>
      </c>
      <c r="B24" s="82"/>
      <c r="C24" s="82"/>
      <c r="D24" s="82"/>
      <c r="E24" s="82"/>
      <c r="F24" s="82"/>
      <c r="G24" s="82"/>
      <c r="H24" s="83"/>
      <c r="I24" s="83"/>
      <c r="J24" s="83"/>
      <c r="K24" s="83"/>
      <c r="L24" s="83"/>
      <c r="M24" s="83"/>
    </row>
    <row r="25" spans="1:13" s="72" customFormat="1" ht="24" customHeight="1">
      <c r="A25" s="227" t="s">
        <v>1</v>
      </c>
      <c r="B25" s="226" t="s">
        <v>25</v>
      </c>
      <c r="C25" s="226"/>
      <c r="D25" s="226"/>
      <c r="E25" s="226" t="s">
        <v>26</v>
      </c>
      <c r="F25" s="226"/>
      <c r="G25" s="226"/>
      <c r="H25" s="220" t="s">
        <v>27</v>
      </c>
      <c r="I25" s="220"/>
      <c r="J25" s="220"/>
      <c r="K25" s="222" t="s">
        <v>135</v>
      </c>
      <c r="L25" s="222"/>
      <c r="M25" s="223"/>
    </row>
    <row r="26" spans="1:13" s="72" customFormat="1" ht="15" customHeight="1">
      <c r="A26" s="225"/>
      <c r="B26" s="73" t="s">
        <v>2</v>
      </c>
      <c r="C26" s="73" t="s">
        <v>4</v>
      </c>
      <c r="D26" s="73" t="s">
        <v>5</v>
      </c>
      <c r="E26" s="73" t="s">
        <v>2</v>
      </c>
      <c r="F26" s="73" t="s">
        <v>4</v>
      </c>
      <c r="G26" s="73" t="s">
        <v>5</v>
      </c>
      <c r="H26" s="73" t="s">
        <v>2</v>
      </c>
      <c r="I26" s="73" t="s">
        <v>4</v>
      </c>
      <c r="J26" s="73" t="s">
        <v>5</v>
      </c>
      <c r="K26" s="73" t="s">
        <v>2</v>
      </c>
      <c r="L26" s="73" t="s">
        <v>4</v>
      </c>
      <c r="M26" s="74" t="s">
        <v>5</v>
      </c>
    </row>
    <row r="27" spans="1:13" s="72" customFormat="1" ht="14.25" customHeight="1">
      <c r="A27" s="153">
        <v>17</v>
      </c>
      <c r="B27" s="77">
        <v>75519</v>
      </c>
      <c r="C27" s="6">
        <v>38749</v>
      </c>
      <c r="D27" s="6">
        <v>36770</v>
      </c>
      <c r="E27" s="6">
        <v>35386</v>
      </c>
      <c r="F27" s="6">
        <v>17924</v>
      </c>
      <c r="G27" s="6">
        <v>17462</v>
      </c>
      <c r="H27" s="6">
        <v>405</v>
      </c>
      <c r="I27" s="7">
        <v>270</v>
      </c>
      <c r="J27" s="7">
        <v>135</v>
      </c>
      <c r="K27" s="6">
        <v>26</v>
      </c>
      <c r="L27" s="7">
        <v>17</v>
      </c>
      <c r="M27" s="7">
        <v>9</v>
      </c>
    </row>
    <row r="28" spans="1:13" s="72" customFormat="1" ht="14.25" customHeight="1">
      <c r="A28" s="154">
        <f>A27+1</f>
        <v>18</v>
      </c>
      <c r="B28" s="77">
        <v>71564</v>
      </c>
      <c r="C28" s="6">
        <v>36914</v>
      </c>
      <c r="D28" s="6">
        <v>34650</v>
      </c>
      <c r="E28" s="6">
        <v>34217</v>
      </c>
      <c r="F28" s="6">
        <v>17421</v>
      </c>
      <c r="G28" s="6">
        <v>16796</v>
      </c>
      <c r="H28" s="6">
        <v>469</v>
      </c>
      <c r="I28" s="7">
        <v>320</v>
      </c>
      <c r="J28" s="7">
        <v>149</v>
      </c>
      <c r="K28" s="6">
        <v>27</v>
      </c>
      <c r="L28" s="7">
        <v>15</v>
      </c>
      <c r="M28" s="7">
        <v>12</v>
      </c>
    </row>
    <row r="29" spans="1:13" s="72" customFormat="1" ht="14.25" customHeight="1">
      <c r="A29" s="154">
        <f>A28+1</f>
        <v>19</v>
      </c>
      <c r="B29" s="77">
        <v>72678</v>
      </c>
      <c r="C29" s="6">
        <v>37399</v>
      </c>
      <c r="D29" s="6">
        <v>35279</v>
      </c>
      <c r="E29" s="6">
        <v>34694</v>
      </c>
      <c r="F29" s="6">
        <v>17597</v>
      </c>
      <c r="G29" s="6">
        <v>17097</v>
      </c>
      <c r="H29" s="6">
        <v>478</v>
      </c>
      <c r="I29" s="7">
        <v>318</v>
      </c>
      <c r="J29" s="7">
        <v>160</v>
      </c>
      <c r="K29" s="6">
        <v>34</v>
      </c>
      <c r="L29" s="7">
        <v>20</v>
      </c>
      <c r="M29" s="7">
        <v>14</v>
      </c>
    </row>
    <row r="30" spans="1:13" s="72" customFormat="1" ht="14.25" customHeight="1">
      <c r="A30" s="154">
        <f>A29+1</f>
        <v>20</v>
      </c>
      <c r="B30" s="77">
        <v>55384</v>
      </c>
      <c r="C30" s="6">
        <v>28616</v>
      </c>
      <c r="D30" s="6">
        <v>26768</v>
      </c>
      <c r="E30" s="6">
        <v>32934</v>
      </c>
      <c r="F30" s="6">
        <v>16846</v>
      </c>
      <c r="G30" s="6">
        <v>16088</v>
      </c>
      <c r="H30" s="6">
        <v>452</v>
      </c>
      <c r="I30" s="7">
        <v>309</v>
      </c>
      <c r="J30" s="7">
        <v>143</v>
      </c>
      <c r="K30" s="6">
        <v>23</v>
      </c>
      <c r="L30" s="7">
        <v>17</v>
      </c>
      <c r="M30" s="7">
        <v>6</v>
      </c>
    </row>
    <row r="31" spans="1:13" s="79" customFormat="1" ht="14.25" customHeight="1">
      <c r="A31" s="155">
        <f>A30+1</f>
        <v>21</v>
      </c>
      <c r="B31" s="85">
        <f aca="true" t="shared" si="8" ref="B31:B45">C31+D31</f>
        <v>56749</v>
      </c>
      <c r="C31" s="79">
        <f>SUM(C35:C45)</f>
        <v>29260</v>
      </c>
      <c r="D31" s="79">
        <f>SUM(D35:D45)</f>
        <v>27489</v>
      </c>
      <c r="E31" s="79">
        <f aca="true" t="shared" si="9" ref="E31:E45">F31+G31</f>
        <v>33444</v>
      </c>
      <c r="F31" s="79">
        <f>SUM(F35:F45)</f>
        <v>17124</v>
      </c>
      <c r="G31" s="79">
        <f>SUM(G35:G45)</f>
        <v>16320</v>
      </c>
      <c r="H31" s="79">
        <f aca="true" t="shared" si="10" ref="H31:H45">I31+J31</f>
        <v>535</v>
      </c>
      <c r="I31" s="79">
        <f>SUM(I35:I45)</f>
        <v>372</v>
      </c>
      <c r="J31" s="79">
        <f>SUM(J35:J45)</f>
        <v>163</v>
      </c>
      <c r="K31" s="79">
        <f aca="true" t="shared" si="11" ref="K31:K45">L31+M31</f>
        <v>29</v>
      </c>
      <c r="L31" s="79">
        <f>SUM(L35:L45)</f>
        <v>15</v>
      </c>
      <c r="M31" s="79">
        <f>SUM(M35:M45)</f>
        <v>14</v>
      </c>
    </row>
    <row r="32" spans="1:13" ht="14.25" customHeight="1">
      <c r="A32" s="75" t="s">
        <v>11</v>
      </c>
      <c r="B32" s="77">
        <f t="shared" si="8"/>
        <v>25126</v>
      </c>
      <c r="C32" s="6">
        <v>13114</v>
      </c>
      <c r="D32" s="6">
        <v>12012</v>
      </c>
      <c r="E32" s="6">
        <f t="shared" si="9"/>
        <v>22689</v>
      </c>
      <c r="F32" s="6">
        <v>11694</v>
      </c>
      <c r="G32" s="6">
        <v>10995</v>
      </c>
      <c r="H32" s="6">
        <f t="shared" si="10"/>
        <v>148</v>
      </c>
      <c r="I32" s="6">
        <v>95</v>
      </c>
      <c r="J32" s="6">
        <v>53</v>
      </c>
      <c r="K32" s="6">
        <f t="shared" si="11"/>
        <v>7</v>
      </c>
      <c r="L32" s="6">
        <v>6</v>
      </c>
      <c r="M32" s="6">
        <v>1</v>
      </c>
    </row>
    <row r="33" spans="1:13" ht="14.25" customHeight="1">
      <c r="A33" s="75" t="s">
        <v>12</v>
      </c>
      <c r="B33" s="77">
        <f t="shared" si="8"/>
        <v>31623</v>
      </c>
      <c r="C33" s="6">
        <v>16146</v>
      </c>
      <c r="D33" s="6">
        <v>15477</v>
      </c>
      <c r="E33" s="6">
        <f t="shared" si="9"/>
        <v>10755</v>
      </c>
      <c r="F33" s="6">
        <v>5430</v>
      </c>
      <c r="G33" s="6">
        <v>5325</v>
      </c>
      <c r="H33" s="6">
        <f t="shared" si="10"/>
        <v>387</v>
      </c>
      <c r="I33" s="6">
        <v>277</v>
      </c>
      <c r="J33" s="6">
        <v>110</v>
      </c>
      <c r="K33" s="6">
        <f t="shared" si="11"/>
        <v>22</v>
      </c>
      <c r="L33" s="6">
        <v>9</v>
      </c>
      <c r="M33" s="6">
        <v>13</v>
      </c>
    </row>
    <row r="34" spans="1:13" ht="14.25" customHeight="1">
      <c r="A34" s="75"/>
      <c r="B34" s="77"/>
      <c r="H34" s="6"/>
      <c r="I34" s="6"/>
      <c r="J34" s="6"/>
      <c r="K34" s="6"/>
      <c r="L34" s="6"/>
      <c r="M34" s="6"/>
    </row>
    <row r="35" spans="1:13" ht="14.25" customHeight="1">
      <c r="A35" s="150" t="s">
        <v>71</v>
      </c>
      <c r="B35" s="77">
        <f t="shared" si="8"/>
        <v>40154</v>
      </c>
      <c r="C35" s="6">
        <v>20355</v>
      </c>
      <c r="D35" s="6">
        <v>19799</v>
      </c>
      <c r="E35" s="6">
        <f t="shared" si="9"/>
        <v>22751</v>
      </c>
      <c r="F35" s="6">
        <v>11403</v>
      </c>
      <c r="G35" s="6">
        <v>11348</v>
      </c>
      <c r="H35" s="6">
        <f t="shared" si="10"/>
        <v>461</v>
      </c>
      <c r="I35" s="6">
        <v>321</v>
      </c>
      <c r="J35" s="6">
        <v>140</v>
      </c>
      <c r="K35" s="6">
        <f t="shared" si="11"/>
        <v>26</v>
      </c>
      <c r="L35" s="6">
        <v>14</v>
      </c>
      <c r="M35" s="6">
        <v>12</v>
      </c>
    </row>
    <row r="36" spans="1:13" ht="14.25" customHeight="1">
      <c r="A36" s="150" t="s">
        <v>19</v>
      </c>
      <c r="B36" s="77">
        <f t="shared" si="8"/>
        <v>958</v>
      </c>
      <c r="C36" s="6">
        <v>401</v>
      </c>
      <c r="D36" s="6">
        <v>557</v>
      </c>
      <c r="E36" s="6">
        <f t="shared" si="9"/>
        <v>836</v>
      </c>
      <c r="F36" s="6">
        <v>350</v>
      </c>
      <c r="G36" s="6">
        <v>486</v>
      </c>
      <c r="H36" s="6">
        <f t="shared" si="10"/>
        <v>3</v>
      </c>
      <c r="I36" s="6">
        <v>2</v>
      </c>
      <c r="J36" s="6">
        <v>1</v>
      </c>
      <c r="K36" s="6">
        <f t="shared" si="11"/>
        <v>0</v>
      </c>
      <c r="L36" s="6">
        <v>0</v>
      </c>
      <c r="M36" s="6">
        <v>0</v>
      </c>
    </row>
    <row r="37" spans="1:13" ht="14.25" customHeight="1">
      <c r="A37" s="150" t="s">
        <v>20</v>
      </c>
      <c r="B37" s="77">
        <f t="shared" si="8"/>
        <v>2938</v>
      </c>
      <c r="C37" s="6">
        <v>2699</v>
      </c>
      <c r="D37" s="6">
        <v>239</v>
      </c>
      <c r="E37" s="6">
        <f t="shared" si="9"/>
        <v>2436</v>
      </c>
      <c r="F37" s="6">
        <v>2223</v>
      </c>
      <c r="G37" s="6">
        <v>213</v>
      </c>
      <c r="H37" s="6">
        <f t="shared" si="10"/>
        <v>20</v>
      </c>
      <c r="I37" s="6">
        <v>19</v>
      </c>
      <c r="J37" s="6">
        <v>1</v>
      </c>
      <c r="K37" s="6">
        <f t="shared" si="11"/>
        <v>0</v>
      </c>
      <c r="L37" s="6">
        <v>0</v>
      </c>
      <c r="M37" s="6">
        <v>0</v>
      </c>
    </row>
    <row r="38" spans="1:13" ht="14.25" customHeight="1">
      <c r="A38" s="150" t="s">
        <v>21</v>
      </c>
      <c r="B38" s="77">
        <f t="shared" si="8"/>
        <v>4885</v>
      </c>
      <c r="C38" s="6">
        <v>2074</v>
      </c>
      <c r="D38" s="6">
        <v>2811</v>
      </c>
      <c r="E38" s="6">
        <f t="shared" si="9"/>
        <v>3461</v>
      </c>
      <c r="F38" s="6">
        <v>1406</v>
      </c>
      <c r="G38" s="6">
        <v>2055</v>
      </c>
      <c r="H38" s="6">
        <f t="shared" si="10"/>
        <v>24</v>
      </c>
      <c r="I38" s="6">
        <v>18</v>
      </c>
      <c r="J38" s="6">
        <v>6</v>
      </c>
      <c r="K38" s="6">
        <f t="shared" si="11"/>
        <v>0</v>
      </c>
      <c r="L38" s="6">
        <v>0</v>
      </c>
      <c r="M38" s="6">
        <v>0</v>
      </c>
    </row>
    <row r="39" spans="1:13" ht="14.25" customHeight="1">
      <c r="A39" s="150" t="s">
        <v>22</v>
      </c>
      <c r="B39" s="77">
        <f t="shared" si="8"/>
        <v>189</v>
      </c>
      <c r="C39" s="6">
        <v>123</v>
      </c>
      <c r="D39" s="6">
        <v>66</v>
      </c>
      <c r="E39" s="6">
        <f t="shared" si="9"/>
        <v>164</v>
      </c>
      <c r="F39" s="6">
        <v>105</v>
      </c>
      <c r="G39" s="6">
        <v>59</v>
      </c>
      <c r="H39" s="6">
        <f t="shared" si="10"/>
        <v>2</v>
      </c>
      <c r="I39" s="6">
        <v>2</v>
      </c>
      <c r="J39" s="6">
        <v>0</v>
      </c>
      <c r="K39" s="6">
        <f t="shared" si="11"/>
        <v>0</v>
      </c>
      <c r="L39" s="6">
        <v>0</v>
      </c>
      <c r="M39" s="6">
        <v>0</v>
      </c>
    </row>
    <row r="40" spans="1:13" ht="14.25" customHeight="1">
      <c r="A40" s="150" t="s">
        <v>23</v>
      </c>
      <c r="B40" s="77">
        <f t="shared" si="8"/>
        <v>199</v>
      </c>
      <c r="C40" s="6">
        <v>7</v>
      </c>
      <c r="D40" s="6">
        <v>192</v>
      </c>
      <c r="E40" s="6">
        <f t="shared" si="9"/>
        <v>127</v>
      </c>
      <c r="F40" s="6">
        <v>4</v>
      </c>
      <c r="G40" s="6">
        <v>123</v>
      </c>
      <c r="H40" s="6">
        <f t="shared" si="10"/>
        <v>1</v>
      </c>
      <c r="I40" s="6">
        <v>0</v>
      </c>
      <c r="J40" s="6">
        <v>1</v>
      </c>
      <c r="K40" s="6">
        <f t="shared" si="11"/>
        <v>0</v>
      </c>
      <c r="L40" s="6">
        <v>0</v>
      </c>
      <c r="M40" s="6">
        <v>0</v>
      </c>
    </row>
    <row r="41" spans="1:13" ht="14.25" customHeight="1">
      <c r="A41" s="150" t="s">
        <v>24</v>
      </c>
      <c r="B41" s="77">
        <f t="shared" si="8"/>
        <v>0</v>
      </c>
      <c r="C41" s="6">
        <v>0</v>
      </c>
      <c r="D41" s="6">
        <v>0</v>
      </c>
      <c r="E41" s="6">
        <f t="shared" si="9"/>
        <v>0</v>
      </c>
      <c r="F41" s="6">
        <v>0</v>
      </c>
      <c r="G41" s="6">
        <v>0</v>
      </c>
      <c r="H41" s="6">
        <f t="shared" si="10"/>
        <v>0</v>
      </c>
      <c r="I41" s="6">
        <v>0</v>
      </c>
      <c r="J41" s="6">
        <v>0</v>
      </c>
      <c r="K41" s="6">
        <f t="shared" si="11"/>
        <v>0</v>
      </c>
      <c r="L41" s="6">
        <v>0</v>
      </c>
      <c r="M41" s="6">
        <v>0</v>
      </c>
    </row>
    <row r="42" spans="1:13" ht="14.25" customHeight="1">
      <c r="A42" s="150" t="s">
        <v>72</v>
      </c>
      <c r="B42" s="77">
        <f t="shared" si="8"/>
        <v>0</v>
      </c>
      <c r="C42" s="6">
        <v>0</v>
      </c>
      <c r="D42" s="6">
        <v>0</v>
      </c>
      <c r="E42" s="6">
        <f t="shared" si="9"/>
        <v>0</v>
      </c>
      <c r="F42" s="6">
        <v>0</v>
      </c>
      <c r="G42" s="6">
        <v>0</v>
      </c>
      <c r="H42" s="6">
        <f t="shared" si="10"/>
        <v>0</v>
      </c>
      <c r="I42" s="6">
        <v>0</v>
      </c>
      <c r="J42" s="6">
        <v>0</v>
      </c>
      <c r="K42" s="6">
        <f t="shared" si="11"/>
        <v>0</v>
      </c>
      <c r="L42" s="6">
        <v>0</v>
      </c>
      <c r="M42" s="6">
        <v>0</v>
      </c>
    </row>
    <row r="43" spans="1:13" ht="14.25" customHeight="1">
      <c r="A43" s="150" t="s">
        <v>73</v>
      </c>
      <c r="B43" s="77">
        <f t="shared" si="8"/>
        <v>329</v>
      </c>
      <c r="C43" s="6">
        <v>49</v>
      </c>
      <c r="D43" s="6">
        <v>280</v>
      </c>
      <c r="E43" s="6">
        <f t="shared" si="9"/>
        <v>243</v>
      </c>
      <c r="F43" s="6">
        <v>33</v>
      </c>
      <c r="G43" s="6">
        <v>210</v>
      </c>
      <c r="H43" s="6">
        <f t="shared" si="10"/>
        <v>0</v>
      </c>
      <c r="I43" s="6">
        <v>0</v>
      </c>
      <c r="J43" s="6">
        <v>0</v>
      </c>
      <c r="K43" s="6">
        <f t="shared" si="11"/>
        <v>0</v>
      </c>
      <c r="L43" s="6">
        <v>0</v>
      </c>
      <c r="M43" s="6">
        <v>0</v>
      </c>
    </row>
    <row r="44" spans="1:13" ht="14.25" customHeight="1">
      <c r="A44" s="151" t="s">
        <v>131</v>
      </c>
      <c r="B44" s="77">
        <f t="shared" si="8"/>
        <v>1922</v>
      </c>
      <c r="C44" s="6">
        <v>709</v>
      </c>
      <c r="D44" s="6">
        <v>1213</v>
      </c>
      <c r="E44" s="6">
        <f t="shared" si="9"/>
        <v>1627</v>
      </c>
      <c r="F44" s="6">
        <v>646</v>
      </c>
      <c r="G44" s="6">
        <v>981</v>
      </c>
      <c r="H44" s="6">
        <f t="shared" si="10"/>
        <v>8</v>
      </c>
      <c r="I44" s="6">
        <v>2</v>
      </c>
      <c r="J44" s="6">
        <v>6</v>
      </c>
      <c r="K44" s="6">
        <f t="shared" si="11"/>
        <v>2</v>
      </c>
      <c r="L44" s="6">
        <v>1</v>
      </c>
      <c r="M44" s="6">
        <v>1</v>
      </c>
    </row>
    <row r="45" spans="1:13" ht="14.25" customHeight="1">
      <c r="A45" s="152" t="s">
        <v>74</v>
      </c>
      <c r="B45" s="116">
        <f t="shared" si="8"/>
        <v>5175</v>
      </c>
      <c r="C45" s="117">
        <v>2843</v>
      </c>
      <c r="D45" s="117">
        <v>2332</v>
      </c>
      <c r="E45" s="117">
        <f t="shared" si="9"/>
        <v>1799</v>
      </c>
      <c r="F45" s="117">
        <v>954</v>
      </c>
      <c r="G45" s="117">
        <v>845</v>
      </c>
      <c r="H45" s="117">
        <f t="shared" si="10"/>
        <v>16</v>
      </c>
      <c r="I45" s="117">
        <v>8</v>
      </c>
      <c r="J45" s="117">
        <v>8</v>
      </c>
      <c r="K45" s="117">
        <f t="shared" si="11"/>
        <v>1</v>
      </c>
      <c r="L45" s="117">
        <v>0</v>
      </c>
      <c r="M45" s="117">
        <v>1</v>
      </c>
    </row>
    <row r="46" ht="13.5" customHeight="1">
      <c r="A46" s="7"/>
    </row>
    <row r="47" spans="1:13" s="79" customFormat="1" ht="19.5" customHeight="1">
      <c r="A47" s="78" t="s">
        <v>29</v>
      </c>
      <c r="H47" s="80"/>
      <c r="I47" s="80"/>
      <c r="J47" s="80"/>
      <c r="K47" s="80"/>
      <c r="L47" s="80"/>
      <c r="M47" s="80"/>
    </row>
    <row r="48" spans="1:13" s="72" customFormat="1" ht="24" customHeight="1">
      <c r="A48" s="227" t="s">
        <v>1</v>
      </c>
      <c r="B48" s="226" t="s">
        <v>25</v>
      </c>
      <c r="C48" s="226"/>
      <c r="D48" s="226"/>
      <c r="E48" s="226" t="s">
        <v>26</v>
      </c>
      <c r="F48" s="226"/>
      <c r="G48" s="226"/>
      <c r="H48" s="220" t="s">
        <v>27</v>
      </c>
      <c r="I48" s="220"/>
      <c r="J48" s="220"/>
      <c r="K48" s="220" t="s">
        <v>135</v>
      </c>
      <c r="L48" s="220"/>
      <c r="M48" s="221"/>
    </row>
    <row r="49" spans="1:13" s="72" customFormat="1" ht="15" customHeight="1">
      <c r="A49" s="225"/>
      <c r="B49" s="73" t="s">
        <v>2</v>
      </c>
      <c r="C49" s="73" t="s">
        <v>4</v>
      </c>
      <c r="D49" s="73" t="s">
        <v>5</v>
      </c>
      <c r="E49" s="73" t="s">
        <v>2</v>
      </c>
      <c r="F49" s="73" t="s">
        <v>4</v>
      </c>
      <c r="G49" s="73" t="s">
        <v>5</v>
      </c>
      <c r="H49" s="73" t="s">
        <v>2</v>
      </c>
      <c r="I49" s="73" t="s">
        <v>4</v>
      </c>
      <c r="J49" s="73" t="s">
        <v>5</v>
      </c>
      <c r="K49" s="73" t="s">
        <v>2</v>
      </c>
      <c r="L49" s="73" t="s">
        <v>4</v>
      </c>
      <c r="M49" s="74" t="s">
        <v>5</v>
      </c>
    </row>
    <row r="50" spans="1:13" s="72" customFormat="1" ht="14.25" customHeight="1">
      <c r="A50" s="153">
        <v>17</v>
      </c>
      <c r="B50" s="77">
        <v>1206</v>
      </c>
      <c r="C50" s="6">
        <v>688</v>
      </c>
      <c r="D50" s="6">
        <v>518</v>
      </c>
      <c r="E50" s="6">
        <v>956</v>
      </c>
      <c r="F50" s="6">
        <v>506</v>
      </c>
      <c r="G50" s="6">
        <v>450</v>
      </c>
      <c r="H50" s="6">
        <v>9</v>
      </c>
      <c r="I50" s="7">
        <v>8</v>
      </c>
      <c r="J50" s="7">
        <v>1</v>
      </c>
      <c r="K50" s="6">
        <v>222</v>
      </c>
      <c r="L50" s="7">
        <v>122</v>
      </c>
      <c r="M50" s="7">
        <v>100</v>
      </c>
    </row>
    <row r="51" spans="1:13" s="72" customFormat="1" ht="14.25" customHeight="1">
      <c r="A51" s="154">
        <f>A50+1</f>
        <v>18</v>
      </c>
      <c r="B51" s="77">
        <v>1332</v>
      </c>
      <c r="C51" s="6">
        <v>771</v>
      </c>
      <c r="D51" s="6">
        <v>561</v>
      </c>
      <c r="E51" s="6">
        <v>1023</v>
      </c>
      <c r="F51" s="6">
        <v>544</v>
      </c>
      <c r="G51" s="6">
        <v>479</v>
      </c>
      <c r="H51" s="6">
        <v>15</v>
      </c>
      <c r="I51" s="7">
        <v>8</v>
      </c>
      <c r="J51" s="7">
        <v>7</v>
      </c>
      <c r="K51" s="6">
        <v>233</v>
      </c>
      <c r="L51" s="7">
        <v>144</v>
      </c>
      <c r="M51" s="7">
        <v>89</v>
      </c>
    </row>
    <row r="52" spans="1:13" s="72" customFormat="1" ht="14.25" customHeight="1">
      <c r="A52" s="154">
        <f>A51+1</f>
        <v>19</v>
      </c>
      <c r="B52" s="77">
        <v>1262</v>
      </c>
      <c r="C52" s="6">
        <v>778</v>
      </c>
      <c r="D52" s="6">
        <v>484</v>
      </c>
      <c r="E52" s="6">
        <v>1019</v>
      </c>
      <c r="F52" s="6">
        <v>595</v>
      </c>
      <c r="G52" s="6">
        <v>424</v>
      </c>
      <c r="H52" s="6">
        <v>19</v>
      </c>
      <c r="I52" s="7">
        <v>10</v>
      </c>
      <c r="J52" s="7">
        <v>9</v>
      </c>
      <c r="K52" s="6">
        <v>244</v>
      </c>
      <c r="L52" s="7">
        <v>151</v>
      </c>
      <c r="M52" s="7">
        <v>93</v>
      </c>
    </row>
    <row r="53" spans="1:13" s="72" customFormat="1" ht="14.25" customHeight="1">
      <c r="A53" s="154">
        <f>A52+1</f>
        <v>20</v>
      </c>
      <c r="B53" s="77">
        <v>1457</v>
      </c>
      <c r="C53" s="6">
        <v>785</v>
      </c>
      <c r="D53" s="6">
        <v>672</v>
      </c>
      <c r="E53" s="6">
        <v>1137</v>
      </c>
      <c r="F53" s="6">
        <v>585</v>
      </c>
      <c r="G53" s="6">
        <v>552</v>
      </c>
      <c r="H53" s="6">
        <v>16</v>
      </c>
      <c r="I53" s="7">
        <v>8</v>
      </c>
      <c r="J53" s="7">
        <v>8</v>
      </c>
      <c r="K53" s="6">
        <v>220</v>
      </c>
      <c r="L53" s="7">
        <v>134</v>
      </c>
      <c r="M53" s="7">
        <v>86</v>
      </c>
    </row>
    <row r="54" spans="1:13" s="79" customFormat="1" ht="14.25" customHeight="1">
      <c r="A54" s="155">
        <f>A53+1</f>
        <v>21</v>
      </c>
      <c r="B54" s="85">
        <f aca="true" t="shared" si="12" ref="B54:B67">C54+D54</f>
        <v>1445</v>
      </c>
      <c r="C54" s="79">
        <f>SUM(C57:C67)</f>
        <v>806</v>
      </c>
      <c r="D54" s="79">
        <f>SUM(D57:D67)</f>
        <v>639</v>
      </c>
      <c r="E54" s="79">
        <f aca="true" t="shared" si="13" ref="E54:E67">F54+G54</f>
        <v>1172</v>
      </c>
      <c r="F54" s="79">
        <f>SUM(F57:F67)</f>
        <v>624</v>
      </c>
      <c r="G54" s="79">
        <f>SUM(G57:G67)</f>
        <v>548</v>
      </c>
      <c r="H54" s="79">
        <f aca="true" t="shared" si="14" ref="H54:H67">I54+J54</f>
        <v>10</v>
      </c>
      <c r="I54" s="79">
        <f>SUM(I57:I67)</f>
        <v>5</v>
      </c>
      <c r="J54" s="79">
        <f>SUM(J57:J67)</f>
        <v>5</v>
      </c>
      <c r="K54" s="79">
        <f aca="true" t="shared" si="15" ref="K54:K67">L54+M54</f>
        <v>186</v>
      </c>
      <c r="L54" s="79">
        <f>SUM(L57:L67)</f>
        <v>102</v>
      </c>
      <c r="M54" s="79">
        <f>SUM(M57:M67)</f>
        <v>84</v>
      </c>
    </row>
    <row r="55" spans="1:13" ht="14.25" customHeight="1">
      <c r="A55" s="75" t="s">
        <v>11</v>
      </c>
      <c r="B55" s="6">
        <f t="shared" si="12"/>
        <v>1445</v>
      </c>
      <c r="C55" s="6">
        <v>806</v>
      </c>
      <c r="D55" s="6">
        <v>639</v>
      </c>
      <c r="E55" s="6">
        <f t="shared" si="13"/>
        <v>1172</v>
      </c>
      <c r="F55" s="6">
        <v>624</v>
      </c>
      <c r="G55" s="6">
        <v>548</v>
      </c>
      <c r="H55" s="6">
        <f t="shared" si="14"/>
        <v>10</v>
      </c>
      <c r="I55" s="7">
        <v>5</v>
      </c>
      <c r="J55" s="7">
        <v>5</v>
      </c>
      <c r="K55" s="6">
        <f t="shared" si="15"/>
        <v>186</v>
      </c>
      <c r="L55" s="7">
        <v>102</v>
      </c>
      <c r="M55" s="7">
        <v>84</v>
      </c>
    </row>
    <row r="56" spans="1:11" ht="14.25" customHeight="1">
      <c r="A56" s="75"/>
      <c r="H56" s="6"/>
      <c r="K56" s="6"/>
    </row>
    <row r="57" spans="1:13" ht="14.25" customHeight="1">
      <c r="A57" s="150" t="s">
        <v>71</v>
      </c>
      <c r="B57" s="77">
        <f t="shared" si="12"/>
        <v>1273</v>
      </c>
      <c r="C57" s="6">
        <v>649</v>
      </c>
      <c r="D57" s="6">
        <v>624</v>
      </c>
      <c r="E57" s="6">
        <f t="shared" si="13"/>
        <v>1030</v>
      </c>
      <c r="F57" s="6">
        <v>497</v>
      </c>
      <c r="G57" s="6">
        <v>533</v>
      </c>
      <c r="H57" s="6">
        <f t="shared" si="14"/>
        <v>9</v>
      </c>
      <c r="I57" s="6">
        <v>5</v>
      </c>
      <c r="J57" s="6">
        <v>4</v>
      </c>
      <c r="K57" s="6">
        <f t="shared" si="15"/>
        <v>167</v>
      </c>
      <c r="L57" s="6">
        <v>87</v>
      </c>
      <c r="M57" s="6">
        <v>80</v>
      </c>
    </row>
    <row r="58" spans="1:13" ht="14.25" customHeight="1">
      <c r="A58" s="150" t="s">
        <v>19</v>
      </c>
      <c r="B58" s="77">
        <f t="shared" si="12"/>
        <v>0</v>
      </c>
      <c r="C58" s="6">
        <v>0</v>
      </c>
      <c r="D58" s="6">
        <v>0</v>
      </c>
      <c r="E58" s="6">
        <f t="shared" si="13"/>
        <v>0</v>
      </c>
      <c r="F58" s="6">
        <v>0</v>
      </c>
      <c r="G58" s="6">
        <v>0</v>
      </c>
      <c r="H58" s="6">
        <f t="shared" si="14"/>
        <v>0</v>
      </c>
      <c r="I58" s="6">
        <v>0</v>
      </c>
      <c r="J58" s="6">
        <v>0</v>
      </c>
      <c r="K58" s="6">
        <f t="shared" si="15"/>
        <v>0</v>
      </c>
      <c r="L58" s="6">
        <v>0</v>
      </c>
      <c r="M58" s="6">
        <v>0</v>
      </c>
    </row>
    <row r="59" spans="1:13" ht="14.25" customHeight="1">
      <c r="A59" s="150" t="s">
        <v>20</v>
      </c>
      <c r="B59" s="77">
        <f t="shared" si="12"/>
        <v>147</v>
      </c>
      <c r="C59" s="6">
        <v>140</v>
      </c>
      <c r="D59" s="6">
        <v>7</v>
      </c>
      <c r="E59" s="6">
        <f t="shared" si="13"/>
        <v>119</v>
      </c>
      <c r="F59" s="6">
        <v>112</v>
      </c>
      <c r="G59" s="6">
        <v>7</v>
      </c>
      <c r="H59" s="6">
        <f t="shared" si="14"/>
        <v>1</v>
      </c>
      <c r="I59" s="6">
        <v>0</v>
      </c>
      <c r="J59" s="6">
        <v>1</v>
      </c>
      <c r="K59" s="6">
        <f t="shared" si="15"/>
        <v>13</v>
      </c>
      <c r="L59" s="6">
        <v>10</v>
      </c>
      <c r="M59" s="6">
        <v>3</v>
      </c>
    </row>
    <row r="60" spans="1:13" ht="14.25" customHeight="1">
      <c r="A60" s="150" t="s">
        <v>21</v>
      </c>
      <c r="B60" s="77">
        <f t="shared" si="12"/>
        <v>25</v>
      </c>
      <c r="C60" s="6">
        <v>17</v>
      </c>
      <c r="D60" s="6">
        <v>8</v>
      </c>
      <c r="E60" s="6">
        <f t="shared" si="13"/>
        <v>23</v>
      </c>
      <c r="F60" s="6">
        <v>15</v>
      </c>
      <c r="G60" s="6">
        <v>8</v>
      </c>
      <c r="H60" s="6">
        <f t="shared" si="14"/>
        <v>0</v>
      </c>
      <c r="I60" s="6">
        <v>0</v>
      </c>
      <c r="J60" s="6">
        <v>0</v>
      </c>
      <c r="K60" s="6">
        <f t="shared" si="15"/>
        <v>6</v>
      </c>
      <c r="L60" s="6">
        <v>5</v>
      </c>
      <c r="M60" s="6">
        <v>1</v>
      </c>
    </row>
    <row r="61" spans="1:13" ht="14.25" customHeight="1">
      <c r="A61" s="150" t="s">
        <v>22</v>
      </c>
      <c r="B61" s="77">
        <f t="shared" si="12"/>
        <v>0</v>
      </c>
      <c r="C61" s="6">
        <v>0</v>
      </c>
      <c r="D61" s="6">
        <v>0</v>
      </c>
      <c r="E61" s="6">
        <f t="shared" si="13"/>
        <v>0</v>
      </c>
      <c r="F61" s="6">
        <v>0</v>
      </c>
      <c r="G61" s="6">
        <v>0</v>
      </c>
      <c r="H61" s="6">
        <f t="shared" si="14"/>
        <v>0</v>
      </c>
      <c r="I61" s="6">
        <v>0</v>
      </c>
      <c r="J61" s="6">
        <v>0</v>
      </c>
      <c r="K61" s="6">
        <f t="shared" si="15"/>
        <v>0</v>
      </c>
      <c r="L61" s="6">
        <v>0</v>
      </c>
      <c r="M61" s="6">
        <v>0</v>
      </c>
    </row>
    <row r="62" spans="1:13" ht="14.25" customHeight="1">
      <c r="A62" s="150" t="s">
        <v>23</v>
      </c>
      <c r="B62" s="77">
        <f t="shared" si="12"/>
        <v>0</v>
      </c>
      <c r="C62" s="6">
        <v>0</v>
      </c>
      <c r="D62" s="6">
        <v>0</v>
      </c>
      <c r="E62" s="6">
        <f t="shared" si="13"/>
        <v>0</v>
      </c>
      <c r="F62" s="6">
        <v>0</v>
      </c>
      <c r="G62" s="6">
        <v>0</v>
      </c>
      <c r="H62" s="6">
        <f t="shared" si="14"/>
        <v>0</v>
      </c>
      <c r="I62" s="6">
        <v>0</v>
      </c>
      <c r="J62" s="6">
        <v>0</v>
      </c>
      <c r="K62" s="6">
        <f t="shared" si="15"/>
        <v>0</v>
      </c>
      <c r="L62" s="6">
        <v>0</v>
      </c>
      <c r="M62" s="6">
        <v>0</v>
      </c>
    </row>
    <row r="63" spans="1:13" ht="14.25" customHeight="1">
      <c r="A63" s="150" t="s">
        <v>24</v>
      </c>
      <c r="B63" s="77">
        <f t="shared" si="12"/>
        <v>0</v>
      </c>
      <c r="C63" s="6">
        <v>0</v>
      </c>
      <c r="D63" s="6">
        <v>0</v>
      </c>
      <c r="E63" s="6">
        <f t="shared" si="13"/>
        <v>0</v>
      </c>
      <c r="F63" s="6">
        <v>0</v>
      </c>
      <c r="G63" s="6">
        <v>0</v>
      </c>
      <c r="H63" s="6">
        <f t="shared" si="14"/>
        <v>0</v>
      </c>
      <c r="I63" s="6">
        <v>0</v>
      </c>
      <c r="J63" s="6">
        <v>0</v>
      </c>
      <c r="K63" s="6">
        <f t="shared" si="15"/>
        <v>0</v>
      </c>
      <c r="L63" s="6">
        <v>0</v>
      </c>
      <c r="M63" s="6">
        <v>0</v>
      </c>
    </row>
    <row r="64" spans="1:13" ht="14.25" customHeight="1">
      <c r="A64" s="150" t="s">
        <v>72</v>
      </c>
      <c r="B64" s="77">
        <f t="shared" si="12"/>
        <v>0</v>
      </c>
      <c r="C64" s="6">
        <v>0</v>
      </c>
      <c r="D64" s="6">
        <v>0</v>
      </c>
      <c r="E64" s="6">
        <f t="shared" si="13"/>
        <v>0</v>
      </c>
      <c r="F64" s="6">
        <v>0</v>
      </c>
      <c r="G64" s="6">
        <v>0</v>
      </c>
      <c r="H64" s="6">
        <f t="shared" si="14"/>
        <v>0</v>
      </c>
      <c r="I64" s="6">
        <v>0</v>
      </c>
      <c r="J64" s="6">
        <v>0</v>
      </c>
      <c r="K64" s="6">
        <f t="shared" si="15"/>
        <v>0</v>
      </c>
      <c r="L64" s="6">
        <v>0</v>
      </c>
      <c r="M64" s="6">
        <v>0</v>
      </c>
    </row>
    <row r="65" spans="1:13" ht="14.25" customHeight="1">
      <c r="A65" s="150" t="s">
        <v>73</v>
      </c>
      <c r="B65" s="77">
        <f t="shared" si="12"/>
        <v>0</v>
      </c>
      <c r="C65" s="6">
        <v>0</v>
      </c>
      <c r="D65" s="6">
        <v>0</v>
      </c>
      <c r="E65" s="6">
        <f t="shared" si="13"/>
        <v>0</v>
      </c>
      <c r="F65" s="6">
        <v>0</v>
      </c>
      <c r="G65" s="6">
        <v>0</v>
      </c>
      <c r="H65" s="6">
        <f t="shared" si="14"/>
        <v>0</v>
      </c>
      <c r="I65" s="6">
        <v>0</v>
      </c>
      <c r="J65" s="6">
        <v>0</v>
      </c>
      <c r="K65" s="6">
        <f t="shared" si="15"/>
        <v>0</v>
      </c>
      <c r="L65" s="6">
        <v>0</v>
      </c>
      <c r="M65" s="6">
        <v>0</v>
      </c>
    </row>
    <row r="66" spans="1:13" ht="14.25" customHeight="1">
      <c r="A66" s="151" t="s">
        <v>131</v>
      </c>
      <c r="B66" s="77">
        <f t="shared" si="12"/>
        <v>0</v>
      </c>
      <c r="C66" s="6">
        <v>0</v>
      </c>
      <c r="D66" s="6">
        <v>0</v>
      </c>
      <c r="E66" s="6">
        <f t="shared" si="13"/>
        <v>0</v>
      </c>
      <c r="F66" s="6">
        <v>0</v>
      </c>
      <c r="G66" s="6">
        <v>0</v>
      </c>
      <c r="H66" s="6">
        <f t="shared" si="14"/>
        <v>0</v>
      </c>
      <c r="I66" s="6">
        <v>0</v>
      </c>
      <c r="J66" s="6">
        <v>0</v>
      </c>
      <c r="K66" s="6">
        <f t="shared" si="15"/>
        <v>0</v>
      </c>
      <c r="L66" s="6">
        <v>0</v>
      </c>
      <c r="M66" s="6">
        <v>0</v>
      </c>
    </row>
    <row r="67" spans="1:13" ht="14.25" customHeight="1">
      <c r="A67" s="152" t="s">
        <v>74</v>
      </c>
      <c r="B67" s="116">
        <f t="shared" si="12"/>
        <v>0</v>
      </c>
      <c r="C67" s="117">
        <v>0</v>
      </c>
      <c r="D67" s="117">
        <v>0</v>
      </c>
      <c r="E67" s="117">
        <f t="shared" si="13"/>
        <v>0</v>
      </c>
      <c r="F67" s="117">
        <v>0</v>
      </c>
      <c r="G67" s="117">
        <v>0</v>
      </c>
      <c r="H67" s="117">
        <f t="shared" si="14"/>
        <v>0</v>
      </c>
      <c r="I67" s="117">
        <v>0</v>
      </c>
      <c r="J67" s="117">
        <v>0</v>
      </c>
      <c r="K67" s="117">
        <f t="shared" si="15"/>
        <v>0</v>
      </c>
      <c r="L67" s="117">
        <v>0</v>
      </c>
      <c r="M67" s="117">
        <v>0</v>
      </c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mergeCells count="15">
    <mergeCell ref="A2:A3"/>
    <mergeCell ref="B2:D2"/>
    <mergeCell ref="E2:G2"/>
    <mergeCell ref="A48:A49"/>
    <mergeCell ref="B48:D48"/>
    <mergeCell ref="E48:G48"/>
    <mergeCell ref="E25:G25"/>
    <mergeCell ref="A25:A26"/>
    <mergeCell ref="B25:D25"/>
    <mergeCell ref="K48:M48"/>
    <mergeCell ref="K2:M2"/>
    <mergeCell ref="H2:J2"/>
    <mergeCell ref="H25:J25"/>
    <mergeCell ref="K25:M25"/>
    <mergeCell ref="H48:J48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63" useFirstPageNumber="1" horizontalDpi="98" verticalDpi="98" orientation="portrait" paperSize="9" scale="80" r:id="rId3"/>
  <headerFooter alignWithMargins="0">
    <oddHeader>&amp;R&amp;18高等学校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SheetLayoutView="100" workbookViewId="0" topLeftCell="A1">
      <selection activeCell="A9" sqref="A9"/>
    </sheetView>
  </sheetViews>
  <sheetFormatPr defaultColWidth="9.00390625" defaultRowHeight="13.5"/>
  <cols>
    <col min="1" max="1" width="9.625" style="8" customWidth="1"/>
    <col min="2" max="3" width="8.625" style="8" customWidth="1"/>
    <col min="4" max="13" width="7.625" style="8" customWidth="1"/>
    <col min="14" max="16384" width="9.00390625" style="8" customWidth="1"/>
  </cols>
  <sheetData>
    <row r="1" spans="1:12" s="89" customFormat="1" ht="24" customHeight="1">
      <c r="A1" s="90" t="s">
        <v>166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1" ht="19.5" customHeight="1">
      <c r="A2" s="239" t="s">
        <v>45</v>
      </c>
      <c r="B2" s="91" t="s">
        <v>156</v>
      </c>
      <c r="C2" s="91"/>
      <c r="D2" s="91"/>
      <c r="E2" s="91"/>
      <c r="F2" s="91"/>
      <c r="G2" s="91"/>
      <c r="H2" s="91"/>
      <c r="I2" s="91"/>
      <c r="J2" s="91"/>
      <c r="K2" s="240" t="s">
        <v>48</v>
      </c>
    </row>
    <row r="3" spans="1:11" ht="19.5" customHeight="1">
      <c r="A3" s="239"/>
      <c r="B3" s="91" t="s">
        <v>46</v>
      </c>
      <c r="C3" s="91"/>
      <c r="D3" s="91"/>
      <c r="E3" s="91"/>
      <c r="F3" s="91" t="s">
        <v>47</v>
      </c>
      <c r="G3" s="91"/>
      <c r="H3" s="91"/>
      <c r="I3" s="91"/>
      <c r="J3" s="91"/>
      <c r="K3" s="240"/>
    </row>
    <row r="4" spans="1:11" ht="19.5" customHeight="1">
      <c r="A4" s="239"/>
      <c r="B4" s="92" t="s">
        <v>2</v>
      </c>
      <c r="C4" s="92" t="s">
        <v>15</v>
      </c>
      <c r="D4" s="92" t="s">
        <v>16</v>
      </c>
      <c r="E4" s="92" t="s">
        <v>17</v>
      </c>
      <c r="F4" s="92" t="s">
        <v>2</v>
      </c>
      <c r="G4" s="92" t="s">
        <v>15</v>
      </c>
      <c r="H4" s="92" t="s">
        <v>16</v>
      </c>
      <c r="I4" s="92" t="s">
        <v>17</v>
      </c>
      <c r="J4" s="92" t="s">
        <v>18</v>
      </c>
      <c r="K4" s="240"/>
    </row>
    <row r="5" spans="1:11" s="93" customFormat="1" ht="19.5" customHeight="1">
      <c r="A5" s="165" t="s">
        <v>2</v>
      </c>
      <c r="B5" s="166">
        <f>SUM(C5:E5)</f>
        <v>68</v>
      </c>
      <c r="C5" s="166">
        <f>C6+C7</f>
        <v>46</v>
      </c>
      <c r="D5" s="166">
        <f aca="true" t="shared" si="0" ref="D5:K5">D6+D7</f>
        <v>5</v>
      </c>
      <c r="E5" s="166">
        <f t="shared" si="0"/>
        <v>17</v>
      </c>
      <c r="F5" s="166">
        <f>SUM(G5:I5)</f>
        <v>0</v>
      </c>
      <c r="G5" s="166">
        <f t="shared" si="0"/>
        <v>0</v>
      </c>
      <c r="H5" s="166">
        <f t="shared" si="0"/>
        <v>0</v>
      </c>
      <c r="I5" s="166">
        <f t="shared" si="0"/>
        <v>0</v>
      </c>
      <c r="J5" s="166">
        <f t="shared" si="0"/>
        <v>0</v>
      </c>
      <c r="K5" s="166">
        <f t="shared" si="0"/>
        <v>567</v>
      </c>
    </row>
    <row r="6" spans="1:11" ht="19.5" customHeight="1">
      <c r="A6" s="167" t="s">
        <v>11</v>
      </c>
      <c r="B6" s="34">
        <f>SUM(C6:E6)</f>
        <v>49</v>
      </c>
      <c r="C6" s="34">
        <v>31</v>
      </c>
      <c r="D6" s="34">
        <v>5</v>
      </c>
      <c r="E6" s="34">
        <v>13</v>
      </c>
      <c r="F6" s="34">
        <f>SUM(G6:I6)</f>
        <v>0</v>
      </c>
      <c r="G6" s="34">
        <v>0</v>
      </c>
      <c r="H6" s="34">
        <v>0</v>
      </c>
      <c r="I6" s="34">
        <v>0</v>
      </c>
      <c r="J6" s="34">
        <v>0</v>
      </c>
      <c r="K6" s="34">
        <v>358</v>
      </c>
    </row>
    <row r="7" spans="1:11" ht="19.5" customHeight="1">
      <c r="A7" s="168" t="s">
        <v>12</v>
      </c>
      <c r="B7" s="115">
        <f>SUM(C7:E7)</f>
        <v>19</v>
      </c>
      <c r="C7" s="115">
        <v>15</v>
      </c>
      <c r="D7" s="115">
        <v>0</v>
      </c>
      <c r="E7" s="115">
        <v>4</v>
      </c>
      <c r="F7" s="115">
        <f>SUM(G7:I7)</f>
        <v>0</v>
      </c>
      <c r="G7" s="115">
        <v>0</v>
      </c>
      <c r="H7" s="115">
        <v>0</v>
      </c>
      <c r="I7" s="115">
        <v>0</v>
      </c>
      <c r="J7" s="115">
        <v>0</v>
      </c>
      <c r="K7" s="115">
        <v>209</v>
      </c>
    </row>
    <row r="8" ht="19.5" customHeight="1">
      <c r="A8" s="99"/>
    </row>
    <row r="9" ht="19.5" customHeight="1"/>
    <row r="10" ht="19.5" customHeight="1"/>
    <row r="11" ht="19.5" customHeight="1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7" ht="19.5" customHeight="1"/>
    <row r="38" ht="19.5" customHeight="1"/>
    <row r="39" ht="19.5" customHeight="1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</sheetData>
  <mergeCells count="2">
    <mergeCell ref="A2:A4"/>
    <mergeCell ref="K2:K4"/>
  </mergeCells>
  <printOptions horizontalCentered="1"/>
  <pageMargins left="0.7874015748031497" right="0.7874015748031497" top="0.7874015748031497" bottom="0.5905511811023623" header="0.3937007874015748" footer="0.3937007874015748"/>
  <pageSetup firstPageNumber="65" useFirstPageNumber="1" fitToHeight="1" fitToWidth="1" horizontalDpi="300" verticalDpi="300" orientation="portrait" paperSize="9" scale="76" r:id="rId2"/>
  <headerFooter alignWithMargins="0">
    <oddHeader>&amp;L&amp;18高等学校</oddHeader>
  </headerFooter>
  <ignoredErrors>
    <ignoredError sqref="F5" formula="1"/>
    <ignoredError sqref="F6:F7" formula="1" formulaRange="1"/>
  </ignoredError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7"/>
  <sheetViews>
    <sheetView showOutlineSymbols="0" zoomScale="85" zoomScaleNormal="85" zoomScaleSheetLayoutView="75" workbookViewId="0" topLeftCell="A1">
      <selection activeCell="A2" sqref="A2:A4"/>
    </sheetView>
  </sheetViews>
  <sheetFormatPr defaultColWidth="9.00390625" defaultRowHeight="13.5"/>
  <cols>
    <col min="1" max="1" width="13.25390625" style="3" customWidth="1"/>
    <col min="2" max="4" width="7.625" style="2" customWidth="1"/>
    <col min="5" max="10" width="4.625" style="2" customWidth="1"/>
    <col min="11" max="12" width="7.50390625" style="2" bestFit="1" customWidth="1"/>
    <col min="13" max="14" width="7.125" style="2" customWidth="1"/>
    <col min="15" max="16" width="4.125" style="2" customWidth="1"/>
    <col min="17" max="21" width="4.625" style="2" customWidth="1"/>
    <col min="22" max="22" width="7.125" style="2" customWidth="1"/>
    <col min="23" max="16384" width="14.00390625" style="2" customWidth="1"/>
  </cols>
  <sheetData>
    <row r="1" spans="1:8" s="57" customFormat="1" ht="24" customHeight="1">
      <c r="A1" s="129" t="s">
        <v>167</v>
      </c>
      <c r="B1" s="130"/>
      <c r="C1" s="130"/>
      <c r="D1" s="130"/>
      <c r="E1" s="130"/>
      <c r="F1" s="130"/>
      <c r="G1" s="130"/>
      <c r="H1" s="130"/>
    </row>
    <row r="2" spans="1:22" ht="24.75" customHeight="1">
      <c r="A2" s="230" t="s">
        <v>1</v>
      </c>
      <c r="B2" s="230" t="s">
        <v>30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3" t="s">
        <v>31</v>
      </c>
    </row>
    <row r="3" spans="1:22" ht="24.75" customHeight="1">
      <c r="A3" s="231"/>
      <c r="B3" s="230" t="s">
        <v>2</v>
      </c>
      <c r="C3" s="232"/>
      <c r="D3" s="232"/>
      <c r="E3" s="232" t="s">
        <v>32</v>
      </c>
      <c r="F3" s="232"/>
      <c r="G3" s="232" t="s">
        <v>145</v>
      </c>
      <c r="H3" s="232"/>
      <c r="I3" s="232" t="s">
        <v>33</v>
      </c>
      <c r="J3" s="232"/>
      <c r="K3" s="145" t="s">
        <v>146</v>
      </c>
      <c r="L3" s="145" t="s">
        <v>147</v>
      </c>
      <c r="M3" s="232" t="s">
        <v>34</v>
      </c>
      <c r="N3" s="232"/>
      <c r="O3" s="232" t="s">
        <v>35</v>
      </c>
      <c r="P3" s="232"/>
      <c r="Q3" s="146" t="s">
        <v>36</v>
      </c>
      <c r="R3" s="228" t="s">
        <v>154</v>
      </c>
      <c r="S3" s="229"/>
      <c r="T3" s="232" t="s">
        <v>37</v>
      </c>
      <c r="U3" s="232"/>
      <c r="V3" s="234"/>
    </row>
    <row r="4" spans="1:22" ht="24.75" customHeight="1">
      <c r="A4" s="231"/>
      <c r="B4" s="142" t="s">
        <v>2</v>
      </c>
      <c r="C4" s="144" t="s">
        <v>4</v>
      </c>
      <c r="D4" s="144" t="s">
        <v>5</v>
      </c>
      <c r="E4" s="144" t="s">
        <v>4</v>
      </c>
      <c r="F4" s="144" t="s">
        <v>5</v>
      </c>
      <c r="G4" s="144" t="s">
        <v>4</v>
      </c>
      <c r="H4" s="144" t="s">
        <v>5</v>
      </c>
      <c r="I4" s="144" t="s">
        <v>4</v>
      </c>
      <c r="J4" s="144" t="s">
        <v>5</v>
      </c>
      <c r="K4" s="144" t="s">
        <v>4</v>
      </c>
      <c r="L4" s="144" t="s">
        <v>4</v>
      </c>
      <c r="M4" s="144" t="s">
        <v>4</v>
      </c>
      <c r="N4" s="144" t="s">
        <v>5</v>
      </c>
      <c r="O4" s="144" t="s">
        <v>4</v>
      </c>
      <c r="P4" s="144" t="s">
        <v>5</v>
      </c>
      <c r="Q4" s="144" t="s">
        <v>5</v>
      </c>
      <c r="R4" s="144" t="s">
        <v>148</v>
      </c>
      <c r="S4" s="144" t="s">
        <v>5</v>
      </c>
      <c r="T4" s="144" t="s">
        <v>4</v>
      </c>
      <c r="U4" s="144" t="s">
        <v>5</v>
      </c>
      <c r="V4" s="234"/>
    </row>
    <row r="5" spans="1:22" ht="24.75" customHeight="1">
      <c r="A5" s="156">
        <v>17</v>
      </c>
      <c r="B5" s="159">
        <v>7546</v>
      </c>
      <c r="C5" s="132">
        <v>5714</v>
      </c>
      <c r="D5" s="132">
        <v>1832</v>
      </c>
      <c r="E5" s="132">
        <v>133</v>
      </c>
      <c r="F5" s="132">
        <v>14</v>
      </c>
      <c r="G5" s="135" t="s">
        <v>157</v>
      </c>
      <c r="H5" s="135" t="s">
        <v>157</v>
      </c>
      <c r="I5" s="132">
        <v>281</v>
      </c>
      <c r="J5" s="132">
        <v>17</v>
      </c>
      <c r="K5" s="135" t="s">
        <v>157</v>
      </c>
      <c r="L5" s="135" t="s">
        <v>157</v>
      </c>
      <c r="M5" s="132">
        <v>4996</v>
      </c>
      <c r="N5" s="132">
        <v>1484</v>
      </c>
      <c r="O5" s="132">
        <v>7</v>
      </c>
      <c r="P5" s="132">
        <v>2</v>
      </c>
      <c r="Q5" s="132">
        <v>151</v>
      </c>
      <c r="R5" s="132">
        <v>0</v>
      </c>
      <c r="S5" s="132">
        <v>4</v>
      </c>
      <c r="T5" s="132">
        <v>297</v>
      </c>
      <c r="U5" s="132">
        <v>160</v>
      </c>
      <c r="V5" s="132">
        <v>2264</v>
      </c>
    </row>
    <row r="6" spans="1:22" ht="24.75" customHeight="1">
      <c r="A6" s="157">
        <f>A5+1</f>
        <v>18</v>
      </c>
      <c r="B6" s="160">
        <v>7457</v>
      </c>
      <c r="C6" s="132">
        <v>5608</v>
      </c>
      <c r="D6" s="132">
        <v>1849</v>
      </c>
      <c r="E6" s="132">
        <v>132</v>
      </c>
      <c r="F6" s="132">
        <v>14</v>
      </c>
      <c r="G6" s="135" t="s">
        <v>157</v>
      </c>
      <c r="H6" s="135" t="s">
        <v>157</v>
      </c>
      <c r="I6" s="132">
        <v>284</v>
      </c>
      <c r="J6" s="132">
        <v>19</v>
      </c>
      <c r="K6" s="135" t="s">
        <v>157</v>
      </c>
      <c r="L6" s="135" t="s">
        <v>157</v>
      </c>
      <c r="M6" s="132">
        <v>4898</v>
      </c>
      <c r="N6" s="132">
        <v>1463</v>
      </c>
      <c r="O6" s="132">
        <v>6</v>
      </c>
      <c r="P6" s="132">
        <v>2</v>
      </c>
      <c r="Q6" s="132">
        <v>154</v>
      </c>
      <c r="R6" s="132">
        <v>0</v>
      </c>
      <c r="S6" s="132">
        <v>4</v>
      </c>
      <c r="T6" s="132">
        <v>288</v>
      </c>
      <c r="U6" s="132">
        <v>193</v>
      </c>
      <c r="V6" s="132">
        <v>2130</v>
      </c>
    </row>
    <row r="7" spans="1:22" ht="24.75" customHeight="1">
      <c r="A7" s="157">
        <f>A6+1</f>
        <v>19</v>
      </c>
      <c r="B7" s="160">
        <v>7338</v>
      </c>
      <c r="C7" s="132">
        <v>5481</v>
      </c>
      <c r="D7" s="132">
        <v>1857</v>
      </c>
      <c r="E7" s="132">
        <v>131</v>
      </c>
      <c r="F7" s="132">
        <v>15</v>
      </c>
      <c r="G7" s="135" t="s">
        <v>157</v>
      </c>
      <c r="H7" s="135" t="s">
        <v>157</v>
      </c>
      <c r="I7" s="132">
        <v>282</v>
      </c>
      <c r="J7" s="132">
        <v>20</v>
      </c>
      <c r="K7" s="135" t="s">
        <v>157</v>
      </c>
      <c r="L7" s="135" t="s">
        <v>157</v>
      </c>
      <c r="M7" s="132">
        <v>4773</v>
      </c>
      <c r="N7" s="132">
        <v>1463</v>
      </c>
      <c r="O7" s="132">
        <v>5</v>
      </c>
      <c r="P7" s="132">
        <v>2</v>
      </c>
      <c r="Q7" s="132">
        <v>154</v>
      </c>
      <c r="R7" s="132">
        <v>0</v>
      </c>
      <c r="S7" s="132">
        <v>3</v>
      </c>
      <c r="T7" s="132">
        <v>290</v>
      </c>
      <c r="U7" s="132">
        <v>200</v>
      </c>
      <c r="V7" s="132">
        <v>2119</v>
      </c>
    </row>
    <row r="8" spans="1:22" ht="24.75" customHeight="1">
      <c r="A8" s="157">
        <f>A7+1</f>
        <v>20</v>
      </c>
      <c r="B8" s="160">
        <v>7218</v>
      </c>
      <c r="C8" s="132">
        <v>5355</v>
      </c>
      <c r="D8" s="132">
        <v>1863</v>
      </c>
      <c r="E8" s="132">
        <v>131</v>
      </c>
      <c r="F8" s="132">
        <v>13</v>
      </c>
      <c r="G8" s="135">
        <v>8</v>
      </c>
      <c r="H8" s="135">
        <v>2</v>
      </c>
      <c r="I8" s="132">
        <v>266</v>
      </c>
      <c r="J8" s="132">
        <v>21</v>
      </c>
      <c r="K8" s="135">
        <v>1</v>
      </c>
      <c r="L8" s="135">
        <v>4</v>
      </c>
      <c r="M8" s="132">
        <v>4597</v>
      </c>
      <c r="N8" s="132">
        <v>1429</v>
      </c>
      <c r="O8" s="132">
        <v>5</v>
      </c>
      <c r="P8" s="132">
        <v>3</v>
      </c>
      <c r="Q8" s="132">
        <v>178</v>
      </c>
      <c r="R8" s="132">
        <v>1</v>
      </c>
      <c r="S8" s="132">
        <v>0</v>
      </c>
      <c r="T8" s="132">
        <v>342</v>
      </c>
      <c r="U8" s="132">
        <v>217</v>
      </c>
      <c r="V8" s="132">
        <v>2174</v>
      </c>
    </row>
    <row r="9" spans="1:22" s="71" customFormat="1" ht="24.75" customHeight="1">
      <c r="A9" s="158">
        <f>A8+1</f>
        <v>21</v>
      </c>
      <c r="B9" s="161">
        <f>C9+D9</f>
        <v>7132</v>
      </c>
      <c r="C9" s="133">
        <f>E9+G9+I9+K9+L9+M9+O9+R9+T9</f>
        <v>5281</v>
      </c>
      <c r="D9" s="133">
        <f>F9+H9+J9+N9+P9+Q9+S9+U9</f>
        <v>1851</v>
      </c>
      <c r="E9" s="133">
        <f>E13+E17</f>
        <v>130</v>
      </c>
      <c r="F9" s="133">
        <f aca="true" t="shared" si="0" ref="F9:V9">F13+F17</f>
        <v>12</v>
      </c>
      <c r="G9" s="133">
        <f>G13+G17</f>
        <v>104</v>
      </c>
      <c r="H9" s="133">
        <f t="shared" si="0"/>
        <v>8</v>
      </c>
      <c r="I9" s="133">
        <f t="shared" si="0"/>
        <v>167</v>
      </c>
      <c r="J9" s="133">
        <f t="shared" si="0"/>
        <v>16</v>
      </c>
      <c r="K9" s="133">
        <f>K13+K17</f>
        <v>1</v>
      </c>
      <c r="L9" s="133">
        <f>L13+L17</f>
        <v>4</v>
      </c>
      <c r="M9" s="133">
        <f t="shared" si="0"/>
        <v>4513</v>
      </c>
      <c r="N9" s="133">
        <f t="shared" si="0"/>
        <v>1422</v>
      </c>
      <c r="O9" s="133">
        <f t="shared" si="0"/>
        <v>5</v>
      </c>
      <c r="P9" s="133">
        <f t="shared" si="0"/>
        <v>2</v>
      </c>
      <c r="Q9" s="133">
        <f t="shared" si="0"/>
        <v>180</v>
      </c>
      <c r="R9" s="133">
        <f t="shared" si="0"/>
        <v>0</v>
      </c>
      <c r="S9" s="133">
        <f t="shared" si="0"/>
        <v>0</v>
      </c>
      <c r="T9" s="133">
        <f t="shared" si="0"/>
        <v>357</v>
      </c>
      <c r="U9" s="133">
        <f t="shared" si="0"/>
        <v>211</v>
      </c>
      <c r="V9" s="133">
        <f t="shared" si="0"/>
        <v>2209</v>
      </c>
    </row>
    <row r="10" spans="1:22" ht="24.75" customHeight="1">
      <c r="A10" s="139" t="s">
        <v>11</v>
      </c>
      <c r="B10" s="132">
        <f aca="true" t="shared" si="1" ref="B10:B17">C10+D10</f>
        <v>5316</v>
      </c>
      <c r="C10" s="133">
        <f>E10+G10+I10+K10+L10+M10+O10+R10+T10</f>
        <v>3894</v>
      </c>
      <c r="D10" s="133">
        <f>F10+H10+J10+N10+P10+Q10+S10+U10</f>
        <v>1422</v>
      </c>
      <c r="E10" s="132">
        <f>E14+E17</f>
        <v>93</v>
      </c>
      <c r="F10" s="132">
        <f aca="true" t="shared" si="2" ref="F10:V10">F14+F17</f>
        <v>7</v>
      </c>
      <c r="G10" s="132">
        <f>G14+G17</f>
        <v>94</v>
      </c>
      <c r="H10" s="132">
        <f t="shared" si="2"/>
        <v>6</v>
      </c>
      <c r="I10" s="132">
        <f t="shared" si="2"/>
        <v>113</v>
      </c>
      <c r="J10" s="132">
        <f t="shared" si="2"/>
        <v>12</v>
      </c>
      <c r="K10" s="132">
        <f>K14+K17</f>
        <v>0</v>
      </c>
      <c r="L10" s="132">
        <f>L14+L17</f>
        <v>0</v>
      </c>
      <c r="M10" s="132">
        <f t="shared" si="2"/>
        <v>3397</v>
      </c>
      <c r="N10" s="132">
        <f t="shared" si="2"/>
        <v>1111</v>
      </c>
      <c r="O10" s="132">
        <f t="shared" si="2"/>
        <v>0</v>
      </c>
      <c r="P10" s="132">
        <f t="shared" si="2"/>
        <v>0</v>
      </c>
      <c r="Q10" s="132">
        <f t="shared" si="2"/>
        <v>140</v>
      </c>
      <c r="R10" s="132">
        <f t="shared" si="2"/>
        <v>0</v>
      </c>
      <c r="S10" s="132">
        <f t="shared" si="2"/>
        <v>0</v>
      </c>
      <c r="T10" s="132">
        <f t="shared" si="2"/>
        <v>197</v>
      </c>
      <c r="U10" s="132">
        <f t="shared" si="2"/>
        <v>146</v>
      </c>
      <c r="V10" s="132">
        <f t="shared" si="2"/>
        <v>1107</v>
      </c>
    </row>
    <row r="11" spans="1:22" ht="24.75" customHeight="1">
      <c r="A11" s="139" t="s">
        <v>12</v>
      </c>
      <c r="B11" s="132">
        <f t="shared" si="1"/>
        <v>1816</v>
      </c>
      <c r="C11" s="133">
        <f>E11+G11+I11+K11+L11+M11+O11+R11+T11</f>
        <v>1387</v>
      </c>
      <c r="D11" s="133">
        <f>F11+H11+J11+N11+P11+Q11+S11+U11</f>
        <v>429</v>
      </c>
      <c r="E11" s="132">
        <f>E15</f>
        <v>37</v>
      </c>
      <c r="F11" s="132">
        <f aca="true" t="shared" si="3" ref="F11:V11">F15</f>
        <v>5</v>
      </c>
      <c r="G11" s="132">
        <f>G15</f>
        <v>10</v>
      </c>
      <c r="H11" s="132">
        <f t="shared" si="3"/>
        <v>2</v>
      </c>
      <c r="I11" s="132">
        <f t="shared" si="3"/>
        <v>54</v>
      </c>
      <c r="J11" s="132">
        <f t="shared" si="3"/>
        <v>4</v>
      </c>
      <c r="K11" s="132">
        <f>K15</f>
        <v>1</v>
      </c>
      <c r="L11" s="132">
        <f>L15</f>
        <v>4</v>
      </c>
      <c r="M11" s="132">
        <f t="shared" si="3"/>
        <v>1116</v>
      </c>
      <c r="N11" s="132">
        <f t="shared" si="3"/>
        <v>311</v>
      </c>
      <c r="O11" s="132">
        <f t="shared" si="3"/>
        <v>5</v>
      </c>
      <c r="P11" s="132">
        <f t="shared" si="3"/>
        <v>2</v>
      </c>
      <c r="Q11" s="132">
        <f t="shared" si="3"/>
        <v>40</v>
      </c>
      <c r="R11" s="132">
        <f t="shared" si="3"/>
        <v>0</v>
      </c>
      <c r="S11" s="132">
        <v>0</v>
      </c>
      <c r="T11" s="132">
        <f t="shared" si="3"/>
        <v>160</v>
      </c>
      <c r="U11" s="132">
        <f t="shared" si="3"/>
        <v>65</v>
      </c>
      <c r="V11" s="132">
        <f t="shared" si="3"/>
        <v>1102</v>
      </c>
    </row>
    <row r="12" spans="1:22" ht="24.75" customHeight="1">
      <c r="A12" s="138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22" ht="24.75" customHeight="1">
      <c r="A13" s="140" t="s">
        <v>3</v>
      </c>
      <c r="B13" s="132">
        <f t="shared" si="1"/>
        <v>6796</v>
      </c>
      <c r="C13" s="133">
        <f>E13+G13+I13+K13+L13+M13+O13+R13+T13</f>
        <v>5006</v>
      </c>
      <c r="D13" s="133">
        <f>F13+H13+J13+N13+P13+Q13+S13+U13</f>
        <v>1790</v>
      </c>
      <c r="E13" s="132">
        <f>E14+E15</f>
        <v>128</v>
      </c>
      <c r="F13" s="132">
        <f aca="true" t="shared" si="4" ref="F13:V13">F14+F15</f>
        <v>12</v>
      </c>
      <c r="G13" s="132">
        <f t="shared" si="4"/>
        <v>102</v>
      </c>
      <c r="H13" s="132">
        <f t="shared" si="4"/>
        <v>8</v>
      </c>
      <c r="I13" s="132">
        <f t="shared" si="4"/>
        <v>142</v>
      </c>
      <c r="J13" s="132">
        <f t="shared" si="4"/>
        <v>16</v>
      </c>
      <c r="K13" s="132">
        <f t="shared" si="4"/>
        <v>1</v>
      </c>
      <c r="L13" s="132">
        <f t="shared" si="4"/>
        <v>4</v>
      </c>
      <c r="M13" s="132">
        <f t="shared" si="4"/>
        <v>4310</v>
      </c>
      <c r="N13" s="132">
        <f t="shared" si="4"/>
        <v>1388</v>
      </c>
      <c r="O13" s="132">
        <f t="shared" si="4"/>
        <v>5</v>
      </c>
      <c r="P13" s="132">
        <f t="shared" si="4"/>
        <v>2</v>
      </c>
      <c r="Q13" s="132">
        <f t="shared" si="4"/>
        <v>166</v>
      </c>
      <c r="R13" s="132">
        <f t="shared" si="4"/>
        <v>0</v>
      </c>
      <c r="S13" s="132">
        <f t="shared" si="4"/>
        <v>0</v>
      </c>
      <c r="T13" s="132">
        <f t="shared" si="4"/>
        <v>314</v>
      </c>
      <c r="U13" s="132">
        <f t="shared" si="4"/>
        <v>198</v>
      </c>
      <c r="V13" s="132">
        <f t="shared" si="4"/>
        <v>2058</v>
      </c>
    </row>
    <row r="14" spans="1:22" ht="24.75" customHeight="1">
      <c r="A14" s="139" t="s">
        <v>11</v>
      </c>
      <c r="B14" s="132">
        <f t="shared" si="1"/>
        <v>4980</v>
      </c>
      <c r="C14" s="133">
        <f>E14+G14+I14+K14+L14+M14+O14+R14+T14</f>
        <v>3619</v>
      </c>
      <c r="D14" s="133">
        <f>F14+H14+J14+N14+P14+Q14+S14+U14</f>
        <v>1361</v>
      </c>
      <c r="E14" s="132">
        <v>91</v>
      </c>
      <c r="F14" s="132">
        <v>7</v>
      </c>
      <c r="G14" s="132">
        <v>92</v>
      </c>
      <c r="H14" s="132">
        <v>6</v>
      </c>
      <c r="I14" s="132">
        <v>88</v>
      </c>
      <c r="J14" s="132">
        <v>12</v>
      </c>
      <c r="K14" s="132">
        <v>0</v>
      </c>
      <c r="L14" s="132">
        <v>0</v>
      </c>
      <c r="M14" s="132">
        <v>3194</v>
      </c>
      <c r="N14" s="132">
        <v>1077</v>
      </c>
      <c r="O14" s="132">
        <v>0</v>
      </c>
      <c r="P14" s="132">
        <v>0</v>
      </c>
      <c r="Q14" s="132">
        <v>126</v>
      </c>
      <c r="R14" s="132">
        <v>0</v>
      </c>
      <c r="S14" s="132">
        <v>0</v>
      </c>
      <c r="T14" s="132">
        <v>154</v>
      </c>
      <c r="U14" s="132">
        <v>133</v>
      </c>
      <c r="V14" s="132">
        <v>956</v>
      </c>
    </row>
    <row r="15" spans="1:22" ht="24.75" customHeight="1">
      <c r="A15" s="139" t="s">
        <v>12</v>
      </c>
      <c r="B15" s="132">
        <f t="shared" si="1"/>
        <v>1816</v>
      </c>
      <c r="C15" s="133">
        <f>E15+G15+I15+K15+L15+M15+O15+R15+T15</f>
        <v>1387</v>
      </c>
      <c r="D15" s="133">
        <f>F15+H15+J15+N15+P15+Q15+S15+U15</f>
        <v>429</v>
      </c>
      <c r="E15" s="132">
        <v>37</v>
      </c>
      <c r="F15" s="132">
        <v>5</v>
      </c>
      <c r="G15" s="132">
        <v>10</v>
      </c>
      <c r="H15" s="132">
        <v>2</v>
      </c>
      <c r="I15" s="132">
        <v>54</v>
      </c>
      <c r="J15" s="132">
        <v>4</v>
      </c>
      <c r="K15" s="132">
        <v>1</v>
      </c>
      <c r="L15" s="132">
        <v>4</v>
      </c>
      <c r="M15" s="132">
        <v>1116</v>
      </c>
      <c r="N15" s="132">
        <v>311</v>
      </c>
      <c r="O15" s="132">
        <v>5</v>
      </c>
      <c r="P15" s="132">
        <v>2</v>
      </c>
      <c r="Q15" s="132">
        <v>40</v>
      </c>
      <c r="R15" s="132">
        <v>0</v>
      </c>
      <c r="S15" s="132">
        <v>0</v>
      </c>
      <c r="T15" s="132">
        <v>160</v>
      </c>
      <c r="U15" s="132">
        <v>65</v>
      </c>
      <c r="V15" s="132">
        <v>1102</v>
      </c>
    </row>
    <row r="16" spans="1:22" ht="24.75" customHeight="1">
      <c r="A16" s="138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</row>
    <row r="17" spans="1:22" ht="24.75" customHeight="1">
      <c r="A17" s="141" t="s">
        <v>38</v>
      </c>
      <c r="B17" s="134">
        <f t="shared" si="1"/>
        <v>336</v>
      </c>
      <c r="C17" s="134">
        <f>E17+G17+I17+K17+L17+M17+O17+R17+T17</f>
        <v>275</v>
      </c>
      <c r="D17" s="134">
        <f>F17+H17+J17+N17+P17+Q17+S17+U17</f>
        <v>61</v>
      </c>
      <c r="E17" s="134">
        <v>2</v>
      </c>
      <c r="F17" s="134">
        <v>0</v>
      </c>
      <c r="G17" s="134">
        <v>2</v>
      </c>
      <c r="H17" s="134">
        <v>0</v>
      </c>
      <c r="I17" s="134">
        <v>25</v>
      </c>
      <c r="J17" s="134">
        <v>0</v>
      </c>
      <c r="K17" s="134">
        <v>0</v>
      </c>
      <c r="L17" s="134">
        <v>0</v>
      </c>
      <c r="M17" s="134">
        <v>203</v>
      </c>
      <c r="N17" s="134">
        <v>34</v>
      </c>
      <c r="O17" s="134">
        <v>0</v>
      </c>
      <c r="P17" s="134">
        <v>0</v>
      </c>
      <c r="Q17" s="134">
        <v>14</v>
      </c>
      <c r="R17" s="134">
        <v>0</v>
      </c>
      <c r="S17" s="134">
        <v>0</v>
      </c>
      <c r="T17" s="134">
        <v>43</v>
      </c>
      <c r="U17" s="134">
        <v>13</v>
      </c>
      <c r="V17" s="134">
        <v>151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mergeCells count="11">
    <mergeCell ref="G3:H3"/>
    <mergeCell ref="R3:S3"/>
    <mergeCell ref="A2:A4"/>
    <mergeCell ref="B2:U2"/>
    <mergeCell ref="V2:V4"/>
    <mergeCell ref="B3:D3"/>
    <mergeCell ref="E3:F3"/>
    <mergeCell ref="I3:J3"/>
    <mergeCell ref="M3:N3"/>
    <mergeCell ref="O3:P3"/>
    <mergeCell ref="T3:U3"/>
  </mergeCells>
  <printOptions horizontalCentered="1"/>
  <pageMargins left="0.7874015748031497" right="0.7874015748031497" top="0.7874015748031497" bottom="0.3937007874015748" header="0.3937007874015748" footer="0.3937007874015748"/>
  <pageSetup blackAndWhite="1" firstPageNumber="64" useFirstPageNumber="1" horizontalDpi="98" verticalDpi="98" orientation="portrait" paperSize="9" scale="65" r:id="rId3"/>
  <headerFooter alignWithMargins="0">
    <oddHeader>&amp;L&amp;22高等学校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7"/>
  <sheetViews>
    <sheetView showOutlineSymbols="0" zoomScale="85" zoomScaleNormal="85" workbookViewId="0" topLeftCell="A1">
      <selection activeCell="A2" sqref="A2:A4"/>
    </sheetView>
  </sheetViews>
  <sheetFormatPr defaultColWidth="9.00390625" defaultRowHeight="13.5"/>
  <cols>
    <col min="1" max="1" width="13.25390625" style="4" customWidth="1"/>
    <col min="2" max="4" width="6.625" style="2" customWidth="1"/>
    <col min="5" max="6" width="5.875" style="2" customWidth="1"/>
    <col min="7" max="12" width="5.125" style="2" customWidth="1"/>
    <col min="13" max="13" width="5.625" style="2" customWidth="1"/>
    <col min="14" max="17" width="5.125" style="2" customWidth="1"/>
    <col min="18" max="16384" width="14.00390625" style="2" customWidth="1"/>
  </cols>
  <sheetData>
    <row r="1" spans="1:17" s="57" customFormat="1" ht="24" customHeight="1">
      <c r="A1" s="131" t="s">
        <v>168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24.75" customHeight="1">
      <c r="A2" s="231" t="s">
        <v>1</v>
      </c>
      <c r="B2" s="231" t="s">
        <v>2</v>
      </c>
      <c r="C2" s="235"/>
      <c r="D2" s="235"/>
      <c r="E2" s="235" t="s">
        <v>39</v>
      </c>
      <c r="F2" s="235"/>
      <c r="G2" s="236" t="s">
        <v>155</v>
      </c>
      <c r="H2" s="236"/>
      <c r="I2" s="235" t="s">
        <v>40</v>
      </c>
      <c r="J2" s="235"/>
      <c r="K2" s="235" t="s">
        <v>41</v>
      </c>
      <c r="L2" s="235"/>
      <c r="M2" s="236" t="s">
        <v>42</v>
      </c>
      <c r="N2" s="235" t="s">
        <v>43</v>
      </c>
      <c r="O2" s="235"/>
      <c r="P2" s="236" t="s">
        <v>44</v>
      </c>
      <c r="Q2" s="237"/>
    </row>
    <row r="3" spans="1:17" ht="24.75" customHeight="1">
      <c r="A3" s="231"/>
      <c r="B3" s="231"/>
      <c r="C3" s="235"/>
      <c r="D3" s="235"/>
      <c r="E3" s="235"/>
      <c r="F3" s="235"/>
      <c r="G3" s="236"/>
      <c r="H3" s="236"/>
      <c r="I3" s="235"/>
      <c r="J3" s="235"/>
      <c r="K3" s="235"/>
      <c r="L3" s="235"/>
      <c r="M3" s="236"/>
      <c r="N3" s="235"/>
      <c r="O3" s="235"/>
      <c r="P3" s="238"/>
      <c r="Q3" s="237"/>
    </row>
    <row r="4" spans="1:17" ht="24.75" customHeight="1">
      <c r="A4" s="231"/>
      <c r="B4" s="143" t="s">
        <v>2</v>
      </c>
      <c r="C4" s="147" t="s">
        <v>4</v>
      </c>
      <c r="D4" s="147" t="s">
        <v>5</v>
      </c>
      <c r="E4" s="147" t="s">
        <v>4</v>
      </c>
      <c r="F4" s="147" t="s">
        <v>5</v>
      </c>
      <c r="G4" s="147" t="s">
        <v>4</v>
      </c>
      <c r="H4" s="147" t="s">
        <v>5</v>
      </c>
      <c r="I4" s="147" t="s">
        <v>4</v>
      </c>
      <c r="J4" s="147" t="s">
        <v>5</v>
      </c>
      <c r="K4" s="147" t="s">
        <v>4</v>
      </c>
      <c r="L4" s="147" t="s">
        <v>5</v>
      </c>
      <c r="M4" s="147" t="s">
        <v>5</v>
      </c>
      <c r="N4" s="147" t="s">
        <v>4</v>
      </c>
      <c r="O4" s="147" t="s">
        <v>5</v>
      </c>
      <c r="P4" s="147" t="s">
        <v>4</v>
      </c>
      <c r="Q4" s="148" t="s">
        <v>5</v>
      </c>
    </row>
    <row r="5" spans="1:17" ht="24.75" customHeight="1">
      <c r="A5" s="156">
        <v>17</v>
      </c>
      <c r="B5" s="162">
        <v>1410</v>
      </c>
      <c r="C5" s="135">
        <v>682</v>
      </c>
      <c r="D5" s="135">
        <v>728</v>
      </c>
      <c r="E5" s="135">
        <v>341</v>
      </c>
      <c r="F5" s="135">
        <v>509</v>
      </c>
      <c r="G5" s="135">
        <v>1</v>
      </c>
      <c r="H5" s="135">
        <v>19</v>
      </c>
      <c r="I5" s="135">
        <v>19</v>
      </c>
      <c r="J5" s="135">
        <v>1</v>
      </c>
      <c r="K5" s="135">
        <v>67</v>
      </c>
      <c r="L5" s="135">
        <v>118</v>
      </c>
      <c r="M5" s="135">
        <v>4</v>
      </c>
      <c r="N5" s="135">
        <v>202</v>
      </c>
      <c r="O5" s="135">
        <v>61</v>
      </c>
      <c r="P5" s="135">
        <v>52</v>
      </c>
      <c r="Q5" s="135">
        <v>16</v>
      </c>
    </row>
    <row r="6" spans="1:17" ht="24.75" customHeight="1">
      <c r="A6" s="157">
        <f>A5+1</f>
        <v>18</v>
      </c>
      <c r="B6" s="163">
        <v>1408</v>
      </c>
      <c r="C6" s="135">
        <v>691</v>
      </c>
      <c r="D6" s="135">
        <v>717</v>
      </c>
      <c r="E6" s="135">
        <v>345</v>
      </c>
      <c r="F6" s="135">
        <v>492</v>
      </c>
      <c r="G6" s="135">
        <v>0</v>
      </c>
      <c r="H6" s="135">
        <v>19</v>
      </c>
      <c r="I6" s="135">
        <v>17</v>
      </c>
      <c r="J6" s="135">
        <v>1</v>
      </c>
      <c r="K6" s="135">
        <v>82</v>
      </c>
      <c r="L6" s="135">
        <v>127</v>
      </c>
      <c r="M6" s="135">
        <v>2</v>
      </c>
      <c r="N6" s="135">
        <v>199</v>
      </c>
      <c r="O6" s="135">
        <v>62</v>
      </c>
      <c r="P6" s="135">
        <v>48</v>
      </c>
      <c r="Q6" s="135">
        <v>14</v>
      </c>
    </row>
    <row r="7" spans="1:17" ht="24.75" customHeight="1">
      <c r="A7" s="157">
        <f>A6+1</f>
        <v>19</v>
      </c>
      <c r="B7" s="160">
        <v>1381</v>
      </c>
      <c r="C7" s="132">
        <v>658</v>
      </c>
      <c r="D7" s="132">
        <v>723</v>
      </c>
      <c r="E7" s="132">
        <v>333</v>
      </c>
      <c r="F7" s="132">
        <v>505</v>
      </c>
      <c r="G7" s="132">
        <v>1</v>
      </c>
      <c r="H7" s="132">
        <v>18</v>
      </c>
      <c r="I7" s="132">
        <v>16</v>
      </c>
      <c r="J7" s="132">
        <v>1</v>
      </c>
      <c r="K7" s="132">
        <v>77</v>
      </c>
      <c r="L7" s="132">
        <v>130</v>
      </c>
      <c r="M7" s="132">
        <v>2</v>
      </c>
      <c r="N7" s="132">
        <v>183</v>
      </c>
      <c r="O7" s="132">
        <v>53</v>
      </c>
      <c r="P7" s="132">
        <v>48</v>
      </c>
      <c r="Q7" s="132">
        <v>14</v>
      </c>
    </row>
    <row r="8" spans="1:17" ht="24.75" customHeight="1">
      <c r="A8" s="157">
        <f>A7+1</f>
        <v>20</v>
      </c>
      <c r="B8" s="163">
        <v>1361</v>
      </c>
      <c r="C8" s="135">
        <v>641</v>
      </c>
      <c r="D8" s="135">
        <v>720</v>
      </c>
      <c r="E8" s="135">
        <v>329</v>
      </c>
      <c r="F8" s="135">
        <v>511</v>
      </c>
      <c r="G8" s="135">
        <v>0</v>
      </c>
      <c r="H8" s="135">
        <v>18</v>
      </c>
      <c r="I8" s="135">
        <v>16</v>
      </c>
      <c r="J8" s="135">
        <v>1</v>
      </c>
      <c r="K8" s="135">
        <v>82</v>
      </c>
      <c r="L8" s="135">
        <v>123</v>
      </c>
      <c r="M8" s="135">
        <v>1</v>
      </c>
      <c r="N8" s="135">
        <v>170</v>
      </c>
      <c r="O8" s="135">
        <v>47</v>
      </c>
      <c r="P8" s="135">
        <v>44</v>
      </c>
      <c r="Q8" s="135">
        <v>19</v>
      </c>
    </row>
    <row r="9" spans="1:17" s="71" customFormat="1" ht="24.75" customHeight="1">
      <c r="A9" s="158">
        <f>A8+1</f>
        <v>21</v>
      </c>
      <c r="B9" s="164">
        <f aca="true" t="shared" si="0" ref="B9:B17">C9+D9</f>
        <v>1341</v>
      </c>
      <c r="C9" s="136">
        <f aca="true" t="shared" si="1" ref="C9:C17">E9+G9+I9+K9+N9+P9</f>
        <v>627</v>
      </c>
      <c r="D9" s="136">
        <f aca="true" t="shared" si="2" ref="D9:D17">F9+H9+J9+L9+M9+O9+Q9</f>
        <v>714</v>
      </c>
      <c r="E9" s="136">
        <f>E13+E17</f>
        <v>327</v>
      </c>
      <c r="F9" s="136">
        <f aca="true" t="shared" si="3" ref="F9:Q9">F13+F17</f>
        <v>502</v>
      </c>
      <c r="G9" s="133">
        <f t="shared" si="3"/>
        <v>0</v>
      </c>
      <c r="H9" s="133">
        <f t="shared" si="3"/>
        <v>17</v>
      </c>
      <c r="I9" s="133">
        <f t="shared" si="3"/>
        <v>15</v>
      </c>
      <c r="J9" s="133">
        <f t="shared" si="3"/>
        <v>1</v>
      </c>
      <c r="K9" s="133">
        <f t="shared" si="3"/>
        <v>77</v>
      </c>
      <c r="L9" s="133">
        <f t="shared" si="3"/>
        <v>124</v>
      </c>
      <c r="M9" s="133">
        <f t="shared" si="3"/>
        <v>1</v>
      </c>
      <c r="N9" s="133">
        <f t="shared" si="3"/>
        <v>166</v>
      </c>
      <c r="O9" s="133">
        <f t="shared" si="3"/>
        <v>44</v>
      </c>
      <c r="P9" s="133">
        <f t="shared" si="3"/>
        <v>42</v>
      </c>
      <c r="Q9" s="133">
        <f t="shared" si="3"/>
        <v>25</v>
      </c>
    </row>
    <row r="10" spans="1:17" ht="24.75" customHeight="1">
      <c r="A10" s="139" t="s">
        <v>11</v>
      </c>
      <c r="B10" s="132">
        <f t="shared" si="0"/>
        <v>976</v>
      </c>
      <c r="C10" s="132">
        <f t="shared" si="1"/>
        <v>436</v>
      </c>
      <c r="D10" s="132">
        <f t="shared" si="2"/>
        <v>540</v>
      </c>
      <c r="E10" s="132">
        <f>E14+E17</f>
        <v>200</v>
      </c>
      <c r="F10" s="132">
        <f aca="true" t="shared" si="4" ref="F10:Q10">F14+F17</f>
        <v>376</v>
      </c>
      <c r="G10" s="132">
        <f t="shared" si="4"/>
        <v>0</v>
      </c>
      <c r="H10" s="132">
        <f t="shared" si="4"/>
        <v>5</v>
      </c>
      <c r="I10" s="132">
        <f t="shared" si="4"/>
        <v>11</v>
      </c>
      <c r="J10" s="132">
        <f t="shared" si="4"/>
        <v>0</v>
      </c>
      <c r="K10" s="132">
        <f t="shared" si="4"/>
        <v>59</v>
      </c>
      <c r="L10" s="132">
        <f t="shared" si="4"/>
        <v>112</v>
      </c>
      <c r="M10" s="132">
        <f t="shared" si="4"/>
        <v>0</v>
      </c>
      <c r="N10" s="132">
        <f t="shared" si="4"/>
        <v>138</v>
      </c>
      <c r="O10" s="132">
        <f t="shared" si="4"/>
        <v>43</v>
      </c>
      <c r="P10" s="132">
        <f t="shared" si="4"/>
        <v>28</v>
      </c>
      <c r="Q10" s="132">
        <f t="shared" si="4"/>
        <v>4</v>
      </c>
    </row>
    <row r="11" spans="1:17" ht="24.75" customHeight="1">
      <c r="A11" s="139" t="s">
        <v>12</v>
      </c>
      <c r="B11" s="132">
        <f t="shared" si="0"/>
        <v>365</v>
      </c>
      <c r="C11" s="132">
        <f t="shared" si="1"/>
        <v>191</v>
      </c>
      <c r="D11" s="132">
        <f t="shared" si="2"/>
        <v>174</v>
      </c>
      <c r="E11" s="132">
        <f>E15</f>
        <v>127</v>
      </c>
      <c r="F11" s="132">
        <f aca="true" t="shared" si="5" ref="F11:Q11">F15</f>
        <v>126</v>
      </c>
      <c r="G11" s="132">
        <f t="shared" si="5"/>
        <v>0</v>
      </c>
      <c r="H11" s="132">
        <f t="shared" si="5"/>
        <v>12</v>
      </c>
      <c r="I11" s="132">
        <f t="shared" si="5"/>
        <v>4</v>
      </c>
      <c r="J11" s="132">
        <f t="shared" si="5"/>
        <v>1</v>
      </c>
      <c r="K11" s="132">
        <f t="shared" si="5"/>
        <v>18</v>
      </c>
      <c r="L11" s="132">
        <f t="shared" si="5"/>
        <v>12</v>
      </c>
      <c r="M11" s="132">
        <f t="shared" si="5"/>
        <v>1</v>
      </c>
      <c r="N11" s="132">
        <f t="shared" si="5"/>
        <v>28</v>
      </c>
      <c r="O11" s="132">
        <f t="shared" si="5"/>
        <v>1</v>
      </c>
      <c r="P11" s="132">
        <f t="shared" si="5"/>
        <v>14</v>
      </c>
      <c r="Q11" s="132">
        <f t="shared" si="5"/>
        <v>21</v>
      </c>
    </row>
    <row r="12" spans="1:17" ht="24.75" customHeight="1">
      <c r="A12" s="138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7" ht="24.75" customHeight="1">
      <c r="A13" s="140" t="s">
        <v>3</v>
      </c>
      <c r="B13" s="137">
        <f t="shared" si="0"/>
        <v>1290</v>
      </c>
      <c r="C13" s="137">
        <f t="shared" si="1"/>
        <v>600</v>
      </c>
      <c r="D13" s="137">
        <f t="shared" si="2"/>
        <v>690</v>
      </c>
      <c r="E13" s="137">
        <f>E14+E15</f>
        <v>307</v>
      </c>
      <c r="F13" s="137">
        <f aca="true" t="shared" si="6" ref="F13:Q13">F14+F15</f>
        <v>481</v>
      </c>
      <c r="G13" s="132">
        <f t="shared" si="6"/>
        <v>0</v>
      </c>
      <c r="H13" s="132">
        <f t="shared" si="6"/>
        <v>17</v>
      </c>
      <c r="I13" s="132">
        <f t="shared" si="6"/>
        <v>15</v>
      </c>
      <c r="J13" s="132">
        <f t="shared" si="6"/>
        <v>1</v>
      </c>
      <c r="K13" s="132">
        <f t="shared" si="6"/>
        <v>76</v>
      </c>
      <c r="L13" s="132">
        <f t="shared" si="6"/>
        <v>122</v>
      </c>
      <c r="M13" s="132">
        <f t="shared" si="6"/>
        <v>1</v>
      </c>
      <c r="N13" s="132">
        <f t="shared" si="6"/>
        <v>160</v>
      </c>
      <c r="O13" s="132">
        <f t="shared" si="6"/>
        <v>43</v>
      </c>
      <c r="P13" s="132">
        <f t="shared" si="6"/>
        <v>42</v>
      </c>
      <c r="Q13" s="132">
        <f t="shared" si="6"/>
        <v>25</v>
      </c>
    </row>
    <row r="14" spans="1:17" ht="24.75" customHeight="1">
      <c r="A14" s="139" t="s">
        <v>11</v>
      </c>
      <c r="B14" s="132">
        <f t="shared" si="0"/>
        <v>925</v>
      </c>
      <c r="C14" s="132">
        <f t="shared" si="1"/>
        <v>409</v>
      </c>
      <c r="D14" s="132">
        <f t="shared" si="2"/>
        <v>516</v>
      </c>
      <c r="E14" s="132">
        <v>180</v>
      </c>
      <c r="F14" s="132">
        <v>355</v>
      </c>
      <c r="G14" s="132">
        <v>0</v>
      </c>
      <c r="H14" s="132">
        <v>5</v>
      </c>
      <c r="I14" s="132">
        <v>11</v>
      </c>
      <c r="J14" s="132">
        <v>0</v>
      </c>
      <c r="K14" s="132">
        <v>58</v>
      </c>
      <c r="L14" s="132">
        <v>110</v>
      </c>
      <c r="M14" s="132">
        <v>0</v>
      </c>
      <c r="N14" s="132">
        <v>132</v>
      </c>
      <c r="O14" s="132">
        <v>42</v>
      </c>
      <c r="P14" s="132">
        <v>28</v>
      </c>
      <c r="Q14" s="132">
        <v>4</v>
      </c>
    </row>
    <row r="15" spans="1:17" ht="24.75" customHeight="1">
      <c r="A15" s="139" t="s">
        <v>12</v>
      </c>
      <c r="B15" s="132">
        <f t="shared" si="0"/>
        <v>365</v>
      </c>
      <c r="C15" s="132">
        <f t="shared" si="1"/>
        <v>191</v>
      </c>
      <c r="D15" s="132">
        <f t="shared" si="2"/>
        <v>174</v>
      </c>
      <c r="E15" s="132">
        <v>127</v>
      </c>
      <c r="F15" s="132">
        <v>126</v>
      </c>
      <c r="G15" s="132">
        <v>0</v>
      </c>
      <c r="H15" s="132">
        <v>12</v>
      </c>
      <c r="I15" s="132">
        <v>4</v>
      </c>
      <c r="J15" s="132">
        <v>1</v>
      </c>
      <c r="K15" s="132">
        <v>18</v>
      </c>
      <c r="L15" s="132">
        <v>12</v>
      </c>
      <c r="M15" s="132">
        <v>1</v>
      </c>
      <c r="N15" s="132">
        <v>28</v>
      </c>
      <c r="O15" s="132">
        <v>1</v>
      </c>
      <c r="P15" s="132">
        <v>14</v>
      </c>
      <c r="Q15" s="132">
        <v>21</v>
      </c>
    </row>
    <row r="16" spans="1:17" ht="24.75" customHeight="1">
      <c r="A16" s="138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ht="24.75" customHeight="1">
      <c r="A17" s="149" t="s">
        <v>158</v>
      </c>
      <c r="B17" s="134">
        <f t="shared" si="0"/>
        <v>51</v>
      </c>
      <c r="C17" s="134">
        <f t="shared" si="1"/>
        <v>27</v>
      </c>
      <c r="D17" s="134">
        <f t="shared" si="2"/>
        <v>24</v>
      </c>
      <c r="E17" s="134">
        <v>20</v>
      </c>
      <c r="F17" s="134">
        <v>21</v>
      </c>
      <c r="G17" s="134">
        <v>0</v>
      </c>
      <c r="H17" s="134">
        <v>0</v>
      </c>
      <c r="I17" s="134">
        <v>0</v>
      </c>
      <c r="J17" s="134">
        <v>0</v>
      </c>
      <c r="K17" s="134">
        <v>1</v>
      </c>
      <c r="L17" s="134">
        <v>2</v>
      </c>
      <c r="M17" s="134">
        <v>0</v>
      </c>
      <c r="N17" s="134">
        <v>6</v>
      </c>
      <c r="O17" s="134">
        <v>1</v>
      </c>
      <c r="P17" s="134">
        <v>0</v>
      </c>
      <c r="Q17" s="134">
        <v>0</v>
      </c>
    </row>
    <row r="18" ht="15" customHeight="1"/>
    <row r="19" ht="15" customHeight="1"/>
  </sheetData>
  <mergeCells count="9">
    <mergeCell ref="A2:A4"/>
    <mergeCell ref="K2:L3"/>
    <mergeCell ref="N2:O3"/>
    <mergeCell ref="P2:Q3"/>
    <mergeCell ref="B2:D3"/>
    <mergeCell ref="E2:F3"/>
    <mergeCell ref="I2:J3"/>
    <mergeCell ref="M2:M3"/>
    <mergeCell ref="G2:H3"/>
  </mergeCells>
  <printOptions horizontalCentered="1"/>
  <pageMargins left="0.7480314960629921" right="0.7874015748031497" top="0.7086614173228347" bottom="0.3937007874015748" header="0.31496062992125984" footer="0.35433070866141736"/>
  <pageSetup blackAndWhite="1" horizontalDpi="98" verticalDpi="98" orientation="portrait" paperSize="9" scale="75" r:id="rId3"/>
  <headerFooter alignWithMargins="0">
    <oddHeader>&amp;L&amp;"ＭＳ ゴシック,標準"&amp;20高等学校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00184252</cp:lastModifiedBy>
  <cp:lastPrinted>2009-11-26T06:29:30Z</cp:lastPrinted>
  <dcterms:created xsi:type="dcterms:W3CDTF">2000-11-26T08:06:56Z</dcterms:created>
  <dcterms:modified xsi:type="dcterms:W3CDTF">2009-11-26T06:30:31Z</dcterms:modified>
  <cp:category/>
  <cp:version/>
  <cp:contentType/>
  <cp:contentStatus/>
</cp:coreProperties>
</file>