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20" tabRatio="598" activeTab="0"/>
  </bookViews>
  <sheets>
    <sheet name="10(1)計" sheetId="1" r:id="rId1"/>
    <sheet name="10(2)公" sheetId="2" r:id="rId2"/>
    <sheet name="11" sheetId="3" r:id="rId3"/>
    <sheet name="12" sheetId="4" r:id="rId4"/>
    <sheet name="13(1)計" sheetId="5" r:id="rId5"/>
    <sheet name="13(2)公" sheetId="6" r:id="rId6"/>
    <sheet name="14" sheetId="7" r:id="rId7"/>
    <sheet name="15" sheetId="8" r:id="rId8"/>
  </sheets>
  <definedNames>
    <definedName name="_xlnm.Print_Area" localSheetId="0">'10(1)計'!$A$1:$M$58</definedName>
    <definedName name="_xlnm.Print_Titles" localSheetId="0">'10(1)計'!$1:$3</definedName>
    <definedName name="_xlnm.Print_Titles" localSheetId="2">'11'!$1:$2</definedName>
    <definedName name="_xlnm.Print_Titles" localSheetId="3">'12'!$1:$3</definedName>
    <definedName name="_xlnm.Print_Titles" localSheetId="4">'13(1)計'!$1:$3</definedName>
    <definedName name="_xlnm.Print_Titles" localSheetId="6">'14'!$1:$4</definedName>
    <definedName name="_xlnm.Print_Titles" localSheetId="7">'15'!$1:$4</definedName>
  </definedNames>
  <calcPr fullCalcOnLoad="1"/>
</workbook>
</file>

<file path=xl/comments1.xml><?xml version="1.0" encoding="utf-8"?>
<comments xmlns="http://schemas.openxmlformats.org/spreadsheetml/2006/main">
  <authors>
    <author>00184252</author>
  </authors>
  <commentList>
    <comment ref="A8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  <comment ref="D3" authorId="0">
      <text>
        <r>
          <rPr>
            <b/>
            <sz val="9"/>
            <rFont val="ＭＳ Ｐゴシック"/>
            <family val="3"/>
          </rPr>
          <t>表示しない</t>
        </r>
      </text>
    </comment>
  </commentList>
</comments>
</file>

<file path=xl/comments2.xml><?xml version="1.0" encoding="utf-8"?>
<comments xmlns="http://schemas.openxmlformats.org/spreadsheetml/2006/main">
  <authors>
    <author>00184252</author>
  </authors>
  <commentList>
    <comment ref="D3" authorId="0">
      <text>
        <r>
          <rPr>
            <b/>
            <sz val="9"/>
            <rFont val="ＭＳ Ｐゴシック"/>
            <family val="3"/>
          </rPr>
          <t>表示しない</t>
        </r>
      </text>
    </comment>
    <comment ref="A8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3.xml><?xml version="1.0" encoding="utf-8"?>
<comments xmlns="http://schemas.openxmlformats.org/spreadsheetml/2006/main">
  <authors>
    <author>00184252</author>
  </authors>
  <commentList>
    <comment ref="A7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4.xml><?xml version="1.0" encoding="utf-8"?>
<comments xmlns="http://schemas.openxmlformats.org/spreadsheetml/2006/main">
  <authors>
    <author>00184252</author>
  </authors>
  <commentList>
    <comment ref="A8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5.xml><?xml version="1.0" encoding="utf-8"?>
<comments xmlns="http://schemas.openxmlformats.org/spreadsheetml/2006/main">
  <authors>
    <author>00184252</author>
  </authors>
  <commentList>
    <comment ref="A8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6.xml><?xml version="1.0" encoding="utf-8"?>
<comments xmlns="http://schemas.openxmlformats.org/spreadsheetml/2006/main">
  <authors>
    <author>00184252</author>
  </authors>
  <commentList>
    <comment ref="A8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7.xml><?xml version="1.0" encoding="utf-8"?>
<comments xmlns="http://schemas.openxmlformats.org/spreadsheetml/2006/main">
  <authors>
    <author>00184252</author>
  </authors>
  <commentList>
    <comment ref="A9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comments8.xml><?xml version="1.0" encoding="utf-8"?>
<comments xmlns="http://schemas.openxmlformats.org/spreadsheetml/2006/main">
  <authors>
    <author>00184252</author>
  </authors>
  <commentList>
    <comment ref="A9" authorId="0">
      <text>
        <r>
          <rPr>
            <b/>
            <sz val="9"/>
            <rFont val="ＭＳ Ｐゴシック"/>
            <family val="3"/>
          </rPr>
          <t>この行すべて計算式あり</t>
        </r>
      </text>
    </comment>
  </commentList>
</comments>
</file>

<file path=xl/sharedStrings.xml><?xml version="1.0" encoding="utf-8"?>
<sst xmlns="http://schemas.openxmlformats.org/spreadsheetml/2006/main" count="578" uniqueCount="139">
  <si>
    <t>区　　分</t>
  </si>
  <si>
    <t>計</t>
  </si>
  <si>
    <t>男</t>
  </si>
  <si>
    <t>女</t>
  </si>
  <si>
    <t>国　立</t>
  </si>
  <si>
    <t>公　立</t>
  </si>
  <si>
    <t>私　立</t>
  </si>
  <si>
    <t>区　　分</t>
  </si>
  <si>
    <t>計</t>
  </si>
  <si>
    <t>12人以下</t>
  </si>
  <si>
    <t>13～20人</t>
  </si>
  <si>
    <t>21～25人</t>
  </si>
  <si>
    <t>26～30人</t>
  </si>
  <si>
    <t>31～35人</t>
  </si>
  <si>
    <t>36～40人</t>
  </si>
  <si>
    <t>41～45人</t>
  </si>
  <si>
    <t>46人以上</t>
  </si>
  <si>
    <t>単　　　式　　　学　　　級</t>
  </si>
  <si>
    <t>複式学級</t>
  </si>
  <si>
    <t>計</t>
  </si>
  <si>
    <t>１学年</t>
  </si>
  <si>
    <t>２学年</t>
  </si>
  <si>
    <t>３学年</t>
  </si>
  <si>
    <t>１　学　年</t>
  </si>
  <si>
    <t>２　学　年</t>
  </si>
  <si>
    <t>３　学　年</t>
  </si>
  <si>
    <t>（再掲）</t>
  </si>
  <si>
    <t>外国人</t>
  </si>
  <si>
    <t>本　　務　　者</t>
  </si>
  <si>
    <t>兼　務　者</t>
  </si>
  <si>
    <t>校　長</t>
  </si>
  <si>
    <t>教　頭</t>
  </si>
  <si>
    <t>教　諭</t>
  </si>
  <si>
    <t>助教諭</t>
  </si>
  <si>
    <t>講　師</t>
  </si>
  <si>
    <t>負担法による者（公立）</t>
  </si>
  <si>
    <t>事務職員</t>
  </si>
  <si>
    <t>学校栄養職員</t>
  </si>
  <si>
    <t>市町村費支弁の教員</t>
  </si>
  <si>
    <t>事務　職員</t>
  </si>
  <si>
    <t>学　校　図書館　事務員</t>
  </si>
  <si>
    <t>養護　職員</t>
  </si>
  <si>
    <t>用務員</t>
  </si>
  <si>
    <t>警備員　その他</t>
  </si>
  <si>
    <t>区　　分</t>
  </si>
  <si>
    <t>そ　　の　　他　　の　　者</t>
  </si>
  <si>
    <t>学校給　食調理　従事員</t>
  </si>
  <si>
    <t>富士宮市</t>
  </si>
  <si>
    <t>伊豆市</t>
  </si>
  <si>
    <t>御前崎市</t>
  </si>
  <si>
    <t>養護教諭</t>
  </si>
  <si>
    <t>男</t>
  </si>
  <si>
    <t>菊川市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</si>
  <si>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</si>
  <si>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</si>
  <si>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</si>
  <si>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</si>
  <si>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</si>
  <si>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</si>
  <si>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</si>
  <si>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</si>
  <si>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</si>
  <si>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</si>
  <si>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</si>
  <si>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吉田町</t>
  </si>
  <si>
    <t>森町</t>
  </si>
  <si>
    <t>新居町</t>
  </si>
  <si>
    <t>静岡市</t>
  </si>
  <si>
    <t>浜松市</t>
  </si>
  <si>
    <t>沼津市</t>
  </si>
  <si>
    <t>熱海市</t>
  </si>
  <si>
    <t>三島市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</si>
  <si>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</si>
  <si>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</si>
  <si>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</si>
  <si>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</si>
  <si>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</si>
  <si>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</si>
  <si>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</si>
  <si>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</si>
  <si>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</si>
  <si>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</si>
  <si>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</si>
  <si>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</si>
  <si>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牧之原市</t>
  </si>
  <si>
    <t>川根本町</t>
  </si>
  <si>
    <t>学　 校　 数</t>
  </si>
  <si>
    <t>生　　徒　　数</t>
  </si>
  <si>
    <t>職員数</t>
  </si>
  <si>
    <t>（本務者）</t>
  </si>
  <si>
    <t>国　　立</t>
  </si>
  <si>
    <t>公　　立</t>
  </si>
  <si>
    <t>私　　立</t>
  </si>
  <si>
    <t>教員数（本務者）</t>
  </si>
  <si>
    <t>うち分校</t>
  </si>
  <si>
    <t>計</t>
  </si>
  <si>
    <t>男</t>
  </si>
  <si>
    <t>女</t>
  </si>
  <si>
    <t>伊豆半島</t>
  </si>
  <si>
    <t>伊豆市</t>
  </si>
  <si>
    <t>伊豆の国市</t>
  </si>
  <si>
    <t>東部</t>
  </si>
  <si>
    <t>中部</t>
  </si>
  <si>
    <t>御前崎市</t>
  </si>
  <si>
    <t>菊川市</t>
  </si>
  <si>
    <t>牧之原市</t>
  </si>
  <si>
    <t>川根本町</t>
  </si>
  <si>
    <t>西部</t>
  </si>
  <si>
    <t>志太榛原・中東遠</t>
  </si>
  <si>
    <t>学 級 数</t>
  </si>
  <si>
    <t>区　　分</t>
  </si>
  <si>
    <t>学校栄
養職員</t>
  </si>
  <si>
    <t>…</t>
  </si>
  <si>
    <t>…</t>
  </si>
  <si>
    <t>…</t>
  </si>
  <si>
    <t>…</t>
  </si>
  <si>
    <t>…</t>
  </si>
  <si>
    <t>…</t>
  </si>
  <si>
    <t>うち特別
支援学級</t>
  </si>
  <si>
    <t>特別支援学級</t>
  </si>
  <si>
    <t>帰国生徒</t>
  </si>
  <si>
    <t>副校長</t>
  </si>
  <si>
    <t>女</t>
  </si>
  <si>
    <t>…</t>
  </si>
  <si>
    <t>栄養教諭</t>
  </si>
  <si>
    <t>川根本町</t>
  </si>
  <si>
    <t>１１　収容人員別学級数</t>
  </si>
  <si>
    <t>１２　学級編制方式別生徒数</t>
  </si>
  <si>
    <t>１４　職名別教員数</t>
  </si>
  <si>
    <t>１５　職員数（本務者）</t>
  </si>
  <si>
    <t>１０　中学校総括表　（１）計</t>
  </si>
  <si>
    <t>１３　学年別生徒数、外国人生徒数及び帰国生徒数　（１）計</t>
  </si>
  <si>
    <t>（２）公　立</t>
  </si>
  <si>
    <t>（２）公　立</t>
  </si>
  <si>
    <t>14表以外の教員※</t>
  </si>
  <si>
    <t>本校</t>
  </si>
  <si>
    <t>主幹教諭</t>
  </si>
  <si>
    <t>指導教諭</t>
  </si>
  <si>
    <t>※ 平成19年度から、「市町村費支弁の教員」のうち、一定要件を備えたものは、職員数に計上される。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</si>
</sst>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;&quot;-&quot;"/>
    <numFmt numFmtId="177" formatCode="#,###;\-#,###;&quot;-&quot;"/>
    <numFmt numFmtId="178" formatCode="#,##0;\-#,##0;&quot;-&quot;"/>
    <numFmt numFmtId="179" formatCode="#,##0;\-#,##0;&quot; &quot;"/>
    <numFmt numFmtId="180" formatCode="#,##0;\-#,##0;&quot;- &quot;"/>
    <numFmt numFmtId="181" formatCode="#,##0.0;[Red]\-#,##0.0"/>
    <numFmt numFmtId="182" formatCode="0.0"/>
    <numFmt numFmtId="183" formatCode="#,##0.000;[Red]\-#,##0.000"/>
    <numFmt numFmtId="184" formatCode="0.0000"/>
    <numFmt numFmtId="185" formatCode="0.000"/>
    <numFmt numFmtId="186" formatCode="#,###.0;\-#,###.0;&quot;-&quot;"/>
    <numFmt numFmtId="187" formatCode="#,###.00;\-#,###.00;&quot;-&quot;"/>
    <numFmt numFmtId="188" formatCode="0.0_);[Red]\(0.0\)"/>
    <numFmt numFmtId="189" formatCode="0.0_ "/>
    <numFmt numFmtId="190" formatCode="#,##0.0;\-#,##0.0;&quot;-&quot;"/>
    <numFmt numFmtId="191" formatCode="0.00000"/>
    <numFmt numFmtId="192" formatCode="0_ "/>
    <numFmt numFmtId="193" formatCode="_ * ##,#0_;_ * \-#,##0_;_ * &quot;-&quot;_ ;_ @_ "/>
    <numFmt numFmtId="194" formatCode="_ * #,##0\ ;_ * \-#,##0\ ;_ * &quot;-&quot;_ ;_ @_ "/>
    <numFmt numFmtId="195" formatCode="_*\ #,##0;_*\ \-#,##0;_ * &quot;-&quot;_ ;_ @_ "/>
    <numFmt numFmtId="196" formatCode="&quot;平&quot;&quot;成&quot;#&quot;年度&quot;"/>
  </numFmts>
  <fonts count="22">
    <font>
      <sz val="11"/>
      <name val="ＭＳ Ｐゴシック"/>
      <family val="3"/>
    </font>
    <font>
      <sz val="11"/>
      <name val="明朝"/>
      <family val="1"/>
    </font>
    <font>
      <b/>
      <sz val="16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b/>
      <sz val="16"/>
      <color indexed="8"/>
      <name val="ＭＳ 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38" fontId="3" fillId="0" borderId="0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7" fillId="0" borderId="0" xfId="17" applyFont="1" applyFill="1" applyBorder="1" applyAlignment="1">
      <alignment/>
    </xf>
    <xf numFmtId="177" fontId="3" fillId="0" borderId="0" xfId="17" applyNumberFormat="1" applyFont="1" applyFill="1" applyBorder="1" applyAlignment="1">
      <alignment horizontal="right"/>
    </xf>
    <xf numFmtId="177" fontId="3" fillId="0" borderId="0" xfId="17" applyNumberFormat="1" applyFont="1" applyFill="1" applyBorder="1" applyAlignment="1">
      <alignment/>
    </xf>
    <xf numFmtId="177" fontId="3" fillId="0" borderId="0" xfId="17" applyNumberFormat="1" applyFont="1" applyFill="1" applyBorder="1" applyAlignment="1">
      <alignment/>
    </xf>
    <xf numFmtId="38" fontId="3" fillId="0" borderId="1" xfId="17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/>
    </xf>
    <xf numFmtId="178" fontId="10" fillId="0" borderId="0" xfId="0" applyNumberFormat="1" applyFont="1" applyFill="1" applyAlignment="1">
      <alignment/>
    </xf>
    <xf numFmtId="178" fontId="9" fillId="0" borderId="2" xfId="0" applyNumberFormat="1" applyFont="1" applyFill="1" applyBorder="1" applyAlignment="1" quotePrefix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vertical="center"/>
    </xf>
    <xf numFmtId="38" fontId="3" fillId="0" borderId="3" xfId="17" applyFont="1" applyFill="1" applyBorder="1" applyAlignment="1">
      <alignment/>
    </xf>
    <xf numFmtId="38" fontId="6" fillId="0" borderId="2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vertical="center"/>
    </xf>
    <xf numFmtId="38" fontId="3" fillId="0" borderId="3" xfId="17" applyFont="1" applyFill="1" applyBorder="1" applyAlignment="1">
      <alignment horizontal="distributed"/>
    </xf>
    <xf numFmtId="0" fontId="0" fillId="0" borderId="0" xfId="0" applyBorder="1" applyAlignment="1">
      <alignment/>
    </xf>
    <xf numFmtId="38" fontId="2" fillId="0" borderId="0" xfId="17" applyFont="1" applyFill="1" applyBorder="1" applyAlignment="1">
      <alignment vertical="center"/>
    </xf>
    <xf numFmtId="178" fontId="14" fillId="0" borderId="0" xfId="0" applyNumberFormat="1" applyFont="1" applyFill="1" applyAlignment="1">
      <alignment horizontal="centerContinuous"/>
    </xf>
    <xf numFmtId="178" fontId="15" fillId="0" borderId="0" xfId="0" applyNumberFormat="1" applyFont="1" applyFill="1" applyAlignment="1">
      <alignment horizontal="centerContinuous"/>
    </xf>
    <xf numFmtId="178" fontId="15" fillId="0" borderId="0" xfId="0" applyNumberFormat="1" applyFont="1" applyFill="1" applyAlignment="1">
      <alignment/>
    </xf>
    <xf numFmtId="178" fontId="16" fillId="0" borderId="0" xfId="0" applyNumberFormat="1" applyFont="1" applyFill="1" applyAlignment="1">
      <alignment/>
    </xf>
    <xf numFmtId="178" fontId="15" fillId="0" borderId="0" xfId="17" applyNumberFormat="1" applyFont="1" applyFill="1" applyAlignment="1">
      <alignment horizontal="right"/>
    </xf>
    <xf numFmtId="178" fontId="3" fillId="0" borderId="3" xfId="0" applyNumberFormat="1" applyFont="1" applyFill="1" applyBorder="1" applyAlignment="1">
      <alignment horizontal="distributed"/>
    </xf>
    <xf numFmtId="178" fontId="3" fillId="0" borderId="0" xfId="17" applyNumberFormat="1" applyFont="1" applyFill="1" applyAlignment="1">
      <alignment horizontal="right"/>
    </xf>
    <xf numFmtId="178" fontId="17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8" fontId="17" fillId="0" borderId="4" xfId="0" applyNumberFormat="1" applyFont="1" applyFill="1" applyBorder="1" applyAlignment="1">
      <alignment/>
    </xf>
    <xf numFmtId="178" fontId="3" fillId="0" borderId="5" xfId="0" applyNumberFormat="1" applyFont="1" applyFill="1" applyBorder="1" applyAlignment="1">
      <alignment horizontal="distributed"/>
    </xf>
    <xf numFmtId="178" fontId="3" fillId="0" borderId="4" xfId="17" applyNumberFormat="1" applyFont="1" applyFill="1" applyBorder="1" applyAlignment="1">
      <alignment horizontal="right"/>
    </xf>
    <xf numFmtId="178" fontId="9" fillId="0" borderId="2" xfId="0" applyNumberFormat="1" applyFont="1" applyFill="1" applyBorder="1" applyAlignment="1">
      <alignment horizontal="center" vertical="center" shrinkToFit="1"/>
    </xf>
    <xf numFmtId="178" fontId="9" fillId="0" borderId="6" xfId="0" applyNumberFormat="1" applyFont="1" applyFill="1" applyBorder="1" applyAlignment="1">
      <alignment horizontal="center" vertical="center" shrinkToFit="1"/>
    </xf>
    <xf numFmtId="38" fontId="15" fillId="0" borderId="0" xfId="17" applyFont="1" applyFill="1" applyBorder="1" applyAlignment="1">
      <alignment vertical="center"/>
    </xf>
    <xf numFmtId="38" fontId="18" fillId="0" borderId="0" xfId="17" applyFont="1" applyFill="1" applyBorder="1" applyAlignment="1">
      <alignment vertical="center"/>
    </xf>
    <xf numFmtId="177" fontId="15" fillId="0" borderId="0" xfId="17" applyNumberFormat="1" applyFont="1" applyFill="1" applyBorder="1" applyAlignment="1">
      <alignment/>
    </xf>
    <xf numFmtId="177" fontId="15" fillId="0" borderId="0" xfId="17" applyNumberFormat="1" applyFont="1" applyFill="1" applyBorder="1" applyAlignment="1">
      <alignment/>
    </xf>
    <xf numFmtId="178" fontId="9" fillId="0" borderId="7" xfId="0" applyNumberFormat="1" applyFont="1" applyFill="1" applyBorder="1" applyAlignment="1">
      <alignment horizontal="centerContinuous" vertical="center"/>
    </xf>
    <xf numFmtId="178" fontId="9" fillId="0" borderId="8" xfId="0" applyNumberFormat="1" applyFont="1" applyFill="1" applyBorder="1" applyAlignment="1">
      <alignment horizontal="centerContinuous" vertical="center"/>
    </xf>
    <xf numFmtId="178" fontId="9" fillId="0" borderId="7" xfId="0" applyNumberFormat="1" applyFont="1" applyFill="1" applyBorder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/>
    </xf>
    <xf numFmtId="38" fontId="15" fillId="0" borderId="0" xfId="17" applyFont="1" applyFill="1" applyBorder="1" applyAlignment="1">
      <alignment/>
    </xf>
    <xf numFmtId="38" fontId="3" fillId="0" borderId="4" xfId="17" applyFont="1" applyFill="1" applyBorder="1" applyAlignment="1">
      <alignment/>
    </xf>
    <xf numFmtId="38" fontId="3" fillId="0" borderId="5" xfId="17" applyFont="1" applyFill="1" applyBorder="1" applyAlignment="1">
      <alignment horizontal="distributed"/>
    </xf>
    <xf numFmtId="177" fontId="3" fillId="0" borderId="4" xfId="17" applyNumberFormat="1" applyFont="1" applyFill="1" applyBorder="1" applyAlignment="1">
      <alignment/>
    </xf>
    <xf numFmtId="177" fontId="3" fillId="0" borderId="4" xfId="17" applyNumberFormat="1" applyFont="1" applyFill="1" applyBorder="1" applyAlignment="1">
      <alignment horizontal="right"/>
    </xf>
    <xf numFmtId="177" fontId="15" fillId="0" borderId="0" xfId="17" applyNumberFormat="1" applyFont="1" applyFill="1" applyBorder="1" applyAlignment="1">
      <alignment horizontal="right"/>
    </xf>
    <xf numFmtId="177" fontId="3" fillId="0" borderId="4" xfId="17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8" fontId="15" fillId="0" borderId="0" xfId="21" applyNumberFormat="1" applyFont="1" applyFill="1" applyAlignment="1">
      <alignment horizontal="centerContinuous"/>
      <protection/>
    </xf>
    <xf numFmtId="178" fontId="3" fillId="0" borderId="7" xfId="21" applyNumberFormat="1" applyFont="1" applyFill="1" applyBorder="1" applyAlignment="1">
      <alignment horizontal="centerContinuous" vertical="center"/>
      <protection/>
    </xf>
    <xf numFmtId="178" fontId="3" fillId="0" borderId="2" xfId="21" applyNumberFormat="1" applyFont="1" applyFill="1" applyBorder="1" applyAlignment="1">
      <alignment horizontal="center" vertical="center"/>
      <protection/>
    </xf>
    <xf numFmtId="178" fontId="9" fillId="0" borderId="0" xfId="21" applyNumberFormat="1" applyFont="1" applyFill="1">
      <alignment/>
      <protection/>
    </xf>
    <xf numFmtId="38" fontId="3" fillId="0" borderId="2" xfId="17" applyFont="1" applyFill="1" applyBorder="1" applyAlignment="1">
      <alignment horizontal="center" vertical="center" shrinkToFit="1"/>
    </xf>
    <xf numFmtId="178" fontId="15" fillId="0" borderId="0" xfId="0" applyNumberFormat="1" applyFont="1" applyFill="1" applyBorder="1" applyAlignment="1">
      <alignment horizontal="center" shrinkToFit="1"/>
    </xf>
    <xf numFmtId="178" fontId="15" fillId="0" borderId="3" xfId="0" applyNumberFormat="1" applyFont="1" applyFill="1" applyBorder="1" applyAlignment="1">
      <alignment horizontal="center" shrinkToFit="1"/>
    </xf>
    <xf numFmtId="178" fontId="15" fillId="0" borderId="0" xfId="0" applyNumberFormat="1" applyFont="1" applyFill="1" applyBorder="1" applyAlignment="1">
      <alignment horizontal="distributed"/>
    </xf>
    <xf numFmtId="178" fontId="15" fillId="0" borderId="3" xfId="0" applyNumberFormat="1" applyFont="1" applyFill="1" applyBorder="1" applyAlignment="1">
      <alignment horizontal="distributed"/>
    </xf>
    <xf numFmtId="196" fontId="9" fillId="0" borderId="0" xfId="21" applyNumberFormat="1" applyFont="1" applyFill="1" applyBorder="1" applyAlignment="1">
      <alignment horizontal="distributed"/>
      <protection/>
    </xf>
    <xf numFmtId="196" fontId="9" fillId="0" borderId="3" xfId="21" applyNumberFormat="1" applyFont="1" applyFill="1" applyBorder="1" applyAlignment="1">
      <alignment horizontal="distributed"/>
      <protection/>
    </xf>
    <xf numFmtId="196" fontId="19" fillId="0" borderId="0" xfId="21" applyNumberFormat="1" applyFont="1" applyFill="1" applyBorder="1" applyAlignment="1">
      <alignment horizontal="distributed"/>
      <protection/>
    </xf>
    <xf numFmtId="196" fontId="19" fillId="0" borderId="3" xfId="21" applyNumberFormat="1" applyFont="1" applyFill="1" applyBorder="1" applyAlignment="1" quotePrefix="1">
      <alignment horizontal="distributed"/>
      <protection/>
    </xf>
    <xf numFmtId="178" fontId="3" fillId="0" borderId="0" xfId="0" applyNumberFormat="1" applyFont="1" applyFill="1" applyBorder="1" applyAlignment="1">
      <alignment horizontal="distributed"/>
    </xf>
    <xf numFmtId="178" fontId="3" fillId="0" borderId="3" xfId="0" applyNumberFormat="1" applyFont="1" applyFill="1" applyBorder="1" applyAlignment="1">
      <alignment horizontal="distributed"/>
    </xf>
    <xf numFmtId="178" fontId="9" fillId="0" borderId="2" xfId="0" applyNumberFormat="1" applyFont="1" applyFill="1" applyBorder="1" applyAlignment="1">
      <alignment horizontal="center" vertical="center"/>
    </xf>
    <xf numFmtId="178" fontId="9" fillId="0" borderId="9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>
      <alignment horizontal="center" vertical="center"/>
    </xf>
    <xf numFmtId="178" fontId="10" fillId="0" borderId="7" xfId="0" applyNumberFormat="1" applyFont="1" applyFill="1" applyBorder="1" applyAlignment="1">
      <alignment horizontal="center" vertical="center"/>
    </xf>
    <xf numFmtId="178" fontId="10" fillId="0" borderId="8" xfId="0" applyNumberFormat="1" applyFont="1" applyFill="1" applyBorder="1" applyAlignment="1">
      <alignment horizontal="center" vertical="center"/>
    </xf>
    <xf numFmtId="178" fontId="10" fillId="0" borderId="4" xfId="0" applyNumberFormat="1" applyFont="1" applyFill="1" applyBorder="1" applyAlignment="1">
      <alignment horizontal="center" vertical="center"/>
    </xf>
    <xf numFmtId="178" fontId="10" fillId="0" borderId="5" xfId="0" applyNumberFormat="1" applyFont="1" applyFill="1" applyBorder="1" applyAlignment="1">
      <alignment horizontal="center" vertical="center"/>
    </xf>
    <xf numFmtId="196" fontId="9" fillId="0" borderId="3" xfId="21" applyNumberFormat="1" applyFont="1" applyFill="1" applyBorder="1" applyAlignment="1" quotePrefix="1">
      <alignment horizontal="distributed"/>
      <protection/>
    </xf>
    <xf numFmtId="38" fontId="3" fillId="0" borderId="10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distributed"/>
    </xf>
    <xf numFmtId="38" fontId="3" fillId="0" borderId="3" xfId="17" applyFont="1" applyFill="1" applyBorder="1" applyAlignment="1">
      <alignment horizontal="distributed"/>
    </xf>
    <xf numFmtId="38" fontId="3" fillId="0" borderId="1" xfId="17" applyFont="1" applyFill="1" applyBorder="1" applyAlignment="1">
      <alignment vertical="center"/>
    </xf>
    <xf numFmtId="38" fontId="3" fillId="0" borderId="2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vertical="center"/>
    </xf>
    <xf numFmtId="38" fontId="7" fillId="0" borderId="10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 shrinkToFit="1"/>
    </xf>
    <xf numFmtId="38" fontId="3" fillId="0" borderId="10" xfId="17" applyFont="1" applyFill="1" applyBorder="1" applyAlignment="1">
      <alignment horizontal="center" vertical="center" shrinkToFit="1"/>
    </xf>
    <xf numFmtId="38" fontId="3" fillId="0" borderId="2" xfId="17" applyFont="1" applyFill="1" applyBorder="1" applyAlignment="1">
      <alignment horizontal="center" vertical="center" wrapText="1"/>
    </xf>
    <xf numFmtId="0" fontId="1" fillId="0" borderId="2" xfId="22" applyFill="1" applyBorder="1" applyAlignment="1">
      <alignment/>
      <protection/>
    </xf>
    <xf numFmtId="38" fontId="6" fillId="0" borderId="1" xfId="17" applyFont="1" applyFill="1" applyBorder="1" applyAlignment="1">
      <alignment horizontal="center" vertical="center" wrapText="1" shrinkToFit="1"/>
    </xf>
    <xf numFmtId="38" fontId="13" fillId="0" borderId="11" xfId="17" applyFont="1" applyFill="1" applyBorder="1" applyAlignment="1">
      <alignment horizontal="center" vertical="center" wrapText="1"/>
    </xf>
    <xf numFmtId="38" fontId="13" fillId="0" borderId="12" xfId="17" applyFont="1" applyFill="1" applyBorder="1" applyAlignment="1">
      <alignment horizontal="center" vertical="center" wrapText="1"/>
    </xf>
    <xf numFmtId="38" fontId="6" fillId="0" borderId="11" xfId="17" applyFont="1" applyFill="1" applyBorder="1" applyAlignment="1">
      <alignment horizontal="center" vertical="center" wrapText="1" shrinkToFit="1"/>
    </xf>
    <xf numFmtId="38" fontId="6" fillId="0" borderId="12" xfId="17" applyFont="1" applyFill="1" applyBorder="1" applyAlignment="1">
      <alignment horizontal="center" vertical="center" wrapText="1" shrinkToFit="1"/>
    </xf>
    <xf numFmtId="38" fontId="5" fillId="0" borderId="1" xfId="17" applyFont="1" applyFill="1" applyBorder="1" applyAlignment="1">
      <alignment horizontal="center" vertical="center" wrapText="1"/>
    </xf>
    <xf numFmtId="38" fontId="5" fillId="0" borderId="2" xfId="17" applyFont="1" applyFill="1" applyBorder="1" applyAlignment="1">
      <alignment horizontal="center" vertical="center" wrapText="1"/>
    </xf>
    <xf numFmtId="38" fontId="5" fillId="0" borderId="2" xfId="17" applyFont="1" applyFill="1" applyBorder="1" applyAlignment="1">
      <alignment horizontal="center" vertical="center" shrinkToFit="1"/>
    </xf>
    <xf numFmtId="38" fontId="5" fillId="0" borderId="10" xfId="17" applyFont="1" applyFill="1" applyBorder="1" applyAlignment="1">
      <alignment horizontal="center" vertical="center" shrinkToFit="1"/>
    </xf>
    <xf numFmtId="38" fontId="13" fillId="0" borderId="1" xfId="17" applyFont="1" applyFill="1" applyBorder="1" applyAlignment="1">
      <alignment horizontal="center" vertical="center" wrapText="1"/>
    </xf>
    <xf numFmtId="38" fontId="3" fillId="0" borderId="1" xfId="17" applyFont="1" applyFill="1" applyBorder="1" applyAlignment="1">
      <alignment horizontal="center" vertical="center" wrapText="1"/>
    </xf>
    <xf numFmtId="38" fontId="6" fillId="0" borderId="1" xfId="17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⑲速報統計表" xfId="21"/>
    <cellStyle name="標準_表1-2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58</xdr:row>
      <xdr:rowOff>0</xdr:rowOff>
    </xdr:from>
    <xdr:to>
      <xdr:col>1</xdr:col>
      <xdr:colOff>333375</xdr:colOff>
      <xdr:row>58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1170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58</xdr:row>
      <xdr:rowOff>0</xdr:rowOff>
    </xdr:from>
    <xdr:to>
      <xdr:col>1</xdr:col>
      <xdr:colOff>333375</xdr:colOff>
      <xdr:row>58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1170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M58"/>
  <sheetViews>
    <sheetView tabSelected="1" zoomScaleSheetLayoutView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3.125" style="8" customWidth="1"/>
    <col min="2" max="2" width="13.00390625" style="8" customWidth="1"/>
    <col min="3" max="3" width="7.625" style="8" customWidth="1"/>
    <col min="4" max="4" width="5.25390625" style="54" hidden="1" customWidth="1"/>
    <col min="5" max="5" width="7.625" style="8" customWidth="1"/>
    <col min="6" max="6" width="9.375" style="8" customWidth="1"/>
    <col min="7" max="7" width="9.25390625" style="8" bestFit="1" customWidth="1"/>
    <col min="8" max="9" width="9.125" style="8" bestFit="1" customWidth="1"/>
    <col min="10" max="10" width="10.25390625" style="8" customWidth="1"/>
    <col min="11" max="12" width="9.125" style="8" customWidth="1"/>
    <col min="13" max="13" width="8.625" style="8" customWidth="1"/>
    <col min="14" max="16384" width="9.00390625" style="8" customWidth="1"/>
  </cols>
  <sheetData>
    <row r="1" spans="1:13" s="22" customFormat="1" ht="24" customHeight="1">
      <c r="A1" s="19" t="s">
        <v>130</v>
      </c>
      <c r="B1" s="20"/>
      <c r="C1" s="21"/>
      <c r="D1" s="51"/>
      <c r="E1" s="21"/>
      <c r="F1" s="21"/>
      <c r="G1" s="21"/>
      <c r="H1" s="21"/>
      <c r="I1" s="21"/>
      <c r="J1" s="21"/>
      <c r="K1" s="21"/>
      <c r="L1" s="21"/>
      <c r="M1" s="21"/>
    </row>
    <row r="2" spans="1:13" s="9" customFormat="1" ht="15.75" customHeight="1">
      <c r="A2" s="71" t="s">
        <v>110</v>
      </c>
      <c r="B2" s="72"/>
      <c r="C2" s="38" t="s">
        <v>86</v>
      </c>
      <c r="D2" s="52"/>
      <c r="E2" s="39"/>
      <c r="F2" s="69" t="s">
        <v>109</v>
      </c>
      <c r="G2" s="38" t="s">
        <v>87</v>
      </c>
      <c r="H2" s="38"/>
      <c r="I2" s="38"/>
      <c r="J2" s="66" t="s">
        <v>93</v>
      </c>
      <c r="K2" s="67"/>
      <c r="L2" s="68"/>
      <c r="M2" s="40" t="s">
        <v>88</v>
      </c>
    </row>
    <row r="3" spans="1:13" s="9" customFormat="1" ht="15.75" customHeight="1">
      <c r="A3" s="73"/>
      <c r="B3" s="74"/>
      <c r="C3" s="10" t="s">
        <v>1</v>
      </c>
      <c r="D3" s="53" t="s">
        <v>135</v>
      </c>
      <c r="E3" s="32" t="s">
        <v>94</v>
      </c>
      <c r="F3" s="70"/>
      <c r="G3" s="11" t="s">
        <v>1</v>
      </c>
      <c r="H3" s="11" t="s">
        <v>2</v>
      </c>
      <c r="I3" s="11" t="s">
        <v>3</v>
      </c>
      <c r="J3" s="12" t="s">
        <v>95</v>
      </c>
      <c r="K3" s="12" t="s">
        <v>96</v>
      </c>
      <c r="L3" s="12" t="s">
        <v>97</v>
      </c>
      <c r="M3" s="33" t="s">
        <v>89</v>
      </c>
    </row>
    <row r="4" spans="1:13" s="27" customFormat="1" ht="15.75" customHeight="1">
      <c r="A4" s="60">
        <v>17</v>
      </c>
      <c r="B4" s="61"/>
      <c r="C4" s="26">
        <v>294</v>
      </c>
      <c r="D4" s="26">
        <v>293</v>
      </c>
      <c r="E4" s="26">
        <v>1</v>
      </c>
      <c r="F4" s="26">
        <v>3486</v>
      </c>
      <c r="G4" s="26">
        <v>109823</v>
      </c>
      <c r="H4" s="26">
        <v>56217</v>
      </c>
      <c r="I4" s="26">
        <v>53606</v>
      </c>
      <c r="J4" s="26">
        <v>6900</v>
      </c>
      <c r="K4" s="26">
        <v>4399</v>
      </c>
      <c r="L4" s="26">
        <v>2501</v>
      </c>
      <c r="M4" s="26">
        <v>1155</v>
      </c>
    </row>
    <row r="5" spans="1:13" s="27" customFormat="1" ht="15.75" customHeight="1">
      <c r="A5" s="60">
        <f>A4+1</f>
        <v>18</v>
      </c>
      <c r="B5" s="61"/>
      <c r="C5" s="26">
        <v>293</v>
      </c>
      <c r="D5" s="26">
        <v>292</v>
      </c>
      <c r="E5" s="26">
        <v>1</v>
      </c>
      <c r="F5" s="26">
        <v>3476</v>
      </c>
      <c r="G5" s="26">
        <v>109373</v>
      </c>
      <c r="H5" s="26">
        <v>56008</v>
      </c>
      <c r="I5" s="26">
        <v>53365</v>
      </c>
      <c r="J5" s="26">
        <v>6895</v>
      </c>
      <c r="K5" s="26">
        <v>4380</v>
      </c>
      <c r="L5" s="26">
        <v>2515</v>
      </c>
      <c r="M5" s="26">
        <v>1149</v>
      </c>
    </row>
    <row r="6" spans="1:13" s="27" customFormat="1" ht="15.75" customHeight="1">
      <c r="A6" s="60">
        <f>A5+1</f>
        <v>19</v>
      </c>
      <c r="B6" s="61"/>
      <c r="C6" s="26">
        <v>291</v>
      </c>
      <c r="D6" s="26">
        <v>290</v>
      </c>
      <c r="E6" s="26">
        <v>1</v>
      </c>
      <c r="F6" s="26">
        <v>3475</v>
      </c>
      <c r="G6" s="26">
        <v>109152</v>
      </c>
      <c r="H6" s="26">
        <v>55903</v>
      </c>
      <c r="I6" s="26">
        <v>53249</v>
      </c>
      <c r="J6" s="26">
        <v>6830</v>
      </c>
      <c r="K6" s="26">
        <v>4355</v>
      </c>
      <c r="L6" s="26">
        <v>2475</v>
      </c>
      <c r="M6" s="26">
        <v>1105</v>
      </c>
    </row>
    <row r="7" spans="1:13" s="27" customFormat="1" ht="15.75" customHeight="1">
      <c r="A7" s="60">
        <f>A6+1</f>
        <v>20</v>
      </c>
      <c r="B7" s="75"/>
      <c r="C7" s="26">
        <v>292</v>
      </c>
      <c r="D7" s="26">
        <v>291</v>
      </c>
      <c r="E7" s="26">
        <v>1</v>
      </c>
      <c r="F7" s="26">
        <v>3473</v>
      </c>
      <c r="G7" s="26">
        <v>108805</v>
      </c>
      <c r="H7" s="26">
        <v>55625</v>
      </c>
      <c r="I7" s="26">
        <v>53180</v>
      </c>
      <c r="J7" s="26">
        <v>6817</v>
      </c>
      <c r="K7" s="26">
        <v>4340</v>
      </c>
      <c r="L7" s="26">
        <v>2477</v>
      </c>
      <c r="M7" s="26">
        <v>1085</v>
      </c>
    </row>
    <row r="8" spans="1:13" s="23" customFormat="1" ht="15.75" customHeight="1">
      <c r="A8" s="62">
        <f>A7+1</f>
        <v>21</v>
      </c>
      <c r="B8" s="63"/>
      <c r="C8" s="24">
        <f>SUM(D8:E8)</f>
        <v>293</v>
      </c>
      <c r="D8" s="24">
        <f aca="true" t="shared" si="0" ref="D8:M8">SUM(D13,D25,D38,D41,D55)</f>
        <v>292</v>
      </c>
      <c r="E8" s="24">
        <f t="shared" si="0"/>
        <v>1</v>
      </c>
      <c r="F8" s="24">
        <f t="shared" si="0"/>
        <v>3581</v>
      </c>
      <c r="G8" s="24">
        <f t="shared" si="0"/>
        <v>108500</v>
      </c>
      <c r="H8" s="24">
        <f t="shared" si="0"/>
        <v>55435</v>
      </c>
      <c r="I8" s="24">
        <f t="shared" si="0"/>
        <v>53065</v>
      </c>
      <c r="J8" s="24">
        <f t="shared" si="0"/>
        <v>6833</v>
      </c>
      <c r="K8" s="24">
        <f t="shared" si="0"/>
        <v>4340</v>
      </c>
      <c r="L8" s="24">
        <f t="shared" si="0"/>
        <v>2493</v>
      </c>
      <c r="M8" s="24">
        <f t="shared" si="0"/>
        <v>1080</v>
      </c>
    </row>
    <row r="9" spans="1:13" s="27" customFormat="1" ht="15.75" customHeight="1">
      <c r="A9" s="64" t="s">
        <v>90</v>
      </c>
      <c r="B9" s="65"/>
      <c r="C9" s="26">
        <f>SUM(D9:E9)</f>
        <v>3</v>
      </c>
      <c r="D9" s="26">
        <v>3</v>
      </c>
      <c r="E9" s="26">
        <v>0</v>
      </c>
      <c r="F9" s="26">
        <v>30</v>
      </c>
      <c r="G9" s="26">
        <f>H9+I9</f>
        <v>1184</v>
      </c>
      <c r="H9" s="26">
        <v>593</v>
      </c>
      <c r="I9" s="26">
        <v>591</v>
      </c>
      <c r="J9" s="26">
        <f>K9+L9</f>
        <v>55</v>
      </c>
      <c r="K9" s="26">
        <v>44</v>
      </c>
      <c r="L9" s="26">
        <v>11</v>
      </c>
      <c r="M9" s="26">
        <v>6</v>
      </c>
    </row>
    <row r="10" spans="1:13" s="27" customFormat="1" ht="15.75" customHeight="1">
      <c r="A10" s="64" t="s">
        <v>91</v>
      </c>
      <c r="B10" s="65"/>
      <c r="C10" s="26">
        <f>'10(2)公'!C8</f>
        <v>265</v>
      </c>
      <c r="D10" s="26">
        <v>264</v>
      </c>
      <c r="E10" s="26">
        <f>'10(2)公'!E8</f>
        <v>1</v>
      </c>
      <c r="F10" s="26">
        <f>'10(2)公'!F8</f>
        <v>3386</v>
      </c>
      <c r="G10" s="26">
        <f>'10(2)公'!G8</f>
        <v>102317</v>
      </c>
      <c r="H10" s="26">
        <f>'10(2)公'!H8</f>
        <v>52860</v>
      </c>
      <c r="I10" s="26">
        <f>'10(2)公'!I8</f>
        <v>49457</v>
      </c>
      <c r="J10" s="26">
        <f>'10(2)公'!J8</f>
        <v>6454</v>
      </c>
      <c r="K10" s="26">
        <f>'10(2)公'!K8</f>
        <v>4097</v>
      </c>
      <c r="L10" s="26">
        <f>'10(2)公'!L8</f>
        <v>2357</v>
      </c>
      <c r="M10" s="26">
        <f>'10(2)公'!M8</f>
        <v>1018</v>
      </c>
    </row>
    <row r="11" spans="1:13" s="27" customFormat="1" ht="15.75" customHeight="1">
      <c r="A11" s="64" t="s">
        <v>92</v>
      </c>
      <c r="B11" s="65"/>
      <c r="C11" s="26">
        <f>SUM(D11:E11)</f>
        <v>25</v>
      </c>
      <c r="D11" s="26">
        <v>25</v>
      </c>
      <c r="E11" s="26">
        <v>0</v>
      </c>
      <c r="F11" s="26">
        <v>165</v>
      </c>
      <c r="G11" s="26">
        <f>H11+I11</f>
        <v>4999</v>
      </c>
      <c r="H11" s="26">
        <v>1982</v>
      </c>
      <c r="I11" s="26">
        <v>3017</v>
      </c>
      <c r="J11" s="26">
        <f>K11+L11</f>
        <v>324</v>
      </c>
      <c r="K11" s="26">
        <v>199</v>
      </c>
      <c r="L11" s="26">
        <v>125</v>
      </c>
      <c r="M11" s="26">
        <v>56</v>
      </c>
    </row>
    <row r="12" spans="2:13" s="27" customFormat="1" ht="15.7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s="23" customFormat="1" ht="15.75" customHeight="1">
      <c r="A13" s="58" t="s">
        <v>98</v>
      </c>
      <c r="B13" s="59"/>
      <c r="C13" s="24">
        <f>SUM(C14:C23)</f>
        <v>29</v>
      </c>
      <c r="D13" s="24">
        <f aca="true" t="shared" si="1" ref="D13:M13">SUM(D14:D23)</f>
        <v>29</v>
      </c>
      <c r="E13" s="24">
        <f t="shared" si="1"/>
        <v>0</v>
      </c>
      <c r="F13" s="24">
        <f>SUM(F14:F23)</f>
        <v>244</v>
      </c>
      <c r="G13" s="24">
        <f t="shared" si="1"/>
        <v>6880</v>
      </c>
      <c r="H13" s="24">
        <f t="shared" si="1"/>
        <v>3472</v>
      </c>
      <c r="I13" s="24">
        <f t="shared" si="1"/>
        <v>3408</v>
      </c>
      <c r="J13" s="24">
        <f t="shared" si="1"/>
        <v>518</v>
      </c>
      <c r="K13" s="24">
        <f t="shared" si="1"/>
        <v>369</v>
      </c>
      <c r="L13" s="24">
        <f t="shared" si="1"/>
        <v>149</v>
      </c>
      <c r="M13" s="24">
        <f t="shared" si="1"/>
        <v>93</v>
      </c>
    </row>
    <row r="14" spans="2:13" s="27" customFormat="1" ht="15.75" customHeight="1">
      <c r="B14" s="25" t="s">
        <v>70</v>
      </c>
      <c r="C14" s="26">
        <f>SUM(D14:E14)</f>
        <v>5</v>
      </c>
      <c r="D14" s="26">
        <v>5</v>
      </c>
      <c r="E14" s="26">
        <v>0</v>
      </c>
      <c r="F14" s="26">
        <v>34</v>
      </c>
      <c r="G14" s="26">
        <f aca="true" t="shared" si="2" ref="G14:G23">SUM(H14:I14)</f>
        <v>821</v>
      </c>
      <c r="H14" s="26">
        <v>431</v>
      </c>
      <c r="I14" s="26">
        <v>390</v>
      </c>
      <c r="J14" s="26">
        <f aca="true" t="shared" si="3" ref="J14:J23">K14+L14</f>
        <v>72</v>
      </c>
      <c r="K14" s="26">
        <v>49</v>
      </c>
      <c r="L14" s="26">
        <v>23</v>
      </c>
      <c r="M14" s="26">
        <v>11</v>
      </c>
    </row>
    <row r="15" spans="2:13" s="27" customFormat="1" ht="15.75" customHeight="1">
      <c r="B15" s="25" t="s">
        <v>72</v>
      </c>
      <c r="C15" s="26">
        <f aca="true" t="shared" si="4" ref="C15:C23">SUM(D15:E15)</f>
        <v>5</v>
      </c>
      <c r="D15" s="26">
        <v>5</v>
      </c>
      <c r="E15" s="26">
        <v>0</v>
      </c>
      <c r="F15" s="26">
        <v>60</v>
      </c>
      <c r="G15" s="26">
        <f t="shared" si="2"/>
        <v>1832</v>
      </c>
      <c r="H15" s="26">
        <v>955</v>
      </c>
      <c r="I15" s="26">
        <v>877</v>
      </c>
      <c r="J15" s="26">
        <f t="shared" si="3"/>
        <v>117</v>
      </c>
      <c r="K15" s="26">
        <v>77</v>
      </c>
      <c r="L15" s="26">
        <v>40</v>
      </c>
      <c r="M15" s="26">
        <v>12</v>
      </c>
    </row>
    <row r="16" spans="2:13" s="27" customFormat="1" ht="15.75" customHeight="1">
      <c r="B16" s="25" t="s">
        <v>81</v>
      </c>
      <c r="C16" s="26">
        <f t="shared" si="4"/>
        <v>4</v>
      </c>
      <c r="D16" s="26">
        <v>4</v>
      </c>
      <c r="E16" s="26">
        <v>0</v>
      </c>
      <c r="F16" s="26">
        <v>24</v>
      </c>
      <c r="G16" s="26">
        <f t="shared" si="2"/>
        <v>612</v>
      </c>
      <c r="H16" s="26">
        <v>306</v>
      </c>
      <c r="I16" s="26">
        <v>306</v>
      </c>
      <c r="J16" s="26">
        <f t="shared" si="3"/>
        <v>58</v>
      </c>
      <c r="K16" s="26">
        <v>44</v>
      </c>
      <c r="L16" s="26">
        <v>14</v>
      </c>
      <c r="M16" s="26">
        <v>9</v>
      </c>
    </row>
    <row r="17" spans="2:13" s="27" customFormat="1" ht="15.75" customHeight="1">
      <c r="B17" s="25" t="s">
        <v>99</v>
      </c>
      <c r="C17" s="26">
        <f t="shared" si="4"/>
        <v>4</v>
      </c>
      <c r="D17" s="26">
        <v>4</v>
      </c>
      <c r="E17" s="26">
        <v>0</v>
      </c>
      <c r="F17" s="26">
        <v>34</v>
      </c>
      <c r="G17" s="26">
        <f t="shared" si="2"/>
        <v>1030</v>
      </c>
      <c r="H17" s="26">
        <v>508</v>
      </c>
      <c r="I17" s="26">
        <v>522</v>
      </c>
      <c r="J17" s="26">
        <f t="shared" si="3"/>
        <v>76</v>
      </c>
      <c r="K17" s="26">
        <v>53</v>
      </c>
      <c r="L17" s="26">
        <v>23</v>
      </c>
      <c r="M17" s="26">
        <v>18</v>
      </c>
    </row>
    <row r="18" spans="2:13" s="27" customFormat="1" ht="15.75" customHeight="1">
      <c r="B18" s="25" t="s">
        <v>100</v>
      </c>
      <c r="C18" s="26">
        <f t="shared" si="4"/>
        <v>3</v>
      </c>
      <c r="D18" s="26">
        <v>3</v>
      </c>
      <c r="E18" s="26">
        <v>0</v>
      </c>
      <c r="F18" s="26">
        <v>46</v>
      </c>
      <c r="G18" s="26">
        <f t="shared" si="2"/>
        <v>1433</v>
      </c>
      <c r="H18" s="26">
        <v>705</v>
      </c>
      <c r="I18" s="26">
        <v>728</v>
      </c>
      <c r="J18" s="26">
        <f t="shared" si="3"/>
        <v>83</v>
      </c>
      <c r="K18" s="26">
        <v>59</v>
      </c>
      <c r="L18" s="26">
        <v>24</v>
      </c>
      <c r="M18" s="26">
        <v>24</v>
      </c>
    </row>
    <row r="19" spans="2:13" s="27" customFormat="1" ht="15.75" customHeight="1">
      <c r="B19" s="25" t="s">
        <v>54</v>
      </c>
      <c r="C19" s="26">
        <f t="shared" si="4"/>
        <v>2</v>
      </c>
      <c r="D19" s="26">
        <v>2</v>
      </c>
      <c r="E19" s="26">
        <v>0</v>
      </c>
      <c r="F19" s="26">
        <v>15</v>
      </c>
      <c r="G19" s="26">
        <f t="shared" si="2"/>
        <v>377</v>
      </c>
      <c r="H19" s="26">
        <v>187</v>
      </c>
      <c r="I19" s="26">
        <v>190</v>
      </c>
      <c r="J19" s="26">
        <f t="shared" si="3"/>
        <v>33</v>
      </c>
      <c r="K19" s="26">
        <v>27</v>
      </c>
      <c r="L19" s="26">
        <v>6</v>
      </c>
      <c r="M19" s="26">
        <v>4</v>
      </c>
    </row>
    <row r="20" spans="2:13" s="27" customFormat="1" ht="15.75" customHeight="1">
      <c r="B20" s="25" t="s">
        <v>55</v>
      </c>
      <c r="C20" s="26">
        <f t="shared" si="4"/>
        <v>1</v>
      </c>
      <c r="D20" s="26">
        <v>1</v>
      </c>
      <c r="E20" s="26">
        <v>0</v>
      </c>
      <c r="F20" s="26">
        <v>8</v>
      </c>
      <c r="G20" s="26">
        <f t="shared" si="2"/>
        <v>188</v>
      </c>
      <c r="H20" s="26">
        <v>86</v>
      </c>
      <c r="I20" s="26">
        <v>102</v>
      </c>
      <c r="J20" s="26">
        <f t="shared" si="3"/>
        <v>16</v>
      </c>
      <c r="K20" s="26">
        <v>13</v>
      </c>
      <c r="L20" s="26">
        <v>3</v>
      </c>
      <c r="M20" s="26">
        <v>2</v>
      </c>
    </row>
    <row r="21" spans="2:13" s="27" customFormat="1" ht="15.75" customHeight="1">
      <c r="B21" s="25" t="s">
        <v>56</v>
      </c>
      <c r="C21" s="26">
        <f t="shared" si="4"/>
        <v>2</v>
      </c>
      <c r="D21" s="26">
        <v>2</v>
      </c>
      <c r="E21" s="26">
        <v>0</v>
      </c>
      <c r="F21" s="26">
        <v>7</v>
      </c>
      <c r="G21" s="26">
        <f t="shared" si="2"/>
        <v>198</v>
      </c>
      <c r="H21" s="26">
        <v>98</v>
      </c>
      <c r="I21" s="26">
        <v>100</v>
      </c>
      <c r="J21" s="26">
        <f t="shared" si="3"/>
        <v>23</v>
      </c>
      <c r="K21" s="26">
        <v>18</v>
      </c>
      <c r="L21" s="26">
        <v>5</v>
      </c>
      <c r="M21" s="26">
        <v>4</v>
      </c>
    </row>
    <row r="22" spans="2:13" s="27" customFormat="1" ht="15.75" customHeight="1">
      <c r="B22" s="25" t="s">
        <v>57</v>
      </c>
      <c r="C22" s="26">
        <f t="shared" si="4"/>
        <v>1</v>
      </c>
      <c r="D22" s="26">
        <v>1</v>
      </c>
      <c r="E22" s="26">
        <v>0</v>
      </c>
      <c r="F22" s="26">
        <v>7</v>
      </c>
      <c r="G22" s="26">
        <f t="shared" si="2"/>
        <v>179</v>
      </c>
      <c r="H22" s="26">
        <v>85</v>
      </c>
      <c r="I22" s="26">
        <v>94</v>
      </c>
      <c r="J22" s="26">
        <f t="shared" si="3"/>
        <v>16</v>
      </c>
      <c r="K22" s="26">
        <v>12</v>
      </c>
      <c r="L22" s="26">
        <v>4</v>
      </c>
      <c r="M22" s="26">
        <v>3</v>
      </c>
    </row>
    <row r="23" spans="2:13" s="27" customFormat="1" ht="15.75" customHeight="1">
      <c r="B23" s="25" t="s">
        <v>58</v>
      </c>
      <c r="C23" s="26">
        <f t="shared" si="4"/>
        <v>2</v>
      </c>
      <c r="D23" s="26">
        <v>2</v>
      </c>
      <c r="E23" s="26">
        <v>0</v>
      </c>
      <c r="F23" s="26">
        <v>9</v>
      </c>
      <c r="G23" s="26">
        <f t="shared" si="2"/>
        <v>210</v>
      </c>
      <c r="H23" s="26">
        <v>111</v>
      </c>
      <c r="I23" s="26">
        <v>99</v>
      </c>
      <c r="J23" s="26">
        <f t="shared" si="3"/>
        <v>24</v>
      </c>
      <c r="K23" s="26">
        <v>17</v>
      </c>
      <c r="L23" s="26">
        <v>7</v>
      </c>
      <c r="M23" s="26">
        <v>6</v>
      </c>
    </row>
    <row r="24" spans="2:13" s="27" customFormat="1" ht="15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s="23" customFormat="1" ht="15.75" customHeight="1">
      <c r="A25" s="58" t="s">
        <v>101</v>
      </c>
      <c r="B25" s="59"/>
      <c r="C25" s="24">
        <f aca="true" t="shared" si="5" ref="C25:M25">SUM(C26:C36)</f>
        <v>77</v>
      </c>
      <c r="D25" s="24">
        <f t="shared" si="5"/>
        <v>77</v>
      </c>
      <c r="E25" s="24">
        <f t="shared" si="5"/>
        <v>0</v>
      </c>
      <c r="F25" s="24">
        <f t="shared" si="5"/>
        <v>955</v>
      </c>
      <c r="G25" s="24">
        <f t="shared" si="5"/>
        <v>29259</v>
      </c>
      <c r="H25" s="24">
        <f t="shared" si="5"/>
        <v>14854</v>
      </c>
      <c r="I25" s="24">
        <f t="shared" si="5"/>
        <v>14405</v>
      </c>
      <c r="J25" s="24">
        <f t="shared" si="5"/>
        <v>1825</v>
      </c>
      <c r="K25" s="24">
        <f t="shared" si="5"/>
        <v>1113</v>
      </c>
      <c r="L25" s="24">
        <f t="shared" si="5"/>
        <v>712</v>
      </c>
      <c r="M25" s="24">
        <f t="shared" si="5"/>
        <v>330</v>
      </c>
    </row>
    <row r="26" spans="2:13" s="27" customFormat="1" ht="15.75" customHeight="1">
      <c r="B26" s="25" t="s">
        <v>69</v>
      </c>
      <c r="C26" s="26">
        <f aca="true" t="shared" si="6" ref="C26:C36">SUM(D26:E26)</f>
        <v>19</v>
      </c>
      <c r="D26" s="26">
        <v>19</v>
      </c>
      <c r="E26" s="26">
        <v>0</v>
      </c>
      <c r="F26" s="26">
        <v>202</v>
      </c>
      <c r="G26" s="26">
        <f aca="true" t="shared" si="7" ref="G26:G36">SUM(H26:I26)</f>
        <v>6042</v>
      </c>
      <c r="H26" s="26">
        <v>3051</v>
      </c>
      <c r="I26" s="26">
        <v>2991</v>
      </c>
      <c r="J26" s="26">
        <f aca="true" t="shared" si="8" ref="J26:J36">K26+L26</f>
        <v>411</v>
      </c>
      <c r="K26" s="26">
        <v>246</v>
      </c>
      <c r="L26" s="26">
        <v>165</v>
      </c>
      <c r="M26" s="26">
        <v>93</v>
      </c>
    </row>
    <row r="27" spans="2:13" s="27" customFormat="1" ht="15.75" customHeight="1">
      <c r="B27" s="25" t="s">
        <v>71</v>
      </c>
      <c r="C27" s="26">
        <f t="shared" si="6"/>
        <v>8</v>
      </c>
      <c r="D27" s="26">
        <v>8</v>
      </c>
      <c r="E27" s="26">
        <v>0</v>
      </c>
      <c r="F27" s="26">
        <v>106</v>
      </c>
      <c r="G27" s="26">
        <f t="shared" si="7"/>
        <v>3322</v>
      </c>
      <c r="H27" s="26">
        <v>1720</v>
      </c>
      <c r="I27" s="26">
        <v>1602</v>
      </c>
      <c r="J27" s="26">
        <f t="shared" si="8"/>
        <v>189</v>
      </c>
      <c r="K27" s="26">
        <v>117</v>
      </c>
      <c r="L27" s="26">
        <v>72</v>
      </c>
      <c r="M27" s="26">
        <v>15</v>
      </c>
    </row>
    <row r="28" spans="2:13" s="27" customFormat="1" ht="15.75" customHeight="1">
      <c r="B28" s="25" t="s">
        <v>47</v>
      </c>
      <c r="C28" s="26">
        <f t="shared" si="6"/>
        <v>11</v>
      </c>
      <c r="D28" s="26">
        <v>11</v>
      </c>
      <c r="E28" s="26">
        <v>0</v>
      </c>
      <c r="F28" s="26">
        <v>122</v>
      </c>
      <c r="G28" s="26">
        <f t="shared" si="7"/>
        <v>3726</v>
      </c>
      <c r="H28" s="26">
        <v>1943</v>
      </c>
      <c r="I28" s="26">
        <v>1783</v>
      </c>
      <c r="J28" s="26">
        <f t="shared" si="8"/>
        <v>232</v>
      </c>
      <c r="K28" s="26">
        <v>138</v>
      </c>
      <c r="L28" s="26">
        <v>94</v>
      </c>
      <c r="M28" s="26">
        <v>37</v>
      </c>
    </row>
    <row r="29" spans="2:13" s="27" customFormat="1" ht="15.75" customHeight="1">
      <c r="B29" s="25" t="s">
        <v>74</v>
      </c>
      <c r="C29" s="26">
        <f t="shared" si="6"/>
        <v>16</v>
      </c>
      <c r="D29" s="26">
        <v>16</v>
      </c>
      <c r="E29" s="26">
        <v>0</v>
      </c>
      <c r="F29" s="26">
        <v>250</v>
      </c>
      <c r="G29" s="26">
        <f t="shared" si="7"/>
        <v>7823</v>
      </c>
      <c r="H29" s="26">
        <v>3976</v>
      </c>
      <c r="I29" s="26">
        <v>3847</v>
      </c>
      <c r="J29" s="26">
        <f t="shared" si="8"/>
        <v>461</v>
      </c>
      <c r="K29" s="26">
        <v>268</v>
      </c>
      <c r="L29" s="26">
        <v>193</v>
      </c>
      <c r="M29" s="26">
        <v>69</v>
      </c>
    </row>
    <row r="30" spans="2:13" s="27" customFormat="1" ht="15.75" customHeight="1">
      <c r="B30" s="25" t="s">
        <v>79</v>
      </c>
      <c r="C30" s="26">
        <f t="shared" si="6"/>
        <v>6</v>
      </c>
      <c r="D30" s="26">
        <v>6</v>
      </c>
      <c r="E30" s="26">
        <v>0</v>
      </c>
      <c r="F30" s="26">
        <v>82</v>
      </c>
      <c r="G30" s="26">
        <f t="shared" si="7"/>
        <v>2506</v>
      </c>
      <c r="H30" s="26">
        <v>1301</v>
      </c>
      <c r="I30" s="26">
        <v>1205</v>
      </c>
      <c r="J30" s="26">
        <f t="shared" si="8"/>
        <v>154</v>
      </c>
      <c r="K30" s="26">
        <v>102</v>
      </c>
      <c r="L30" s="26">
        <v>52</v>
      </c>
      <c r="M30" s="26">
        <v>29</v>
      </c>
    </row>
    <row r="31" spans="2:13" s="27" customFormat="1" ht="15.75" customHeight="1">
      <c r="B31" s="25" t="s">
        <v>82</v>
      </c>
      <c r="C31" s="26">
        <f t="shared" si="6"/>
        <v>6</v>
      </c>
      <c r="D31" s="26">
        <v>6</v>
      </c>
      <c r="E31" s="26">
        <v>0</v>
      </c>
      <c r="F31" s="26">
        <v>56</v>
      </c>
      <c r="G31" s="26">
        <f t="shared" si="7"/>
        <v>1733</v>
      </c>
      <c r="H31" s="26">
        <v>777</v>
      </c>
      <c r="I31" s="26">
        <v>956</v>
      </c>
      <c r="J31" s="26">
        <f t="shared" si="8"/>
        <v>117</v>
      </c>
      <c r="K31" s="26">
        <v>68</v>
      </c>
      <c r="L31" s="26">
        <v>49</v>
      </c>
      <c r="M31" s="26">
        <v>40</v>
      </c>
    </row>
    <row r="32" spans="2:13" s="27" customFormat="1" ht="15.75" customHeight="1">
      <c r="B32" s="25" t="s">
        <v>59</v>
      </c>
      <c r="C32" s="26">
        <f t="shared" si="6"/>
        <v>2</v>
      </c>
      <c r="D32" s="26">
        <v>2</v>
      </c>
      <c r="E32" s="26">
        <v>0</v>
      </c>
      <c r="F32" s="26">
        <v>36</v>
      </c>
      <c r="G32" s="26">
        <f t="shared" si="7"/>
        <v>1095</v>
      </c>
      <c r="H32" s="26">
        <v>550</v>
      </c>
      <c r="I32" s="26">
        <v>545</v>
      </c>
      <c r="J32" s="26">
        <f t="shared" si="8"/>
        <v>62</v>
      </c>
      <c r="K32" s="26">
        <v>46</v>
      </c>
      <c r="L32" s="26">
        <v>16</v>
      </c>
      <c r="M32" s="26">
        <v>12</v>
      </c>
    </row>
    <row r="33" spans="2:13" s="27" customFormat="1" ht="15.75" customHeight="1">
      <c r="B33" s="25" t="s">
        <v>60</v>
      </c>
      <c r="C33" s="26">
        <f t="shared" si="6"/>
        <v>2</v>
      </c>
      <c r="D33" s="26">
        <v>2</v>
      </c>
      <c r="E33" s="26">
        <v>0</v>
      </c>
      <c r="F33" s="26">
        <v>33</v>
      </c>
      <c r="G33" s="26">
        <f t="shared" si="7"/>
        <v>1038</v>
      </c>
      <c r="H33" s="26">
        <v>513</v>
      </c>
      <c r="I33" s="26">
        <v>525</v>
      </c>
      <c r="J33" s="26">
        <f t="shared" si="8"/>
        <v>61</v>
      </c>
      <c r="K33" s="26">
        <v>40</v>
      </c>
      <c r="L33" s="26">
        <v>21</v>
      </c>
      <c r="M33" s="26">
        <v>10</v>
      </c>
    </row>
    <row r="34" spans="2:13" s="27" customFormat="1" ht="15.75" customHeight="1">
      <c r="B34" s="25" t="s">
        <v>61</v>
      </c>
      <c r="C34" s="26">
        <f t="shared" si="6"/>
        <v>2</v>
      </c>
      <c r="D34" s="26">
        <v>2</v>
      </c>
      <c r="E34" s="26">
        <v>0</v>
      </c>
      <c r="F34" s="26">
        <v>34</v>
      </c>
      <c r="G34" s="26">
        <f t="shared" si="7"/>
        <v>1062</v>
      </c>
      <c r="H34" s="26">
        <v>577</v>
      </c>
      <c r="I34" s="26">
        <v>485</v>
      </c>
      <c r="J34" s="26">
        <f t="shared" si="8"/>
        <v>59</v>
      </c>
      <c r="K34" s="26">
        <v>39</v>
      </c>
      <c r="L34" s="26">
        <v>20</v>
      </c>
      <c r="M34" s="26">
        <v>9</v>
      </c>
    </row>
    <row r="35" spans="2:13" s="27" customFormat="1" ht="15.75" customHeight="1">
      <c r="B35" s="25" t="s">
        <v>62</v>
      </c>
      <c r="C35" s="26">
        <f t="shared" si="6"/>
        <v>3</v>
      </c>
      <c r="D35" s="26">
        <v>3</v>
      </c>
      <c r="E35" s="26">
        <v>0</v>
      </c>
      <c r="F35" s="26">
        <v>23</v>
      </c>
      <c r="G35" s="26">
        <f t="shared" si="7"/>
        <v>611</v>
      </c>
      <c r="H35" s="26">
        <v>295</v>
      </c>
      <c r="I35" s="26">
        <v>316</v>
      </c>
      <c r="J35" s="26">
        <f t="shared" si="8"/>
        <v>50</v>
      </c>
      <c r="K35" s="26">
        <v>33</v>
      </c>
      <c r="L35" s="26">
        <v>17</v>
      </c>
      <c r="M35" s="26">
        <v>10</v>
      </c>
    </row>
    <row r="36" spans="2:13" s="27" customFormat="1" ht="15.75" customHeight="1">
      <c r="B36" s="25" t="s">
        <v>63</v>
      </c>
      <c r="C36" s="26">
        <f t="shared" si="6"/>
        <v>2</v>
      </c>
      <c r="D36" s="26">
        <v>2</v>
      </c>
      <c r="E36" s="26">
        <v>0</v>
      </c>
      <c r="F36" s="26">
        <v>11</v>
      </c>
      <c r="G36" s="26">
        <f t="shared" si="7"/>
        <v>301</v>
      </c>
      <c r="H36" s="26">
        <v>151</v>
      </c>
      <c r="I36" s="26">
        <v>150</v>
      </c>
      <c r="J36" s="26">
        <f t="shared" si="8"/>
        <v>29</v>
      </c>
      <c r="K36" s="26">
        <v>16</v>
      </c>
      <c r="L36" s="26">
        <v>13</v>
      </c>
      <c r="M36" s="26">
        <v>6</v>
      </c>
    </row>
    <row r="37" spans="2:13" s="27" customFormat="1" ht="15.75" customHeight="1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s="23" customFormat="1" ht="15.75" customHeight="1">
      <c r="A38" s="58" t="s">
        <v>102</v>
      </c>
      <c r="B38" s="59"/>
      <c r="C38" s="24">
        <f aca="true" t="shared" si="9" ref="C38:M38">SUM(C39:C39)</f>
        <v>56</v>
      </c>
      <c r="D38" s="24">
        <f t="shared" si="9"/>
        <v>56</v>
      </c>
      <c r="E38" s="24">
        <f t="shared" si="9"/>
        <v>0</v>
      </c>
      <c r="F38" s="24">
        <f t="shared" si="9"/>
        <v>664</v>
      </c>
      <c r="G38" s="24">
        <f t="shared" si="9"/>
        <v>20361</v>
      </c>
      <c r="H38" s="24">
        <f t="shared" si="9"/>
        <v>10395</v>
      </c>
      <c r="I38" s="24">
        <f t="shared" si="9"/>
        <v>9966</v>
      </c>
      <c r="J38" s="24">
        <f t="shared" si="9"/>
        <v>1250</v>
      </c>
      <c r="K38" s="24">
        <f t="shared" si="9"/>
        <v>768</v>
      </c>
      <c r="L38" s="24">
        <f t="shared" si="9"/>
        <v>482</v>
      </c>
      <c r="M38" s="24">
        <f t="shared" si="9"/>
        <v>172</v>
      </c>
    </row>
    <row r="39" spans="2:13" s="27" customFormat="1" ht="15.75" customHeight="1">
      <c r="B39" s="25" t="s">
        <v>67</v>
      </c>
      <c r="C39" s="26">
        <f>SUM(D39:E39)</f>
        <v>56</v>
      </c>
      <c r="D39" s="26">
        <v>56</v>
      </c>
      <c r="E39" s="26">
        <v>0</v>
      </c>
      <c r="F39" s="26">
        <v>664</v>
      </c>
      <c r="G39" s="26">
        <f>SUM(H39:I39)</f>
        <v>20361</v>
      </c>
      <c r="H39" s="26">
        <v>10395</v>
      </c>
      <c r="I39" s="26">
        <v>9966</v>
      </c>
      <c r="J39" s="26">
        <f>K39+L39</f>
        <v>1250</v>
      </c>
      <c r="K39" s="28">
        <v>768</v>
      </c>
      <c r="L39" s="28">
        <v>482</v>
      </c>
      <c r="M39" s="26">
        <v>172</v>
      </c>
    </row>
    <row r="40" spans="2:13" s="27" customFormat="1" ht="15.75" customHeigh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s="23" customFormat="1" ht="15.75" customHeight="1">
      <c r="A41" s="56" t="s">
        <v>108</v>
      </c>
      <c r="B41" s="57"/>
      <c r="C41" s="24">
        <f>SUM(C42:C53)</f>
        <v>68</v>
      </c>
      <c r="D41" s="24">
        <f aca="true" t="shared" si="10" ref="D41:M41">SUM(D42:D53)</f>
        <v>68</v>
      </c>
      <c r="E41" s="24">
        <f t="shared" si="10"/>
        <v>0</v>
      </c>
      <c r="F41" s="24">
        <f>SUM(F42:F53)</f>
        <v>916</v>
      </c>
      <c r="G41" s="24">
        <f t="shared" si="10"/>
        <v>26991</v>
      </c>
      <c r="H41" s="24">
        <f t="shared" si="10"/>
        <v>13888</v>
      </c>
      <c r="I41" s="24">
        <f t="shared" si="10"/>
        <v>13103</v>
      </c>
      <c r="J41" s="24">
        <f t="shared" si="10"/>
        <v>1716</v>
      </c>
      <c r="K41" s="24">
        <f t="shared" si="10"/>
        <v>1093</v>
      </c>
      <c r="L41" s="24">
        <f t="shared" si="10"/>
        <v>623</v>
      </c>
      <c r="M41" s="24">
        <f t="shared" si="10"/>
        <v>249</v>
      </c>
    </row>
    <row r="42" spans="2:13" s="27" customFormat="1" ht="15.75" customHeight="1">
      <c r="B42" s="25" t="s">
        <v>73</v>
      </c>
      <c r="C42" s="26">
        <f aca="true" t="shared" si="11" ref="C42:C53">SUM(D42:E42)</f>
        <v>8</v>
      </c>
      <c r="D42" s="26">
        <v>8</v>
      </c>
      <c r="E42" s="26">
        <v>0</v>
      </c>
      <c r="F42" s="26">
        <v>100</v>
      </c>
      <c r="G42" s="26">
        <f aca="true" t="shared" si="12" ref="G42:G53">SUM(H42:I42)</f>
        <v>3023</v>
      </c>
      <c r="H42" s="26">
        <v>1558</v>
      </c>
      <c r="I42" s="26">
        <v>1465</v>
      </c>
      <c r="J42" s="26">
        <f aca="true" t="shared" si="13" ref="J42:J53">K42+L42</f>
        <v>193</v>
      </c>
      <c r="K42" s="26">
        <v>133</v>
      </c>
      <c r="L42" s="26">
        <v>60</v>
      </c>
      <c r="M42" s="26">
        <v>35</v>
      </c>
    </row>
    <row r="43" spans="2:13" s="27" customFormat="1" ht="15.75" customHeight="1">
      <c r="B43" s="25" t="s">
        <v>75</v>
      </c>
      <c r="C43" s="26">
        <f t="shared" si="11"/>
        <v>11</v>
      </c>
      <c r="D43" s="26">
        <v>11</v>
      </c>
      <c r="E43" s="26">
        <v>0</v>
      </c>
      <c r="F43" s="26">
        <v>167</v>
      </c>
      <c r="G43" s="26">
        <f t="shared" si="12"/>
        <v>4725</v>
      </c>
      <c r="H43" s="26">
        <v>2483</v>
      </c>
      <c r="I43" s="26">
        <v>2242</v>
      </c>
      <c r="J43" s="26">
        <f t="shared" si="13"/>
        <v>306</v>
      </c>
      <c r="K43" s="26">
        <v>195</v>
      </c>
      <c r="L43" s="26">
        <v>111</v>
      </c>
      <c r="M43" s="26">
        <v>43</v>
      </c>
    </row>
    <row r="44" spans="2:13" s="27" customFormat="1" ht="15.75" customHeight="1">
      <c r="B44" s="25" t="s">
        <v>76</v>
      </c>
      <c r="C44" s="26">
        <f t="shared" si="11"/>
        <v>9</v>
      </c>
      <c r="D44" s="26">
        <v>9</v>
      </c>
      <c r="E44" s="26">
        <v>0</v>
      </c>
      <c r="F44" s="26">
        <v>128</v>
      </c>
      <c r="G44" s="26">
        <f t="shared" si="12"/>
        <v>3925</v>
      </c>
      <c r="H44" s="26">
        <v>1998</v>
      </c>
      <c r="I44" s="26">
        <v>1927</v>
      </c>
      <c r="J44" s="26">
        <f t="shared" si="13"/>
        <v>246</v>
      </c>
      <c r="K44" s="26">
        <v>160</v>
      </c>
      <c r="L44" s="26">
        <v>86</v>
      </c>
      <c r="M44" s="26">
        <v>32</v>
      </c>
    </row>
    <row r="45" spans="2:13" s="27" customFormat="1" ht="15.75" customHeight="1">
      <c r="B45" s="25" t="s">
        <v>77</v>
      </c>
      <c r="C45" s="26">
        <f t="shared" si="11"/>
        <v>9</v>
      </c>
      <c r="D45" s="26">
        <v>9</v>
      </c>
      <c r="E45" s="26">
        <v>0</v>
      </c>
      <c r="F45" s="26">
        <v>114</v>
      </c>
      <c r="G45" s="26">
        <f t="shared" si="12"/>
        <v>3315</v>
      </c>
      <c r="H45" s="26">
        <v>1721</v>
      </c>
      <c r="I45" s="26">
        <v>1594</v>
      </c>
      <c r="J45" s="26">
        <f t="shared" si="13"/>
        <v>219</v>
      </c>
      <c r="K45" s="26">
        <v>130</v>
      </c>
      <c r="L45" s="26">
        <v>89</v>
      </c>
      <c r="M45" s="26">
        <v>29</v>
      </c>
    </row>
    <row r="46" spans="2:13" s="27" customFormat="1" ht="15.75" customHeight="1">
      <c r="B46" s="25" t="s">
        <v>78</v>
      </c>
      <c r="C46" s="26">
        <f t="shared" si="11"/>
        <v>12</v>
      </c>
      <c r="D46" s="26">
        <v>12</v>
      </c>
      <c r="E46" s="26">
        <v>0</v>
      </c>
      <c r="F46" s="26">
        <v>140</v>
      </c>
      <c r="G46" s="26">
        <f t="shared" si="12"/>
        <v>4179</v>
      </c>
      <c r="H46" s="26">
        <v>2196</v>
      </c>
      <c r="I46" s="26">
        <v>1983</v>
      </c>
      <c r="J46" s="26">
        <f t="shared" si="13"/>
        <v>262</v>
      </c>
      <c r="K46" s="26">
        <v>156</v>
      </c>
      <c r="L46" s="26">
        <v>106</v>
      </c>
      <c r="M46" s="26">
        <v>39</v>
      </c>
    </row>
    <row r="47" spans="2:13" s="27" customFormat="1" ht="15.75" customHeight="1">
      <c r="B47" s="25" t="s">
        <v>80</v>
      </c>
      <c r="C47" s="26">
        <f t="shared" si="11"/>
        <v>4</v>
      </c>
      <c r="D47" s="26">
        <v>4</v>
      </c>
      <c r="E47" s="26">
        <v>0</v>
      </c>
      <c r="F47" s="26">
        <v>76</v>
      </c>
      <c r="G47" s="26">
        <f t="shared" si="12"/>
        <v>2279</v>
      </c>
      <c r="H47" s="26">
        <v>1166</v>
      </c>
      <c r="I47" s="26">
        <v>1113</v>
      </c>
      <c r="J47" s="26">
        <f t="shared" si="13"/>
        <v>133</v>
      </c>
      <c r="K47" s="26">
        <v>90</v>
      </c>
      <c r="L47" s="26">
        <v>43</v>
      </c>
      <c r="M47" s="26">
        <v>15</v>
      </c>
    </row>
    <row r="48" spans="2:13" s="27" customFormat="1" ht="15.75" customHeight="1">
      <c r="B48" s="25" t="s">
        <v>103</v>
      </c>
      <c r="C48" s="26">
        <f t="shared" si="11"/>
        <v>2</v>
      </c>
      <c r="D48" s="26">
        <v>2</v>
      </c>
      <c r="E48" s="26">
        <v>0</v>
      </c>
      <c r="F48" s="26">
        <v>38</v>
      </c>
      <c r="G48" s="26">
        <f t="shared" si="12"/>
        <v>1176</v>
      </c>
      <c r="H48" s="26">
        <v>592</v>
      </c>
      <c r="I48" s="26">
        <v>584</v>
      </c>
      <c r="J48" s="26">
        <f t="shared" si="13"/>
        <v>64</v>
      </c>
      <c r="K48" s="26">
        <v>43</v>
      </c>
      <c r="L48" s="26">
        <v>21</v>
      </c>
      <c r="M48" s="26">
        <v>9</v>
      </c>
    </row>
    <row r="49" spans="2:13" s="27" customFormat="1" ht="15.75" customHeight="1">
      <c r="B49" s="25" t="s">
        <v>104</v>
      </c>
      <c r="C49" s="26">
        <f t="shared" si="11"/>
        <v>4</v>
      </c>
      <c r="D49" s="26">
        <v>4</v>
      </c>
      <c r="E49" s="26">
        <v>0</v>
      </c>
      <c r="F49" s="26">
        <v>50</v>
      </c>
      <c r="G49" s="26">
        <f t="shared" si="12"/>
        <v>1466</v>
      </c>
      <c r="H49" s="26">
        <v>732</v>
      </c>
      <c r="I49" s="26">
        <v>734</v>
      </c>
      <c r="J49" s="26">
        <f t="shared" si="13"/>
        <v>92</v>
      </c>
      <c r="K49" s="26">
        <v>53</v>
      </c>
      <c r="L49" s="26">
        <v>39</v>
      </c>
      <c r="M49" s="26">
        <v>13</v>
      </c>
    </row>
    <row r="50" spans="2:13" s="27" customFormat="1" ht="15.75" customHeight="1">
      <c r="B50" s="25" t="s">
        <v>105</v>
      </c>
      <c r="C50" s="26">
        <f t="shared" si="11"/>
        <v>3</v>
      </c>
      <c r="D50" s="26">
        <v>3</v>
      </c>
      <c r="E50" s="26">
        <v>0</v>
      </c>
      <c r="F50" s="26">
        <v>45</v>
      </c>
      <c r="G50" s="26">
        <f t="shared" si="12"/>
        <v>1340</v>
      </c>
      <c r="H50" s="26">
        <v>652</v>
      </c>
      <c r="I50" s="26">
        <v>688</v>
      </c>
      <c r="J50" s="26">
        <f t="shared" si="13"/>
        <v>82</v>
      </c>
      <c r="K50" s="26">
        <v>50</v>
      </c>
      <c r="L50" s="26">
        <v>32</v>
      </c>
      <c r="M50" s="26">
        <v>8</v>
      </c>
    </row>
    <row r="51" spans="2:13" s="27" customFormat="1" ht="15.75" customHeight="1">
      <c r="B51" s="25" t="s">
        <v>64</v>
      </c>
      <c r="C51" s="26">
        <f t="shared" si="11"/>
        <v>1</v>
      </c>
      <c r="D51" s="26">
        <v>1</v>
      </c>
      <c r="E51" s="26">
        <v>0</v>
      </c>
      <c r="F51" s="26">
        <v>27</v>
      </c>
      <c r="G51" s="26">
        <f t="shared" si="12"/>
        <v>857</v>
      </c>
      <c r="H51" s="26">
        <v>439</v>
      </c>
      <c r="I51" s="26">
        <v>418</v>
      </c>
      <c r="J51" s="26">
        <f t="shared" si="13"/>
        <v>47</v>
      </c>
      <c r="K51" s="26">
        <v>31</v>
      </c>
      <c r="L51" s="26">
        <v>16</v>
      </c>
      <c r="M51" s="26">
        <v>7</v>
      </c>
    </row>
    <row r="52" spans="2:13" s="27" customFormat="1" ht="15.75" customHeight="1">
      <c r="B52" s="25" t="s">
        <v>106</v>
      </c>
      <c r="C52" s="26">
        <f t="shared" si="11"/>
        <v>2</v>
      </c>
      <c r="D52" s="26">
        <v>2</v>
      </c>
      <c r="E52" s="26">
        <v>0</v>
      </c>
      <c r="F52" s="26">
        <v>9</v>
      </c>
      <c r="G52" s="26">
        <f t="shared" si="12"/>
        <v>204</v>
      </c>
      <c r="H52" s="26">
        <v>95</v>
      </c>
      <c r="I52" s="26">
        <v>109</v>
      </c>
      <c r="J52" s="26">
        <f t="shared" si="13"/>
        <v>25</v>
      </c>
      <c r="K52" s="26">
        <v>17</v>
      </c>
      <c r="L52" s="26">
        <v>8</v>
      </c>
      <c r="M52" s="26">
        <v>4</v>
      </c>
    </row>
    <row r="53" spans="2:13" s="27" customFormat="1" ht="15.75" customHeight="1">
      <c r="B53" s="25" t="s">
        <v>65</v>
      </c>
      <c r="C53" s="26">
        <f t="shared" si="11"/>
        <v>3</v>
      </c>
      <c r="D53" s="26">
        <v>3</v>
      </c>
      <c r="E53" s="26">
        <v>0</v>
      </c>
      <c r="F53" s="26">
        <v>22</v>
      </c>
      <c r="G53" s="26">
        <f t="shared" si="12"/>
        <v>502</v>
      </c>
      <c r="H53" s="26">
        <v>256</v>
      </c>
      <c r="I53" s="26">
        <v>246</v>
      </c>
      <c r="J53" s="26">
        <f t="shared" si="13"/>
        <v>47</v>
      </c>
      <c r="K53" s="26">
        <v>35</v>
      </c>
      <c r="L53" s="26">
        <v>12</v>
      </c>
      <c r="M53" s="26">
        <v>15</v>
      </c>
    </row>
    <row r="54" spans="2:13" s="27" customFormat="1" ht="15.75" customHeight="1"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s="23" customFormat="1" ht="15.75" customHeight="1">
      <c r="A55" s="58" t="s">
        <v>107</v>
      </c>
      <c r="B55" s="59"/>
      <c r="C55" s="24">
        <f>SUM(C56:C58)</f>
        <v>63</v>
      </c>
      <c r="D55" s="24">
        <f aca="true" t="shared" si="14" ref="D55:M55">SUM(D56:D58)</f>
        <v>62</v>
      </c>
      <c r="E55" s="24">
        <f t="shared" si="14"/>
        <v>1</v>
      </c>
      <c r="F55" s="24">
        <f>SUM(F56:F58)</f>
        <v>802</v>
      </c>
      <c r="G55" s="24">
        <f t="shared" si="14"/>
        <v>25009</v>
      </c>
      <c r="H55" s="24">
        <f t="shared" si="14"/>
        <v>12826</v>
      </c>
      <c r="I55" s="24">
        <f t="shared" si="14"/>
        <v>12183</v>
      </c>
      <c r="J55" s="24">
        <f t="shared" si="14"/>
        <v>1524</v>
      </c>
      <c r="K55" s="24">
        <f t="shared" si="14"/>
        <v>997</v>
      </c>
      <c r="L55" s="24">
        <f t="shared" si="14"/>
        <v>527</v>
      </c>
      <c r="M55" s="24">
        <f t="shared" si="14"/>
        <v>236</v>
      </c>
    </row>
    <row r="56" spans="2:13" s="27" customFormat="1" ht="15.75" customHeight="1">
      <c r="B56" s="25" t="s">
        <v>68</v>
      </c>
      <c r="C56" s="26">
        <f>SUM(D56:E56)</f>
        <v>58</v>
      </c>
      <c r="D56" s="26">
        <v>57</v>
      </c>
      <c r="E56" s="26">
        <v>1</v>
      </c>
      <c r="F56" s="26">
        <v>743</v>
      </c>
      <c r="G56" s="26">
        <f>SUM(H56:I56)</f>
        <v>23342</v>
      </c>
      <c r="H56" s="26">
        <v>11976</v>
      </c>
      <c r="I56" s="26">
        <v>11366</v>
      </c>
      <c r="J56" s="26">
        <f>K56+L56</f>
        <v>1406</v>
      </c>
      <c r="K56" s="26">
        <v>918</v>
      </c>
      <c r="L56" s="26">
        <v>488</v>
      </c>
      <c r="M56" s="26">
        <v>207</v>
      </c>
    </row>
    <row r="57" spans="2:13" s="27" customFormat="1" ht="15.75" customHeight="1">
      <c r="B57" s="25" t="s">
        <v>83</v>
      </c>
      <c r="C57" s="26">
        <f>SUM(D57:E57)</f>
        <v>4</v>
      </c>
      <c r="D57" s="26">
        <v>4</v>
      </c>
      <c r="E57" s="26">
        <v>0</v>
      </c>
      <c r="F57" s="26">
        <v>44</v>
      </c>
      <c r="G57" s="26">
        <f>SUM(H57:I57)</f>
        <v>1237</v>
      </c>
      <c r="H57" s="26">
        <v>632</v>
      </c>
      <c r="I57" s="26">
        <v>605</v>
      </c>
      <c r="J57" s="26">
        <f>K57+L57</f>
        <v>90</v>
      </c>
      <c r="K57" s="26">
        <v>59</v>
      </c>
      <c r="L57" s="26">
        <v>31</v>
      </c>
      <c r="M57" s="26">
        <v>25</v>
      </c>
    </row>
    <row r="58" spans="1:13" s="27" customFormat="1" ht="15.75" customHeight="1">
      <c r="A58" s="29"/>
      <c r="B58" s="30" t="s">
        <v>66</v>
      </c>
      <c r="C58" s="31">
        <f>SUM(D58:E58)</f>
        <v>1</v>
      </c>
      <c r="D58" s="31">
        <v>1</v>
      </c>
      <c r="E58" s="31">
        <v>0</v>
      </c>
      <c r="F58" s="31">
        <v>15</v>
      </c>
      <c r="G58" s="31">
        <f>SUM(H58:I58)</f>
        <v>430</v>
      </c>
      <c r="H58" s="31">
        <v>218</v>
      </c>
      <c r="I58" s="31">
        <v>212</v>
      </c>
      <c r="J58" s="31">
        <f>K58+L58</f>
        <v>28</v>
      </c>
      <c r="K58" s="31">
        <v>20</v>
      </c>
      <c r="L58" s="31">
        <v>8</v>
      </c>
      <c r="M58" s="31">
        <v>4</v>
      </c>
    </row>
  </sheetData>
  <mergeCells count="16">
    <mergeCell ref="J2:L2"/>
    <mergeCell ref="A13:B13"/>
    <mergeCell ref="A25:B25"/>
    <mergeCell ref="A38:B38"/>
    <mergeCell ref="F2:F3"/>
    <mergeCell ref="A2:B3"/>
    <mergeCell ref="A7:B7"/>
    <mergeCell ref="A41:B41"/>
    <mergeCell ref="A55:B55"/>
    <mergeCell ref="A4:B4"/>
    <mergeCell ref="A5:B5"/>
    <mergeCell ref="A6:B6"/>
    <mergeCell ref="A8:B8"/>
    <mergeCell ref="A9:B9"/>
    <mergeCell ref="A10:B10"/>
    <mergeCell ref="A11:B11"/>
  </mergeCells>
  <printOptions horizontalCentered="1"/>
  <pageMargins left="0.7874015748031497" right="0.7874015748031497" top="0.7874015748031497" bottom="0.5905511811023623" header="0.3937007874015748" footer="0.3937007874015748"/>
  <pageSetup firstPageNumber="48" useFirstPageNumber="1" horizontalDpi="600" verticalDpi="600" orientation="portrait" paperSize="9" scale="80" r:id="rId4"/>
  <headerFooter alignWithMargins="0">
    <oddHeader>&amp;L&amp;18中学校</oddHeader>
  </headerFooter>
  <ignoredErrors>
    <ignoredError sqref="C9:C58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M58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:B3"/>
    </sheetView>
  </sheetViews>
  <sheetFormatPr defaultColWidth="9.00390625" defaultRowHeight="13.5"/>
  <cols>
    <col min="1" max="1" width="3.125" style="8" customWidth="1"/>
    <col min="2" max="2" width="13.00390625" style="8" customWidth="1"/>
    <col min="3" max="3" width="7.625" style="8" customWidth="1"/>
    <col min="4" max="4" width="5.25390625" style="54" hidden="1" customWidth="1"/>
    <col min="5" max="5" width="6.25390625" style="8" customWidth="1"/>
    <col min="6" max="6" width="9.375" style="8" customWidth="1"/>
    <col min="7" max="7" width="9.25390625" style="8" bestFit="1" customWidth="1"/>
    <col min="8" max="9" width="9.125" style="8" bestFit="1" customWidth="1"/>
    <col min="10" max="10" width="10.25390625" style="8" customWidth="1"/>
    <col min="11" max="12" width="9.125" style="8" customWidth="1"/>
    <col min="13" max="13" width="8.625" style="8" customWidth="1"/>
    <col min="14" max="16384" width="9.00390625" style="8" customWidth="1"/>
  </cols>
  <sheetData>
    <row r="1" spans="1:13" s="22" customFormat="1" ht="24" customHeight="1">
      <c r="A1" s="19" t="s">
        <v>132</v>
      </c>
      <c r="B1" s="20"/>
      <c r="C1" s="21"/>
      <c r="D1" s="51"/>
      <c r="E1" s="21"/>
      <c r="F1" s="21"/>
      <c r="G1" s="21"/>
      <c r="H1" s="21"/>
      <c r="I1" s="21"/>
      <c r="J1" s="21"/>
      <c r="K1" s="21"/>
      <c r="L1" s="21"/>
      <c r="M1" s="21"/>
    </row>
    <row r="2" spans="1:13" s="9" customFormat="1" ht="15.75" customHeight="1">
      <c r="A2" s="71" t="s">
        <v>110</v>
      </c>
      <c r="B2" s="72"/>
      <c r="C2" s="38" t="s">
        <v>86</v>
      </c>
      <c r="D2" s="52"/>
      <c r="E2" s="39"/>
      <c r="F2" s="69" t="s">
        <v>109</v>
      </c>
      <c r="G2" s="38" t="s">
        <v>87</v>
      </c>
      <c r="H2" s="38"/>
      <c r="I2" s="38"/>
      <c r="J2" s="66" t="s">
        <v>93</v>
      </c>
      <c r="K2" s="67"/>
      <c r="L2" s="68"/>
      <c r="M2" s="40" t="s">
        <v>88</v>
      </c>
    </row>
    <row r="3" spans="1:13" s="9" customFormat="1" ht="15.75" customHeight="1">
      <c r="A3" s="73"/>
      <c r="B3" s="74"/>
      <c r="C3" s="10" t="s">
        <v>1</v>
      </c>
      <c r="D3" s="53" t="s">
        <v>135</v>
      </c>
      <c r="E3" s="32" t="s">
        <v>94</v>
      </c>
      <c r="F3" s="70"/>
      <c r="G3" s="11" t="s">
        <v>1</v>
      </c>
      <c r="H3" s="11" t="s">
        <v>2</v>
      </c>
      <c r="I3" s="11" t="s">
        <v>3</v>
      </c>
      <c r="J3" s="12" t="s">
        <v>95</v>
      </c>
      <c r="K3" s="12" t="s">
        <v>96</v>
      </c>
      <c r="L3" s="12" t="s">
        <v>97</v>
      </c>
      <c r="M3" s="33" t="s">
        <v>89</v>
      </c>
    </row>
    <row r="4" spans="1:13" s="27" customFormat="1" ht="15.75" customHeight="1">
      <c r="A4" s="60">
        <v>17</v>
      </c>
      <c r="B4" s="61"/>
      <c r="C4" s="26">
        <v>268</v>
      </c>
      <c r="D4" s="26">
        <v>267</v>
      </c>
      <c r="E4" s="26">
        <v>1</v>
      </c>
      <c r="F4" s="26">
        <v>3297</v>
      </c>
      <c r="G4" s="26">
        <v>103930</v>
      </c>
      <c r="H4" s="26">
        <v>53769</v>
      </c>
      <c r="I4" s="26">
        <v>50161</v>
      </c>
      <c r="J4" s="26">
        <v>6549</v>
      </c>
      <c r="K4" s="26">
        <v>4181</v>
      </c>
      <c r="L4" s="26">
        <v>2368</v>
      </c>
      <c r="M4" s="26">
        <v>1094</v>
      </c>
    </row>
    <row r="5" spans="1:13" s="27" customFormat="1" ht="15.75" customHeight="1">
      <c r="A5" s="60">
        <f>A4+1</f>
        <v>18</v>
      </c>
      <c r="B5" s="61"/>
      <c r="C5" s="26">
        <v>267</v>
      </c>
      <c r="D5" s="26">
        <v>266</v>
      </c>
      <c r="E5" s="26">
        <v>1</v>
      </c>
      <c r="F5" s="26">
        <v>3282</v>
      </c>
      <c r="G5" s="26">
        <v>103340</v>
      </c>
      <c r="H5" s="26">
        <v>53476</v>
      </c>
      <c r="I5" s="26">
        <v>49864</v>
      </c>
      <c r="J5" s="26">
        <v>6522</v>
      </c>
      <c r="K5" s="26">
        <v>4144</v>
      </c>
      <c r="L5" s="26">
        <v>2378</v>
      </c>
      <c r="M5" s="26">
        <v>1082</v>
      </c>
    </row>
    <row r="6" spans="1:13" s="27" customFormat="1" ht="15.75" customHeight="1">
      <c r="A6" s="60">
        <f>A5+1</f>
        <v>19</v>
      </c>
      <c r="B6" s="61"/>
      <c r="C6" s="26">
        <v>265</v>
      </c>
      <c r="D6" s="26">
        <v>264</v>
      </c>
      <c r="E6" s="26">
        <v>1</v>
      </c>
      <c r="F6" s="26">
        <v>3281</v>
      </c>
      <c r="G6" s="26">
        <v>102956</v>
      </c>
      <c r="H6" s="26">
        <v>53321</v>
      </c>
      <c r="I6" s="26">
        <v>49635</v>
      </c>
      <c r="J6" s="26">
        <v>6458</v>
      </c>
      <c r="K6" s="26">
        <v>4111</v>
      </c>
      <c r="L6" s="26">
        <v>2347</v>
      </c>
      <c r="M6" s="26">
        <v>1041</v>
      </c>
    </row>
    <row r="7" spans="1:13" s="27" customFormat="1" ht="15.75" customHeight="1">
      <c r="A7" s="60">
        <f>A6+1</f>
        <v>20</v>
      </c>
      <c r="B7" s="75"/>
      <c r="C7" s="26">
        <v>265</v>
      </c>
      <c r="D7" s="26">
        <v>264</v>
      </c>
      <c r="E7" s="26">
        <v>1</v>
      </c>
      <c r="F7" s="26">
        <v>3278</v>
      </c>
      <c r="G7" s="26">
        <v>102564</v>
      </c>
      <c r="H7" s="26">
        <v>53007</v>
      </c>
      <c r="I7" s="26">
        <v>49557</v>
      </c>
      <c r="J7" s="26">
        <v>6449</v>
      </c>
      <c r="K7" s="26">
        <v>4104</v>
      </c>
      <c r="L7" s="26">
        <v>2345</v>
      </c>
      <c r="M7" s="26">
        <v>1026</v>
      </c>
    </row>
    <row r="8" spans="1:13" s="23" customFormat="1" ht="15.75" customHeight="1">
      <c r="A8" s="62">
        <f>A7+1</f>
        <v>21</v>
      </c>
      <c r="B8" s="63"/>
      <c r="C8" s="24">
        <f aca="true" t="shared" si="0" ref="C8:M8">SUM(C13,C25,C38,C41,C55)</f>
        <v>265</v>
      </c>
      <c r="D8" s="24">
        <f t="shared" si="0"/>
        <v>264</v>
      </c>
      <c r="E8" s="24">
        <f t="shared" si="0"/>
        <v>1</v>
      </c>
      <c r="F8" s="24">
        <f t="shared" si="0"/>
        <v>3386</v>
      </c>
      <c r="G8" s="24">
        <f t="shared" si="0"/>
        <v>102317</v>
      </c>
      <c r="H8" s="24">
        <f t="shared" si="0"/>
        <v>52860</v>
      </c>
      <c r="I8" s="24">
        <f t="shared" si="0"/>
        <v>49457</v>
      </c>
      <c r="J8" s="24">
        <f t="shared" si="0"/>
        <v>6454</v>
      </c>
      <c r="K8" s="24">
        <f t="shared" si="0"/>
        <v>4097</v>
      </c>
      <c r="L8" s="24">
        <f t="shared" si="0"/>
        <v>2357</v>
      </c>
      <c r="M8" s="24">
        <f t="shared" si="0"/>
        <v>1018</v>
      </c>
    </row>
    <row r="9" spans="2:13" s="27" customFormat="1" ht="15.7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2:13" s="27" customFormat="1" ht="15.75" customHeight="1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2:13" s="27" customFormat="1" ht="15.75" customHeight="1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2:13" s="27" customFormat="1" ht="15.7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s="23" customFormat="1" ht="15.75" customHeight="1">
      <c r="A13" s="58" t="s">
        <v>98</v>
      </c>
      <c r="B13" s="59"/>
      <c r="C13" s="24">
        <f aca="true" t="shared" si="1" ref="C13:M13">SUM(C14:C23)</f>
        <v>29</v>
      </c>
      <c r="D13" s="24">
        <f t="shared" si="1"/>
        <v>29</v>
      </c>
      <c r="E13" s="24">
        <f t="shared" si="1"/>
        <v>0</v>
      </c>
      <c r="F13" s="24">
        <f>SUM(F14:F23)</f>
        <v>244</v>
      </c>
      <c r="G13" s="24">
        <f t="shared" si="1"/>
        <v>6880</v>
      </c>
      <c r="H13" s="24">
        <f t="shared" si="1"/>
        <v>3472</v>
      </c>
      <c r="I13" s="24">
        <f t="shared" si="1"/>
        <v>3408</v>
      </c>
      <c r="J13" s="24">
        <f t="shared" si="1"/>
        <v>518</v>
      </c>
      <c r="K13" s="24">
        <f t="shared" si="1"/>
        <v>369</v>
      </c>
      <c r="L13" s="24">
        <f t="shared" si="1"/>
        <v>149</v>
      </c>
      <c r="M13" s="24">
        <f t="shared" si="1"/>
        <v>93</v>
      </c>
    </row>
    <row r="14" spans="2:13" s="27" customFormat="1" ht="15.75" customHeight="1">
      <c r="B14" s="25" t="s">
        <v>70</v>
      </c>
      <c r="C14" s="26">
        <f>SUM(D14:E14)</f>
        <v>5</v>
      </c>
      <c r="D14" s="26">
        <v>5</v>
      </c>
      <c r="E14" s="26">
        <v>0</v>
      </c>
      <c r="F14" s="26">
        <v>34</v>
      </c>
      <c r="G14" s="26">
        <f aca="true" t="shared" si="2" ref="G14:G23">SUM(H14:I14)</f>
        <v>821</v>
      </c>
      <c r="H14" s="26">
        <v>431</v>
      </c>
      <c r="I14" s="26">
        <v>390</v>
      </c>
      <c r="J14" s="26">
        <f aca="true" t="shared" si="3" ref="J14:J23">K14+L14</f>
        <v>72</v>
      </c>
      <c r="K14" s="26">
        <v>49</v>
      </c>
      <c r="L14" s="26">
        <v>23</v>
      </c>
      <c r="M14" s="26">
        <v>11</v>
      </c>
    </row>
    <row r="15" spans="2:13" s="27" customFormat="1" ht="15.75" customHeight="1">
      <c r="B15" s="25" t="s">
        <v>72</v>
      </c>
      <c r="C15" s="26">
        <f aca="true" t="shared" si="4" ref="C15:C23">SUM(D15:E15)</f>
        <v>5</v>
      </c>
      <c r="D15" s="26">
        <v>5</v>
      </c>
      <c r="E15" s="26">
        <v>0</v>
      </c>
      <c r="F15" s="26">
        <v>60</v>
      </c>
      <c r="G15" s="26">
        <f t="shared" si="2"/>
        <v>1832</v>
      </c>
      <c r="H15" s="26">
        <v>955</v>
      </c>
      <c r="I15" s="26">
        <v>877</v>
      </c>
      <c r="J15" s="26">
        <f t="shared" si="3"/>
        <v>117</v>
      </c>
      <c r="K15" s="26">
        <v>77</v>
      </c>
      <c r="L15" s="26">
        <v>40</v>
      </c>
      <c r="M15" s="26">
        <v>12</v>
      </c>
    </row>
    <row r="16" spans="2:13" s="27" customFormat="1" ht="15.75" customHeight="1">
      <c r="B16" s="25" t="s">
        <v>81</v>
      </c>
      <c r="C16" s="26">
        <f t="shared" si="4"/>
        <v>4</v>
      </c>
      <c r="D16" s="26">
        <v>4</v>
      </c>
      <c r="E16" s="26">
        <v>0</v>
      </c>
      <c r="F16" s="26">
        <v>24</v>
      </c>
      <c r="G16" s="26">
        <f t="shared" si="2"/>
        <v>612</v>
      </c>
      <c r="H16" s="26">
        <v>306</v>
      </c>
      <c r="I16" s="26">
        <v>306</v>
      </c>
      <c r="J16" s="26">
        <f t="shared" si="3"/>
        <v>58</v>
      </c>
      <c r="K16" s="26">
        <v>44</v>
      </c>
      <c r="L16" s="26">
        <v>14</v>
      </c>
      <c r="M16" s="26">
        <v>9</v>
      </c>
    </row>
    <row r="17" spans="2:13" s="27" customFormat="1" ht="15.75" customHeight="1">
      <c r="B17" s="25" t="s">
        <v>99</v>
      </c>
      <c r="C17" s="26">
        <f t="shared" si="4"/>
        <v>4</v>
      </c>
      <c r="D17" s="26">
        <v>4</v>
      </c>
      <c r="E17" s="26">
        <v>0</v>
      </c>
      <c r="F17" s="26">
        <v>34</v>
      </c>
      <c r="G17" s="26">
        <f t="shared" si="2"/>
        <v>1030</v>
      </c>
      <c r="H17" s="26">
        <v>508</v>
      </c>
      <c r="I17" s="26">
        <v>522</v>
      </c>
      <c r="J17" s="26">
        <f t="shared" si="3"/>
        <v>76</v>
      </c>
      <c r="K17" s="26">
        <v>53</v>
      </c>
      <c r="L17" s="26">
        <v>23</v>
      </c>
      <c r="M17" s="26">
        <v>18</v>
      </c>
    </row>
    <row r="18" spans="2:13" s="27" customFormat="1" ht="15.75" customHeight="1">
      <c r="B18" s="25" t="s">
        <v>100</v>
      </c>
      <c r="C18" s="26">
        <f t="shared" si="4"/>
        <v>3</v>
      </c>
      <c r="D18" s="26">
        <v>3</v>
      </c>
      <c r="E18" s="26">
        <v>0</v>
      </c>
      <c r="F18" s="26">
        <v>46</v>
      </c>
      <c r="G18" s="26">
        <f t="shared" si="2"/>
        <v>1433</v>
      </c>
      <c r="H18" s="26">
        <v>705</v>
      </c>
      <c r="I18" s="26">
        <v>728</v>
      </c>
      <c r="J18" s="26">
        <f t="shared" si="3"/>
        <v>83</v>
      </c>
      <c r="K18" s="26">
        <v>59</v>
      </c>
      <c r="L18" s="26">
        <v>24</v>
      </c>
      <c r="M18" s="26">
        <v>24</v>
      </c>
    </row>
    <row r="19" spans="2:13" s="27" customFormat="1" ht="15.75" customHeight="1">
      <c r="B19" s="25" t="s">
        <v>54</v>
      </c>
      <c r="C19" s="26">
        <f t="shared" si="4"/>
        <v>2</v>
      </c>
      <c r="D19" s="26">
        <v>2</v>
      </c>
      <c r="E19" s="26">
        <v>0</v>
      </c>
      <c r="F19" s="26">
        <v>15</v>
      </c>
      <c r="G19" s="26">
        <f t="shared" si="2"/>
        <v>377</v>
      </c>
      <c r="H19" s="26">
        <v>187</v>
      </c>
      <c r="I19" s="26">
        <v>190</v>
      </c>
      <c r="J19" s="26">
        <f t="shared" si="3"/>
        <v>33</v>
      </c>
      <c r="K19" s="26">
        <v>27</v>
      </c>
      <c r="L19" s="26">
        <v>6</v>
      </c>
      <c r="M19" s="26">
        <v>4</v>
      </c>
    </row>
    <row r="20" spans="2:13" s="27" customFormat="1" ht="15.75" customHeight="1">
      <c r="B20" s="25" t="s">
        <v>55</v>
      </c>
      <c r="C20" s="26">
        <f t="shared" si="4"/>
        <v>1</v>
      </c>
      <c r="D20" s="26">
        <v>1</v>
      </c>
      <c r="E20" s="26">
        <v>0</v>
      </c>
      <c r="F20" s="26">
        <v>8</v>
      </c>
      <c r="G20" s="26">
        <f t="shared" si="2"/>
        <v>188</v>
      </c>
      <c r="H20" s="26">
        <v>86</v>
      </c>
      <c r="I20" s="26">
        <v>102</v>
      </c>
      <c r="J20" s="26">
        <f t="shared" si="3"/>
        <v>16</v>
      </c>
      <c r="K20" s="26">
        <v>13</v>
      </c>
      <c r="L20" s="26">
        <v>3</v>
      </c>
      <c r="M20" s="26">
        <v>2</v>
      </c>
    </row>
    <row r="21" spans="2:13" s="27" customFormat="1" ht="15.75" customHeight="1">
      <c r="B21" s="25" t="s">
        <v>56</v>
      </c>
      <c r="C21" s="26">
        <f t="shared" si="4"/>
        <v>2</v>
      </c>
      <c r="D21" s="26">
        <v>2</v>
      </c>
      <c r="E21" s="26">
        <v>0</v>
      </c>
      <c r="F21" s="26">
        <v>7</v>
      </c>
      <c r="G21" s="26">
        <f t="shared" si="2"/>
        <v>198</v>
      </c>
      <c r="H21" s="26">
        <v>98</v>
      </c>
      <c r="I21" s="26">
        <v>100</v>
      </c>
      <c r="J21" s="26">
        <f t="shared" si="3"/>
        <v>23</v>
      </c>
      <c r="K21" s="26">
        <v>18</v>
      </c>
      <c r="L21" s="26">
        <v>5</v>
      </c>
      <c r="M21" s="26">
        <v>4</v>
      </c>
    </row>
    <row r="22" spans="2:13" s="27" customFormat="1" ht="15.75" customHeight="1">
      <c r="B22" s="25" t="s">
        <v>57</v>
      </c>
      <c r="C22" s="26">
        <f t="shared" si="4"/>
        <v>1</v>
      </c>
      <c r="D22" s="26">
        <v>1</v>
      </c>
      <c r="E22" s="26">
        <v>0</v>
      </c>
      <c r="F22" s="26">
        <v>7</v>
      </c>
      <c r="G22" s="26">
        <f t="shared" si="2"/>
        <v>179</v>
      </c>
      <c r="H22" s="26">
        <v>85</v>
      </c>
      <c r="I22" s="26">
        <v>94</v>
      </c>
      <c r="J22" s="26">
        <f t="shared" si="3"/>
        <v>16</v>
      </c>
      <c r="K22" s="26">
        <v>12</v>
      </c>
      <c r="L22" s="26">
        <v>4</v>
      </c>
      <c r="M22" s="26">
        <v>3</v>
      </c>
    </row>
    <row r="23" spans="2:13" s="27" customFormat="1" ht="15.75" customHeight="1">
      <c r="B23" s="25" t="s">
        <v>58</v>
      </c>
      <c r="C23" s="26">
        <f t="shared" si="4"/>
        <v>2</v>
      </c>
      <c r="D23" s="26">
        <v>2</v>
      </c>
      <c r="E23" s="26">
        <v>0</v>
      </c>
      <c r="F23" s="26">
        <v>9</v>
      </c>
      <c r="G23" s="26">
        <f t="shared" si="2"/>
        <v>210</v>
      </c>
      <c r="H23" s="26">
        <v>111</v>
      </c>
      <c r="I23" s="26">
        <v>99</v>
      </c>
      <c r="J23" s="26">
        <f t="shared" si="3"/>
        <v>24</v>
      </c>
      <c r="K23" s="26">
        <v>17</v>
      </c>
      <c r="L23" s="26">
        <v>7</v>
      </c>
      <c r="M23" s="26">
        <v>6</v>
      </c>
    </row>
    <row r="24" spans="2:13" s="27" customFormat="1" ht="15.7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s="23" customFormat="1" ht="15.75" customHeight="1">
      <c r="A25" s="58" t="s">
        <v>101</v>
      </c>
      <c r="B25" s="59"/>
      <c r="C25" s="24">
        <f aca="true" t="shared" si="5" ref="C25:M25">SUM(C26:C36)</f>
        <v>74</v>
      </c>
      <c r="D25" s="24">
        <f t="shared" si="5"/>
        <v>74</v>
      </c>
      <c r="E25" s="24">
        <f t="shared" si="5"/>
        <v>0</v>
      </c>
      <c r="F25" s="24">
        <f t="shared" si="5"/>
        <v>931</v>
      </c>
      <c r="G25" s="24">
        <f t="shared" si="5"/>
        <v>28470</v>
      </c>
      <c r="H25" s="24">
        <f t="shared" si="5"/>
        <v>14551</v>
      </c>
      <c r="I25" s="24">
        <f t="shared" si="5"/>
        <v>13919</v>
      </c>
      <c r="J25" s="24">
        <f t="shared" si="5"/>
        <v>1774</v>
      </c>
      <c r="K25" s="24">
        <f t="shared" si="5"/>
        <v>1088</v>
      </c>
      <c r="L25" s="24">
        <f t="shared" si="5"/>
        <v>686</v>
      </c>
      <c r="M25" s="24">
        <f t="shared" si="5"/>
        <v>317</v>
      </c>
    </row>
    <row r="26" spans="2:13" s="27" customFormat="1" ht="15.75" customHeight="1">
      <c r="B26" s="25" t="s">
        <v>69</v>
      </c>
      <c r="C26" s="26">
        <f aca="true" t="shared" si="6" ref="C26:C36">SUM(D26:E26)</f>
        <v>18</v>
      </c>
      <c r="D26" s="26">
        <v>18</v>
      </c>
      <c r="E26" s="26">
        <v>0</v>
      </c>
      <c r="F26" s="26">
        <v>190</v>
      </c>
      <c r="G26" s="26">
        <f aca="true" t="shared" si="7" ref="G26:G36">SUM(H26:I26)</f>
        <v>5693</v>
      </c>
      <c r="H26" s="26">
        <v>2871</v>
      </c>
      <c r="I26" s="26">
        <v>2822</v>
      </c>
      <c r="J26" s="26">
        <f aca="true" t="shared" si="8" ref="J26:J36">K26+L26</f>
        <v>383</v>
      </c>
      <c r="K26" s="26">
        <v>229</v>
      </c>
      <c r="L26" s="26">
        <v>154</v>
      </c>
      <c r="M26" s="26">
        <v>90</v>
      </c>
    </row>
    <row r="27" spans="2:13" s="27" customFormat="1" ht="15.75" customHeight="1">
      <c r="B27" s="25" t="s">
        <v>71</v>
      </c>
      <c r="C27" s="26">
        <f t="shared" si="6"/>
        <v>7</v>
      </c>
      <c r="D27" s="26">
        <v>7</v>
      </c>
      <c r="E27" s="26">
        <v>0</v>
      </c>
      <c r="F27" s="26">
        <v>100</v>
      </c>
      <c r="G27" s="26">
        <f t="shared" si="7"/>
        <v>3121</v>
      </c>
      <c r="H27" s="26">
        <v>1597</v>
      </c>
      <c r="I27" s="26">
        <v>1524</v>
      </c>
      <c r="J27" s="26">
        <f t="shared" si="8"/>
        <v>182</v>
      </c>
      <c r="K27" s="26">
        <v>113</v>
      </c>
      <c r="L27" s="26">
        <v>69</v>
      </c>
      <c r="M27" s="26">
        <v>14</v>
      </c>
    </row>
    <row r="28" spans="2:13" s="27" customFormat="1" ht="15.75" customHeight="1">
      <c r="B28" s="25" t="s">
        <v>47</v>
      </c>
      <c r="C28" s="26">
        <f t="shared" si="6"/>
        <v>11</v>
      </c>
      <c r="D28" s="26">
        <v>11</v>
      </c>
      <c r="E28" s="26">
        <v>0</v>
      </c>
      <c r="F28" s="26">
        <v>122</v>
      </c>
      <c r="G28" s="26">
        <f t="shared" si="7"/>
        <v>3726</v>
      </c>
      <c r="H28" s="26">
        <v>1943</v>
      </c>
      <c r="I28" s="26">
        <v>1783</v>
      </c>
      <c r="J28" s="26">
        <f t="shared" si="8"/>
        <v>232</v>
      </c>
      <c r="K28" s="26">
        <v>138</v>
      </c>
      <c r="L28" s="26">
        <v>94</v>
      </c>
      <c r="M28" s="26">
        <v>37</v>
      </c>
    </row>
    <row r="29" spans="2:13" s="27" customFormat="1" ht="15.75" customHeight="1">
      <c r="B29" s="25" t="s">
        <v>74</v>
      </c>
      <c r="C29" s="26">
        <f t="shared" si="6"/>
        <v>16</v>
      </c>
      <c r="D29" s="26">
        <v>16</v>
      </c>
      <c r="E29" s="26">
        <v>0</v>
      </c>
      <c r="F29" s="26">
        <v>250</v>
      </c>
      <c r="G29" s="26">
        <f t="shared" si="7"/>
        <v>7823</v>
      </c>
      <c r="H29" s="26">
        <v>3976</v>
      </c>
      <c r="I29" s="26">
        <v>3847</v>
      </c>
      <c r="J29" s="26">
        <f t="shared" si="8"/>
        <v>461</v>
      </c>
      <c r="K29" s="26">
        <v>268</v>
      </c>
      <c r="L29" s="26">
        <v>193</v>
      </c>
      <c r="M29" s="26">
        <v>69</v>
      </c>
    </row>
    <row r="30" spans="2:13" s="27" customFormat="1" ht="15.75" customHeight="1">
      <c r="B30" s="25" t="s">
        <v>79</v>
      </c>
      <c r="C30" s="26">
        <f t="shared" si="6"/>
        <v>6</v>
      </c>
      <c r="D30" s="26">
        <v>6</v>
      </c>
      <c r="E30" s="26">
        <v>0</v>
      </c>
      <c r="F30" s="26">
        <v>82</v>
      </c>
      <c r="G30" s="26">
        <f t="shared" si="7"/>
        <v>2506</v>
      </c>
      <c r="H30" s="26">
        <v>1301</v>
      </c>
      <c r="I30" s="26">
        <v>1205</v>
      </c>
      <c r="J30" s="26">
        <f t="shared" si="8"/>
        <v>154</v>
      </c>
      <c r="K30" s="26">
        <v>102</v>
      </c>
      <c r="L30" s="26">
        <v>52</v>
      </c>
      <c r="M30" s="26">
        <v>29</v>
      </c>
    </row>
    <row r="31" spans="2:13" s="27" customFormat="1" ht="15.75" customHeight="1">
      <c r="B31" s="25" t="s">
        <v>82</v>
      </c>
      <c r="C31" s="26">
        <f t="shared" si="6"/>
        <v>5</v>
      </c>
      <c r="D31" s="26">
        <v>5</v>
      </c>
      <c r="E31" s="26">
        <v>0</v>
      </c>
      <c r="F31" s="26">
        <v>50</v>
      </c>
      <c r="G31" s="26">
        <f t="shared" si="7"/>
        <v>1494</v>
      </c>
      <c r="H31" s="26">
        <v>777</v>
      </c>
      <c r="I31" s="26">
        <v>717</v>
      </c>
      <c r="J31" s="26">
        <f t="shared" si="8"/>
        <v>101</v>
      </c>
      <c r="K31" s="26">
        <v>64</v>
      </c>
      <c r="L31" s="26">
        <v>37</v>
      </c>
      <c r="M31" s="26">
        <v>31</v>
      </c>
    </row>
    <row r="32" spans="2:13" s="27" customFormat="1" ht="15.75" customHeight="1">
      <c r="B32" s="25" t="s">
        <v>59</v>
      </c>
      <c r="C32" s="26">
        <f t="shared" si="6"/>
        <v>2</v>
      </c>
      <c r="D32" s="26">
        <v>2</v>
      </c>
      <c r="E32" s="26">
        <v>0</v>
      </c>
      <c r="F32" s="26">
        <v>36</v>
      </c>
      <c r="G32" s="26">
        <f t="shared" si="7"/>
        <v>1095</v>
      </c>
      <c r="H32" s="26">
        <v>550</v>
      </c>
      <c r="I32" s="26">
        <v>545</v>
      </c>
      <c r="J32" s="26">
        <f t="shared" si="8"/>
        <v>62</v>
      </c>
      <c r="K32" s="26">
        <v>46</v>
      </c>
      <c r="L32" s="26">
        <v>16</v>
      </c>
      <c r="M32" s="26">
        <v>12</v>
      </c>
    </row>
    <row r="33" spans="2:13" s="27" customFormat="1" ht="15.75" customHeight="1">
      <c r="B33" s="25" t="s">
        <v>60</v>
      </c>
      <c r="C33" s="26">
        <f t="shared" si="6"/>
        <v>2</v>
      </c>
      <c r="D33" s="26">
        <v>2</v>
      </c>
      <c r="E33" s="26">
        <v>0</v>
      </c>
      <c r="F33" s="26">
        <v>33</v>
      </c>
      <c r="G33" s="26">
        <f t="shared" si="7"/>
        <v>1038</v>
      </c>
      <c r="H33" s="26">
        <v>513</v>
      </c>
      <c r="I33" s="26">
        <v>525</v>
      </c>
      <c r="J33" s="26">
        <f t="shared" si="8"/>
        <v>61</v>
      </c>
      <c r="K33" s="26">
        <v>40</v>
      </c>
      <c r="L33" s="26">
        <v>21</v>
      </c>
      <c r="M33" s="26">
        <v>10</v>
      </c>
    </row>
    <row r="34" spans="2:13" s="27" customFormat="1" ht="15.75" customHeight="1">
      <c r="B34" s="25" t="s">
        <v>61</v>
      </c>
      <c r="C34" s="26">
        <f t="shared" si="6"/>
        <v>2</v>
      </c>
      <c r="D34" s="26">
        <v>2</v>
      </c>
      <c r="E34" s="26">
        <v>0</v>
      </c>
      <c r="F34" s="26">
        <v>34</v>
      </c>
      <c r="G34" s="26">
        <f t="shared" si="7"/>
        <v>1062</v>
      </c>
      <c r="H34" s="26">
        <v>577</v>
      </c>
      <c r="I34" s="26">
        <v>485</v>
      </c>
      <c r="J34" s="26">
        <f t="shared" si="8"/>
        <v>59</v>
      </c>
      <c r="K34" s="26">
        <v>39</v>
      </c>
      <c r="L34" s="26">
        <v>20</v>
      </c>
      <c r="M34" s="26">
        <v>9</v>
      </c>
    </row>
    <row r="35" spans="2:13" s="27" customFormat="1" ht="15.75" customHeight="1">
      <c r="B35" s="25" t="s">
        <v>62</v>
      </c>
      <c r="C35" s="26">
        <f t="shared" si="6"/>
        <v>3</v>
      </c>
      <c r="D35" s="26">
        <v>3</v>
      </c>
      <c r="E35" s="26">
        <v>0</v>
      </c>
      <c r="F35" s="26">
        <v>23</v>
      </c>
      <c r="G35" s="26">
        <f t="shared" si="7"/>
        <v>611</v>
      </c>
      <c r="H35" s="26">
        <v>295</v>
      </c>
      <c r="I35" s="26">
        <v>316</v>
      </c>
      <c r="J35" s="26">
        <f t="shared" si="8"/>
        <v>50</v>
      </c>
      <c r="K35" s="26">
        <v>33</v>
      </c>
      <c r="L35" s="26">
        <v>17</v>
      </c>
      <c r="M35" s="26">
        <v>10</v>
      </c>
    </row>
    <row r="36" spans="2:13" s="27" customFormat="1" ht="15.75" customHeight="1">
      <c r="B36" s="25" t="s">
        <v>63</v>
      </c>
      <c r="C36" s="26">
        <f t="shared" si="6"/>
        <v>2</v>
      </c>
      <c r="D36" s="26">
        <v>2</v>
      </c>
      <c r="E36" s="26">
        <v>0</v>
      </c>
      <c r="F36" s="26">
        <v>11</v>
      </c>
      <c r="G36" s="26">
        <f t="shared" si="7"/>
        <v>301</v>
      </c>
      <c r="H36" s="26">
        <v>151</v>
      </c>
      <c r="I36" s="26">
        <v>150</v>
      </c>
      <c r="J36" s="26">
        <f t="shared" si="8"/>
        <v>29</v>
      </c>
      <c r="K36" s="26">
        <v>16</v>
      </c>
      <c r="L36" s="26">
        <v>13</v>
      </c>
      <c r="M36" s="26">
        <v>6</v>
      </c>
    </row>
    <row r="37" spans="2:13" s="27" customFormat="1" ht="15.75" customHeight="1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s="23" customFormat="1" ht="15.75" customHeight="1">
      <c r="A38" s="58" t="s">
        <v>102</v>
      </c>
      <c r="B38" s="59"/>
      <c r="C38" s="24">
        <f aca="true" t="shared" si="9" ref="C38:M38">SUM(C39:C39)</f>
        <v>44</v>
      </c>
      <c r="D38" s="24">
        <f t="shared" si="9"/>
        <v>44</v>
      </c>
      <c r="E38" s="24">
        <f t="shared" si="9"/>
        <v>0</v>
      </c>
      <c r="F38" s="24">
        <f t="shared" si="9"/>
        <v>577</v>
      </c>
      <c r="G38" s="24">
        <f t="shared" si="9"/>
        <v>17677</v>
      </c>
      <c r="H38" s="24">
        <f t="shared" si="9"/>
        <v>9252</v>
      </c>
      <c r="I38" s="24">
        <f t="shared" si="9"/>
        <v>8425</v>
      </c>
      <c r="J38" s="24">
        <f t="shared" si="9"/>
        <v>1084</v>
      </c>
      <c r="K38" s="24">
        <f t="shared" si="9"/>
        <v>659</v>
      </c>
      <c r="L38" s="24">
        <f t="shared" si="9"/>
        <v>425</v>
      </c>
      <c r="M38" s="24">
        <f t="shared" si="9"/>
        <v>146</v>
      </c>
    </row>
    <row r="39" spans="2:13" s="27" customFormat="1" ht="15.75" customHeight="1">
      <c r="B39" s="25" t="s">
        <v>67</v>
      </c>
      <c r="C39" s="26">
        <f>SUM(D39:E39)</f>
        <v>44</v>
      </c>
      <c r="D39" s="26">
        <v>44</v>
      </c>
      <c r="E39" s="26">
        <v>0</v>
      </c>
      <c r="F39" s="26">
        <v>577</v>
      </c>
      <c r="G39" s="26">
        <f>SUM(H39:I39)</f>
        <v>17677</v>
      </c>
      <c r="H39" s="26">
        <v>9252</v>
      </c>
      <c r="I39" s="26">
        <v>8425</v>
      </c>
      <c r="J39" s="26">
        <f>K39+L39</f>
        <v>1084</v>
      </c>
      <c r="K39" s="28">
        <v>659</v>
      </c>
      <c r="L39" s="28">
        <v>425</v>
      </c>
      <c r="M39" s="26">
        <v>146</v>
      </c>
    </row>
    <row r="40" spans="2:13" s="27" customFormat="1" ht="15.75" customHeight="1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s="23" customFormat="1" ht="15.75" customHeight="1">
      <c r="A41" s="56" t="s">
        <v>108</v>
      </c>
      <c r="B41" s="57"/>
      <c r="C41" s="24">
        <f aca="true" t="shared" si="10" ref="C41:M41">SUM(C42:C53)</f>
        <v>63</v>
      </c>
      <c r="D41" s="24">
        <f t="shared" si="10"/>
        <v>63</v>
      </c>
      <c r="E41" s="24">
        <f t="shared" si="10"/>
        <v>0</v>
      </c>
      <c r="F41" s="24">
        <f>SUM(F42:F53)</f>
        <v>886</v>
      </c>
      <c r="G41" s="24">
        <f t="shared" si="10"/>
        <v>26088</v>
      </c>
      <c r="H41" s="24">
        <f t="shared" si="10"/>
        <v>13408</v>
      </c>
      <c r="I41" s="24">
        <f t="shared" si="10"/>
        <v>12680</v>
      </c>
      <c r="J41" s="24">
        <f t="shared" si="10"/>
        <v>1661</v>
      </c>
      <c r="K41" s="24">
        <f t="shared" si="10"/>
        <v>1054</v>
      </c>
      <c r="L41" s="24">
        <f t="shared" si="10"/>
        <v>607</v>
      </c>
      <c r="M41" s="24">
        <f t="shared" si="10"/>
        <v>243</v>
      </c>
    </row>
    <row r="42" spans="2:13" s="27" customFormat="1" ht="15.75" customHeight="1">
      <c r="B42" s="25" t="s">
        <v>73</v>
      </c>
      <c r="C42" s="26">
        <f aca="true" t="shared" si="11" ref="C42:C53">SUM(D42:E42)</f>
        <v>7</v>
      </c>
      <c r="D42" s="26">
        <v>7</v>
      </c>
      <c r="E42" s="26">
        <v>0</v>
      </c>
      <c r="F42" s="26">
        <v>91</v>
      </c>
      <c r="G42" s="26">
        <f aca="true" t="shared" si="12" ref="G42:G53">SUM(H42:I42)</f>
        <v>2667</v>
      </c>
      <c r="H42" s="26">
        <v>1383</v>
      </c>
      <c r="I42" s="26">
        <v>1284</v>
      </c>
      <c r="J42" s="26">
        <f aca="true" t="shared" si="13" ref="J42:J53">K42+L42</f>
        <v>176</v>
      </c>
      <c r="K42" s="26">
        <v>122</v>
      </c>
      <c r="L42" s="26">
        <v>54</v>
      </c>
      <c r="M42" s="26">
        <v>33</v>
      </c>
    </row>
    <row r="43" spans="2:13" s="27" customFormat="1" ht="15.75" customHeight="1">
      <c r="B43" s="25" t="s">
        <v>75</v>
      </c>
      <c r="C43" s="26">
        <f t="shared" si="11"/>
        <v>10</v>
      </c>
      <c r="D43" s="26">
        <v>10</v>
      </c>
      <c r="E43" s="26">
        <v>0</v>
      </c>
      <c r="F43" s="26">
        <v>161</v>
      </c>
      <c r="G43" s="26">
        <f t="shared" si="12"/>
        <v>4545</v>
      </c>
      <c r="H43" s="26">
        <v>2371</v>
      </c>
      <c r="I43" s="26">
        <v>2174</v>
      </c>
      <c r="J43" s="26">
        <f t="shared" si="13"/>
        <v>294</v>
      </c>
      <c r="K43" s="26">
        <v>186</v>
      </c>
      <c r="L43" s="26">
        <v>108</v>
      </c>
      <c r="M43" s="26">
        <v>41</v>
      </c>
    </row>
    <row r="44" spans="2:13" s="27" customFormat="1" ht="15.75" customHeight="1">
      <c r="B44" s="25" t="s">
        <v>76</v>
      </c>
      <c r="C44" s="26">
        <f t="shared" si="11"/>
        <v>9</v>
      </c>
      <c r="D44" s="26">
        <v>9</v>
      </c>
      <c r="E44" s="26">
        <v>0</v>
      </c>
      <c r="F44" s="26">
        <v>128</v>
      </c>
      <c r="G44" s="26">
        <f t="shared" si="12"/>
        <v>3925</v>
      </c>
      <c r="H44" s="26">
        <v>1998</v>
      </c>
      <c r="I44" s="26">
        <v>1927</v>
      </c>
      <c r="J44" s="26">
        <f t="shared" si="13"/>
        <v>246</v>
      </c>
      <c r="K44" s="26">
        <v>160</v>
      </c>
      <c r="L44" s="26">
        <v>86</v>
      </c>
      <c r="M44" s="26">
        <v>32</v>
      </c>
    </row>
    <row r="45" spans="2:13" s="27" customFormat="1" ht="15.75" customHeight="1">
      <c r="B45" s="25" t="s">
        <v>77</v>
      </c>
      <c r="C45" s="26">
        <f t="shared" si="11"/>
        <v>9</v>
      </c>
      <c r="D45" s="26">
        <v>9</v>
      </c>
      <c r="E45" s="26">
        <v>0</v>
      </c>
      <c r="F45" s="26">
        <v>114</v>
      </c>
      <c r="G45" s="26">
        <f t="shared" si="12"/>
        <v>3315</v>
      </c>
      <c r="H45" s="26">
        <v>1721</v>
      </c>
      <c r="I45" s="26">
        <v>1594</v>
      </c>
      <c r="J45" s="26">
        <f t="shared" si="13"/>
        <v>219</v>
      </c>
      <c r="K45" s="26">
        <v>130</v>
      </c>
      <c r="L45" s="26">
        <v>89</v>
      </c>
      <c r="M45" s="26">
        <v>29</v>
      </c>
    </row>
    <row r="46" spans="2:13" s="27" customFormat="1" ht="15.75" customHeight="1">
      <c r="B46" s="25" t="s">
        <v>78</v>
      </c>
      <c r="C46" s="26">
        <f t="shared" si="11"/>
        <v>10</v>
      </c>
      <c r="D46" s="26">
        <v>10</v>
      </c>
      <c r="E46" s="26">
        <v>0</v>
      </c>
      <c r="F46" s="26">
        <v>131</v>
      </c>
      <c r="G46" s="26">
        <f t="shared" si="12"/>
        <v>3990</v>
      </c>
      <c r="H46" s="26">
        <v>2062</v>
      </c>
      <c r="I46" s="26">
        <v>1928</v>
      </c>
      <c r="J46" s="26">
        <f t="shared" si="13"/>
        <v>246</v>
      </c>
      <c r="K46" s="26">
        <v>143</v>
      </c>
      <c r="L46" s="26">
        <v>103</v>
      </c>
      <c r="M46" s="26">
        <v>39</v>
      </c>
    </row>
    <row r="47" spans="2:13" s="27" customFormat="1" ht="15.75" customHeight="1">
      <c r="B47" s="25" t="s">
        <v>80</v>
      </c>
      <c r="C47" s="26">
        <f t="shared" si="11"/>
        <v>4</v>
      </c>
      <c r="D47" s="26">
        <v>4</v>
      </c>
      <c r="E47" s="26">
        <v>0</v>
      </c>
      <c r="F47" s="26">
        <v>76</v>
      </c>
      <c r="G47" s="26">
        <f t="shared" si="12"/>
        <v>2279</v>
      </c>
      <c r="H47" s="26">
        <v>1166</v>
      </c>
      <c r="I47" s="26">
        <v>1113</v>
      </c>
      <c r="J47" s="26">
        <f t="shared" si="13"/>
        <v>133</v>
      </c>
      <c r="K47" s="26">
        <v>90</v>
      </c>
      <c r="L47" s="26">
        <v>43</v>
      </c>
      <c r="M47" s="26">
        <v>15</v>
      </c>
    </row>
    <row r="48" spans="2:13" s="27" customFormat="1" ht="15.75" customHeight="1">
      <c r="B48" s="25" t="s">
        <v>103</v>
      </c>
      <c r="C48" s="26">
        <f t="shared" si="11"/>
        <v>2</v>
      </c>
      <c r="D48" s="26">
        <v>2</v>
      </c>
      <c r="E48" s="26">
        <v>0</v>
      </c>
      <c r="F48" s="26">
        <v>38</v>
      </c>
      <c r="G48" s="26">
        <f t="shared" si="12"/>
        <v>1176</v>
      </c>
      <c r="H48" s="26">
        <v>592</v>
      </c>
      <c r="I48" s="26">
        <v>584</v>
      </c>
      <c r="J48" s="26">
        <f t="shared" si="13"/>
        <v>64</v>
      </c>
      <c r="K48" s="26">
        <v>43</v>
      </c>
      <c r="L48" s="26">
        <v>21</v>
      </c>
      <c r="M48" s="26">
        <v>9</v>
      </c>
    </row>
    <row r="49" spans="2:13" s="27" customFormat="1" ht="15.75" customHeight="1">
      <c r="B49" s="25" t="s">
        <v>104</v>
      </c>
      <c r="C49" s="26">
        <f t="shared" si="11"/>
        <v>3</v>
      </c>
      <c r="D49" s="26">
        <v>3</v>
      </c>
      <c r="E49" s="26">
        <v>0</v>
      </c>
      <c r="F49" s="26">
        <v>44</v>
      </c>
      <c r="G49" s="26">
        <f t="shared" si="12"/>
        <v>1288</v>
      </c>
      <c r="H49" s="26">
        <v>673</v>
      </c>
      <c r="I49" s="26">
        <v>615</v>
      </c>
      <c r="J49" s="26">
        <f t="shared" si="13"/>
        <v>82</v>
      </c>
      <c r="K49" s="26">
        <v>47</v>
      </c>
      <c r="L49" s="26">
        <v>35</v>
      </c>
      <c r="M49" s="26">
        <v>11</v>
      </c>
    </row>
    <row r="50" spans="2:13" s="27" customFormat="1" ht="15.75" customHeight="1">
      <c r="B50" s="25" t="s">
        <v>105</v>
      </c>
      <c r="C50" s="26">
        <f t="shared" si="11"/>
        <v>3</v>
      </c>
      <c r="D50" s="26">
        <v>3</v>
      </c>
      <c r="E50" s="26">
        <v>0</v>
      </c>
      <c r="F50" s="26">
        <v>45</v>
      </c>
      <c r="G50" s="26">
        <f t="shared" si="12"/>
        <v>1340</v>
      </c>
      <c r="H50" s="26">
        <v>652</v>
      </c>
      <c r="I50" s="26">
        <v>688</v>
      </c>
      <c r="J50" s="26">
        <f t="shared" si="13"/>
        <v>82</v>
      </c>
      <c r="K50" s="26">
        <v>50</v>
      </c>
      <c r="L50" s="26">
        <v>32</v>
      </c>
      <c r="M50" s="26">
        <v>8</v>
      </c>
    </row>
    <row r="51" spans="2:13" s="27" customFormat="1" ht="15.75" customHeight="1">
      <c r="B51" s="25" t="s">
        <v>64</v>
      </c>
      <c r="C51" s="26">
        <f t="shared" si="11"/>
        <v>1</v>
      </c>
      <c r="D51" s="26">
        <v>1</v>
      </c>
      <c r="E51" s="26">
        <v>0</v>
      </c>
      <c r="F51" s="26">
        <v>27</v>
      </c>
      <c r="G51" s="26">
        <f t="shared" si="12"/>
        <v>857</v>
      </c>
      <c r="H51" s="26">
        <v>439</v>
      </c>
      <c r="I51" s="26">
        <v>418</v>
      </c>
      <c r="J51" s="26">
        <f t="shared" si="13"/>
        <v>47</v>
      </c>
      <c r="K51" s="26">
        <v>31</v>
      </c>
      <c r="L51" s="26">
        <v>16</v>
      </c>
      <c r="M51" s="26">
        <v>7</v>
      </c>
    </row>
    <row r="52" spans="2:13" s="27" customFormat="1" ht="15.75" customHeight="1">
      <c r="B52" s="25" t="s">
        <v>106</v>
      </c>
      <c r="C52" s="26">
        <f t="shared" si="11"/>
        <v>2</v>
      </c>
      <c r="D52" s="26">
        <v>2</v>
      </c>
      <c r="E52" s="26">
        <v>0</v>
      </c>
      <c r="F52" s="26">
        <v>9</v>
      </c>
      <c r="G52" s="26">
        <f t="shared" si="12"/>
        <v>204</v>
      </c>
      <c r="H52" s="26">
        <v>95</v>
      </c>
      <c r="I52" s="26">
        <v>109</v>
      </c>
      <c r="J52" s="26">
        <f t="shared" si="13"/>
        <v>25</v>
      </c>
      <c r="K52" s="26">
        <v>17</v>
      </c>
      <c r="L52" s="26">
        <v>8</v>
      </c>
      <c r="M52" s="26">
        <v>4</v>
      </c>
    </row>
    <row r="53" spans="2:13" s="27" customFormat="1" ht="15.75" customHeight="1">
      <c r="B53" s="25" t="s">
        <v>65</v>
      </c>
      <c r="C53" s="26">
        <f t="shared" si="11"/>
        <v>3</v>
      </c>
      <c r="D53" s="27">
        <v>3</v>
      </c>
      <c r="E53" s="26">
        <v>0</v>
      </c>
      <c r="F53" s="26">
        <v>22</v>
      </c>
      <c r="G53" s="26">
        <f t="shared" si="12"/>
        <v>502</v>
      </c>
      <c r="H53" s="26">
        <v>256</v>
      </c>
      <c r="I53" s="26">
        <v>246</v>
      </c>
      <c r="J53" s="26">
        <f t="shared" si="13"/>
        <v>47</v>
      </c>
      <c r="K53" s="26">
        <v>35</v>
      </c>
      <c r="L53" s="26">
        <v>12</v>
      </c>
      <c r="M53" s="26">
        <v>15</v>
      </c>
    </row>
    <row r="54" spans="2:13" s="27" customFormat="1" ht="15.75" customHeight="1">
      <c r="B54" s="25"/>
      <c r="C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s="23" customFormat="1" ht="15.75" customHeight="1">
      <c r="A55" s="58" t="s">
        <v>107</v>
      </c>
      <c r="B55" s="59"/>
      <c r="C55" s="24">
        <f aca="true" t="shared" si="14" ref="C55:M55">SUM(C56:C58)</f>
        <v>55</v>
      </c>
      <c r="D55" s="24">
        <f>SUM(D56:D58)</f>
        <v>54</v>
      </c>
      <c r="E55" s="24">
        <f t="shared" si="14"/>
        <v>1</v>
      </c>
      <c r="F55" s="24">
        <f>SUM(F56:F58)</f>
        <v>748</v>
      </c>
      <c r="G55" s="24">
        <f t="shared" si="14"/>
        <v>23202</v>
      </c>
      <c r="H55" s="24">
        <f t="shared" si="14"/>
        <v>12177</v>
      </c>
      <c r="I55" s="24">
        <f t="shared" si="14"/>
        <v>11025</v>
      </c>
      <c r="J55" s="24">
        <f t="shared" si="14"/>
        <v>1417</v>
      </c>
      <c r="K55" s="24">
        <f t="shared" si="14"/>
        <v>927</v>
      </c>
      <c r="L55" s="24">
        <f t="shared" si="14"/>
        <v>490</v>
      </c>
      <c r="M55" s="24">
        <f t="shared" si="14"/>
        <v>219</v>
      </c>
    </row>
    <row r="56" spans="2:13" s="27" customFormat="1" ht="15.75" customHeight="1">
      <c r="B56" s="25" t="s">
        <v>68</v>
      </c>
      <c r="C56" s="26">
        <f>SUM(D56:E56)</f>
        <v>50</v>
      </c>
      <c r="D56" s="26">
        <v>49</v>
      </c>
      <c r="E56" s="26">
        <v>1</v>
      </c>
      <c r="F56" s="26">
        <v>689</v>
      </c>
      <c r="G56" s="26">
        <f>SUM(H56:I56)</f>
        <v>21535</v>
      </c>
      <c r="H56" s="26">
        <v>11327</v>
      </c>
      <c r="I56" s="26">
        <v>10208</v>
      </c>
      <c r="J56" s="26">
        <f>K56+L56</f>
        <v>1299</v>
      </c>
      <c r="K56" s="26">
        <v>848</v>
      </c>
      <c r="L56" s="26">
        <v>451</v>
      </c>
      <c r="M56" s="26">
        <v>190</v>
      </c>
    </row>
    <row r="57" spans="2:13" s="27" customFormat="1" ht="15.75" customHeight="1">
      <c r="B57" s="25" t="s">
        <v>83</v>
      </c>
      <c r="C57" s="26">
        <f>SUM(D57:E57)</f>
        <v>4</v>
      </c>
      <c r="D57" s="26">
        <v>4</v>
      </c>
      <c r="E57" s="26">
        <v>0</v>
      </c>
      <c r="F57" s="26">
        <v>44</v>
      </c>
      <c r="G57" s="26">
        <f>SUM(H57:I57)</f>
        <v>1237</v>
      </c>
      <c r="H57" s="26">
        <v>632</v>
      </c>
      <c r="I57" s="26">
        <v>605</v>
      </c>
      <c r="J57" s="26">
        <f>K57+L57</f>
        <v>90</v>
      </c>
      <c r="K57" s="26">
        <v>59</v>
      </c>
      <c r="L57" s="26">
        <v>31</v>
      </c>
      <c r="M57" s="26">
        <v>25</v>
      </c>
    </row>
    <row r="58" spans="1:13" s="27" customFormat="1" ht="15.75" customHeight="1">
      <c r="A58" s="29"/>
      <c r="B58" s="30" t="s">
        <v>66</v>
      </c>
      <c r="C58" s="31">
        <f>SUM(D58:E58)</f>
        <v>1</v>
      </c>
      <c r="D58" s="31">
        <v>1</v>
      </c>
      <c r="E58" s="31">
        <v>0</v>
      </c>
      <c r="F58" s="31">
        <v>15</v>
      </c>
      <c r="G58" s="31">
        <f>SUM(H58:I58)</f>
        <v>430</v>
      </c>
      <c r="H58" s="31">
        <v>218</v>
      </c>
      <c r="I58" s="31">
        <v>212</v>
      </c>
      <c r="J58" s="31">
        <f>K58+L58</f>
        <v>28</v>
      </c>
      <c r="K58" s="31">
        <v>20</v>
      </c>
      <c r="L58" s="31">
        <v>8</v>
      </c>
      <c r="M58" s="31">
        <v>4</v>
      </c>
    </row>
  </sheetData>
  <mergeCells count="13">
    <mergeCell ref="A2:B3"/>
    <mergeCell ref="F2:F3"/>
    <mergeCell ref="J2:L2"/>
    <mergeCell ref="A4:B4"/>
    <mergeCell ref="A13:B13"/>
    <mergeCell ref="A5:B5"/>
    <mergeCell ref="A6:B6"/>
    <mergeCell ref="A7:B7"/>
    <mergeCell ref="A8:B8"/>
    <mergeCell ref="A25:B25"/>
    <mergeCell ref="A38:B38"/>
    <mergeCell ref="A41:B41"/>
    <mergeCell ref="A55:B55"/>
  </mergeCells>
  <printOptions/>
  <pageMargins left="0.75" right="0.75" top="1" bottom="1" header="0.512" footer="0.512"/>
  <pageSetup firstPageNumber="49" useFirstPageNumber="1" horizontalDpi="600" verticalDpi="600" orientation="portrait" paperSize="9" scale="80" r:id="rId4"/>
  <headerFooter alignWithMargins="0">
    <oddHeader>&amp;R&amp;18中学校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L58"/>
  <sheetViews>
    <sheetView showOutlineSymbols="0" zoomScaleSheetLayoutView="8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0" sqref="L10"/>
    </sheetView>
  </sheetViews>
  <sheetFormatPr defaultColWidth="9.00390625" defaultRowHeight="13.5"/>
  <cols>
    <col min="1" max="1" width="2.625" style="1" customWidth="1"/>
    <col min="2" max="2" width="12.625" style="2" customWidth="1"/>
    <col min="3" max="12" width="8.875" style="1" customWidth="1"/>
    <col min="13" max="16384" width="14.00390625" style="1" customWidth="1"/>
  </cols>
  <sheetData>
    <row r="1" spans="1:2" s="34" customFormat="1" ht="24" customHeight="1">
      <c r="A1" s="19" t="s">
        <v>126</v>
      </c>
      <c r="B1" s="19"/>
    </row>
    <row r="2" spans="1:12" s="16" customFormat="1" ht="31.5" customHeight="1">
      <c r="A2" s="76" t="s">
        <v>44</v>
      </c>
      <c r="B2" s="77"/>
      <c r="C2" s="7" t="s">
        <v>8</v>
      </c>
      <c r="D2" s="13" t="s">
        <v>9</v>
      </c>
      <c r="E2" s="13" t="s">
        <v>10</v>
      </c>
      <c r="F2" s="13" t="s">
        <v>11</v>
      </c>
      <c r="G2" s="13" t="s">
        <v>12</v>
      </c>
      <c r="H2" s="13" t="s">
        <v>13</v>
      </c>
      <c r="I2" s="13" t="s">
        <v>14</v>
      </c>
      <c r="J2" s="13" t="s">
        <v>15</v>
      </c>
      <c r="K2" s="13" t="s">
        <v>16</v>
      </c>
      <c r="L2" s="15" t="s">
        <v>118</v>
      </c>
    </row>
    <row r="3" spans="1:12" ht="15.75" customHeight="1">
      <c r="A3" s="60">
        <v>17</v>
      </c>
      <c r="B3" s="61"/>
      <c r="C3" s="5">
        <v>3486</v>
      </c>
      <c r="D3" s="5">
        <v>255</v>
      </c>
      <c r="E3" s="5">
        <v>33</v>
      </c>
      <c r="F3" s="5">
        <v>92</v>
      </c>
      <c r="G3" s="5">
        <v>440</v>
      </c>
      <c r="H3" s="5">
        <v>1600</v>
      </c>
      <c r="I3" s="5">
        <v>1034</v>
      </c>
      <c r="J3" s="5">
        <v>29</v>
      </c>
      <c r="K3" s="5">
        <v>3</v>
      </c>
      <c r="L3" s="5">
        <v>216</v>
      </c>
    </row>
    <row r="4" spans="1:12" ht="15.75" customHeight="1">
      <c r="A4" s="60">
        <f>A3+1</f>
        <v>18</v>
      </c>
      <c r="B4" s="61"/>
      <c r="C4" s="5">
        <v>3476</v>
      </c>
      <c r="D4" s="5">
        <v>269</v>
      </c>
      <c r="E4" s="5">
        <v>32</v>
      </c>
      <c r="F4" s="5">
        <v>93</v>
      </c>
      <c r="G4" s="5">
        <v>409</v>
      </c>
      <c r="H4" s="5">
        <v>1600</v>
      </c>
      <c r="I4" s="5">
        <v>1034</v>
      </c>
      <c r="J4" s="5">
        <v>34</v>
      </c>
      <c r="K4" s="5">
        <v>5</v>
      </c>
      <c r="L4" s="5">
        <v>230</v>
      </c>
    </row>
    <row r="5" spans="1:12" ht="15.75" customHeight="1">
      <c r="A5" s="60">
        <f>A4+1</f>
        <v>19</v>
      </c>
      <c r="B5" s="61"/>
      <c r="C5" s="5">
        <v>3475</v>
      </c>
      <c r="D5" s="5">
        <v>275</v>
      </c>
      <c r="E5" s="5">
        <v>27</v>
      </c>
      <c r="F5" s="5">
        <v>100</v>
      </c>
      <c r="G5" s="5">
        <v>435</v>
      </c>
      <c r="H5" s="5">
        <v>1539</v>
      </c>
      <c r="I5" s="5">
        <v>1056</v>
      </c>
      <c r="J5" s="5">
        <v>36</v>
      </c>
      <c r="K5" s="5">
        <v>7</v>
      </c>
      <c r="L5" s="5">
        <v>242</v>
      </c>
    </row>
    <row r="6" spans="1:12" ht="15.75" customHeight="1">
      <c r="A6" s="60">
        <f>A5+1</f>
        <v>20</v>
      </c>
      <c r="B6" s="75"/>
      <c r="C6" s="5">
        <v>3473</v>
      </c>
      <c r="D6" s="5">
        <v>285</v>
      </c>
      <c r="E6" s="5">
        <v>28</v>
      </c>
      <c r="F6" s="5">
        <v>107</v>
      </c>
      <c r="G6" s="5">
        <v>451</v>
      </c>
      <c r="H6" s="5">
        <v>1486</v>
      </c>
      <c r="I6" s="5">
        <v>1087</v>
      </c>
      <c r="J6" s="5">
        <v>25</v>
      </c>
      <c r="K6" s="5">
        <v>4</v>
      </c>
      <c r="L6" s="5">
        <v>253</v>
      </c>
    </row>
    <row r="7" spans="1:12" ht="15.75" customHeight="1">
      <c r="A7" s="62">
        <f>A6+1</f>
        <v>21</v>
      </c>
      <c r="B7" s="63"/>
      <c r="C7" s="37">
        <f aca="true" t="shared" si="0" ref="C7:L7">C12+C24+C37+C40+C54</f>
        <v>3581</v>
      </c>
      <c r="D7" s="37">
        <f t="shared" si="0"/>
        <v>295</v>
      </c>
      <c r="E7" s="37">
        <f t="shared" si="0"/>
        <v>31</v>
      </c>
      <c r="F7" s="37">
        <f t="shared" si="0"/>
        <v>112</v>
      </c>
      <c r="G7" s="37">
        <f t="shared" si="0"/>
        <v>725</v>
      </c>
      <c r="H7" s="37">
        <f t="shared" si="0"/>
        <v>1745</v>
      </c>
      <c r="I7" s="37">
        <f t="shared" si="0"/>
        <v>657</v>
      </c>
      <c r="J7" s="37">
        <f t="shared" si="0"/>
        <v>15</v>
      </c>
      <c r="K7" s="37">
        <f t="shared" si="0"/>
        <v>1</v>
      </c>
      <c r="L7" s="37">
        <f t="shared" si="0"/>
        <v>263</v>
      </c>
    </row>
    <row r="8" spans="1:12" ht="15.75" customHeight="1">
      <c r="A8" s="78" t="s">
        <v>4</v>
      </c>
      <c r="B8" s="79"/>
      <c r="C8" s="5">
        <f>SUM(D8:K8)</f>
        <v>30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29</v>
      </c>
      <c r="J8" s="5">
        <v>1</v>
      </c>
      <c r="K8" s="5">
        <v>0</v>
      </c>
      <c r="L8" s="5">
        <v>0</v>
      </c>
    </row>
    <row r="9" spans="1:12" ht="15.75" customHeight="1">
      <c r="A9" s="78" t="s">
        <v>5</v>
      </c>
      <c r="B9" s="79"/>
      <c r="C9" s="5">
        <f>SUM(D9:K9)</f>
        <v>3386</v>
      </c>
      <c r="D9" s="5">
        <v>289</v>
      </c>
      <c r="E9" s="5">
        <v>22</v>
      </c>
      <c r="F9" s="5">
        <v>91</v>
      </c>
      <c r="G9" s="5">
        <v>679</v>
      </c>
      <c r="H9" s="5">
        <v>1700</v>
      </c>
      <c r="I9" s="5">
        <v>604</v>
      </c>
      <c r="J9" s="5">
        <v>1</v>
      </c>
      <c r="K9" s="5">
        <v>0</v>
      </c>
      <c r="L9" s="5">
        <v>263</v>
      </c>
    </row>
    <row r="10" spans="1:12" ht="15.75" customHeight="1">
      <c r="A10" s="78" t="s">
        <v>6</v>
      </c>
      <c r="B10" s="79"/>
      <c r="C10" s="5">
        <f>SUM(D10:K10)</f>
        <v>165</v>
      </c>
      <c r="D10" s="5">
        <v>6</v>
      </c>
      <c r="E10" s="5">
        <v>9</v>
      </c>
      <c r="F10" s="5">
        <v>21</v>
      </c>
      <c r="G10" s="5">
        <v>46</v>
      </c>
      <c r="H10" s="5">
        <v>45</v>
      </c>
      <c r="I10" s="5">
        <v>24</v>
      </c>
      <c r="J10" s="5">
        <v>13</v>
      </c>
      <c r="K10" s="5">
        <v>1</v>
      </c>
      <c r="L10" s="5">
        <v>0</v>
      </c>
    </row>
    <row r="11" spans="2:12" ht="15.75" customHeight="1">
      <c r="B11" s="14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43" customFormat="1" ht="15.75" customHeight="1">
      <c r="A12" s="58" t="s">
        <v>98</v>
      </c>
      <c r="B12" s="59"/>
      <c r="C12" s="24">
        <f aca="true" t="shared" si="1" ref="C12:L12">SUM(C13:C22)</f>
        <v>244</v>
      </c>
      <c r="D12" s="24">
        <f t="shared" si="1"/>
        <v>27</v>
      </c>
      <c r="E12" s="24">
        <f t="shared" si="1"/>
        <v>6</v>
      </c>
      <c r="F12" s="24">
        <f t="shared" si="1"/>
        <v>14</v>
      </c>
      <c r="G12" s="24">
        <f t="shared" si="1"/>
        <v>70</v>
      </c>
      <c r="H12" s="24">
        <f t="shared" si="1"/>
        <v>94</v>
      </c>
      <c r="I12" s="24">
        <f t="shared" si="1"/>
        <v>32</v>
      </c>
      <c r="J12" s="24">
        <f t="shared" si="1"/>
        <v>1</v>
      </c>
      <c r="K12" s="24">
        <f t="shared" si="1"/>
        <v>0</v>
      </c>
      <c r="L12" s="24">
        <f t="shared" si="1"/>
        <v>22</v>
      </c>
    </row>
    <row r="13" spans="2:12" ht="15.75" customHeight="1">
      <c r="B13" s="17" t="s">
        <v>70</v>
      </c>
      <c r="C13" s="5">
        <f aca="true" t="shared" si="2" ref="C13:C22">SUM(D13:K13)</f>
        <v>34</v>
      </c>
      <c r="D13" s="5">
        <v>8</v>
      </c>
      <c r="E13" s="5">
        <v>1</v>
      </c>
      <c r="F13" s="4">
        <v>0</v>
      </c>
      <c r="G13" s="5">
        <v>13</v>
      </c>
      <c r="H13" s="5">
        <v>12</v>
      </c>
      <c r="I13" s="5">
        <v>0</v>
      </c>
      <c r="J13" s="5">
        <v>0</v>
      </c>
      <c r="K13" s="5">
        <v>0</v>
      </c>
      <c r="L13" s="5">
        <v>3</v>
      </c>
    </row>
    <row r="14" spans="2:12" ht="15.75" customHeight="1">
      <c r="B14" s="17" t="s">
        <v>72</v>
      </c>
      <c r="C14" s="5">
        <f t="shared" si="2"/>
        <v>60</v>
      </c>
      <c r="D14" s="5">
        <v>4</v>
      </c>
      <c r="E14" s="5">
        <v>0</v>
      </c>
      <c r="F14" s="5">
        <v>0</v>
      </c>
      <c r="G14" s="5">
        <v>19</v>
      </c>
      <c r="H14" s="5">
        <v>29</v>
      </c>
      <c r="I14" s="5">
        <v>8</v>
      </c>
      <c r="J14" s="5">
        <v>0</v>
      </c>
      <c r="K14" s="5">
        <v>0</v>
      </c>
      <c r="L14" s="5">
        <v>4</v>
      </c>
    </row>
    <row r="15" spans="2:12" ht="15.75" customHeight="1">
      <c r="B15" s="17" t="s">
        <v>81</v>
      </c>
      <c r="C15" s="5">
        <f t="shared" si="2"/>
        <v>24</v>
      </c>
      <c r="D15" s="4">
        <v>1</v>
      </c>
      <c r="E15" s="4">
        <v>3</v>
      </c>
      <c r="F15" s="4">
        <v>6</v>
      </c>
      <c r="G15" s="5">
        <v>6</v>
      </c>
      <c r="H15" s="5">
        <v>8</v>
      </c>
      <c r="I15" s="5">
        <v>0</v>
      </c>
      <c r="J15" s="5">
        <v>0</v>
      </c>
      <c r="K15" s="5">
        <v>0</v>
      </c>
      <c r="L15" s="4">
        <v>1</v>
      </c>
    </row>
    <row r="16" spans="2:12" ht="15.75" customHeight="1">
      <c r="B16" s="17" t="s">
        <v>48</v>
      </c>
      <c r="C16" s="5">
        <f t="shared" si="2"/>
        <v>34</v>
      </c>
      <c r="D16" s="5">
        <v>3</v>
      </c>
      <c r="E16" s="5">
        <v>0</v>
      </c>
      <c r="F16" s="5">
        <v>2</v>
      </c>
      <c r="G16" s="5">
        <v>5</v>
      </c>
      <c r="H16" s="5">
        <v>17</v>
      </c>
      <c r="I16" s="5">
        <v>6</v>
      </c>
      <c r="J16" s="4">
        <v>1</v>
      </c>
      <c r="K16" s="5">
        <v>0</v>
      </c>
      <c r="L16" s="5">
        <v>3</v>
      </c>
    </row>
    <row r="17" spans="2:12" ht="15.75" customHeight="1">
      <c r="B17" s="17" t="s">
        <v>53</v>
      </c>
      <c r="C17" s="5">
        <f t="shared" si="2"/>
        <v>46</v>
      </c>
      <c r="D17" s="5">
        <v>4</v>
      </c>
      <c r="E17" s="4">
        <v>0</v>
      </c>
      <c r="F17" s="4">
        <v>0</v>
      </c>
      <c r="G17" s="5">
        <v>9</v>
      </c>
      <c r="H17" s="5">
        <v>20</v>
      </c>
      <c r="I17" s="5">
        <v>13</v>
      </c>
      <c r="J17" s="4">
        <v>0</v>
      </c>
      <c r="K17" s="5">
        <v>0</v>
      </c>
      <c r="L17" s="5">
        <v>4</v>
      </c>
    </row>
    <row r="18" spans="2:12" ht="15.75" customHeight="1">
      <c r="B18" s="17" t="s">
        <v>54</v>
      </c>
      <c r="C18" s="5">
        <f t="shared" si="2"/>
        <v>15</v>
      </c>
      <c r="D18" s="5">
        <v>3</v>
      </c>
      <c r="E18" s="4">
        <v>0</v>
      </c>
      <c r="F18" s="4">
        <v>0</v>
      </c>
      <c r="G18" s="5">
        <v>8</v>
      </c>
      <c r="H18" s="5">
        <v>2</v>
      </c>
      <c r="I18" s="5">
        <v>2</v>
      </c>
      <c r="J18" s="4">
        <v>0</v>
      </c>
      <c r="K18" s="5">
        <v>0</v>
      </c>
      <c r="L18" s="5">
        <v>3</v>
      </c>
    </row>
    <row r="19" spans="2:12" ht="15.75" customHeight="1">
      <c r="B19" s="17" t="s">
        <v>55</v>
      </c>
      <c r="C19" s="5">
        <f t="shared" si="2"/>
        <v>8</v>
      </c>
      <c r="D19" s="5">
        <v>2</v>
      </c>
      <c r="E19" s="4">
        <v>0</v>
      </c>
      <c r="F19" s="4">
        <v>0</v>
      </c>
      <c r="G19" s="5">
        <v>3</v>
      </c>
      <c r="H19" s="5">
        <v>3</v>
      </c>
      <c r="I19" s="5">
        <v>0</v>
      </c>
      <c r="J19" s="4">
        <v>0</v>
      </c>
      <c r="K19" s="5">
        <v>0</v>
      </c>
      <c r="L19" s="5">
        <v>2</v>
      </c>
    </row>
    <row r="20" spans="2:12" ht="15.75" customHeight="1">
      <c r="B20" s="17" t="s">
        <v>56</v>
      </c>
      <c r="C20" s="5">
        <f t="shared" si="2"/>
        <v>7</v>
      </c>
      <c r="D20" s="5">
        <v>0</v>
      </c>
      <c r="E20" s="4">
        <v>1</v>
      </c>
      <c r="F20" s="4">
        <v>2</v>
      </c>
      <c r="G20" s="5">
        <v>1</v>
      </c>
      <c r="H20" s="4">
        <v>1</v>
      </c>
      <c r="I20" s="4">
        <v>2</v>
      </c>
      <c r="J20" s="4">
        <v>0</v>
      </c>
      <c r="K20" s="5">
        <v>0</v>
      </c>
      <c r="L20" s="5">
        <v>0</v>
      </c>
    </row>
    <row r="21" spans="2:12" ht="15.75" customHeight="1">
      <c r="B21" s="17" t="s">
        <v>57</v>
      </c>
      <c r="C21" s="5">
        <f t="shared" si="2"/>
        <v>7</v>
      </c>
      <c r="D21" s="5">
        <v>1</v>
      </c>
      <c r="E21" s="4">
        <v>0</v>
      </c>
      <c r="F21" s="5">
        <v>0</v>
      </c>
      <c r="G21" s="5">
        <v>4</v>
      </c>
      <c r="H21" s="5">
        <v>2</v>
      </c>
      <c r="I21" s="5">
        <v>0</v>
      </c>
      <c r="J21" s="4">
        <v>0</v>
      </c>
      <c r="K21" s="5">
        <v>0</v>
      </c>
      <c r="L21" s="4">
        <v>1</v>
      </c>
    </row>
    <row r="22" spans="2:12" ht="15.75" customHeight="1">
      <c r="B22" s="17" t="s">
        <v>58</v>
      </c>
      <c r="C22" s="5">
        <f t="shared" si="2"/>
        <v>9</v>
      </c>
      <c r="D22" s="5">
        <v>1</v>
      </c>
      <c r="E22" s="4">
        <v>1</v>
      </c>
      <c r="F22" s="4">
        <v>4</v>
      </c>
      <c r="G22" s="4">
        <v>2</v>
      </c>
      <c r="H22" s="5">
        <v>0</v>
      </c>
      <c r="I22" s="5">
        <v>1</v>
      </c>
      <c r="J22" s="4">
        <v>0</v>
      </c>
      <c r="K22" s="5">
        <v>0</v>
      </c>
      <c r="L22" s="5">
        <v>1</v>
      </c>
    </row>
    <row r="23" spans="2:12" ht="15.75" customHeight="1">
      <c r="B23" s="17"/>
      <c r="C23" s="5"/>
      <c r="D23" s="5"/>
      <c r="E23" s="4"/>
      <c r="F23" s="4"/>
      <c r="G23" s="4"/>
      <c r="H23" s="5"/>
      <c r="I23" s="5"/>
      <c r="J23" s="4"/>
      <c r="K23" s="5"/>
      <c r="L23" s="5"/>
    </row>
    <row r="24" spans="1:12" s="43" customFormat="1" ht="15.75" customHeight="1">
      <c r="A24" s="58" t="s">
        <v>101</v>
      </c>
      <c r="B24" s="59"/>
      <c r="C24" s="24">
        <f aca="true" t="shared" si="3" ref="C24:L24">SUM(C25:C35)</f>
        <v>955</v>
      </c>
      <c r="D24" s="24">
        <f t="shared" si="3"/>
        <v>63</v>
      </c>
      <c r="E24" s="24">
        <f t="shared" si="3"/>
        <v>8</v>
      </c>
      <c r="F24" s="24">
        <f t="shared" si="3"/>
        <v>39</v>
      </c>
      <c r="G24" s="24">
        <f t="shared" si="3"/>
        <v>209</v>
      </c>
      <c r="H24" s="24">
        <f t="shared" si="3"/>
        <v>469</v>
      </c>
      <c r="I24" s="24">
        <f t="shared" si="3"/>
        <v>165</v>
      </c>
      <c r="J24" s="24">
        <f t="shared" si="3"/>
        <v>2</v>
      </c>
      <c r="K24" s="24">
        <f t="shared" si="3"/>
        <v>0</v>
      </c>
      <c r="L24" s="24">
        <f t="shared" si="3"/>
        <v>61</v>
      </c>
    </row>
    <row r="25" spans="2:12" ht="15.75" customHeight="1">
      <c r="B25" s="17" t="s">
        <v>69</v>
      </c>
      <c r="C25" s="5">
        <f aca="true" t="shared" si="4" ref="C25:C35">SUM(D25:K25)</f>
        <v>202</v>
      </c>
      <c r="D25" s="5">
        <v>10</v>
      </c>
      <c r="E25" s="4">
        <v>1</v>
      </c>
      <c r="F25" s="5">
        <v>22</v>
      </c>
      <c r="G25" s="5">
        <v>52</v>
      </c>
      <c r="H25" s="5">
        <v>88</v>
      </c>
      <c r="I25" s="5">
        <v>29</v>
      </c>
      <c r="J25" s="5">
        <v>0</v>
      </c>
      <c r="K25" s="5">
        <v>0</v>
      </c>
      <c r="L25" s="5">
        <v>10</v>
      </c>
    </row>
    <row r="26" spans="2:12" ht="15.75" customHeight="1">
      <c r="B26" s="17" t="s">
        <v>71</v>
      </c>
      <c r="C26" s="5">
        <f t="shared" si="4"/>
        <v>106</v>
      </c>
      <c r="D26" s="5">
        <v>6</v>
      </c>
      <c r="E26" s="4">
        <v>0</v>
      </c>
      <c r="F26" s="4">
        <v>0</v>
      </c>
      <c r="G26" s="4">
        <v>28</v>
      </c>
      <c r="H26" s="5">
        <v>55</v>
      </c>
      <c r="I26" s="5">
        <v>17</v>
      </c>
      <c r="J26" s="5">
        <v>0</v>
      </c>
      <c r="K26" s="5">
        <v>0</v>
      </c>
      <c r="L26" s="5">
        <v>6</v>
      </c>
    </row>
    <row r="27" spans="2:12" ht="15.75" customHeight="1">
      <c r="B27" s="17" t="s">
        <v>47</v>
      </c>
      <c r="C27" s="5">
        <f t="shared" si="4"/>
        <v>122</v>
      </c>
      <c r="D27" s="5">
        <v>8</v>
      </c>
      <c r="E27" s="4">
        <v>2</v>
      </c>
      <c r="F27" s="4">
        <v>4</v>
      </c>
      <c r="G27" s="4">
        <v>28</v>
      </c>
      <c r="H27" s="5">
        <v>60</v>
      </c>
      <c r="I27" s="5">
        <v>20</v>
      </c>
      <c r="J27" s="5">
        <v>0</v>
      </c>
      <c r="K27" s="5">
        <v>0</v>
      </c>
      <c r="L27" s="5">
        <v>6</v>
      </c>
    </row>
    <row r="28" spans="2:12" ht="15.75" customHeight="1">
      <c r="B28" s="17" t="s">
        <v>74</v>
      </c>
      <c r="C28" s="5">
        <f t="shared" si="4"/>
        <v>250</v>
      </c>
      <c r="D28" s="5">
        <v>18</v>
      </c>
      <c r="E28" s="4">
        <v>0</v>
      </c>
      <c r="F28" s="4">
        <v>0</v>
      </c>
      <c r="G28" s="5">
        <v>44</v>
      </c>
      <c r="H28" s="5">
        <v>144</v>
      </c>
      <c r="I28" s="5">
        <v>44</v>
      </c>
      <c r="J28" s="5">
        <v>0</v>
      </c>
      <c r="K28" s="5">
        <v>0</v>
      </c>
      <c r="L28" s="5">
        <v>18</v>
      </c>
    </row>
    <row r="29" spans="2:12" ht="15.75" customHeight="1">
      <c r="B29" s="17" t="s">
        <v>79</v>
      </c>
      <c r="C29" s="5">
        <f t="shared" si="4"/>
        <v>82</v>
      </c>
      <c r="D29" s="5">
        <v>6</v>
      </c>
      <c r="E29" s="4">
        <v>1</v>
      </c>
      <c r="F29" s="4">
        <v>2</v>
      </c>
      <c r="G29" s="4">
        <v>20</v>
      </c>
      <c r="H29" s="5">
        <v>37</v>
      </c>
      <c r="I29" s="5">
        <v>16</v>
      </c>
      <c r="J29" s="5">
        <v>0</v>
      </c>
      <c r="K29" s="5">
        <v>0</v>
      </c>
      <c r="L29" s="5">
        <v>6</v>
      </c>
    </row>
    <row r="30" spans="2:12" ht="15.75" customHeight="1">
      <c r="B30" s="17" t="s">
        <v>82</v>
      </c>
      <c r="C30" s="5">
        <f t="shared" si="4"/>
        <v>56</v>
      </c>
      <c r="D30" s="5">
        <v>3</v>
      </c>
      <c r="E30" s="4">
        <v>3</v>
      </c>
      <c r="F30" s="4">
        <v>6</v>
      </c>
      <c r="G30" s="4">
        <v>14</v>
      </c>
      <c r="H30" s="5">
        <v>13</v>
      </c>
      <c r="I30" s="5">
        <v>15</v>
      </c>
      <c r="J30" s="4">
        <v>2</v>
      </c>
      <c r="K30" s="5">
        <v>0</v>
      </c>
      <c r="L30" s="5">
        <v>3</v>
      </c>
    </row>
    <row r="31" spans="2:12" ht="15.75" customHeight="1">
      <c r="B31" s="17" t="s">
        <v>59</v>
      </c>
      <c r="C31" s="5">
        <f t="shared" si="4"/>
        <v>36</v>
      </c>
      <c r="D31" s="5">
        <v>3</v>
      </c>
      <c r="E31" s="4">
        <v>0</v>
      </c>
      <c r="F31" s="5">
        <v>0</v>
      </c>
      <c r="G31" s="5">
        <v>6</v>
      </c>
      <c r="H31" s="4">
        <v>22</v>
      </c>
      <c r="I31" s="4">
        <v>5</v>
      </c>
      <c r="J31" s="4">
        <v>0</v>
      </c>
      <c r="K31" s="5">
        <v>0</v>
      </c>
      <c r="L31" s="4">
        <v>3</v>
      </c>
    </row>
    <row r="32" spans="2:12" ht="15.75" customHeight="1">
      <c r="B32" s="17" t="s">
        <v>60</v>
      </c>
      <c r="C32" s="5">
        <f t="shared" si="4"/>
        <v>33</v>
      </c>
      <c r="D32" s="5">
        <v>2</v>
      </c>
      <c r="E32" s="4">
        <v>0</v>
      </c>
      <c r="F32" s="5">
        <v>0</v>
      </c>
      <c r="G32" s="5">
        <v>5</v>
      </c>
      <c r="H32" s="4">
        <v>22</v>
      </c>
      <c r="I32" s="4">
        <v>4</v>
      </c>
      <c r="J32" s="4">
        <v>0</v>
      </c>
      <c r="K32" s="5">
        <v>0</v>
      </c>
      <c r="L32" s="4">
        <v>2</v>
      </c>
    </row>
    <row r="33" spans="2:12" ht="15.75" customHeight="1">
      <c r="B33" s="17" t="s">
        <v>61</v>
      </c>
      <c r="C33" s="5">
        <f t="shared" si="4"/>
        <v>34</v>
      </c>
      <c r="D33" s="5">
        <v>3</v>
      </c>
      <c r="E33" s="4">
        <v>0</v>
      </c>
      <c r="F33" s="5">
        <v>0</v>
      </c>
      <c r="G33" s="4">
        <v>4</v>
      </c>
      <c r="H33" s="5">
        <v>18</v>
      </c>
      <c r="I33" s="4">
        <v>9</v>
      </c>
      <c r="J33" s="4">
        <v>0</v>
      </c>
      <c r="K33" s="5">
        <v>0</v>
      </c>
      <c r="L33" s="4">
        <v>3</v>
      </c>
    </row>
    <row r="34" spans="2:12" ht="15.75" customHeight="1">
      <c r="B34" s="17" t="s">
        <v>62</v>
      </c>
      <c r="C34" s="5">
        <f t="shared" si="4"/>
        <v>23</v>
      </c>
      <c r="D34" s="5">
        <v>3</v>
      </c>
      <c r="E34" s="4">
        <v>0</v>
      </c>
      <c r="F34" s="4">
        <v>5</v>
      </c>
      <c r="G34" s="4">
        <v>4</v>
      </c>
      <c r="H34" s="5">
        <v>7</v>
      </c>
      <c r="I34" s="5">
        <v>4</v>
      </c>
      <c r="J34" s="4">
        <v>0</v>
      </c>
      <c r="K34" s="5">
        <v>0</v>
      </c>
      <c r="L34" s="5">
        <v>3</v>
      </c>
    </row>
    <row r="35" spans="2:12" ht="15.75" customHeight="1">
      <c r="B35" s="17" t="s">
        <v>63</v>
      </c>
      <c r="C35" s="5">
        <f t="shared" si="4"/>
        <v>11</v>
      </c>
      <c r="D35" s="5">
        <v>1</v>
      </c>
      <c r="E35" s="4">
        <v>1</v>
      </c>
      <c r="F35" s="4">
        <v>0</v>
      </c>
      <c r="G35" s="4">
        <v>4</v>
      </c>
      <c r="H35" s="5">
        <v>3</v>
      </c>
      <c r="I35" s="5">
        <v>2</v>
      </c>
      <c r="J35" s="4">
        <v>0</v>
      </c>
      <c r="K35" s="5">
        <v>0</v>
      </c>
      <c r="L35" s="5">
        <v>1</v>
      </c>
    </row>
    <row r="36" spans="2:12" ht="15.75" customHeight="1">
      <c r="B36" s="17"/>
      <c r="C36" s="5"/>
      <c r="D36" s="5"/>
      <c r="E36" s="4"/>
      <c r="F36" s="5"/>
      <c r="G36" s="5"/>
      <c r="H36" s="4"/>
      <c r="I36" s="4"/>
      <c r="J36" s="4"/>
      <c r="K36" s="5"/>
      <c r="L36" s="4"/>
    </row>
    <row r="37" spans="1:12" s="43" customFormat="1" ht="15.75" customHeight="1">
      <c r="A37" s="58" t="s">
        <v>102</v>
      </c>
      <c r="B37" s="59"/>
      <c r="C37" s="24">
        <f aca="true" t="shared" si="5" ref="C37:L37">SUM(C38:C38)</f>
        <v>664</v>
      </c>
      <c r="D37" s="24">
        <f t="shared" si="5"/>
        <v>51</v>
      </c>
      <c r="E37" s="24">
        <f t="shared" si="5"/>
        <v>6</v>
      </c>
      <c r="F37" s="24">
        <f t="shared" si="5"/>
        <v>17</v>
      </c>
      <c r="G37" s="24">
        <f t="shared" si="5"/>
        <v>104</v>
      </c>
      <c r="H37" s="24">
        <f t="shared" si="5"/>
        <v>356</v>
      </c>
      <c r="I37" s="24">
        <f t="shared" si="5"/>
        <v>121</v>
      </c>
      <c r="J37" s="24">
        <f t="shared" si="5"/>
        <v>8</v>
      </c>
      <c r="K37" s="24">
        <f t="shared" si="5"/>
        <v>1</v>
      </c>
      <c r="L37" s="24">
        <f t="shared" si="5"/>
        <v>33</v>
      </c>
    </row>
    <row r="38" spans="2:12" ht="15.75" customHeight="1">
      <c r="B38" s="17" t="s">
        <v>67</v>
      </c>
      <c r="C38" s="5">
        <f>SUM(D38:K38)</f>
        <v>664</v>
      </c>
      <c r="D38" s="5">
        <v>51</v>
      </c>
      <c r="E38" s="5">
        <v>6</v>
      </c>
      <c r="F38" s="5">
        <v>17</v>
      </c>
      <c r="G38" s="5">
        <v>104</v>
      </c>
      <c r="H38" s="5">
        <v>356</v>
      </c>
      <c r="I38" s="5">
        <v>121</v>
      </c>
      <c r="J38" s="5">
        <v>8</v>
      </c>
      <c r="K38" s="5">
        <v>1</v>
      </c>
      <c r="L38" s="5">
        <v>33</v>
      </c>
    </row>
    <row r="39" spans="2:12" ht="15.75" customHeight="1">
      <c r="B39" s="17"/>
      <c r="C39" s="5"/>
      <c r="D39" s="5"/>
      <c r="E39" s="4"/>
      <c r="F39" s="5"/>
      <c r="G39" s="5"/>
      <c r="H39" s="4"/>
      <c r="I39" s="4"/>
      <c r="J39" s="4"/>
      <c r="K39" s="5"/>
      <c r="L39" s="4"/>
    </row>
    <row r="40" spans="1:12" s="43" customFormat="1" ht="15.75" customHeight="1">
      <c r="A40" s="56" t="s">
        <v>108</v>
      </c>
      <c r="B40" s="57"/>
      <c r="C40" s="24">
        <f aca="true" t="shared" si="6" ref="C40:L40">SUM(C41:C52)</f>
        <v>916</v>
      </c>
      <c r="D40" s="24">
        <f t="shared" si="6"/>
        <v>86</v>
      </c>
      <c r="E40" s="24">
        <f t="shared" si="6"/>
        <v>7</v>
      </c>
      <c r="F40" s="24">
        <f t="shared" si="6"/>
        <v>34</v>
      </c>
      <c r="G40" s="24">
        <f t="shared" si="6"/>
        <v>211</v>
      </c>
      <c r="H40" s="24">
        <f t="shared" si="6"/>
        <v>461</v>
      </c>
      <c r="I40" s="24">
        <f t="shared" si="6"/>
        <v>117</v>
      </c>
      <c r="J40" s="24">
        <f t="shared" si="6"/>
        <v>0</v>
      </c>
      <c r="K40" s="24">
        <f t="shared" si="6"/>
        <v>0</v>
      </c>
      <c r="L40" s="24">
        <f t="shared" si="6"/>
        <v>84</v>
      </c>
    </row>
    <row r="41" spans="2:12" ht="15.75" customHeight="1">
      <c r="B41" s="17" t="s">
        <v>73</v>
      </c>
      <c r="C41" s="5">
        <f aca="true" t="shared" si="7" ref="C41:C52">SUM(D41:K41)</f>
        <v>100</v>
      </c>
      <c r="D41" s="5">
        <v>9</v>
      </c>
      <c r="E41" s="4">
        <v>0</v>
      </c>
      <c r="F41" s="4">
        <v>10</v>
      </c>
      <c r="G41" s="5">
        <v>13</v>
      </c>
      <c r="H41" s="5">
        <v>40</v>
      </c>
      <c r="I41" s="5">
        <v>28</v>
      </c>
      <c r="J41" s="5">
        <v>0</v>
      </c>
      <c r="K41" s="5">
        <v>0</v>
      </c>
      <c r="L41" s="5">
        <v>9</v>
      </c>
    </row>
    <row r="42" spans="2:12" ht="15.75" customHeight="1">
      <c r="B42" s="17" t="s">
        <v>75</v>
      </c>
      <c r="C42" s="5">
        <f t="shared" si="7"/>
        <v>167</v>
      </c>
      <c r="D42" s="5">
        <v>18</v>
      </c>
      <c r="E42" s="4">
        <v>0</v>
      </c>
      <c r="F42" s="4">
        <v>3</v>
      </c>
      <c r="G42" s="5">
        <v>45</v>
      </c>
      <c r="H42" s="5">
        <v>101</v>
      </c>
      <c r="I42" s="5">
        <v>0</v>
      </c>
      <c r="J42" s="5">
        <v>0</v>
      </c>
      <c r="K42" s="5">
        <v>0</v>
      </c>
      <c r="L42" s="5">
        <v>18</v>
      </c>
    </row>
    <row r="43" spans="2:12" ht="15.75" customHeight="1">
      <c r="B43" s="17" t="s">
        <v>76</v>
      </c>
      <c r="C43" s="5">
        <f t="shared" si="7"/>
        <v>128</v>
      </c>
      <c r="D43" s="5">
        <v>9</v>
      </c>
      <c r="E43" s="4">
        <v>0</v>
      </c>
      <c r="F43" s="4">
        <v>0</v>
      </c>
      <c r="G43" s="4">
        <v>35</v>
      </c>
      <c r="H43" s="5">
        <v>70</v>
      </c>
      <c r="I43" s="5">
        <v>14</v>
      </c>
      <c r="J43" s="5">
        <v>0</v>
      </c>
      <c r="K43" s="5">
        <v>0</v>
      </c>
      <c r="L43" s="5">
        <v>9</v>
      </c>
    </row>
    <row r="44" spans="2:12" ht="15.75" customHeight="1">
      <c r="B44" s="17" t="s">
        <v>77</v>
      </c>
      <c r="C44" s="5">
        <f t="shared" si="7"/>
        <v>114</v>
      </c>
      <c r="D44" s="5">
        <v>12</v>
      </c>
      <c r="E44" s="4">
        <v>0</v>
      </c>
      <c r="F44" s="4">
        <v>8</v>
      </c>
      <c r="G44" s="4">
        <v>35</v>
      </c>
      <c r="H44" s="5">
        <v>36</v>
      </c>
      <c r="I44" s="5">
        <v>23</v>
      </c>
      <c r="J44" s="5">
        <v>0</v>
      </c>
      <c r="K44" s="5">
        <v>0</v>
      </c>
      <c r="L44" s="5">
        <v>12</v>
      </c>
    </row>
    <row r="45" spans="2:12" ht="15.75" customHeight="1">
      <c r="B45" s="17" t="s">
        <v>78</v>
      </c>
      <c r="C45" s="5">
        <f t="shared" si="7"/>
        <v>140</v>
      </c>
      <c r="D45" s="5">
        <v>10</v>
      </c>
      <c r="E45" s="4">
        <v>4</v>
      </c>
      <c r="F45" s="4">
        <v>6</v>
      </c>
      <c r="G45" s="5">
        <v>32</v>
      </c>
      <c r="H45" s="5">
        <v>71</v>
      </c>
      <c r="I45" s="5">
        <v>17</v>
      </c>
      <c r="J45" s="5">
        <v>0</v>
      </c>
      <c r="K45" s="5">
        <v>0</v>
      </c>
      <c r="L45" s="5">
        <v>8</v>
      </c>
    </row>
    <row r="46" spans="2:12" ht="15.75" customHeight="1">
      <c r="B46" s="17" t="s">
        <v>80</v>
      </c>
      <c r="C46" s="5">
        <f t="shared" si="7"/>
        <v>76</v>
      </c>
      <c r="D46" s="5">
        <v>8</v>
      </c>
      <c r="E46" s="4">
        <v>0</v>
      </c>
      <c r="F46" s="5">
        <v>0</v>
      </c>
      <c r="G46" s="5">
        <v>6</v>
      </c>
      <c r="H46" s="5">
        <v>52</v>
      </c>
      <c r="I46" s="5">
        <v>10</v>
      </c>
      <c r="J46" s="5">
        <v>0</v>
      </c>
      <c r="K46" s="5">
        <v>0</v>
      </c>
      <c r="L46" s="5">
        <v>8</v>
      </c>
    </row>
    <row r="47" spans="2:12" ht="15.75" customHeight="1">
      <c r="B47" s="17" t="s">
        <v>49</v>
      </c>
      <c r="C47" s="5">
        <f t="shared" si="7"/>
        <v>38</v>
      </c>
      <c r="D47" s="5">
        <v>4</v>
      </c>
      <c r="E47" s="4">
        <v>0</v>
      </c>
      <c r="F47" s="4">
        <v>0</v>
      </c>
      <c r="G47" s="4">
        <v>0</v>
      </c>
      <c r="H47" s="5">
        <v>33</v>
      </c>
      <c r="I47" s="5">
        <v>1</v>
      </c>
      <c r="J47" s="4">
        <v>0</v>
      </c>
      <c r="K47" s="5">
        <v>0</v>
      </c>
      <c r="L47" s="5">
        <v>4</v>
      </c>
    </row>
    <row r="48" spans="2:12" ht="15.75" customHeight="1">
      <c r="B48" s="17" t="s">
        <v>52</v>
      </c>
      <c r="C48" s="5">
        <f t="shared" si="7"/>
        <v>50</v>
      </c>
      <c r="D48" s="5">
        <v>5</v>
      </c>
      <c r="E48" s="4">
        <v>0</v>
      </c>
      <c r="F48" s="5">
        <v>0</v>
      </c>
      <c r="G48" s="5">
        <v>22</v>
      </c>
      <c r="H48" s="5">
        <v>15</v>
      </c>
      <c r="I48" s="5">
        <v>8</v>
      </c>
      <c r="J48" s="4">
        <v>0</v>
      </c>
      <c r="K48" s="5">
        <v>0</v>
      </c>
      <c r="L48" s="5">
        <v>5</v>
      </c>
    </row>
    <row r="49" spans="2:12" ht="15.75" customHeight="1">
      <c r="B49" s="17" t="s">
        <v>84</v>
      </c>
      <c r="C49" s="5">
        <f t="shared" si="7"/>
        <v>45</v>
      </c>
      <c r="D49" s="5">
        <v>4</v>
      </c>
      <c r="E49" s="4">
        <v>0</v>
      </c>
      <c r="F49" s="4">
        <v>1</v>
      </c>
      <c r="G49" s="5">
        <v>12</v>
      </c>
      <c r="H49" s="5">
        <v>20</v>
      </c>
      <c r="I49" s="5">
        <v>8</v>
      </c>
      <c r="J49" s="4">
        <v>0</v>
      </c>
      <c r="K49" s="5">
        <v>0</v>
      </c>
      <c r="L49" s="5">
        <v>4</v>
      </c>
    </row>
    <row r="50" spans="2:12" ht="15.75" customHeight="1">
      <c r="B50" s="17" t="s">
        <v>64</v>
      </c>
      <c r="C50" s="5">
        <f t="shared" si="7"/>
        <v>27</v>
      </c>
      <c r="D50" s="5">
        <v>2</v>
      </c>
      <c r="E50" s="4">
        <v>0</v>
      </c>
      <c r="F50" s="4">
        <v>0</v>
      </c>
      <c r="G50" s="4">
        <v>0</v>
      </c>
      <c r="H50" s="5">
        <v>18</v>
      </c>
      <c r="I50" s="5">
        <v>7</v>
      </c>
      <c r="J50" s="4">
        <v>0</v>
      </c>
      <c r="K50" s="5">
        <v>0</v>
      </c>
      <c r="L50" s="4">
        <v>2</v>
      </c>
    </row>
    <row r="51" spans="2:12" ht="15.75" customHeight="1">
      <c r="B51" s="17" t="s">
        <v>85</v>
      </c>
      <c r="C51" s="5">
        <f t="shared" si="7"/>
        <v>9</v>
      </c>
      <c r="D51" s="5">
        <v>1</v>
      </c>
      <c r="E51" s="4">
        <v>1</v>
      </c>
      <c r="F51" s="4">
        <v>3</v>
      </c>
      <c r="G51" s="5">
        <v>3</v>
      </c>
      <c r="H51" s="5">
        <v>0</v>
      </c>
      <c r="I51" s="4">
        <v>1</v>
      </c>
      <c r="J51" s="4">
        <v>0</v>
      </c>
      <c r="K51" s="5">
        <v>0</v>
      </c>
      <c r="L51" s="4">
        <v>1</v>
      </c>
    </row>
    <row r="52" spans="2:12" ht="15.75" customHeight="1">
      <c r="B52" s="17" t="s">
        <v>65</v>
      </c>
      <c r="C52" s="5">
        <f t="shared" si="7"/>
        <v>22</v>
      </c>
      <c r="D52" s="5">
        <v>4</v>
      </c>
      <c r="E52" s="4">
        <v>2</v>
      </c>
      <c r="F52" s="5">
        <v>3</v>
      </c>
      <c r="G52" s="5">
        <v>8</v>
      </c>
      <c r="H52" s="4">
        <v>5</v>
      </c>
      <c r="I52" s="4">
        <v>0</v>
      </c>
      <c r="J52" s="4">
        <v>0</v>
      </c>
      <c r="K52" s="5">
        <v>0</v>
      </c>
      <c r="L52" s="4">
        <v>4</v>
      </c>
    </row>
    <row r="53" spans="2:12" ht="15.75" customHeight="1">
      <c r="B53" s="17"/>
      <c r="C53" s="5"/>
      <c r="D53" s="5"/>
      <c r="E53" s="4"/>
      <c r="F53" s="5"/>
      <c r="G53" s="5"/>
      <c r="H53" s="4"/>
      <c r="I53" s="4"/>
      <c r="J53" s="4"/>
      <c r="K53" s="5"/>
      <c r="L53" s="4"/>
    </row>
    <row r="54" spans="1:12" s="43" customFormat="1" ht="15.75" customHeight="1">
      <c r="A54" s="58" t="s">
        <v>107</v>
      </c>
      <c r="B54" s="59"/>
      <c r="C54" s="24">
        <f aca="true" t="shared" si="8" ref="C54:L54">SUM(C55:C57)</f>
        <v>802</v>
      </c>
      <c r="D54" s="24">
        <f t="shared" si="8"/>
        <v>68</v>
      </c>
      <c r="E54" s="24">
        <f t="shared" si="8"/>
        <v>4</v>
      </c>
      <c r="F54" s="24">
        <f t="shared" si="8"/>
        <v>8</v>
      </c>
      <c r="G54" s="24">
        <f t="shared" si="8"/>
        <v>131</v>
      </c>
      <c r="H54" s="24">
        <f t="shared" si="8"/>
        <v>365</v>
      </c>
      <c r="I54" s="24">
        <f t="shared" si="8"/>
        <v>222</v>
      </c>
      <c r="J54" s="24">
        <f t="shared" si="8"/>
        <v>4</v>
      </c>
      <c r="K54" s="24">
        <f t="shared" si="8"/>
        <v>0</v>
      </c>
      <c r="L54" s="24">
        <f t="shared" si="8"/>
        <v>63</v>
      </c>
    </row>
    <row r="55" spans="2:12" ht="15.75" customHeight="1">
      <c r="B55" s="17" t="s">
        <v>68</v>
      </c>
      <c r="C55" s="5">
        <f>SUM(D55:K55)</f>
        <v>743</v>
      </c>
      <c r="D55" s="5">
        <v>62</v>
      </c>
      <c r="E55" s="5">
        <v>4</v>
      </c>
      <c r="F55" s="5">
        <v>8</v>
      </c>
      <c r="G55" s="5">
        <v>103</v>
      </c>
      <c r="H55" s="5">
        <v>347</v>
      </c>
      <c r="I55" s="5">
        <v>215</v>
      </c>
      <c r="J55" s="5">
        <v>4</v>
      </c>
      <c r="K55" s="5">
        <v>0</v>
      </c>
      <c r="L55" s="5">
        <v>57</v>
      </c>
    </row>
    <row r="56" spans="2:12" ht="15.75" customHeight="1">
      <c r="B56" s="17" t="s">
        <v>83</v>
      </c>
      <c r="C56" s="5">
        <f>SUM(D56:K56)</f>
        <v>44</v>
      </c>
      <c r="D56" s="5">
        <v>4</v>
      </c>
      <c r="E56" s="4">
        <v>0</v>
      </c>
      <c r="F56" s="4">
        <v>0</v>
      </c>
      <c r="G56" s="4">
        <v>23</v>
      </c>
      <c r="H56" s="5">
        <v>14</v>
      </c>
      <c r="I56" s="5">
        <v>3</v>
      </c>
      <c r="J56" s="4">
        <v>0</v>
      </c>
      <c r="K56" s="5">
        <v>0</v>
      </c>
      <c r="L56" s="5">
        <v>4</v>
      </c>
    </row>
    <row r="57" spans="1:12" ht="15.75" customHeight="1">
      <c r="A57" s="44"/>
      <c r="B57" s="45" t="s">
        <v>66</v>
      </c>
      <c r="C57" s="46">
        <f>SUM(D57:K57)</f>
        <v>15</v>
      </c>
      <c r="D57" s="46">
        <v>2</v>
      </c>
      <c r="E57" s="47">
        <v>0</v>
      </c>
      <c r="F57" s="46">
        <v>0</v>
      </c>
      <c r="G57" s="46">
        <v>5</v>
      </c>
      <c r="H57" s="47">
        <v>4</v>
      </c>
      <c r="I57" s="47">
        <v>4</v>
      </c>
      <c r="J57" s="47">
        <v>0</v>
      </c>
      <c r="K57" s="46">
        <v>0</v>
      </c>
      <c r="L57" s="47">
        <v>2</v>
      </c>
    </row>
    <row r="58" spans="3:12" ht="16.5" customHeight="1">
      <c r="C58" s="5"/>
      <c r="D58" s="4"/>
      <c r="E58" s="4"/>
      <c r="F58" s="5"/>
      <c r="G58" s="5"/>
      <c r="H58" s="4"/>
      <c r="I58" s="4"/>
      <c r="J58" s="4"/>
      <c r="K58" s="4"/>
      <c r="L58" s="4"/>
    </row>
  </sheetData>
  <mergeCells count="14">
    <mergeCell ref="A54:B54"/>
    <mergeCell ref="A12:B12"/>
    <mergeCell ref="A24:B24"/>
    <mergeCell ref="A37:B37"/>
    <mergeCell ref="A40:B40"/>
    <mergeCell ref="A10:B10"/>
    <mergeCell ref="A3:B3"/>
    <mergeCell ref="A4:B4"/>
    <mergeCell ref="A5:B5"/>
    <mergeCell ref="A2:B2"/>
    <mergeCell ref="A7:B7"/>
    <mergeCell ref="A8:B8"/>
    <mergeCell ref="A9:B9"/>
    <mergeCell ref="A6:B6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50" useFirstPageNumber="1" fitToHeight="0" horizontalDpi="98" verticalDpi="98" orientation="portrait" paperSize="9" scale="80" r:id="rId3"/>
  <headerFooter alignWithMargins="0">
    <oddHeader>&amp;L&amp;18中学校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I62"/>
  <sheetViews>
    <sheetView showOutlineSymbols="0" zoomScaleSheetLayoutView="8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:B8"/>
    </sheetView>
  </sheetViews>
  <sheetFormatPr defaultColWidth="9.00390625" defaultRowHeight="13.5"/>
  <cols>
    <col min="1" max="1" width="2.625" style="1" customWidth="1"/>
    <col min="2" max="2" width="12.625" style="2" customWidth="1"/>
    <col min="3" max="9" width="12.625" style="1" customWidth="1"/>
    <col min="10" max="16384" width="14.00390625" style="1" customWidth="1"/>
  </cols>
  <sheetData>
    <row r="1" spans="1:2" s="34" customFormat="1" ht="24" customHeight="1">
      <c r="A1" s="19" t="s">
        <v>127</v>
      </c>
      <c r="B1" s="19"/>
    </row>
    <row r="2" spans="1:9" ht="18.75" customHeight="1">
      <c r="A2" s="76" t="s">
        <v>7</v>
      </c>
      <c r="B2" s="77"/>
      <c r="C2" s="77" t="s">
        <v>8</v>
      </c>
      <c r="D2" s="77" t="s">
        <v>17</v>
      </c>
      <c r="E2" s="77"/>
      <c r="F2" s="77"/>
      <c r="G2" s="77"/>
      <c r="H2" s="77" t="s">
        <v>18</v>
      </c>
      <c r="I2" s="81" t="s">
        <v>119</v>
      </c>
    </row>
    <row r="3" spans="1:9" ht="18.75" customHeight="1">
      <c r="A3" s="76"/>
      <c r="B3" s="77"/>
      <c r="C3" s="80"/>
      <c r="D3" s="7" t="s">
        <v>19</v>
      </c>
      <c r="E3" s="7" t="s">
        <v>20</v>
      </c>
      <c r="F3" s="7" t="s">
        <v>21</v>
      </c>
      <c r="G3" s="7" t="s">
        <v>22</v>
      </c>
      <c r="H3" s="80"/>
      <c r="I3" s="82"/>
    </row>
    <row r="4" spans="1:9" ht="15.75" customHeight="1">
      <c r="A4" s="60">
        <v>17</v>
      </c>
      <c r="B4" s="61"/>
      <c r="C4" s="5">
        <v>109823</v>
      </c>
      <c r="D4" s="5">
        <v>109028</v>
      </c>
      <c r="E4" s="5">
        <v>35370</v>
      </c>
      <c r="F4" s="5">
        <v>37127</v>
      </c>
      <c r="G4" s="5">
        <v>36531</v>
      </c>
      <c r="H4" s="4">
        <v>0</v>
      </c>
      <c r="I4" s="5">
        <v>795</v>
      </c>
    </row>
    <row r="5" spans="1:9" ht="15.75" customHeight="1">
      <c r="A5" s="60">
        <f>A4+1</f>
        <v>18</v>
      </c>
      <c r="B5" s="61"/>
      <c r="C5" s="5">
        <v>109373</v>
      </c>
      <c r="D5" s="5">
        <v>108534</v>
      </c>
      <c r="E5" s="5">
        <v>36111</v>
      </c>
      <c r="F5" s="5">
        <v>35344</v>
      </c>
      <c r="G5" s="5">
        <v>37079</v>
      </c>
      <c r="H5" s="4">
        <v>0</v>
      </c>
      <c r="I5" s="5">
        <v>839</v>
      </c>
    </row>
    <row r="6" spans="1:9" ht="15.75" customHeight="1">
      <c r="A6" s="60">
        <f>A5+1</f>
        <v>19</v>
      </c>
      <c r="B6" s="61"/>
      <c r="C6" s="5">
        <v>109152</v>
      </c>
      <c r="D6" s="5">
        <v>108218</v>
      </c>
      <c r="E6" s="5">
        <v>36873</v>
      </c>
      <c r="F6" s="5">
        <v>36038</v>
      </c>
      <c r="G6" s="5">
        <v>35307</v>
      </c>
      <c r="H6" s="4">
        <v>0</v>
      </c>
      <c r="I6" s="5">
        <v>934</v>
      </c>
    </row>
    <row r="7" spans="1:9" ht="15.75" customHeight="1">
      <c r="A7" s="60">
        <f>A6+1</f>
        <v>20</v>
      </c>
      <c r="B7" s="75"/>
      <c r="C7" s="5">
        <v>108805</v>
      </c>
      <c r="D7" s="5">
        <v>107769</v>
      </c>
      <c r="E7" s="5">
        <v>34921</v>
      </c>
      <c r="F7" s="5">
        <v>36856</v>
      </c>
      <c r="G7" s="5">
        <v>35992</v>
      </c>
      <c r="H7" s="4">
        <v>0</v>
      </c>
      <c r="I7" s="5">
        <v>1036</v>
      </c>
    </row>
    <row r="8" spans="1:9" ht="15.75" customHeight="1">
      <c r="A8" s="62">
        <f>A7+1</f>
        <v>21</v>
      </c>
      <c r="B8" s="63"/>
      <c r="C8" s="37">
        <f aca="true" t="shared" si="0" ref="C8:I8">C13+C25+C38+C41+C55</f>
        <v>108500</v>
      </c>
      <c r="D8" s="37">
        <f t="shared" si="0"/>
        <v>107390</v>
      </c>
      <c r="E8" s="37">
        <f t="shared" si="0"/>
        <v>35680</v>
      </c>
      <c r="F8" s="37">
        <f t="shared" si="0"/>
        <v>34877</v>
      </c>
      <c r="G8" s="37">
        <f t="shared" si="0"/>
        <v>36833</v>
      </c>
      <c r="H8" s="37">
        <f t="shared" si="0"/>
        <v>0</v>
      </c>
      <c r="I8" s="37">
        <f t="shared" si="0"/>
        <v>1110</v>
      </c>
    </row>
    <row r="9" spans="1:9" ht="15.75" customHeight="1">
      <c r="A9" s="78" t="s">
        <v>4</v>
      </c>
      <c r="B9" s="79"/>
      <c r="C9" s="5">
        <f>D9+H9+I9</f>
        <v>1184</v>
      </c>
      <c r="D9" s="5">
        <f>SUM(E9:G9)</f>
        <v>1184</v>
      </c>
      <c r="E9" s="5">
        <v>394</v>
      </c>
      <c r="F9" s="5">
        <v>393</v>
      </c>
      <c r="G9" s="5">
        <v>397</v>
      </c>
      <c r="H9" s="5">
        <v>0</v>
      </c>
      <c r="I9" s="5">
        <v>0</v>
      </c>
    </row>
    <row r="10" spans="1:9" ht="15.75" customHeight="1">
      <c r="A10" s="78" t="s">
        <v>5</v>
      </c>
      <c r="B10" s="79"/>
      <c r="C10" s="5">
        <f>D10+H10+I10</f>
        <v>102317</v>
      </c>
      <c r="D10" s="5">
        <f>SUM(E10:G10)</f>
        <v>101207</v>
      </c>
      <c r="E10" s="5">
        <v>33686</v>
      </c>
      <c r="F10" s="5">
        <v>32815</v>
      </c>
      <c r="G10" s="5">
        <v>34706</v>
      </c>
      <c r="H10" s="5">
        <v>0</v>
      </c>
      <c r="I10" s="5">
        <v>1110</v>
      </c>
    </row>
    <row r="11" spans="1:9" ht="15.75" customHeight="1">
      <c r="A11" s="78" t="s">
        <v>6</v>
      </c>
      <c r="B11" s="79"/>
      <c r="C11" s="5">
        <f>D11+H11+I11</f>
        <v>4999</v>
      </c>
      <c r="D11" s="5">
        <f>SUM(E11:G11)</f>
        <v>4999</v>
      </c>
      <c r="E11" s="5">
        <v>1600</v>
      </c>
      <c r="F11" s="5">
        <v>1669</v>
      </c>
      <c r="G11" s="5">
        <v>1730</v>
      </c>
      <c r="H11" s="5">
        <v>0</v>
      </c>
      <c r="I11" s="5">
        <v>0</v>
      </c>
    </row>
    <row r="12" spans="2:9" ht="15.75" customHeight="1">
      <c r="B12" s="14"/>
      <c r="C12" s="5"/>
      <c r="D12" s="5"/>
      <c r="E12" s="5"/>
      <c r="F12" s="5"/>
      <c r="G12" s="5"/>
      <c r="H12" s="5"/>
      <c r="I12" s="5"/>
    </row>
    <row r="13" spans="1:9" s="43" customFormat="1" ht="15.75" customHeight="1">
      <c r="A13" s="58" t="s">
        <v>98</v>
      </c>
      <c r="B13" s="59"/>
      <c r="C13" s="24">
        <f aca="true" t="shared" si="1" ref="C13:I13">SUM(C14:C23)</f>
        <v>6880</v>
      </c>
      <c r="D13" s="24">
        <f t="shared" si="1"/>
        <v>6807</v>
      </c>
      <c r="E13" s="24">
        <f t="shared" si="1"/>
        <v>2205</v>
      </c>
      <c r="F13" s="24">
        <f t="shared" si="1"/>
        <v>2233</v>
      </c>
      <c r="G13" s="24">
        <f t="shared" si="1"/>
        <v>2369</v>
      </c>
      <c r="H13" s="24">
        <f t="shared" si="1"/>
        <v>0</v>
      </c>
      <c r="I13" s="24">
        <f t="shared" si="1"/>
        <v>73</v>
      </c>
    </row>
    <row r="14" spans="2:9" ht="15.75" customHeight="1">
      <c r="B14" s="17" t="s">
        <v>70</v>
      </c>
      <c r="C14" s="5">
        <f aca="true" t="shared" si="2" ref="C14:C23">D14+H14+I14</f>
        <v>821</v>
      </c>
      <c r="D14" s="5">
        <f aca="true" t="shared" si="3" ref="D14:D23">SUM(E14:G14)</f>
        <v>813</v>
      </c>
      <c r="E14" s="5">
        <v>272</v>
      </c>
      <c r="F14" s="5">
        <v>266</v>
      </c>
      <c r="G14" s="5">
        <v>275</v>
      </c>
      <c r="H14" s="4">
        <v>0</v>
      </c>
      <c r="I14" s="5">
        <v>8</v>
      </c>
    </row>
    <row r="15" spans="2:9" ht="15.75" customHeight="1">
      <c r="B15" s="17" t="s">
        <v>72</v>
      </c>
      <c r="C15" s="5">
        <f t="shared" si="2"/>
        <v>1832</v>
      </c>
      <c r="D15" s="5">
        <f t="shared" si="3"/>
        <v>1810</v>
      </c>
      <c r="E15" s="5">
        <v>587</v>
      </c>
      <c r="F15" s="5">
        <v>599</v>
      </c>
      <c r="G15" s="5">
        <v>624</v>
      </c>
      <c r="H15" s="4">
        <v>0</v>
      </c>
      <c r="I15" s="5">
        <v>22</v>
      </c>
    </row>
    <row r="16" spans="2:9" ht="15.75" customHeight="1">
      <c r="B16" s="17" t="s">
        <v>81</v>
      </c>
      <c r="C16" s="5">
        <f t="shared" si="2"/>
        <v>612</v>
      </c>
      <c r="D16" s="5">
        <f t="shared" si="3"/>
        <v>609</v>
      </c>
      <c r="E16" s="5">
        <v>192</v>
      </c>
      <c r="F16" s="5">
        <v>197</v>
      </c>
      <c r="G16" s="5">
        <v>220</v>
      </c>
      <c r="H16" s="4">
        <v>0</v>
      </c>
      <c r="I16" s="5">
        <v>3</v>
      </c>
    </row>
    <row r="17" spans="2:9" ht="15.75" customHeight="1">
      <c r="B17" s="17" t="s">
        <v>48</v>
      </c>
      <c r="C17" s="5">
        <f t="shared" si="2"/>
        <v>1030</v>
      </c>
      <c r="D17" s="5">
        <f t="shared" si="3"/>
        <v>1017</v>
      </c>
      <c r="E17" s="5">
        <v>299</v>
      </c>
      <c r="F17" s="5">
        <v>351</v>
      </c>
      <c r="G17" s="5">
        <v>367</v>
      </c>
      <c r="H17" s="4">
        <v>0</v>
      </c>
      <c r="I17" s="5">
        <v>13</v>
      </c>
    </row>
    <row r="18" spans="2:9" ht="15.75" customHeight="1">
      <c r="B18" s="17" t="s">
        <v>53</v>
      </c>
      <c r="C18" s="5">
        <f t="shared" si="2"/>
        <v>1433</v>
      </c>
      <c r="D18" s="5">
        <f t="shared" si="3"/>
        <v>1420</v>
      </c>
      <c r="E18" s="5">
        <v>484</v>
      </c>
      <c r="F18" s="5">
        <v>439</v>
      </c>
      <c r="G18" s="5">
        <v>497</v>
      </c>
      <c r="H18" s="4">
        <v>0</v>
      </c>
      <c r="I18" s="5">
        <v>13</v>
      </c>
    </row>
    <row r="19" spans="2:9" ht="15.75" customHeight="1">
      <c r="B19" s="17" t="s">
        <v>54</v>
      </c>
      <c r="C19" s="5">
        <f t="shared" si="2"/>
        <v>377</v>
      </c>
      <c r="D19" s="5">
        <f t="shared" si="3"/>
        <v>372</v>
      </c>
      <c r="E19" s="5">
        <v>119</v>
      </c>
      <c r="F19" s="5">
        <v>131</v>
      </c>
      <c r="G19" s="5">
        <v>122</v>
      </c>
      <c r="H19" s="4">
        <v>0</v>
      </c>
      <c r="I19" s="5">
        <v>5</v>
      </c>
    </row>
    <row r="20" spans="2:9" ht="15.75" customHeight="1">
      <c r="B20" s="17" t="s">
        <v>55</v>
      </c>
      <c r="C20" s="5">
        <f t="shared" si="2"/>
        <v>188</v>
      </c>
      <c r="D20" s="5">
        <f t="shared" si="3"/>
        <v>182</v>
      </c>
      <c r="E20" s="5">
        <v>69</v>
      </c>
      <c r="F20" s="5">
        <v>52</v>
      </c>
      <c r="G20" s="5">
        <v>61</v>
      </c>
      <c r="H20" s="4">
        <v>0</v>
      </c>
      <c r="I20" s="5">
        <v>6</v>
      </c>
    </row>
    <row r="21" spans="2:9" ht="15.75" customHeight="1">
      <c r="B21" s="17" t="s">
        <v>56</v>
      </c>
      <c r="C21" s="5">
        <f t="shared" si="2"/>
        <v>198</v>
      </c>
      <c r="D21" s="5">
        <f t="shared" si="3"/>
        <v>198</v>
      </c>
      <c r="E21" s="5">
        <v>56</v>
      </c>
      <c r="F21" s="5">
        <v>69</v>
      </c>
      <c r="G21" s="5">
        <v>73</v>
      </c>
      <c r="H21" s="4">
        <v>0</v>
      </c>
      <c r="I21" s="5">
        <v>0</v>
      </c>
    </row>
    <row r="22" spans="2:9" ht="15.75" customHeight="1">
      <c r="B22" s="17" t="s">
        <v>57</v>
      </c>
      <c r="C22" s="5">
        <f t="shared" si="2"/>
        <v>179</v>
      </c>
      <c r="D22" s="5">
        <f t="shared" si="3"/>
        <v>178</v>
      </c>
      <c r="E22" s="5">
        <v>58</v>
      </c>
      <c r="F22" s="5">
        <v>66</v>
      </c>
      <c r="G22" s="5">
        <v>54</v>
      </c>
      <c r="H22" s="4">
        <v>0</v>
      </c>
      <c r="I22" s="5">
        <v>1</v>
      </c>
    </row>
    <row r="23" spans="2:9" ht="15.75" customHeight="1">
      <c r="B23" s="17" t="s">
        <v>58</v>
      </c>
      <c r="C23" s="5">
        <f t="shared" si="2"/>
        <v>210</v>
      </c>
      <c r="D23" s="5">
        <f t="shared" si="3"/>
        <v>208</v>
      </c>
      <c r="E23" s="5">
        <v>69</v>
      </c>
      <c r="F23" s="5">
        <v>63</v>
      </c>
      <c r="G23" s="5">
        <v>76</v>
      </c>
      <c r="H23" s="4">
        <v>0</v>
      </c>
      <c r="I23" s="5">
        <v>2</v>
      </c>
    </row>
    <row r="24" spans="2:9" ht="15.75" customHeight="1">
      <c r="B24" s="17"/>
      <c r="C24" s="5"/>
      <c r="D24" s="5"/>
      <c r="E24" s="5"/>
      <c r="F24" s="5"/>
      <c r="G24" s="5"/>
      <c r="H24" s="4"/>
      <c r="I24" s="5"/>
    </row>
    <row r="25" spans="1:9" s="43" customFormat="1" ht="15.75" customHeight="1">
      <c r="A25" s="58" t="s">
        <v>101</v>
      </c>
      <c r="B25" s="59"/>
      <c r="C25" s="24">
        <f aca="true" t="shared" si="4" ref="C25:I25">SUM(C26:C36)</f>
        <v>29259</v>
      </c>
      <c r="D25" s="24">
        <f t="shared" si="4"/>
        <v>28990</v>
      </c>
      <c r="E25" s="24">
        <f t="shared" si="4"/>
        <v>9730</v>
      </c>
      <c r="F25" s="24">
        <f t="shared" si="4"/>
        <v>9326</v>
      </c>
      <c r="G25" s="24">
        <f t="shared" si="4"/>
        <v>9934</v>
      </c>
      <c r="H25" s="24">
        <f t="shared" si="4"/>
        <v>0</v>
      </c>
      <c r="I25" s="24">
        <f t="shared" si="4"/>
        <v>269</v>
      </c>
    </row>
    <row r="26" spans="2:9" ht="15.75" customHeight="1">
      <c r="B26" s="17" t="s">
        <v>69</v>
      </c>
      <c r="C26" s="5">
        <f aca="true" t="shared" si="5" ref="C26:C36">D26+H26+I26</f>
        <v>6042</v>
      </c>
      <c r="D26" s="5">
        <f aca="true" t="shared" si="6" ref="D26:D36">SUM(E26:G26)</f>
        <v>5994</v>
      </c>
      <c r="E26" s="5">
        <v>2011</v>
      </c>
      <c r="F26" s="5">
        <v>1950</v>
      </c>
      <c r="G26" s="5">
        <v>2033</v>
      </c>
      <c r="H26" s="4">
        <v>0</v>
      </c>
      <c r="I26" s="5">
        <v>48</v>
      </c>
    </row>
    <row r="27" spans="2:9" ht="15.75" customHeight="1">
      <c r="B27" s="17" t="s">
        <v>71</v>
      </c>
      <c r="C27" s="5">
        <f t="shared" si="5"/>
        <v>3322</v>
      </c>
      <c r="D27" s="5">
        <f t="shared" si="6"/>
        <v>3287</v>
      </c>
      <c r="E27" s="5">
        <v>1123</v>
      </c>
      <c r="F27" s="5">
        <v>1035</v>
      </c>
      <c r="G27" s="5">
        <v>1129</v>
      </c>
      <c r="H27" s="4">
        <v>0</v>
      </c>
      <c r="I27" s="5">
        <v>35</v>
      </c>
    </row>
    <row r="28" spans="2:9" ht="15.75" customHeight="1">
      <c r="B28" s="17" t="s">
        <v>47</v>
      </c>
      <c r="C28" s="5">
        <f t="shared" si="5"/>
        <v>3726</v>
      </c>
      <c r="D28" s="5">
        <f t="shared" si="6"/>
        <v>3692</v>
      </c>
      <c r="E28" s="5">
        <v>1163</v>
      </c>
      <c r="F28" s="5">
        <v>1255</v>
      </c>
      <c r="G28" s="5">
        <v>1274</v>
      </c>
      <c r="H28" s="4">
        <v>0</v>
      </c>
      <c r="I28" s="5">
        <v>34</v>
      </c>
    </row>
    <row r="29" spans="2:9" ht="15.75" customHeight="1">
      <c r="B29" s="17" t="s">
        <v>74</v>
      </c>
      <c r="C29" s="5">
        <f t="shared" si="5"/>
        <v>7823</v>
      </c>
      <c r="D29" s="5">
        <f t="shared" si="6"/>
        <v>7744</v>
      </c>
      <c r="E29" s="5">
        <v>2602</v>
      </c>
      <c r="F29" s="5">
        <v>2478</v>
      </c>
      <c r="G29" s="5">
        <v>2664</v>
      </c>
      <c r="H29" s="4">
        <v>0</v>
      </c>
      <c r="I29" s="5">
        <v>79</v>
      </c>
    </row>
    <row r="30" spans="2:9" ht="15.75" customHeight="1">
      <c r="B30" s="17" t="s">
        <v>79</v>
      </c>
      <c r="C30" s="5">
        <f t="shared" si="5"/>
        <v>2506</v>
      </c>
      <c r="D30" s="5">
        <f t="shared" si="6"/>
        <v>2487</v>
      </c>
      <c r="E30" s="5">
        <v>832</v>
      </c>
      <c r="F30" s="5">
        <v>796</v>
      </c>
      <c r="G30" s="5">
        <v>859</v>
      </c>
      <c r="H30" s="4">
        <v>0</v>
      </c>
      <c r="I30" s="5">
        <v>19</v>
      </c>
    </row>
    <row r="31" spans="2:9" ht="15.75" customHeight="1">
      <c r="B31" s="17" t="s">
        <v>82</v>
      </c>
      <c r="C31" s="5">
        <f t="shared" si="5"/>
        <v>1733</v>
      </c>
      <c r="D31" s="5">
        <f t="shared" si="6"/>
        <v>1725</v>
      </c>
      <c r="E31" s="5">
        <v>573</v>
      </c>
      <c r="F31" s="5">
        <v>568</v>
      </c>
      <c r="G31" s="5">
        <v>584</v>
      </c>
      <c r="H31" s="4">
        <v>0</v>
      </c>
      <c r="I31" s="5">
        <v>8</v>
      </c>
    </row>
    <row r="32" spans="2:9" ht="15.75" customHeight="1">
      <c r="B32" s="17" t="s">
        <v>59</v>
      </c>
      <c r="C32" s="5">
        <f t="shared" si="5"/>
        <v>1095</v>
      </c>
      <c r="D32" s="5">
        <f t="shared" si="6"/>
        <v>1081</v>
      </c>
      <c r="E32" s="5">
        <v>353</v>
      </c>
      <c r="F32" s="5">
        <v>369</v>
      </c>
      <c r="G32" s="5">
        <v>359</v>
      </c>
      <c r="H32" s="4">
        <v>0</v>
      </c>
      <c r="I32" s="5">
        <v>14</v>
      </c>
    </row>
    <row r="33" spans="2:9" ht="15.75" customHeight="1">
      <c r="B33" s="17" t="s">
        <v>60</v>
      </c>
      <c r="C33" s="5">
        <f t="shared" si="5"/>
        <v>1038</v>
      </c>
      <c r="D33" s="5">
        <f t="shared" si="6"/>
        <v>1025</v>
      </c>
      <c r="E33" s="5">
        <v>380</v>
      </c>
      <c r="F33" s="5">
        <v>289</v>
      </c>
      <c r="G33" s="5">
        <v>356</v>
      </c>
      <c r="H33" s="4">
        <v>0</v>
      </c>
      <c r="I33" s="5">
        <v>13</v>
      </c>
    </row>
    <row r="34" spans="2:9" ht="15.75" customHeight="1">
      <c r="B34" s="17" t="s">
        <v>61</v>
      </c>
      <c r="C34" s="5">
        <f t="shared" si="5"/>
        <v>1062</v>
      </c>
      <c r="D34" s="5">
        <f t="shared" si="6"/>
        <v>1049</v>
      </c>
      <c r="E34" s="5">
        <v>389</v>
      </c>
      <c r="F34" s="5">
        <v>309</v>
      </c>
      <c r="G34" s="5">
        <v>351</v>
      </c>
      <c r="H34" s="4">
        <v>0</v>
      </c>
      <c r="I34" s="5">
        <v>13</v>
      </c>
    </row>
    <row r="35" spans="2:9" ht="15.75" customHeight="1">
      <c r="B35" s="17" t="s">
        <v>62</v>
      </c>
      <c r="C35" s="5">
        <f t="shared" si="5"/>
        <v>611</v>
      </c>
      <c r="D35" s="5">
        <f t="shared" si="6"/>
        <v>607</v>
      </c>
      <c r="E35" s="5">
        <v>195</v>
      </c>
      <c r="F35" s="5">
        <v>197</v>
      </c>
      <c r="G35" s="5">
        <v>215</v>
      </c>
      <c r="H35" s="4">
        <v>0</v>
      </c>
      <c r="I35" s="5">
        <v>4</v>
      </c>
    </row>
    <row r="36" spans="2:9" ht="15.75" customHeight="1">
      <c r="B36" s="17" t="s">
        <v>63</v>
      </c>
      <c r="C36" s="5">
        <f t="shared" si="5"/>
        <v>301</v>
      </c>
      <c r="D36" s="5">
        <f t="shared" si="6"/>
        <v>299</v>
      </c>
      <c r="E36" s="5">
        <v>109</v>
      </c>
      <c r="F36" s="5">
        <v>80</v>
      </c>
      <c r="G36" s="5">
        <v>110</v>
      </c>
      <c r="H36" s="4">
        <v>0</v>
      </c>
      <c r="I36" s="5">
        <v>2</v>
      </c>
    </row>
    <row r="37" spans="2:9" ht="15.75" customHeight="1">
      <c r="B37" s="17"/>
      <c r="C37" s="5"/>
      <c r="D37" s="5"/>
      <c r="E37" s="5"/>
      <c r="F37" s="5"/>
      <c r="G37" s="5"/>
      <c r="H37" s="4"/>
      <c r="I37" s="5"/>
    </row>
    <row r="38" spans="1:9" s="43" customFormat="1" ht="15.75" customHeight="1">
      <c r="A38" s="58" t="s">
        <v>102</v>
      </c>
      <c r="B38" s="59"/>
      <c r="C38" s="24">
        <f aca="true" t="shared" si="7" ref="C38:I38">SUM(C39:C39)</f>
        <v>20361</v>
      </c>
      <c r="D38" s="24">
        <f t="shared" si="7"/>
        <v>20191</v>
      </c>
      <c r="E38" s="24">
        <f t="shared" si="7"/>
        <v>6584</v>
      </c>
      <c r="F38" s="24">
        <f t="shared" si="7"/>
        <v>6627</v>
      </c>
      <c r="G38" s="24">
        <f t="shared" si="7"/>
        <v>6980</v>
      </c>
      <c r="H38" s="24">
        <f t="shared" si="7"/>
        <v>0</v>
      </c>
      <c r="I38" s="24">
        <f t="shared" si="7"/>
        <v>170</v>
      </c>
    </row>
    <row r="39" spans="2:9" ht="15.75" customHeight="1">
      <c r="B39" s="17" t="s">
        <v>67</v>
      </c>
      <c r="C39" s="5">
        <f>D39+H39+I39</f>
        <v>20361</v>
      </c>
      <c r="D39" s="5">
        <f>SUM(E39:G39)</f>
        <v>20191</v>
      </c>
      <c r="E39" s="5">
        <v>6584</v>
      </c>
      <c r="F39" s="5">
        <v>6627</v>
      </c>
      <c r="G39" s="5">
        <v>6980</v>
      </c>
      <c r="H39" s="4">
        <v>0</v>
      </c>
      <c r="I39" s="5">
        <v>170</v>
      </c>
    </row>
    <row r="40" spans="2:9" ht="15.75" customHeight="1">
      <c r="B40" s="17"/>
      <c r="C40" s="5"/>
      <c r="D40" s="5"/>
      <c r="E40" s="5"/>
      <c r="F40" s="5"/>
      <c r="G40" s="5"/>
      <c r="H40" s="4"/>
      <c r="I40" s="5"/>
    </row>
    <row r="41" spans="1:9" s="43" customFormat="1" ht="15.75" customHeight="1">
      <c r="A41" s="56" t="s">
        <v>108</v>
      </c>
      <c r="B41" s="57"/>
      <c r="C41" s="24">
        <f aca="true" t="shared" si="8" ref="C41:I41">SUM(C42:C53)</f>
        <v>26991</v>
      </c>
      <c r="D41" s="24">
        <f t="shared" si="8"/>
        <v>26677</v>
      </c>
      <c r="E41" s="24">
        <f t="shared" si="8"/>
        <v>8829</v>
      </c>
      <c r="F41" s="24">
        <f t="shared" si="8"/>
        <v>8613</v>
      </c>
      <c r="G41" s="24">
        <f t="shared" si="8"/>
        <v>9235</v>
      </c>
      <c r="H41" s="24">
        <f t="shared" si="8"/>
        <v>0</v>
      </c>
      <c r="I41" s="24">
        <f t="shared" si="8"/>
        <v>314</v>
      </c>
    </row>
    <row r="42" spans="2:9" ht="15.75" customHeight="1">
      <c r="B42" s="17" t="s">
        <v>73</v>
      </c>
      <c r="C42" s="5">
        <f aca="true" t="shared" si="9" ref="C42:C53">D42+H42+I42</f>
        <v>3023</v>
      </c>
      <c r="D42" s="5">
        <f aca="true" t="shared" si="10" ref="D42:D53">SUM(E42:G42)</f>
        <v>2994</v>
      </c>
      <c r="E42" s="5">
        <v>987</v>
      </c>
      <c r="F42" s="5">
        <v>968</v>
      </c>
      <c r="G42" s="5">
        <v>1039</v>
      </c>
      <c r="H42" s="4">
        <v>0</v>
      </c>
      <c r="I42" s="5">
        <v>29</v>
      </c>
    </row>
    <row r="43" spans="2:9" ht="15.75" customHeight="1">
      <c r="B43" s="17" t="s">
        <v>75</v>
      </c>
      <c r="C43" s="5">
        <f t="shared" si="9"/>
        <v>4725</v>
      </c>
      <c r="D43" s="5">
        <f t="shared" si="10"/>
        <v>4665</v>
      </c>
      <c r="E43" s="5">
        <v>1531</v>
      </c>
      <c r="F43" s="5">
        <v>1530</v>
      </c>
      <c r="G43" s="5">
        <v>1604</v>
      </c>
      <c r="H43" s="4">
        <v>0</v>
      </c>
      <c r="I43" s="5">
        <v>60</v>
      </c>
    </row>
    <row r="44" spans="2:9" ht="15.75" customHeight="1">
      <c r="B44" s="17" t="s">
        <v>76</v>
      </c>
      <c r="C44" s="5">
        <f t="shared" si="9"/>
        <v>3925</v>
      </c>
      <c r="D44" s="5">
        <f t="shared" si="10"/>
        <v>3879</v>
      </c>
      <c r="E44" s="5">
        <v>1336</v>
      </c>
      <c r="F44" s="5">
        <v>1172</v>
      </c>
      <c r="G44" s="5">
        <v>1371</v>
      </c>
      <c r="H44" s="4">
        <v>0</v>
      </c>
      <c r="I44" s="5">
        <v>46</v>
      </c>
    </row>
    <row r="45" spans="2:9" ht="15.75" customHeight="1">
      <c r="B45" s="17" t="s">
        <v>77</v>
      </c>
      <c r="C45" s="5">
        <f t="shared" si="9"/>
        <v>3315</v>
      </c>
      <c r="D45" s="5">
        <f t="shared" si="10"/>
        <v>3284</v>
      </c>
      <c r="E45" s="5">
        <v>1053</v>
      </c>
      <c r="F45" s="5">
        <v>1065</v>
      </c>
      <c r="G45" s="5">
        <v>1166</v>
      </c>
      <c r="H45" s="4">
        <v>0</v>
      </c>
      <c r="I45" s="5">
        <v>31</v>
      </c>
    </row>
    <row r="46" spans="2:9" ht="15.75" customHeight="1">
      <c r="B46" s="17" t="s">
        <v>78</v>
      </c>
      <c r="C46" s="5">
        <f t="shared" si="9"/>
        <v>4179</v>
      </c>
      <c r="D46" s="5">
        <f t="shared" si="10"/>
        <v>4138</v>
      </c>
      <c r="E46" s="5">
        <v>1373</v>
      </c>
      <c r="F46" s="5">
        <v>1337</v>
      </c>
      <c r="G46" s="5">
        <v>1428</v>
      </c>
      <c r="H46" s="4">
        <v>0</v>
      </c>
      <c r="I46" s="5">
        <v>41</v>
      </c>
    </row>
    <row r="47" spans="2:9" ht="15.75" customHeight="1">
      <c r="B47" s="17" t="s">
        <v>80</v>
      </c>
      <c r="C47" s="5">
        <f t="shared" si="9"/>
        <v>2279</v>
      </c>
      <c r="D47" s="5">
        <f t="shared" si="10"/>
        <v>2243</v>
      </c>
      <c r="E47" s="5">
        <v>764</v>
      </c>
      <c r="F47" s="5">
        <v>754</v>
      </c>
      <c r="G47" s="5">
        <v>725</v>
      </c>
      <c r="H47" s="4">
        <v>0</v>
      </c>
      <c r="I47" s="5">
        <v>36</v>
      </c>
    </row>
    <row r="48" spans="2:9" ht="15.75" customHeight="1">
      <c r="B48" s="17" t="s">
        <v>49</v>
      </c>
      <c r="C48" s="5">
        <f t="shared" si="9"/>
        <v>1176</v>
      </c>
      <c r="D48" s="5">
        <f t="shared" si="10"/>
        <v>1156</v>
      </c>
      <c r="E48" s="5">
        <v>386</v>
      </c>
      <c r="F48" s="5">
        <v>363</v>
      </c>
      <c r="G48" s="5">
        <v>407</v>
      </c>
      <c r="H48" s="4">
        <v>0</v>
      </c>
      <c r="I48" s="5">
        <v>20</v>
      </c>
    </row>
    <row r="49" spans="2:9" ht="15.75" customHeight="1">
      <c r="B49" s="17" t="s">
        <v>52</v>
      </c>
      <c r="C49" s="5">
        <f t="shared" si="9"/>
        <v>1466</v>
      </c>
      <c r="D49" s="5">
        <f t="shared" si="10"/>
        <v>1447</v>
      </c>
      <c r="E49" s="5">
        <v>459</v>
      </c>
      <c r="F49" s="5">
        <v>476</v>
      </c>
      <c r="G49" s="5">
        <v>512</v>
      </c>
      <c r="H49" s="4">
        <v>0</v>
      </c>
      <c r="I49" s="5">
        <v>19</v>
      </c>
    </row>
    <row r="50" spans="2:9" ht="15.75" customHeight="1">
      <c r="B50" s="17" t="s">
        <v>84</v>
      </c>
      <c r="C50" s="5">
        <f t="shared" si="9"/>
        <v>1340</v>
      </c>
      <c r="D50" s="5">
        <f t="shared" si="10"/>
        <v>1324</v>
      </c>
      <c r="E50" s="5">
        <v>449</v>
      </c>
      <c r="F50" s="5">
        <v>412</v>
      </c>
      <c r="G50" s="5">
        <v>463</v>
      </c>
      <c r="H50" s="4">
        <v>0</v>
      </c>
      <c r="I50" s="5">
        <v>16</v>
      </c>
    </row>
    <row r="51" spans="2:9" ht="15.75" customHeight="1">
      <c r="B51" s="17" t="s">
        <v>64</v>
      </c>
      <c r="C51" s="5">
        <f t="shared" si="9"/>
        <v>857</v>
      </c>
      <c r="D51" s="5">
        <f t="shared" si="10"/>
        <v>850</v>
      </c>
      <c r="E51" s="5">
        <v>270</v>
      </c>
      <c r="F51" s="5">
        <v>293</v>
      </c>
      <c r="G51" s="5">
        <v>287</v>
      </c>
      <c r="H51" s="4">
        <v>0</v>
      </c>
      <c r="I51" s="5">
        <v>7</v>
      </c>
    </row>
    <row r="52" spans="2:9" ht="15.75" customHeight="1">
      <c r="B52" s="17" t="s">
        <v>85</v>
      </c>
      <c r="C52" s="5">
        <f t="shared" si="9"/>
        <v>204</v>
      </c>
      <c r="D52" s="5">
        <f t="shared" si="10"/>
        <v>203</v>
      </c>
      <c r="E52" s="5">
        <v>55</v>
      </c>
      <c r="F52" s="5">
        <v>79</v>
      </c>
      <c r="G52" s="5">
        <v>69</v>
      </c>
      <c r="H52" s="4">
        <v>0</v>
      </c>
      <c r="I52" s="5">
        <v>1</v>
      </c>
    </row>
    <row r="53" spans="2:9" ht="15.75" customHeight="1">
      <c r="B53" s="17" t="s">
        <v>65</v>
      </c>
      <c r="C53" s="5">
        <f t="shared" si="9"/>
        <v>502</v>
      </c>
      <c r="D53" s="5">
        <f t="shared" si="10"/>
        <v>494</v>
      </c>
      <c r="E53" s="5">
        <v>166</v>
      </c>
      <c r="F53" s="5">
        <v>164</v>
      </c>
      <c r="G53" s="5">
        <v>164</v>
      </c>
      <c r="H53" s="4">
        <v>0</v>
      </c>
      <c r="I53" s="5">
        <v>8</v>
      </c>
    </row>
    <row r="54" spans="2:9" ht="15.75" customHeight="1">
      <c r="B54" s="17"/>
      <c r="C54" s="5"/>
      <c r="D54" s="5"/>
      <c r="E54" s="5"/>
      <c r="F54" s="5"/>
      <c r="G54" s="5"/>
      <c r="H54" s="4"/>
      <c r="I54" s="5"/>
    </row>
    <row r="55" spans="1:9" s="43" customFormat="1" ht="15.75" customHeight="1">
      <c r="A55" s="58" t="s">
        <v>107</v>
      </c>
      <c r="B55" s="59"/>
      <c r="C55" s="24">
        <f aca="true" t="shared" si="11" ref="C55:I55">SUM(C56:C58)</f>
        <v>25009</v>
      </c>
      <c r="D55" s="24">
        <f t="shared" si="11"/>
        <v>24725</v>
      </c>
      <c r="E55" s="24">
        <f t="shared" si="11"/>
        <v>8332</v>
      </c>
      <c r="F55" s="24">
        <f t="shared" si="11"/>
        <v>8078</v>
      </c>
      <c r="G55" s="24">
        <f t="shared" si="11"/>
        <v>8315</v>
      </c>
      <c r="H55" s="24">
        <f t="shared" si="11"/>
        <v>0</v>
      </c>
      <c r="I55" s="24">
        <f t="shared" si="11"/>
        <v>284</v>
      </c>
    </row>
    <row r="56" spans="2:9" ht="15.75" customHeight="1">
      <c r="B56" s="17" t="s">
        <v>68</v>
      </c>
      <c r="C56" s="5">
        <f>D56+H56+I56</f>
        <v>23342</v>
      </c>
      <c r="D56" s="5">
        <f>SUM(E56:G56)</f>
        <v>23076</v>
      </c>
      <c r="E56" s="5">
        <v>7738</v>
      </c>
      <c r="F56" s="5">
        <v>7596</v>
      </c>
      <c r="G56" s="5">
        <v>7742</v>
      </c>
      <c r="H56" s="4">
        <v>0</v>
      </c>
      <c r="I56" s="5">
        <v>266</v>
      </c>
    </row>
    <row r="57" spans="2:9" ht="15.75" customHeight="1">
      <c r="B57" s="17" t="s">
        <v>83</v>
      </c>
      <c r="C57" s="5">
        <f>D57+H57+I57</f>
        <v>1237</v>
      </c>
      <c r="D57" s="5">
        <f>SUM(E57:G57)</f>
        <v>1226</v>
      </c>
      <c r="E57" s="5">
        <v>450</v>
      </c>
      <c r="F57" s="5">
        <v>348</v>
      </c>
      <c r="G57" s="5">
        <v>428</v>
      </c>
      <c r="H57" s="4">
        <v>0</v>
      </c>
      <c r="I57" s="5">
        <v>11</v>
      </c>
    </row>
    <row r="58" spans="1:9" ht="15.75" customHeight="1">
      <c r="A58" s="44"/>
      <c r="B58" s="45" t="s">
        <v>66</v>
      </c>
      <c r="C58" s="46">
        <f>D58+H58+I58</f>
        <v>430</v>
      </c>
      <c r="D58" s="46">
        <f>SUM(E58:G58)</f>
        <v>423</v>
      </c>
      <c r="E58" s="46">
        <v>144</v>
      </c>
      <c r="F58" s="46">
        <v>134</v>
      </c>
      <c r="G58" s="46">
        <v>145</v>
      </c>
      <c r="H58" s="47">
        <v>0</v>
      </c>
      <c r="I58" s="46">
        <v>7</v>
      </c>
    </row>
    <row r="59" spans="3:9" ht="16.5" customHeight="1">
      <c r="C59" s="5"/>
      <c r="D59" s="5"/>
      <c r="E59" s="5"/>
      <c r="F59" s="5"/>
      <c r="G59" s="5"/>
      <c r="H59" s="4"/>
      <c r="I59" s="4"/>
    </row>
    <row r="60" spans="3:9" ht="16.5" customHeight="1">
      <c r="C60" s="5"/>
      <c r="D60" s="5"/>
      <c r="E60" s="5"/>
      <c r="F60" s="5"/>
      <c r="G60" s="5"/>
      <c r="H60" s="4"/>
      <c r="I60" s="5"/>
    </row>
    <row r="61" spans="3:9" ht="16.5" customHeight="1">
      <c r="C61" s="5"/>
      <c r="D61" s="5"/>
      <c r="E61" s="5"/>
      <c r="F61" s="5"/>
      <c r="G61" s="5"/>
      <c r="H61" s="4"/>
      <c r="I61" s="4"/>
    </row>
    <row r="62" spans="3:9" ht="16.5" customHeight="1">
      <c r="C62" s="5"/>
      <c r="D62" s="5"/>
      <c r="E62" s="5"/>
      <c r="F62" s="5"/>
      <c r="G62" s="5"/>
      <c r="H62" s="4"/>
      <c r="I62" s="4"/>
    </row>
  </sheetData>
  <mergeCells count="18">
    <mergeCell ref="A55:B55"/>
    <mergeCell ref="A13:B13"/>
    <mergeCell ref="A25:B25"/>
    <mergeCell ref="A38:B38"/>
    <mergeCell ref="A41:B41"/>
    <mergeCell ref="H2:H3"/>
    <mergeCell ref="I2:I3"/>
    <mergeCell ref="D2:G2"/>
    <mergeCell ref="C2:C3"/>
    <mergeCell ref="A11:B11"/>
    <mergeCell ref="A4:B4"/>
    <mergeCell ref="A5:B5"/>
    <mergeCell ref="A6:B6"/>
    <mergeCell ref="A7:B7"/>
    <mergeCell ref="A2:B3"/>
    <mergeCell ref="A8:B8"/>
    <mergeCell ref="A9:B9"/>
    <mergeCell ref="A10:B10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51" useFirstPageNumber="1" horizontalDpi="98" verticalDpi="98" orientation="portrait" paperSize="9" scale="80" r:id="rId3"/>
  <headerFooter alignWithMargins="0">
    <oddHeader>&amp;R&amp;18中学校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M63"/>
  <sheetViews>
    <sheetView showOutlineSymbols="0" zoomScaleSheetLayoutView="85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B9"/>
    </sheetView>
  </sheetViews>
  <sheetFormatPr defaultColWidth="9.00390625" defaultRowHeight="13.5"/>
  <cols>
    <col min="1" max="1" width="2.625" style="1" customWidth="1"/>
    <col min="2" max="2" width="11.625" style="3" customWidth="1"/>
    <col min="3" max="3" width="9.25390625" style="2" customWidth="1"/>
    <col min="4" max="5" width="8.625" style="2" customWidth="1"/>
    <col min="6" max="11" width="8.625" style="1" customWidth="1"/>
    <col min="12" max="13" width="6.625" style="2" customWidth="1"/>
    <col min="14" max="16384" width="14.00390625" style="1" customWidth="1"/>
  </cols>
  <sheetData>
    <row r="1" spans="1:2" s="34" customFormat="1" ht="24" customHeight="1">
      <c r="A1" s="35" t="s">
        <v>131</v>
      </c>
      <c r="B1" s="35"/>
    </row>
    <row r="2" spans="1:13" ht="18" customHeight="1">
      <c r="A2" s="83" t="s">
        <v>0</v>
      </c>
      <c r="B2" s="84"/>
      <c r="C2" s="77" t="s">
        <v>1</v>
      </c>
      <c r="D2" s="77"/>
      <c r="E2" s="77"/>
      <c r="F2" s="77" t="s">
        <v>23</v>
      </c>
      <c r="G2" s="77"/>
      <c r="H2" s="77" t="s">
        <v>24</v>
      </c>
      <c r="I2" s="77"/>
      <c r="J2" s="77" t="s">
        <v>25</v>
      </c>
      <c r="K2" s="77"/>
      <c r="L2" s="77" t="s">
        <v>26</v>
      </c>
      <c r="M2" s="81"/>
    </row>
    <row r="3" spans="1:13" ht="18" customHeight="1">
      <c r="A3" s="83"/>
      <c r="B3" s="84"/>
      <c r="C3" s="7" t="s">
        <v>1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  <c r="L3" s="41" t="s">
        <v>27</v>
      </c>
      <c r="M3" s="42" t="s">
        <v>120</v>
      </c>
    </row>
    <row r="4" spans="1:13" ht="15.75" customHeight="1">
      <c r="A4" s="60">
        <v>17</v>
      </c>
      <c r="B4" s="61"/>
      <c r="C4" s="6">
        <v>109823</v>
      </c>
      <c r="D4" s="6">
        <v>56217</v>
      </c>
      <c r="E4" s="6">
        <v>53606</v>
      </c>
      <c r="F4" s="5">
        <v>18231</v>
      </c>
      <c r="G4" s="5">
        <v>17392</v>
      </c>
      <c r="H4" s="5">
        <v>19144</v>
      </c>
      <c r="I4" s="5">
        <v>18251</v>
      </c>
      <c r="J4" s="5">
        <v>18842</v>
      </c>
      <c r="K4" s="5">
        <v>17963</v>
      </c>
      <c r="L4" s="6">
        <v>829</v>
      </c>
      <c r="M4" s="6">
        <v>125</v>
      </c>
    </row>
    <row r="5" spans="1:13" ht="15.75" customHeight="1">
      <c r="A5" s="60">
        <f>A4+1</f>
        <v>18</v>
      </c>
      <c r="B5" s="61"/>
      <c r="C5" s="6">
        <v>109373</v>
      </c>
      <c r="D5" s="6">
        <v>56008</v>
      </c>
      <c r="E5" s="6">
        <v>53365</v>
      </c>
      <c r="F5" s="5">
        <v>18652</v>
      </c>
      <c r="G5" s="5">
        <v>17739</v>
      </c>
      <c r="H5" s="5">
        <v>18231</v>
      </c>
      <c r="I5" s="5">
        <v>17385</v>
      </c>
      <c r="J5" s="5">
        <v>19125</v>
      </c>
      <c r="K5" s="5">
        <v>18241</v>
      </c>
      <c r="L5" s="6">
        <v>954</v>
      </c>
      <c r="M5" s="6">
        <v>137</v>
      </c>
    </row>
    <row r="6" spans="1:13" ht="15.75" customHeight="1">
      <c r="A6" s="60">
        <f>A5+1</f>
        <v>19</v>
      </c>
      <c r="B6" s="61"/>
      <c r="C6" s="6">
        <v>109152</v>
      </c>
      <c r="D6" s="6">
        <v>55903</v>
      </c>
      <c r="E6" s="6">
        <v>53249</v>
      </c>
      <c r="F6" s="5">
        <v>19024</v>
      </c>
      <c r="G6" s="5">
        <v>18195</v>
      </c>
      <c r="H6" s="5">
        <v>18654</v>
      </c>
      <c r="I6" s="5">
        <v>17691</v>
      </c>
      <c r="J6" s="5">
        <v>18225</v>
      </c>
      <c r="K6" s="5">
        <v>17363</v>
      </c>
      <c r="L6" s="6">
        <v>1121</v>
      </c>
      <c r="M6" s="6">
        <v>172</v>
      </c>
    </row>
    <row r="7" spans="1:13" ht="15.75" customHeight="1">
      <c r="A7" s="60">
        <f>A6+1</f>
        <v>20</v>
      </c>
      <c r="B7" s="75"/>
      <c r="C7" s="6">
        <v>108805</v>
      </c>
      <c r="D7" s="6">
        <v>55625</v>
      </c>
      <c r="E7" s="6">
        <v>53180</v>
      </c>
      <c r="F7" s="5">
        <v>17955</v>
      </c>
      <c r="G7" s="5">
        <v>17313</v>
      </c>
      <c r="H7" s="5">
        <v>19022</v>
      </c>
      <c r="I7" s="5">
        <v>18202</v>
      </c>
      <c r="J7" s="5">
        <v>18648</v>
      </c>
      <c r="K7" s="5">
        <v>17665</v>
      </c>
      <c r="L7" s="6">
        <v>1269</v>
      </c>
      <c r="M7" s="6">
        <v>187</v>
      </c>
    </row>
    <row r="8" spans="1:13" ht="15.75" customHeight="1">
      <c r="A8" s="62">
        <f>A7+1</f>
        <v>21</v>
      </c>
      <c r="B8" s="63"/>
      <c r="C8" s="36">
        <f aca="true" t="shared" si="0" ref="C8:M8">C13+C25+C38+C41+C55</f>
        <v>108500</v>
      </c>
      <c r="D8" s="36">
        <f t="shared" si="0"/>
        <v>55435</v>
      </c>
      <c r="E8" s="36">
        <f t="shared" si="0"/>
        <v>53065</v>
      </c>
      <c r="F8" s="36">
        <f t="shared" si="0"/>
        <v>18453</v>
      </c>
      <c r="G8" s="36">
        <f t="shared" si="0"/>
        <v>17573</v>
      </c>
      <c r="H8" s="36">
        <f t="shared" si="0"/>
        <v>17954</v>
      </c>
      <c r="I8" s="36">
        <f t="shared" si="0"/>
        <v>17301</v>
      </c>
      <c r="J8" s="36">
        <f t="shared" si="0"/>
        <v>19028</v>
      </c>
      <c r="K8" s="36">
        <f t="shared" si="0"/>
        <v>18191</v>
      </c>
      <c r="L8" s="36">
        <f t="shared" si="0"/>
        <v>1307</v>
      </c>
      <c r="M8" s="36">
        <f t="shared" si="0"/>
        <v>185</v>
      </c>
    </row>
    <row r="9" spans="1:13" ht="15.75" customHeight="1">
      <c r="A9" s="78" t="s">
        <v>4</v>
      </c>
      <c r="B9" s="79"/>
      <c r="C9" s="6">
        <f>D9+E9</f>
        <v>1184</v>
      </c>
      <c r="D9" s="6">
        <f aca="true" t="shared" si="1" ref="D9:E11">F9+H9+J9</f>
        <v>593</v>
      </c>
      <c r="E9" s="6">
        <f t="shared" si="1"/>
        <v>591</v>
      </c>
      <c r="F9" s="6">
        <v>200</v>
      </c>
      <c r="G9" s="6">
        <v>194</v>
      </c>
      <c r="H9" s="6">
        <v>195</v>
      </c>
      <c r="I9" s="6">
        <v>198</v>
      </c>
      <c r="J9" s="6">
        <v>198</v>
      </c>
      <c r="K9" s="6">
        <v>199</v>
      </c>
      <c r="L9" s="6">
        <v>0</v>
      </c>
      <c r="M9" s="6">
        <v>2</v>
      </c>
    </row>
    <row r="10" spans="1:13" ht="15.75" customHeight="1">
      <c r="A10" s="78" t="s">
        <v>5</v>
      </c>
      <c r="B10" s="79"/>
      <c r="C10" s="6">
        <f>'13(2)公'!C8</f>
        <v>102317</v>
      </c>
      <c r="D10" s="6">
        <f>'13(2)公'!D8</f>
        <v>52860</v>
      </c>
      <c r="E10" s="6">
        <f>'13(2)公'!E8</f>
        <v>49457</v>
      </c>
      <c r="F10" s="6">
        <f>'13(2)公'!F8</f>
        <v>17618</v>
      </c>
      <c r="G10" s="6">
        <f>'13(2)公'!G8</f>
        <v>16414</v>
      </c>
      <c r="H10" s="6">
        <f>'13(2)公'!H8</f>
        <v>17080</v>
      </c>
      <c r="I10" s="6">
        <f>'13(2)公'!I8</f>
        <v>16113</v>
      </c>
      <c r="J10" s="6">
        <f>'13(2)公'!J8</f>
        <v>18162</v>
      </c>
      <c r="K10" s="6">
        <f>'13(2)公'!K8</f>
        <v>16930</v>
      </c>
      <c r="L10" s="6">
        <f>'13(2)公'!L8</f>
        <v>1300</v>
      </c>
      <c r="M10" s="6">
        <f>'13(2)公'!M8</f>
        <v>171</v>
      </c>
    </row>
    <row r="11" spans="1:13" ht="15.75" customHeight="1">
      <c r="A11" s="78" t="s">
        <v>6</v>
      </c>
      <c r="B11" s="79"/>
      <c r="C11" s="6">
        <f>D11+E11</f>
        <v>4999</v>
      </c>
      <c r="D11" s="6">
        <f t="shared" si="1"/>
        <v>1982</v>
      </c>
      <c r="E11" s="6">
        <f t="shared" si="1"/>
        <v>3017</v>
      </c>
      <c r="F11" s="6">
        <v>635</v>
      </c>
      <c r="G11" s="6">
        <v>965</v>
      </c>
      <c r="H11" s="6">
        <v>679</v>
      </c>
      <c r="I11" s="6">
        <v>990</v>
      </c>
      <c r="J11" s="6">
        <v>668</v>
      </c>
      <c r="K11" s="6">
        <v>1062</v>
      </c>
      <c r="L11" s="6">
        <v>7</v>
      </c>
      <c r="M11" s="6">
        <v>12</v>
      </c>
    </row>
    <row r="12" spans="2:13" ht="15.75" customHeight="1">
      <c r="B12" s="14"/>
      <c r="C12" s="6"/>
      <c r="D12" s="6"/>
      <c r="E12" s="6"/>
      <c r="F12" s="5"/>
      <c r="G12" s="5"/>
      <c r="H12" s="5"/>
      <c r="I12" s="5"/>
      <c r="J12" s="5"/>
      <c r="K12" s="5"/>
      <c r="L12" s="6"/>
      <c r="M12" s="6"/>
    </row>
    <row r="13" spans="1:13" s="43" customFormat="1" ht="15.75" customHeight="1">
      <c r="A13" s="58" t="s">
        <v>98</v>
      </c>
      <c r="B13" s="59"/>
      <c r="C13" s="24">
        <f aca="true" t="shared" si="2" ref="C13:M13">SUM(C14:C23)</f>
        <v>6880</v>
      </c>
      <c r="D13" s="24">
        <f t="shared" si="2"/>
        <v>3472</v>
      </c>
      <c r="E13" s="24">
        <f t="shared" si="2"/>
        <v>3408</v>
      </c>
      <c r="F13" s="24">
        <f t="shared" si="2"/>
        <v>1122</v>
      </c>
      <c r="G13" s="24">
        <f t="shared" si="2"/>
        <v>1111</v>
      </c>
      <c r="H13" s="24">
        <f t="shared" si="2"/>
        <v>1152</v>
      </c>
      <c r="I13" s="24">
        <f t="shared" si="2"/>
        <v>1104</v>
      </c>
      <c r="J13" s="24">
        <f t="shared" si="2"/>
        <v>1198</v>
      </c>
      <c r="K13" s="24">
        <f t="shared" si="2"/>
        <v>1193</v>
      </c>
      <c r="L13" s="24">
        <f t="shared" si="2"/>
        <v>14</v>
      </c>
      <c r="M13" s="24">
        <f t="shared" si="2"/>
        <v>3</v>
      </c>
    </row>
    <row r="14" spans="2:13" ht="15.75" customHeight="1">
      <c r="B14" s="17" t="s">
        <v>70</v>
      </c>
      <c r="C14" s="6">
        <f aca="true" t="shared" si="3" ref="C14:C23">D14+E14</f>
        <v>821</v>
      </c>
      <c r="D14" s="6">
        <f aca="true" t="shared" si="4" ref="D14:D23">F14+H14+J14</f>
        <v>431</v>
      </c>
      <c r="E14" s="6">
        <f aca="true" t="shared" si="5" ref="E14:E23">G14+I14+K14</f>
        <v>390</v>
      </c>
      <c r="F14" s="5">
        <v>148</v>
      </c>
      <c r="G14" s="5">
        <v>128</v>
      </c>
      <c r="H14" s="5">
        <v>131</v>
      </c>
      <c r="I14" s="5">
        <v>136</v>
      </c>
      <c r="J14" s="5">
        <v>152</v>
      </c>
      <c r="K14" s="5">
        <v>126</v>
      </c>
      <c r="L14" s="6">
        <v>1</v>
      </c>
      <c r="M14" s="6">
        <v>0</v>
      </c>
    </row>
    <row r="15" spans="2:13" ht="15.75" customHeight="1">
      <c r="B15" s="17" t="s">
        <v>72</v>
      </c>
      <c r="C15" s="6">
        <f t="shared" si="3"/>
        <v>1832</v>
      </c>
      <c r="D15" s="6">
        <f t="shared" si="4"/>
        <v>955</v>
      </c>
      <c r="E15" s="6">
        <f t="shared" si="5"/>
        <v>877</v>
      </c>
      <c r="F15" s="5">
        <v>303</v>
      </c>
      <c r="G15" s="5">
        <v>290</v>
      </c>
      <c r="H15" s="5">
        <v>315</v>
      </c>
      <c r="I15" s="5">
        <v>294</v>
      </c>
      <c r="J15" s="5">
        <v>337</v>
      </c>
      <c r="K15" s="5">
        <v>293</v>
      </c>
      <c r="L15" s="6">
        <v>2</v>
      </c>
      <c r="M15" s="6">
        <v>1</v>
      </c>
    </row>
    <row r="16" spans="2:13" ht="15.75" customHeight="1">
      <c r="B16" s="17" t="s">
        <v>81</v>
      </c>
      <c r="C16" s="6">
        <f t="shared" si="3"/>
        <v>612</v>
      </c>
      <c r="D16" s="6">
        <f t="shared" si="4"/>
        <v>306</v>
      </c>
      <c r="E16" s="6">
        <f t="shared" si="5"/>
        <v>306</v>
      </c>
      <c r="F16" s="5">
        <v>89</v>
      </c>
      <c r="G16" s="5">
        <v>105</v>
      </c>
      <c r="H16" s="5">
        <v>112</v>
      </c>
      <c r="I16" s="5">
        <v>85</v>
      </c>
      <c r="J16" s="5">
        <v>105</v>
      </c>
      <c r="K16" s="5">
        <v>116</v>
      </c>
      <c r="L16" s="6">
        <v>1</v>
      </c>
      <c r="M16" s="6">
        <v>0</v>
      </c>
    </row>
    <row r="17" spans="2:13" ht="15.75" customHeight="1">
      <c r="B17" s="17" t="s">
        <v>48</v>
      </c>
      <c r="C17" s="6">
        <f t="shared" si="3"/>
        <v>1030</v>
      </c>
      <c r="D17" s="6">
        <f t="shared" si="4"/>
        <v>508</v>
      </c>
      <c r="E17" s="6">
        <f t="shared" si="5"/>
        <v>522</v>
      </c>
      <c r="F17" s="5">
        <v>163</v>
      </c>
      <c r="G17" s="5">
        <v>142</v>
      </c>
      <c r="H17" s="5">
        <v>171</v>
      </c>
      <c r="I17" s="5">
        <v>182</v>
      </c>
      <c r="J17" s="5">
        <v>174</v>
      </c>
      <c r="K17" s="5">
        <v>198</v>
      </c>
      <c r="L17" s="6">
        <v>4</v>
      </c>
      <c r="M17" s="6">
        <v>0</v>
      </c>
    </row>
    <row r="18" spans="2:13" ht="15.75" customHeight="1">
      <c r="B18" s="17" t="s">
        <v>53</v>
      </c>
      <c r="C18" s="6">
        <f t="shared" si="3"/>
        <v>1433</v>
      </c>
      <c r="D18" s="6">
        <f t="shared" si="4"/>
        <v>705</v>
      </c>
      <c r="E18" s="6">
        <f t="shared" si="5"/>
        <v>728</v>
      </c>
      <c r="F18" s="5">
        <v>232</v>
      </c>
      <c r="G18" s="5">
        <v>258</v>
      </c>
      <c r="H18" s="5">
        <v>227</v>
      </c>
      <c r="I18" s="5">
        <v>216</v>
      </c>
      <c r="J18" s="5">
        <v>246</v>
      </c>
      <c r="K18" s="5">
        <v>254</v>
      </c>
      <c r="L18" s="6">
        <v>6</v>
      </c>
      <c r="M18" s="6">
        <v>1</v>
      </c>
    </row>
    <row r="19" spans="2:13" ht="15.75" customHeight="1">
      <c r="B19" s="17" t="s">
        <v>54</v>
      </c>
      <c r="C19" s="6">
        <f t="shared" si="3"/>
        <v>377</v>
      </c>
      <c r="D19" s="6">
        <f t="shared" si="4"/>
        <v>187</v>
      </c>
      <c r="E19" s="6">
        <f t="shared" si="5"/>
        <v>190</v>
      </c>
      <c r="F19" s="5">
        <v>62</v>
      </c>
      <c r="G19" s="5">
        <v>58</v>
      </c>
      <c r="H19" s="5">
        <v>67</v>
      </c>
      <c r="I19" s="5">
        <v>67</v>
      </c>
      <c r="J19" s="5">
        <v>58</v>
      </c>
      <c r="K19" s="5">
        <v>65</v>
      </c>
      <c r="L19" s="6">
        <v>0</v>
      </c>
      <c r="M19" s="6">
        <v>1</v>
      </c>
    </row>
    <row r="20" spans="2:13" ht="15.75" customHeight="1">
      <c r="B20" s="17" t="s">
        <v>55</v>
      </c>
      <c r="C20" s="6">
        <f t="shared" si="3"/>
        <v>188</v>
      </c>
      <c r="D20" s="6">
        <f t="shared" si="4"/>
        <v>86</v>
      </c>
      <c r="E20" s="6">
        <f t="shared" si="5"/>
        <v>102</v>
      </c>
      <c r="F20" s="5">
        <v>30</v>
      </c>
      <c r="G20" s="5">
        <v>41</v>
      </c>
      <c r="H20" s="5">
        <v>24</v>
      </c>
      <c r="I20" s="5">
        <v>30</v>
      </c>
      <c r="J20" s="5">
        <v>32</v>
      </c>
      <c r="K20" s="5">
        <v>31</v>
      </c>
      <c r="L20" s="6">
        <v>0</v>
      </c>
      <c r="M20" s="6">
        <v>0</v>
      </c>
    </row>
    <row r="21" spans="2:13" ht="15.75" customHeight="1">
      <c r="B21" s="17" t="s">
        <v>56</v>
      </c>
      <c r="C21" s="6">
        <f t="shared" si="3"/>
        <v>198</v>
      </c>
      <c r="D21" s="6">
        <f t="shared" si="4"/>
        <v>98</v>
      </c>
      <c r="E21" s="6">
        <f t="shared" si="5"/>
        <v>100</v>
      </c>
      <c r="F21" s="5">
        <v>30</v>
      </c>
      <c r="G21" s="5">
        <v>26</v>
      </c>
      <c r="H21" s="5">
        <v>36</v>
      </c>
      <c r="I21" s="5">
        <v>33</v>
      </c>
      <c r="J21" s="5">
        <v>32</v>
      </c>
      <c r="K21" s="5">
        <v>41</v>
      </c>
      <c r="L21" s="6">
        <v>0</v>
      </c>
      <c r="M21" s="6">
        <v>0</v>
      </c>
    </row>
    <row r="22" spans="2:13" ht="15.75" customHeight="1">
      <c r="B22" s="17" t="s">
        <v>57</v>
      </c>
      <c r="C22" s="6">
        <f t="shared" si="3"/>
        <v>179</v>
      </c>
      <c r="D22" s="6">
        <f t="shared" si="4"/>
        <v>85</v>
      </c>
      <c r="E22" s="6">
        <f t="shared" si="5"/>
        <v>94</v>
      </c>
      <c r="F22" s="5">
        <v>30</v>
      </c>
      <c r="G22" s="5">
        <v>29</v>
      </c>
      <c r="H22" s="5">
        <v>33</v>
      </c>
      <c r="I22" s="5">
        <v>33</v>
      </c>
      <c r="J22" s="5">
        <v>22</v>
      </c>
      <c r="K22" s="5">
        <v>32</v>
      </c>
      <c r="L22" s="6">
        <v>0</v>
      </c>
      <c r="M22" s="6">
        <v>0</v>
      </c>
    </row>
    <row r="23" spans="2:13" ht="15.75" customHeight="1">
      <c r="B23" s="17" t="s">
        <v>58</v>
      </c>
      <c r="C23" s="6">
        <f t="shared" si="3"/>
        <v>210</v>
      </c>
      <c r="D23" s="6">
        <f t="shared" si="4"/>
        <v>111</v>
      </c>
      <c r="E23" s="6">
        <f t="shared" si="5"/>
        <v>99</v>
      </c>
      <c r="F23" s="5">
        <v>35</v>
      </c>
      <c r="G23" s="5">
        <v>34</v>
      </c>
      <c r="H23" s="5">
        <v>36</v>
      </c>
      <c r="I23" s="5">
        <v>28</v>
      </c>
      <c r="J23" s="5">
        <v>40</v>
      </c>
      <c r="K23" s="5">
        <v>37</v>
      </c>
      <c r="L23" s="6">
        <v>0</v>
      </c>
      <c r="M23" s="6">
        <v>0</v>
      </c>
    </row>
    <row r="24" spans="2:13" ht="15.75" customHeight="1">
      <c r="B24" s="17"/>
      <c r="C24" s="6"/>
      <c r="D24" s="6"/>
      <c r="E24" s="6"/>
      <c r="F24" s="5"/>
      <c r="G24" s="5"/>
      <c r="H24" s="5"/>
      <c r="I24" s="5"/>
      <c r="J24" s="5"/>
      <c r="K24" s="5"/>
      <c r="L24" s="6"/>
      <c r="M24" s="6"/>
    </row>
    <row r="25" spans="1:13" s="43" customFormat="1" ht="15.75" customHeight="1">
      <c r="A25" s="58" t="s">
        <v>101</v>
      </c>
      <c r="B25" s="59"/>
      <c r="C25" s="24">
        <f aca="true" t="shared" si="6" ref="C25:M25">SUM(C26:C36)</f>
        <v>29259</v>
      </c>
      <c r="D25" s="24">
        <f t="shared" si="6"/>
        <v>14854</v>
      </c>
      <c r="E25" s="24">
        <f t="shared" si="6"/>
        <v>14405</v>
      </c>
      <c r="F25" s="24">
        <f t="shared" si="6"/>
        <v>5018</v>
      </c>
      <c r="G25" s="24">
        <f t="shared" si="6"/>
        <v>4806</v>
      </c>
      <c r="H25" s="24">
        <f t="shared" si="6"/>
        <v>4717</v>
      </c>
      <c r="I25" s="24">
        <f t="shared" si="6"/>
        <v>4696</v>
      </c>
      <c r="J25" s="24">
        <f t="shared" si="6"/>
        <v>5119</v>
      </c>
      <c r="K25" s="24">
        <f t="shared" si="6"/>
        <v>4903</v>
      </c>
      <c r="L25" s="24">
        <f t="shared" si="6"/>
        <v>270</v>
      </c>
      <c r="M25" s="24">
        <f t="shared" si="6"/>
        <v>55</v>
      </c>
    </row>
    <row r="26" spans="2:13" ht="15.75" customHeight="1">
      <c r="B26" s="17" t="s">
        <v>69</v>
      </c>
      <c r="C26" s="6">
        <f aca="true" t="shared" si="7" ref="C26:C36">D26+E26</f>
        <v>6042</v>
      </c>
      <c r="D26" s="6">
        <f aca="true" t="shared" si="8" ref="D26:D36">F26+H26+J26</f>
        <v>3051</v>
      </c>
      <c r="E26" s="6">
        <f aca="true" t="shared" si="9" ref="E26:E36">G26+I26+K26</f>
        <v>2991</v>
      </c>
      <c r="F26" s="5">
        <v>1017</v>
      </c>
      <c r="G26" s="5">
        <v>1009</v>
      </c>
      <c r="H26" s="5">
        <v>1002</v>
      </c>
      <c r="I26" s="5">
        <v>965</v>
      </c>
      <c r="J26" s="5">
        <v>1032</v>
      </c>
      <c r="K26" s="5">
        <v>1017</v>
      </c>
      <c r="L26" s="6">
        <v>49</v>
      </c>
      <c r="M26" s="6">
        <v>12</v>
      </c>
    </row>
    <row r="27" spans="2:13" ht="15.75" customHeight="1">
      <c r="B27" s="17" t="s">
        <v>71</v>
      </c>
      <c r="C27" s="6">
        <f t="shared" si="7"/>
        <v>3322</v>
      </c>
      <c r="D27" s="6">
        <f t="shared" si="8"/>
        <v>1720</v>
      </c>
      <c r="E27" s="6">
        <f t="shared" si="9"/>
        <v>1602</v>
      </c>
      <c r="F27" s="5">
        <v>581</v>
      </c>
      <c r="G27" s="5">
        <v>553</v>
      </c>
      <c r="H27" s="5">
        <v>539</v>
      </c>
      <c r="I27" s="5">
        <v>509</v>
      </c>
      <c r="J27" s="5">
        <v>600</v>
      </c>
      <c r="K27" s="5">
        <v>540</v>
      </c>
      <c r="L27" s="6">
        <v>15</v>
      </c>
      <c r="M27" s="6">
        <v>14</v>
      </c>
    </row>
    <row r="28" spans="2:13" ht="15.75" customHeight="1">
      <c r="B28" s="17" t="s">
        <v>47</v>
      </c>
      <c r="C28" s="6">
        <f t="shared" si="7"/>
        <v>3726</v>
      </c>
      <c r="D28" s="6">
        <f t="shared" si="8"/>
        <v>1943</v>
      </c>
      <c r="E28" s="6">
        <f t="shared" si="9"/>
        <v>1783</v>
      </c>
      <c r="F28" s="5">
        <v>612</v>
      </c>
      <c r="G28" s="5">
        <v>564</v>
      </c>
      <c r="H28" s="5">
        <v>660</v>
      </c>
      <c r="I28" s="5">
        <v>605</v>
      </c>
      <c r="J28" s="5">
        <v>671</v>
      </c>
      <c r="K28" s="5">
        <v>614</v>
      </c>
      <c r="L28" s="6">
        <v>31</v>
      </c>
      <c r="M28" s="6">
        <v>0</v>
      </c>
    </row>
    <row r="29" spans="2:13" ht="15.75" customHeight="1">
      <c r="B29" s="17" t="s">
        <v>74</v>
      </c>
      <c r="C29" s="6">
        <f t="shared" si="7"/>
        <v>7823</v>
      </c>
      <c r="D29" s="6">
        <f t="shared" si="8"/>
        <v>3976</v>
      </c>
      <c r="E29" s="6">
        <f t="shared" si="9"/>
        <v>3847</v>
      </c>
      <c r="F29" s="5">
        <v>1351</v>
      </c>
      <c r="G29" s="5">
        <v>1278</v>
      </c>
      <c r="H29" s="5">
        <v>1239</v>
      </c>
      <c r="I29" s="5">
        <v>1261</v>
      </c>
      <c r="J29" s="5">
        <v>1386</v>
      </c>
      <c r="K29" s="5">
        <v>1308</v>
      </c>
      <c r="L29" s="6">
        <v>85</v>
      </c>
      <c r="M29" s="6">
        <v>19</v>
      </c>
    </row>
    <row r="30" spans="2:13" ht="15.75" customHeight="1">
      <c r="B30" s="17" t="s">
        <v>79</v>
      </c>
      <c r="C30" s="6">
        <f t="shared" si="7"/>
        <v>2506</v>
      </c>
      <c r="D30" s="6">
        <f t="shared" si="8"/>
        <v>1301</v>
      </c>
      <c r="E30" s="6">
        <f t="shared" si="9"/>
        <v>1205</v>
      </c>
      <c r="F30" s="5">
        <v>433</v>
      </c>
      <c r="G30" s="5">
        <v>405</v>
      </c>
      <c r="H30" s="5">
        <v>407</v>
      </c>
      <c r="I30" s="5">
        <v>395</v>
      </c>
      <c r="J30" s="5">
        <v>461</v>
      </c>
      <c r="K30" s="5">
        <v>405</v>
      </c>
      <c r="L30" s="6">
        <v>43</v>
      </c>
      <c r="M30" s="6">
        <v>4</v>
      </c>
    </row>
    <row r="31" spans="2:13" ht="15.75" customHeight="1">
      <c r="B31" s="17" t="s">
        <v>82</v>
      </c>
      <c r="C31" s="6">
        <f t="shared" si="7"/>
        <v>1733</v>
      </c>
      <c r="D31" s="6">
        <f t="shared" si="8"/>
        <v>777</v>
      </c>
      <c r="E31" s="6">
        <f t="shared" si="9"/>
        <v>956</v>
      </c>
      <c r="F31" s="5">
        <v>266</v>
      </c>
      <c r="G31" s="5">
        <v>310</v>
      </c>
      <c r="H31" s="5">
        <v>252</v>
      </c>
      <c r="I31" s="5">
        <v>318</v>
      </c>
      <c r="J31" s="5">
        <v>259</v>
      </c>
      <c r="K31" s="5">
        <v>328</v>
      </c>
      <c r="L31" s="6">
        <v>20</v>
      </c>
      <c r="M31" s="6">
        <v>3</v>
      </c>
    </row>
    <row r="32" spans="2:13" ht="15.75" customHeight="1">
      <c r="B32" s="17" t="s">
        <v>59</v>
      </c>
      <c r="C32" s="6">
        <f t="shared" si="7"/>
        <v>1095</v>
      </c>
      <c r="D32" s="6">
        <f t="shared" si="8"/>
        <v>550</v>
      </c>
      <c r="E32" s="6">
        <f t="shared" si="9"/>
        <v>545</v>
      </c>
      <c r="F32" s="5">
        <v>175</v>
      </c>
      <c r="G32" s="5">
        <v>183</v>
      </c>
      <c r="H32" s="5">
        <v>181</v>
      </c>
      <c r="I32" s="5">
        <v>194</v>
      </c>
      <c r="J32" s="5">
        <v>194</v>
      </c>
      <c r="K32" s="5">
        <v>168</v>
      </c>
      <c r="L32" s="6">
        <v>0</v>
      </c>
      <c r="M32" s="6">
        <v>3</v>
      </c>
    </row>
    <row r="33" spans="2:13" ht="15.75" customHeight="1">
      <c r="B33" s="17" t="s">
        <v>60</v>
      </c>
      <c r="C33" s="6">
        <f t="shared" si="7"/>
        <v>1038</v>
      </c>
      <c r="D33" s="6">
        <f t="shared" si="8"/>
        <v>513</v>
      </c>
      <c r="E33" s="6">
        <f t="shared" si="9"/>
        <v>525</v>
      </c>
      <c r="F33" s="5">
        <v>181</v>
      </c>
      <c r="G33" s="5">
        <v>203</v>
      </c>
      <c r="H33" s="5">
        <v>148</v>
      </c>
      <c r="I33" s="5">
        <v>147</v>
      </c>
      <c r="J33" s="5">
        <v>184</v>
      </c>
      <c r="K33" s="5">
        <v>175</v>
      </c>
      <c r="L33" s="6">
        <v>14</v>
      </c>
      <c r="M33" s="6">
        <v>0</v>
      </c>
    </row>
    <row r="34" spans="2:13" ht="15.75" customHeight="1">
      <c r="B34" s="17" t="s">
        <v>61</v>
      </c>
      <c r="C34" s="6">
        <f t="shared" si="7"/>
        <v>1062</v>
      </c>
      <c r="D34" s="6">
        <f t="shared" si="8"/>
        <v>577</v>
      </c>
      <c r="E34" s="6">
        <f t="shared" si="9"/>
        <v>485</v>
      </c>
      <c r="F34" s="5">
        <v>237</v>
      </c>
      <c r="G34" s="5">
        <v>159</v>
      </c>
      <c r="H34" s="5">
        <v>161</v>
      </c>
      <c r="I34" s="5">
        <v>151</v>
      </c>
      <c r="J34" s="5">
        <v>179</v>
      </c>
      <c r="K34" s="5">
        <v>175</v>
      </c>
      <c r="L34" s="6">
        <v>3</v>
      </c>
      <c r="M34" s="6">
        <v>0</v>
      </c>
    </row>
    <row r="35" spans="2:13" ht="15.75" customHeight="1">
      <c r="B35" s="17" t="s">
        <v>62</v>
      </c>
      <c r="C35" s="6">
        <f t="shared" si="7"/>
        <v>611</v>
      </c>
      <c r="D35" s="6">
        <f t="shared" si="8"/>
        <v>295</v>
      </c>
      <c r="E35" s="6">
        <f t="shared" si="9"/>
        <v>316</v>
      </c>
      <c r="F35" s="5">
        <v>107</v>
      </c>
      <c r="G35" s="5">
        <v>90</v>
      </c>
      <c r="H35" s="5">
        <v>89</v>
      </c>
      <c r="I35" s="5">
        <v>109</v>
      </c>
      <c r="J35" s="5">
        <v>99</v>
      </c>
      <c r="K35" s="5">
        <v>117</v>
      </c>
      <c r="L35" s="6">
        <v>10</v>
      </c>
      <c r="M35" s="6">
        <v>0</v>
      </c>
    </row>
    <row r="36" spans="2:13" ht="15.75" customHeight="1">
      <c r="B36" s="17" t="s">
        <v>63</v>
      </c>
      <c r="C36" s="6">
        <f t="shared" si="7"/>
        <v>301</v>
      </c>
      <c r="D36" s="6">
        <f t="shared" si="8"/>
        <v>151</v>
      </c>
      <c r="E36" s="6">
        <f t="shared" si="9"/>
        <v>150</v>
      </c>
      <c r="F36" s="5">
        <v>58</v>
      </c>
      <c r="G36" s="5">
        <v>52</v>
      </c>
      <c r="H36" s="5">
        <v>39</v>
      </c>
      <c r="I36" s="5">
        <v>42</v>
      </c>
      <c r="J36" s="5">
        <v>54</v>
      </c>
      <c r="K36" s="5">
        <v>56</v>
      </c>
      <c r="L36" s="6">
        <v>0</v>
      </c>
      <c r="M36" s="6">
        <v>0</v>
      </c>
    </row>
    <row r="37" spans="2:13" ht="15.75" customHeight="1">
      <c r="B37" s="17"/>
      <c r="C37" s="6"/>
      <c r="D37" s="6"/>
      <c r="E37" s="6"/>
      <c r="F37" s="5"/>
      <c r="G37" s="5"/>
      <c r="H37" s="5"/>
      <c r="I37" s="5"/>
      <c r="J37" s="5"/>
      <c r="K37" s="5"/>
      <c r="L37" s="6"/>
      <c r="M37" s="6"/>
    </row>
    <row r="38" spans="1:13" s="43" customFormat="1" ht="15.75" customHeight="1">
      <c r="A38" s="58" t="s">
        <v>102</v>
      </c>
      <c r="B38" s="59"/>
      <c r="C38" s="24">
        <f aca="true" t="shared" si="10" ref="C38:M38">SUM(C39:C39)</f>
        <v>20361</v>
      </c>
      <c r="D38" s="24">
        <f t="shared" si="10"/>
        <v>10395</v>
      </c>
      <c r="E38" s="24">
        <f t="shared" si="10"/>
        <v>9966</v>
      </c>
      <c r="F38" s="24">
        <f t="shared" si="10"/>
        <v>3435</v>
      </c>
      <c r="G38" s="24">
        <f t="shared" si="10"/>
        <v>3214</v>
      </c>
      <c r="H38" s="24">
        <f t="shared" si="10"/>
        <v>3348</v>
      </c>
      <c r="I38" s="24">
        <f t="shared" si="10"/>
        <v>3336</v>
      </c>
      <c r="J38" s="24">
        <f t="shared" si="10"/>
        <v>3612</v>
      </c>
      <c r="K38" s="24">
        <f t="shared" si="10"/>
        <v>3416</v>
      </c>
      <c r="L38" s="24">
        <f t="shared" si="10"/>
        <v>63</v>
      </c>
      <c r="M38" s="24">
        <f t="shared" si="10"/>
        <v>25</v>
      </c>
    </row>
    <row r="39" spans="2:13" ht="15.75" customHeight="1">
      <c r="B39" s="17" t="s">
        <v>67</v>
      </c>
      <c r="C39" s="6">
        <f>D39+E39</f>
        <v>20361</v>
      </c>
      <c r="D39" s="6">
        <f>F39+H39+J39</f>
        <v>10395</v>
      </c>
      <c r="E39" s="6">
        <f>G39+I39+K39</f>
        <v>9966</v>
      </c>
      <c r="F39" s="5">
        <v>3435</v>
      </c>
      <c r="G39" s="5">
        <v>3214</v>
      </c>
      <c r="H39" s="5">
        <v>3348</v>
      </c>
      <c r="I39" s="5">
        <v>3336</v>
      </c>
      <c r="J39" s="5">
        <v>3612</v>
      </c>
      <c r="K39" s="5">
        <v>3416</v>
      </c>
      <c r="L39" s="6">
        <v>63</v>
      </c>
      <c r="M39" s="6">
        <v>25</v>
      </c>
    </row>
    <row r="40" spans="2:13" ht="15.75" customHeight="1">
      <c r="B40" s="17"/>
      <c r="C40" s="6"/>
      <c r="D40" s="6"/>
      <c r="E40" s="6"/>
      <c r="F40" s="5"/>
      <c r="G40" s="5"/>
      <c r="H40" s="5"/>
      <c r="I40" s="5"/>
      <c r="J40" s="5"/>
      <c r="K40" s="5"/>
      <c r="L40" s="6"/>
      <c r="M40" s="6"/>
    </row>
    <row r="41" spans="1:13" s="43" customFormat="1" ht="15.75" customHeight="1">
      <c r="A41" s="56" t="s">
        <v>108</v>
      </c>
      <c r="B41" s="57"/>
      <c r="C41" s="24">
        <f aca="true" t="shared" si="11" ref="C41:M41">SUM(C42:C53)</f>
        <v>26991</v>
      </c>
      <c r="D41" s="24">
        <f t="shared" si="11"/>
        <v>13888</v>
      </c>
      <c r="E41" s="24">
        <f t="shared" si="11"/>
        <v>13103</v>
      </c>
      <c r="F41" s="24">
        <f t="shared" si="11"/>
        <v>4535</v>
      </c>
      <c r="G41" s="24">
        <f t="shared" si="11"/>
        <v>4366</v>
      </c>
      <c r="H41" s="24">
        <f t="shared" si="11"/>
        <v>4540</v>
      </c>
      <c r="I41" s="24">
        <f t="shared" si="11"/>
        <v>4192</v>
      </c>
      <c r="J41" s="24">
        <f t="shared" si="11"/>
        <v>4813</v>
      </c>
      <c r="K41" s="24">
        <f t="shared" si="11"/>
        <v>4545</v>
      </c>
      <c r="L41" s="24">
        <f t="shared" si="11"/>
        <v>406</v>
      </c>
      <c r="M41" s="24">
        <f t="shared" si="11"/>
        <v>42</v>
      </c>
    </row>
    <row r="42" spans="2:13" ht="15.75" customHeight="1">
      <c r="B42" s="17" t="s">
        <v>73</v>
      </c>
      <c r="C42" s="6">
        <f aca="true" t="shared" si="12" ref="C42:C53">D42+E42</f>
        <v>3023</v>
      </c>
      <c r="D42" s="6">
        <f aca="true" t="shared" si="13" ref="D42:D53">F42+H42+J42</f>
        <v>1558</v>
      </c>
      <c r="E42" s="6">
        <f aca="true" t="shared" si="14" ref="E42:E53">G42+I42+K42</f>
        <v>1465</v>
      </c>
      <c r="F42" s="5">
        <v>504</v>
      </c>
      <c r="G42" s="5">
        <v>488</v>
      </c>
      <c r="H42" s="5">
        <v>513</v>
      </c>
      <c r="I42" s="5">
        <v>466</v>
      </c>
      <c r="J42" s="5">
        <v>541</v>
      </c>
      <c r="K42" s="5">
        <v>511</v>
      </c>
      <c r="L42" s="6">
        <v>18</v>
      </c>
      <c r="M42" s="6">
        <v>1</v>
      </c>
    </row>
    <row r="43" spans="2:13" ht="15.75" customHeight="1">
      <c r="B43" s="17" t="s">
        <v>75</v>
      </c>
      <c r="C43" s="6">
        <f t="shared" si="12"/>
        <v>4725</v>
      </c>
      <c r="D43" s="6">
        <f t="shared" si="13"/>
        <v>2483</v>
      </c>
      <c r="E43" s="6">
        <f t="shared" si="14"/>
        <v>2242</v>
      </c>
      <c r="F43" s="5">
        <v>815</v>
      </c>
      <c r="G43" s="5">
        <v>730</v>
      </c>
      <c r="H43" s="5">
        <v>814</v>
      </c>
      <c r="I43" s="5">
        <v>743</v>
      </c>
      <c r="J43" s="5">
        <v>854</v>
      </c>
      <c r="K43" s="5">
        <v>769</v>
      </c>
      <c r="L43" s="6">
        <v>94</v>
      </c>
      <c r="M43" s="6">
        <v>7</v>
      </c>
    </row>
    <row r="44" spans="2:13" ht="15.75" customHeight="1">
      <c r="B44" s="17" t="s">
        <v>76</v>
      </c>
      <c r="C44" s="6">
        <f t="shared" si="12"/>
        <v>3925</v>
      </c>
      <c r="D44" s="6">
        <f t="shared" si="13"/>
        <v>1998</v>
      </c>
      <c r="E44" s="6">
        <f t="shared" si="14"/>
        <v>1927</v>
      </c>
      <c r="F44" s="5">
        <v>685</v>
      </c>
      <c r="G44" s="5">
        <v>662</v>
      </c>
      <c r="H44" s="5">
        <v>596</v>
      </c>
      <c r="I44" s="5">
        <v>591</v>
      </c>
      <c r="J44" s="5">
        <v>717</v>
      </c>
      <c r="K44" s="5">
        <v>674</v>
      </c>
      <c r="L44" s="6">
        <v>29</v>
      </c>
      <c r="M44" s="6">
        <v>4</v>
      </c>
    </row>
    <row r="45" spans="2:13" ht="15.75" customHeight="1">
      <c r="B45" s="17" t="s">
        <v>77</v>
      </c>
      <c r="C45" s="6">
        <f t="shared" si="12"/>
        <v>3315</v>
      </c>
      <c r="D45" s="6">
        <f t="shared" si="13"/>
        <v>1721</v>
      </c>
      <c r="E45" s="6">
        <f t="shared" si="14"/>
        <v>1594</v>
      </c>
      <c r="F45" s="5">
        <v>547</v>
      </c>
      <c r="G45" s="5">
        <v>513</v>
      </c>
      <c r="H45" s="5">
        <v>576</v>
      </c>
      <c r="I45" s="5">
        <v>502</v>
      </c>
      <c r="J45" s="5">
        <v>598</v>
      </c>
      <c r="K45" s="5">
        <v>579</v>
      </c>
      <c r="L45" s="6">
        <v>74</v>
      </c>
      <c r="M45" s="6">
        <v>11</v>
      </c>
    </row>
    <row r="46" spans="2:13" ht="15.75" customHeight="1">
      <c r="B46" s="17" t="s">
        <v>78</v>
      </c>
      <c r="C46" s="6">
        <f t="shared" si="12"/>
        <v>4179</v>
      </c>
      <c r="D46" s="6">
        <f t="shared" si="13"/>
        <v>2196</v>
      </c>
      <c r="E46" s="6">
        <f t="shared" si="14"/>
        <v>1983</v>
      </c>
      <c r="F46" s="5">
        <v>714</v>
      </c>
      <c r="G46" s="5">
        <v>668</v>
      </c>
      <c r="H46" s="5">
        <v>724</v>
      </c>
      <c r="I46" s="5">
        <v>635</v>
      </c>
      <c r="J46" s="5">
        <v>758</v>
      </c>
      <c r="K46" s="5">
        <v>680</v>
      </c>
      <c r="L46" s="6">
        <v>14</v>
      </c>
      <c r="M46" s="6">
        <v>5</v>
      </c>
    </row>
    <row r="47" spans="2:13" ht="15.75" customHeight="1">
      <c r="B47" s="17" t="s">
        <v>80</v>
      </c>
      <c r="C47" s="6">
        <f t="shared" si="12"/>
        <v>2279</v>
      </c>
      <c r="D47" s="6">
        <f t="shared" si="13"/>
        <v>1166</v>
      </c>
      <c r="E47" s="6">
        <f t="shared" si="14"/>
        <v>1113</v>
      </c>
      <c r="F47" s="5">
        <v>379</v>
      </c>
      <c r="G47" s="5">
        <v>395</v>
      </c>
      <c r="H47" s="5">
        <v>401</v>
      </c>
      <c r="I47" s="5">
        <v>363</v>
      </c>
      <c r="J47" s="5">
        <v>386</v>
      </c>
      <c r="K47" s="5">
        <v>355</v>
      </c>
      <c r="L47" s="6">
        <v>50</v>
      </c>
      <c r="M47" s="6">
        <v>6</v>
      </c>
    </row>
    <row r="48" spans="2:13" ht="15.75" customHeight="1">
      <c r="B48" s="17" t="s">
        <v>49</v>
      </c>
      <c r="C48" s="6">
        <f t="shared" si="12"/>
        <v>1176</v>
      </c>
      <c r="D48" s="6">
        <f t="shared" si="13"/>
        <v>592</v>
      </c>
      <c r="E48" s="6">
        <f t="shared" si="14"/>
        <v>584</v>
      </c>
      <c r="F48" s="5">
        <v>197</v>
      </c>
      <c r="G48" s="5">
        <v>193</v>
      </c>
      <c r="H48" s="5">
        <v>185</v>
      </c>
      <c r="I48" s="5">
        <v>185</v>
      </c>
      <c r="J48" s="5">
        <v>210</v>
      </c>
      <c r="K48" s="5">
        <v>206</v>
      </c>
      <c r="L48" s="6">
        <v>26</v>
      </c>
      <c r="M48" s="6">
        <v>0</v>
      </c>
    </row>
    <row r="49" spans="2:13" ht="15.75" customHeight="1">
      <c r="B49" s="17" t="s">
        <v>52</v>
      </c>
      <c r="C49" s="6">
        <f t="shared" si="12"/>
        <v>1466</v>
      </c>
      <c r="D49" s="6">
        <f t="shared" si="13"/>
        <v>732</v>
      </c>
      <c r="E49" s="6">
        <f t="shared" si="14"/>
        <v>734</v>
      </c>
      <c r="F49" s="5">
        <v>230</v>
      </c>
      <c r="G49" s="5">
        <v>234</v>
      </c>
      <c r="H49" s="5">
        <v>248</v>
      </c>
      <c r="I49" s="5">
        <v>234</v>
      </c>
      <c r="J49" s="5">
        <v>254</v>
      </c>
      <c r="K49" s="5">
        <v>266</v>
      </c>
      <c r="L49" s="6">
        <v>62</v>
      </c>
      <c r="M49" s="6">
        <v>3</v>
      </c>
    </row>
    <row r="50" spans="2:13" ht="15.75" customHeight="1">
      <c r="B50" s="17" t="s">
        <v>84</v>
      </c>
      <c r="C50" s="6">
        <f t="shared" si="12"/>
        <v>1340</v>
      </c>
      <c r="D50" s="6">
        <f t="shared" si="13"/>
        <v>652</v>
      </c>
      <c r="E50" s="6">
        <f t="shared" si="14"/>
        <v>688</v>
      </c>
      <c r="F50" s="5">
        <v>224</v>
      </c>
      <c r="G50" s="5">
        <v>230</v>
      </c>
      <c r="H50" s="5">
        <v>202</v>
      </c>
      <c r="I50" s="5">
        <v>216</v>
      </c>
      <c r="J50" s="5">
        <v>226</v>
      </c>
      <c r="K50" s="5">
        <v>242</v>
      </c>
      <c r="L50" s="6">
        <v>25</v>
      </c>
      <c r="M50" s="6">
        <v>4</v>
      </c>
    </row>
    <row r="51" spans="2:13" ht="15.75" customHeight="1">
      <c r="B51" s="17" t="s">
        <v>64</v>
      </c>
      <c r="C51" s="6">
        <f t="shared" si="12"/>
        <v>857</v>
      </c>
      <c r="D51" s="6">
        <f t="shared" si="13"/>
        <v>439</v>
      </c>
      <c r="E51" s="6">
        <f t="shared" si="14"/>
        <v>418</v>
      </c>
      <c r="F51" s="5">
        <v>128</v>
      </c>
      <c r="G51" s="5">
        <v>143</v>
      </c>
      <c r="H51" s="5">
        <v>162</v>
      </c>
      <c r="I51" s="5">
        <v>132</v>
      </c>
      <c r="J51" s="5">
        <v>149</v>
      </c>
      <c r="K51" s="5">
        <v>143</v>
      </c>
      <c r="L51" s="6">
        <v>10</v>
      </c>
      <c r="M51" s="6">
        <v>0</v>
      </c>
    </row>
    <row r="52" spans="2:13" ht="15.75" customHeight="1">
      <c r="B52" s="17" t="s">
        <v>85</v>
      </c>
      <c r="C52" s="6">
        <f t="shared" si="12"/>
        <v>204</v>
      </c>
      <c r="D52" s="6">
        <f t="shared" si="13"/>
        <v>95</v>
      </c>
      <c r="E52" s="6">
        <f t="shared" si="14"/>
        <v>109</v>
      </c>
      <c r="F52" s="5">
        <v>24</v>
      </c>
      <c r="G52" s="5">
        <v>31</v>
      </c>
      <c r="H52" s="5">
        <v>39</v>
      </c>
      <c r="I52" s="5">
        <v>40</v>
      </c>
      <c r="J52" s="5">
        <v>32</v>
      </c>
      <c r="K52" s="5">
        <v>38</v>
      </c>
      <c r="L52" s="6">
        <v>0</v>
      </c>
      <c r="M52" s="6">
        <v>0</v>
      </c>
    </row>
    <row r="53" spans="2:13" ht="15.75" customHeight="1">
      <c r="B53" s="17" t="s">
        <v>65</v>
      </c>
      <c r="C53" s="6">
        <f t="shared" si="12"/>
        <v>502</v>
      </c>
      <c r="D53" s="6">
        <f t="shared" si="13"/>
        <v>256</v>
      </c>
      <c r="E53" s="6">
        <f t="shared" si="14"/>
        <v>246</v>
      </c>
      <c r="F53" s="5">
        <v>88</v>
      </c>
      <c r="G53" s="5">
        <v>79</v>
      </c>
      <c r="H53" s="5">
        <v>80</v>
      </c>
      <c r="I53" s="5">
        <v>85</v>
      </c>
      <c r="J53" s="5">
        <v>88</v>
      </c>
      <c r="K53" s="5">
        <v>82</v>
      </c>
      <c r="L53" s="6">
        <v>4</v>
      </c>
      <c r="M53" s="6">
        <v>1</v>
      </c>
    </row>
    <row r="54" spans="2:13" ht="15.75" customHeight="1">
      <c r="B54" s="17"/>
      <c r="C54" s="6"/>
      <c r="D54" s="6"/>
      <c r="E54" s="6"/>
      <c r="F54" s="5"/>
      <c r="G54" s="5"/>
      <c r="H54" s="5"/>
      <c r="I54" s="5"/>
      <c r="J54" s="5"/>
      <c r="K54" s="5"/>
      <c r="L54" s="6"/>
      <c r="M54" s="6"/>
    </row>
    <row r="55" spans="1:13" s="43" customFormat="1" ht="15.75" customHeight="1">
      <c r="A55" s="58" t="s">
        <v>107</v>
      </c>
      <c r="B55" s="59"/>
      <c r="C55" s="24">
        <f aca="true" t="shared" si="15" ref="C55:M55">SUM(C56:C58)</f>
        <v>25009</v>
      </c>
      <c r="D55" s="24">
        <f t="shared" si="15"/>
        <v>12826</v>
      </c>
      <c r="E55" s="24">
        <f t="shared" si="15"/>
        <v>12183</v>
      </c>
      <c r="F55" s="24">
        <f t="shared" si="15"/>
        <v>4343</v>
      </c>
      <c r="G55" s="24">
        <f t="shared" si="15"/>
        <v>4076</v>
      </c>
      <c r="H55" s="24">
        <f t="shared" si="15"/>
        <v>4197</v>
      </c>
      <c r="I55" s="24">
        <f t="shared" si="15"/>
        <v>3973</v>
      </c>
      <c r="J55" s="24">
        <f t="shared" si="15"/>
        <v>4286</v>
      </c>
      <c r="K55" s="24">
        <f t="shared" si="15"/>
        <v>4134</v>
      </c>
      <c r="L55" s="24">
        <f t="shared" si="15"/>
        <v>554</v>
      </c>
      <c r="M55" s="24">
        <f t="shared" si="15"/>
        <v>60</v>
      </c>
    </row>
    <row r="56" spans="2:13" ht="15.75" customHeight="1">
      <c r="B56" s="17" t="s">
        <v>68</v>
      </c>
      <c r="C56" s="6">
        <f>D56+E56</f>
        <v>23342</v>
      </c>
      <c r="D56" s="6">
        <f aca="true" t="shared" si="16" ref="D56:E58">F56+H56+J56</f>
        <v>11976</v>
      </c>
      <c r="E56" s="6">
        <f t="shared" si="16"/>
        <v>11366</v>
      </c>
      <c r="F56" s="5">
        <v>4029</v>
      </c>
      <c r="G56" s="5">
        <v>3786</v>
      </c>
      <c r="H56" s="5">
        <v>3942</v>
      </c>
      <c r="I56" s="5">
        <v>3742</v>
      </c>
      <c r="J56" s="5">
        <v>4005</v>
      </c>
      <c r="K56" s="5">
        <v>3838</v>
      </c>
      <c r="L56" s="6">
        <v>498</v>
      </c>
      <c r="M56" s="6">
        <v>56</v>
      </c>
    </row>
    <row r="57" spans="2:13" ht="15.75" customHeight="1">
      <c r="B57" s="17" t="s">
        <v>83</v>
      </c>
      <c r="C57" s="6">
        <f>D57+E57</f>
        <v>1237</v>
      </c>
      <c r="D57" s="6">
        <f t="shared" si="16"/>
        <v>632</v>
      </c>
      <c r="E57" s="6">
        <f t="shared" si="16"/>
        <v>605</v>
      </c>
      <c r="F57" s="5">
        <v>227</v>
      </c>
      <c r="G57" s="5">
        <v>229</v>
      </c>
      <c r="H57" s="5">
        <v>188</v>
      </c>
      <c r="I57" s="5">
        <v>163</v>
      </c>
      <c r="J57" s="5">
        <v>217</v>
      </c>
      <c r="K57" s="5">
        <v>213</v>
      </c>
      <c r="L57" s="6">
        <v>49</v>
      </c>
      <c r="M57" s="6">
        <v>2</v>
      </c>
    </row>
    <row r="58" spans="1:13" ht="15.75" customHeight="1">
      <c r="A58" s="44"/>
      <c r="B58" s="45" t="s">
        <v>66</v>
      </c>
      <c r="C58" s="49">
        <f>D58+E58</f>
        <v>430</v>
      </c>
      <c r="D58" s="49">
        <f t="shared" si="16"/>
        <v>218</v>
      </c>
      <c r="E58" s="49">
        <f t="shared" si="16"/>
        <v>212</v>
      </c>
      <c r="F58" s="46">
        <v>87</v>
      </c>
      <c r="G58" s="46">
        <v>61</v>
      </c>
      <c r="H58" s="46">
        <v>67</v>
      </c>
      <c r="I58" s="46">
        <v>68</v>
      </c>
      <c r="J58" s="46">
        <v>64</v>
      </c>
      <c r="K58" s="46">
        <v>83</v>
      </c>
      <c r="L58" s="49">
        <v>7</v>
      </c>
      <c r="M58" s="49">
        <v>2</v>
      </c>
    </row>
    <row r="59" spans="3:13" ht="15" customHeight="1">
      <c r="C59" s="6"/>
      <c r="D59" s="6"/>
      <c r="E59" s="6"/>
      <c r="F59" s="5"/>
      <c r="G59" s="5"/>
      <c r="H59" s="5"/>
      <c r="I59" s="5"/>
      <c r="J59" s="5"/>
      <c r="K59" s="5"/>
      <c r="L59" s="6"/>
      <c r="M59" s="6"/>
    </row>
    <row r="60" spans="3:13" ht="15" customHeight="1">
      <c r="C60" s="6"/>
      <c r="D60" s="6"/>
      <c r="E60" s="6"/>
      <c r="F60" s="5"/>
      <c r="G60" s="5"/>
      <c r="H60" s="5"/>
      <c r="I60" s="5"/>
      <c r="J60" s="5"/>
      <c r="K60" s="5"/>
      <c r="L60" s="6"/>
      <c r="M60" s="6"/>
    </row>
    <row r="61" spans="3:13" ht="15" customHeight="1">
      <c r="C61" s="6"/>
      <c r="D61" s="6"/>
      <c r="E61" s="6"/>
      <c r="F61" s="5"/>
      <c r="G61" s="5"/>
      <c r="H61" s="5"/>
      <c r="I61" s="5"/>
      <c r="J61" s="5"/>
      <c r="K61" s="5"/>
      <c r="L61" s="6"/>
      <c r="M61" s="6"/>
    </row>
    <row r="62" spans="3:13" ht="15" customHeight="1">
      <c r="C62" s="6"/>
      <c r="D62" s="6"/>
      <c r="E62" s="6"/>
      <c r="F62" s="5"/>
      <c r="G62" s="5"/>
      <c r="H62" s="5"/>
      <c r="I62" s="5"/>
      <c r="J62" s="5"/>
      <c r="K62" s="5"/>
      <c r="L62" s="6"/>
      <c r="M62" s="6"/>
    </row>
    <row r="63" spans="3:13" ht="15" customHeight="1">
      <c r="C63" s="6"/>
      <c r="D63" s="6"/>
      <c r="E63" s="6"/>
      <c r="F63" s="5"/>
      <c r="G63" s="5"/>
      <c r="H63" s="5"/>
      <c r="I63" s="5"/>
      <c r="J63" s="5"/>
      <c r="K63" s="5"/>
      <c r="L63" s="6"/>
      <c r="M63" s="6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</sheetData>
  <mergeCells count="19">
    <mergeCell ref="A55:B55"/>
    <mergeCell ref="A13:B13"/>
    <mergeCell ref="A25:B25"/>
    <mergeCell ref="A38:B38"/>
    <mergeCell ref="A41:B41"/>
    <mergeCell ref="A2:B3"/>
    <mergeCell ref="A8:B8"/>
    <mergeCell ref="A9:B9"/>
    <mergeCell ref="A10:B10"/>
    <mergeCell ref="A7:B7"/>
    <mergeCell ref="A11:B11"/>
    <mergeCell ref="A4:B4"/>
    <mergeCell ref="A5:B5"/>
    <mergeCell ref="A6:B6"/>
    <mergeCell ref="C2:E2"/>
    <mergeCell ref="L2:M2"/>
    <mergeCell ref="J2:K2"/>
    <mergeCell ref="F2:G2"/>
    <mergeCell ref="H2:I2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52" useFirstPageNumber="1" fitToHeight="0" horizontalDpi="98" verticalDpi="98" orientation="portrait" paperSize="9" scale="80" r:id="rId3"/>
  <headerFooter alignWithMargins="0">
    <oddHeader>&amp;L&amp;18中学校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M63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:B8"/>
    </sheetView>
  </sheetViews>
  <sheetFormatPr defaultColWidth="9.00390625" defaultRowHeight="13.5"/>
  <cols>
    <col min="1" max="1" width="2.625" style="1" customWidth="1"/>
    <col min="2" max="2" width="11.625" style="3" customWidth="1"/>
    <col min="3" max="3" width="9.25390625" style="2" customWidth="1"/>
    <col min="4" max="5" width="8.625" style="2" customWidth="1"/>
    <col min="6" max="11" width="8.625" style="1" customWidth="1"/>
    <col min="12" max="13" width="6.625" style="2" customWidth="1"/>
    <col min="14" max="16384" width="14.00390625" style="1" customWidth="1"/>
  </cols>
  <sheetData>
    <row r="1" spans="1:2" s="34" customFormat="1" ht="24" customHeight="1">
      <c r="A1" s="35" t="s">
        <v>133</v>
      </c>
      <c r="B1" s="35"/>
    </row>
    <row r="2" spans="1:13" ht="18" customHeight="1">
      <c r="A2" s="83" t="s">
        <v>0</v>
      </c>
      <c r="B2" s="84"/>
      <c r="C2" s="77" t="s">
        <v>1</v>
      </c>
      <c r="D2" s="77"/>
      <c r="E2" s="77"/>
      <c r="F2" s="77" t="s">
        <v>23</v>
      </c>
      <c r="G2" s="77"/>
      <c r="H2" s="77" t="s">
        <v>24</v>
      </c>
      <c r="I2" s="77"/>
      <c r="J2" s="77" t="s">
        <v>25</v>
      </c>
      <c r="K2" s="77"/>
      <c r="L2" s="77" t="s">
        <v>26</v>
      </c>
      <c r="M2" s="81"/>
    </row>
    <row r="3" spans="1:13" ht="18" customHeight="1">
      <c r="A3" s="83"/>
      <c r="B3" s="84"/>
      <c r="C3" s="7" t="s">
        <v>1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  <c r="L3" s="41" t="s">
        <v>27</v>
      </c>
      <c r="M3" s="42" t="s">
        <v>120</v>
      </c>
    </row>
    <row r="4" spans="1:13" ht="15.75" customHeight="1">
      <c r="A4" s="60">
        <v>17</v>
      </c>
      <c r="B4" s="61"/>
      <c r="C4" s="6">
        <v>103930</v>
      </c>
      <c r="D4" s="6">
        <v>53769</v>
      </c>
      <c r="E4" s="6">
        <v>50161</v>
      </c>
      <c r="F4" s="5">
        <v>17388</v>
      </c>
      <c r="G4" s="5">
        <v>16220</v>
      </c>
      <c r="H4" s="5">
        <v>18326</v>
      </c>
      <c r="I4" s="5">
        <v>17100</v>
      </c>
      <c r="J4" s="5">
        <v>18055</v>
      </c>
      <c r="K4" s="5">
        <v>16841</v>
      </c>
      <c r="L4" s="6">
        <v>818</v>
      </c>
      <c r="M4" s="6">
        <v>115</v>
      </c>
    </row>
    <row r="5" spans="1:13" ht="15.75" customHeight="1">
      <c r="A5" s="60">
        <f>A4+1</f>
        <v>18</v>
      </c>
      <c r="B5" s="61"/>
      <c r="C5" s="6">
        <v>103340</v>
      </c>
      <c r="D5" s="6">
        <v>53476</v>
      </c>
      <c r="E5" s="6">
        <v>49864</v>
      </c>
      <c r="F5" s="5">
        <v>17769</v>
      </c>
      <c r="G5" s="5">
        <v>16542</v>
      </c>
      <c r="H5" s="5">
        <v>17394</v>
      </c>
      <c r="I5" s="5">
        <v>16219</v>
      </c>
      <c r="J5" s="5">
        <v>18313</v>
      </c>
      <c r="K5" s="5">
        <v>17103</v>
      </c>
      <c r="L5" s="6">
        <v>944</v>
      </c>
      <c r="M5" s="6">
        <v>128</v>
      </c>
    </row>
    <row r="6" spans="1:13" ht="15.75" customHeight="1">
      <c r="A6" s="60">
        <f>A5+1</f>
        <v>19</v>
      </c>
      <c r="B6" s="61"/>
      <c r="C6" s="6">
        <v>102956</v>
      </c>
      <c r="D6" s="6">
        <v>53321</v>
      </c>
      <c r="E6" s="6">
        <v>49635</v>
      </c>
      <c r="F6" s="5">
        <v>18144</v>
      </c>
      <c r="G6" s="5">
        <v>16925</v>
      </c>
      <c r="H6" s="5">
        <v>17777</v>
      </c>
      <c r="I6" s="5">
        <v>16510</v>
      </c>
      <c r="J6" s="5">
        <v>17400</v>
      </c>
      <c r="K6" s="5">
        <v>16200</v>
      </c>
      <c r="L6" s="6">
        <v>1114</v>
      </c>
      <c r="M6" s="6">
        <v>156</v>
      </c>
    </row>
    <row r="7" spans="1:13" ht="15.75" customHeight="1">
      <c r="A7" s="60">
        <f>A6+1</f>
        <v>20</v>
      </c>
      <c r="B7" s="75"/>
      <c r="C7" s="6">
        <v>102564</v>
      </c>
      <c r="D7" s="6">
        <v>53007</v>
      </c>
      <c r="E7" s="6">
        <v>49557</v>
      </c>
      <c r="F7" s="5">
        <v>17080</v>
      </c>
      <c r="G7" s="5">
        <v>16116</v>
      </c>
      <c r="H7" s="5">
        <v>18145</v>
      </c>
      <c r="I7" s="5">
        <v>16938</v>
      </c>
      <c r="J7" s="5">
        <v>17782</v>
      </c>
      <c r="K7" s="5">
        <v>16503</v>
      </c>
      <c r="L7" s="6">
        <v>1260</v>
      </c>
      <c r="M7" s="6">
        <v>167</v>
      </c>
    </row>
    <row r="8" spans="1:13" ht="15.75" customHeight="1">
      <c r="A8" s="62">
        <f>A7+1</f>
        <v>21</v>
      </c>
      <c r="B8" s="63"/>
      <c r="C8" s="36">
        <f aca="true" t="shared" si="0" ref="C8:M8">C13+C25+C38+C41+C55</f>
        <v>102317</v>
      </c>
      <c r="D8" s="36">
        <f t="shared" si="0"/>
        <v>52860</v>
      </c>
      <c r="E8" s="36">
        <f t="shared" si="0"/>
        <v>49457</v>
      </c>
      <c r="F8" s="36">
        <f t="shared" si="0"/>
        <v>17618</v>
      </c>
      <c r="G8" s="36">
        <f t="shared" si="0"/>
        <v>16414</v>
      </c>
      <c r="H8" s="36">
        <f t="shared" si="0"/>
        <v>17080</v>
      </c>
      <c r="I8" s="36">
        <f t="shared" si="0"/>
        <v>16113</v>
      </c>
      <c r="J8" s="36">
        <f t="shared" si="0"/>
        <v>18162</v>
      </c>
      <c r="K8" s="36">
        <f t="shared" si="0"/>
        <v>16930</v>
      </c>
      <c r="L8" s="36">
        <f t="shared" si="0"/>
        <v>1300</v>
      </c>
      <c r="M8" s="36">
        <f t="shared" si="0"/>
        <v>171</v>
      </c>
    </row>
    <row r="9" spans="2:13" ht="15.75" customHeight="1">
      <c r="B9" s="14"/>
      <c r="C9" s="6"/>
      <c r="D9" s="6"/>
      <c r="E9" s="6"/>
      <c r="F9" s="5"/>
      <c r="G9" s="5"/>
      <c r="H9" s="5"/>
      <c r="I9" s="5"/>
      <c r="J9" s="5"/>
      <c r="K9" s="5"/>
      <c r="L9" s="6"/>
      <c r="M9" s="6"/>
    </row>
    <row r="10" spans="2:13" ht="15.75" customHeight="1">
      <c r="B10" s="14"/>
      <c r="C10" s="6"/>
      <c r="D10" s="6"/>
      <c r="E10" s="6"/>
      <c r="F10" s="5"/>
      <c r="G10" s="5"/>
      <c r="H10" s="5"/>
      <c r="I10" s="5"/>
      <c r="J10" s="5"/>
      <c r="K10" s="5"/>
      <c r="L10" s="6"/>
      <c r="M10" s="6"/>
    </row>
    <row r="11" spans="2:13" ht="15.75" customHeight="1">
      <c r="B11" s="14"/>
      <c r="C11" s="6"/>
      <c r="D11" s="6"/>
      <c r="E11" s="6"/>
      <c r="F11" s="5"/>
      <c r="G11" s="5"/>
      <c r="H11" s="5"/>
      <c r="I11" s="5"/>
      <c r="J11" s="5"/>
      <c r="K11" s="5"/>
      <c r="L11" s="6"/>
      <c r="M11" s="6"/>
    </row>
    <row r="12" spans="2:13" ht="15.75" customHeight="1">
      <c r="B12" s="14"/>
      <c r="C12" s="6"/>
      <c r="D12" s="6"/>
      <c r="E12" s="6"/>
      <c r="F12" s="5"/>
      <c r="G12" s="5"/>
      <c r="H12" s="5"/>
      <c r="I12" s="5"/>
      <c r="J12" s="5"/>
      <c r="K12" s="5"/>
      <c r="L12" s="6"/>
      <c r="M12" s="6"/>
    </row>
    <row r="13" spans="1:13" s="43" customFormat="1" ht="15.75" customHeight="1">
      <c r="A13" s="58" t="s">
        <v>98</v>
      </c>
      <c r="B13" s="59"/>
      <c r="C13" s="24">
        <f aca="true" t="shared" si="1" ref="C13:M13">SUM(C14:C23)</f>
        <v>6880</v>
      </c>
      <c r="D13" s="24">
        <f t="shared" si="1"/>
        <v>3472</v>
      </c>
      <c r="E13" s="24">
        <f t="shared" si="1"/>
        <v>3408</v>
      </c>
      <c r="F13" s="24">
        <f t="shared" si="1"/>
        <v>1122</v>
      </c>
      <c r="G13" s="24">
        <f t="shared" si="1"/>
        <v>1111</v>
      </c>
      <c r="H13" s="24">
        <f t="shared" si="1"/>
        <v>1152</v>
      </c>
      <c r="I13" s="24">
        <f t="shared" si="1"/>
        <v>1104</v>
      </c>
      <c r="J13" s="24">
        <f t="shared" si="1"/>
        <v>1198</v>
      </c>
      <c r="K13" s="24">
        <f t="shared" si="1"/>
        <v>1193</v>
      </c>
      <c r="L13" s="24">
        <f t="shared" si="1"/>
        <v>14</v>
      </c>
      <c r="M13" s="24">
        <f t="shared" si="1"/>
        <v>3</v>
      </c>
    </row>
    <row r="14" spans="2:13" ht="15.75" customHeight="1">
      <c r="B14" s="17" t="s">
        <v>70</v>
      </c>
      <c r="C14" s="6">
        <f aca="true" t="shared" si="2" ref="C14:C23">D14+E14</f>
        <v>821</v>
      </c>
      <c r="D14" s="6">
        <f aca="true" t="shared" si="3" ref="D14:E23">F14+H14+J14</f>
        <v>431</v>
      </c>
      <c r="E14" s="6">
        <f t="shared" si="3"/>
        <v>390</v>
      </c>
      <c r="F14" s="5">
        <v>148</v>
      </c>
      <c r="G14" s="5">
        <v>128</v>
      </c>
      <c r="H14" s="5">
        <v>131</v>
      </c>
      <c r="I14" s="5">
        <v>136</v>
      </c>
      <c r="J14" s="5">
        <v>152</v>
      </c>
      <c r="K14" s="5">
        <v>126</v>
      </c>
      <c r="L14" s="6">
        <v>1</v>
      </c>
      <c r="M14" s="6">
        <v>0</v>
      </c>
    </row>
    <row r="15" spans="2:13" ht="15.75" customHeight="1">
      <c r="B15" s="17" t="s">
        <v>72</v>
      </c>
      <c r="C15" s="6">
        <f t="shared" si="2"/>
        <v>1832</v>
      </c>
      <c r="D15" s="6">
        <f t="shared" si="3"/>
        <v>955</v>
      </c>
      <c r="E15" s="6">
        <f t="shared" si="3"/>
        <v>877</v>
      </c>
      <c r="F15" s="5">
        <v>303</v>
      </c>
      <c r="G15" s="5">
        <v>290</v>
      </c>
      <c r="H15" s="5">
        <v>315</v>
      </c>
      <c r="I15" s="5">
        <v>294</v>
      </c>
      <c r="J15" s="5">
        <v>337</v>
      </c>
      <c r="K15" s="5">
        <v>293</v>
      </c>
      <c r="L15" s="6">
        <v>2</v>
      </c>
      <c r="M15" s="6">
        <v>1</v>
      </c>
    </row>
    <row r="16" spans="2:13" ht="15.75" customHeight="1">
      <c r="B16" s="17" t="s">
        <v>81</v>
      </c>
      <c r="C16" s="6">
        <f t="shared" si="2"/>
        <v>612</v>
      </c>
      <c r="D16" s="6">
        <f t="shared" si="3"/>
        <v>306</v>
      </c>
      <c r="E16" s="6">
        <f t="shared" si="3"/>
        <v>306</v>
      </c>
      <c r="F16" s="5">
        <v>89</v>
      </c>
      <c r="G16" s="5">
        <v>105</v>
      </c>
      <c r="H16" s="5">
        <v>112</v>
      </c>
      <c r="I16" s="5">
        <v>85</v>
      </c>
      <c r="J16" s="5">
        <v>105</v>
      </c>
      <c r="K16" s="5">
        <v>116</v>
      </c>
      <c r="L16" s="6">
        <v>1</v>
      </c>
      <c r="M16" s="6">
        <v>0</v>
      </c>
    </row>
    <row r="17" spans="2:13" ht="15.75" customHeight="1">
      <c r="B17" s="17" t="s">
        <v>48</v>
      </c>
      <c r="C17" s="6">
        <f t="shared" si="2"/>
        <v>1030</v>
      </c>
      <c r="D17" s="6">
        <f t="shared" si="3"/>
        <v>508</v>
      </c>
      <c r="E17" s="6">
        <f t="shared" si="3"/>
        <v>522</v>
      </c>
      <c r="F17" s="5">
        <v>163</v>
      </c>
      <c r="G17" s="5">
        <v>142</v>
      </c>
      <c r="H17" s="5">
        <v>171</v>
      </c>
      <c r="I17" s="5">
        <v>182</v>
      </c>
      <c r="J17" s="5">
        <v>174</v>
      </c>
      <c r="K17" s="5">
        <v>198</v>
      </c>
      <c r="L17" s="6">
        <v>4</v>
      </c>
      <c r="M17" s="6">
        <v>0</v>
      </c>
    </row>
    <row r="18" spans="2:13" ht="15.75" customHeight="1">
      <c r="B18" s="17" t="s">
        <v>53</v>
      </c>
      <c r="C18" s="6">
        <f t="shared" si="2"/>
        <v>1433</v>
      </c>
      <c r="D18" s="6">
        <f t="shared" si="3"/>
        <v>705</v>
      </c>
      <c r="E18" s="6">
        <f t="shared" si="3"/>
        <v>728</v>
      </c>
      <c r="F18" s="5">
        <v>232</v>
      </c>
      <c r="G18" s="5">
        <v>258</v>
      </c>
      <c r="H18" s="5">
        <v>227</v>
      </c>
      <c r="I18" s="5">
        <v>216</v>
      </c>
      <c r="J18" s="5">
        <v>246</v>
      </c>
      <c r="K18" s="5">
        <v>254</v>
      </c>
      <c r="L18" s="6">
        <v>6</v>
      </c>
      <c r="M18" s="6">
        <v>1</v>
      </c>
    </row>
    <row r="19" spans="2:13" ht="15.75" customHeight="1">
      <c r="B19" s="17" t="s">
        <v>54</v>
      </c>
      <c r="C19" s="6">
        <f t="shared" si="2"/>
        <v>377</v>
      </c>
      <c r="D19" s="6">
        <f t="shared" si="3"/>
        <v>187</v>
      </c>
      <c r="E19" s="6">
        <f t="shared" si="3"/>
        <v>190</v>
      </c>
      <c r="F19" s="5">
        <v>62</v>
      </c>
      <c r="G19" s="5">
        <v>58</v>
      </c>
      <c r="H19" s="5">
        <v>67</v>
      </c>
      <c r="I19" s="5">
        <v>67</v>
      </c>
      <c r="J19" s="5">
        <v>58</v>
      </c>
      <c r="K19" s="5">
        <v>65</v>
      </c>
      <c r="L19" s="6">
        <v>0</v>
      </c>
      <c r="M19" s="6">
        <v>1</v>
      </c>
    </row>
    <row r="20" spans="2:13" ht="15.75" customHeight="1">
      <c r="B20" s="17" t="s">
        <v>55</v>
      </c>
      <c r="C20" s="6">
        <f t="shared" si="2"/>
        <v>188</v>
      </c>
      <c r="D20" s="6">
        <f t="shared" si="3"/>
        <v>86</v>
      </c>
      <c r="E20" s="6">
        <f t="shared" si="3"/>
        <v>102</v>
      </c>
      <c r="F20" s="5">
        <v>30</v>
      </c>
      <c r="G20" s="5">
        <v>41</v>
      </c>
      <c r="H20" s="5">
        <v>24</v>
      </c>
      <c r="I20" s="5">
        <v>30</v>
      </c>
      <c r="J20" s="5">
        <v>32</v>
      </c>
      <c r="K20" s="5">
        <v>31</v>
      </c>
      <c r="L20" s="6">
        <v>0</v>
      </c>
      <c r="M20" s="6">
        <v>0</v>
      </c>
    </row>
    <row r="21" spans="2:13" ht="15.75" customHeight="1">
      <c r="B21" s="17" t="s">
        <v>56</v>
      </c>
      <c r="C21" s="6">
        <f t="shared" si="2"/>
        <v>198</v>
      </c>
      <c r="D21" s="6">
        <f t="shared" si="3"/>
        <v>98</v>
      </c>
      <c r="E21" s="6">
        <f t="shared" si="3"/>
        <v>100</v>
      </c>
      <c r="F21" s="5">
        <v>30</v>
      </c>
      <c r="G21" s="5">
        <v>26</v>
      </c>
      <c r="H21" s="5">
        <v>36</v>
      </c>
      <c r="I21" s="5">
        <v>33</v>
      </c>
      <c r="J21" s="5">
        <v>32</v>
      </c>
      <c r="K21" s="5">
        <v>41</v>
      </c>
      <c r="L21" s="6">
        <v>0</v>
      </c>
      <c r="M21" s="6">
        <v>0</v>
      </c>
    </row>
    <row r="22" spans="2:13" ht="15.75" customHeight="1">
      <c r="B22" s="17" t="s">
        <v>57</v>
      </c>
      <c r="C22" s="6">
        <f t="shared" si="2"/>
        <v>179</v>
      </c>
      <c r="D22" s="6">
        <f t="shared" si="3"/>
        <v>85</v>
      </c>
      <c r="E22" s="6">
        <f t="shared" si="3"/>
        <v>94</v>
      </c>
      <c r="F22" s="5">
        <v>30</v>
      </c>
      <c r="G22" s="5">
        <v>29</v>
      </c>
      <c r="H22" s="5">
        <v>33</v>
      </c>
      <c r="I22" s="5">
        <v>33</v>
      </c>
      <c r="J22" s="5">
        <v>22</v>
      </c>
      <c r="K22" s="5">
        <v>32</v>
      </c>
      <c r="L22" s="6">
        <v>0</v>
      </c>
      <c r="M22" s="6">
        <v>0</v>
      </c>
    </row>
    <row r="23" spans="2:13" ht="15.75" customHeight="1">
      <c r="B23" s="17" t="s">
        <v>58</v>
      </c>
      <c r="C23" s="6">
        <f t="shared" si="2"/>
        <v>210</v>
      </c>
      <c r="D23" s="6">
        <f t="shared" si="3"/>
        <v>111</v>
      </c>
      <c r="E23" s="6">
        <f t="shared" si="3"/>
        <v>99</v>
      </c>
      <c r="F23" s="5">
        <v>35</v>
      </c>
      <c r="G23" s="5">
        <v>34</v>
      </c>
      <c r="H23" s="5">
        <v>36</v>
      </c>
      <c r="I23" s="5">
        <v>28</v>
      </c>
      <c r="J23" s="5">
        <v>40</v>
      </c>
      <c r="K23" s="5">
        <v>37</v>
      </c>
      <c r="L23" s="6">
        <v>0</v>
      </c>
      <c r="M23" s="6">
        <v>0</v>
      </c>
    </row>
    <row r="24" spans="2:13" ht="15.75" customHeight="1">
      <c r="B24" s="17"/>
      <c r="C24" s="6"/>
      <c r="D24" s="6"/>
      <c r="E24" s="6"/>
      <c r="F24" s="5"/>
      <c r="G24" s="5"/>
      <c r="H24" s="5"/>
      <c r="I24" s="5"/>
      <c r="J24" s="5"/>
      <c r="K24" s="5"/>
      <c r="L24" s="6"/>
      <c r="M24" s="6"/>
    </row>
    <row r="25" spans="1:13" s="43" customFormat="1" ht="15.75" customHeight="1">
      <c r="A25" s="58" t="s">
        <v>101</v>
      </c>
      <c r="B25" s="59"/>
      <c r="C25" s="24">
        <f aca="true" t="shared" si="4" ref="C25:M25">SUM(C26:C36)</f>
        <v>28470</v>
      </c>
      <c r="D25" s="24">
        <f t="shared" si="4"/>
        <v>14551</v>
      </c>
      <c r="E25" s="24">
        <f t="shared" si="4"/>
        <v>13919</v>
      </c>
      <c r="F25" s="24">
        <f t="shared" si="4"/>
        <v>4924</v>
      </c>
      <c r="G25" s="24">
        <f t="shared" si="4"/>
        <v>4648</v>
      </c>
      <c r="H25" s="24">
        <f t="shared" si="4"/>
        <v>4620</v>
      </c>
      <c r="I25" s="24">
        <f t="shared" si="4"/>
        <v>4536</v>
      </c>
      <c r="J25" s="24">
        <f t="shared" si="4"/>
        <v>5007</v>
      </c>
      <c r="K25" s="24">
        <f t="shared" si="4"/>
        <v>4735</v>
      </c>
      <c r="L25" s="24">
        <f t="shared" si="4"/>
        <v>267</v>
      </c>
      <c r="M25" s="24">
        <f t="shared" si="4"/>
        <v>52</v>
      </c>
    </row>
    <row r="26" spans="2:13" ht="15.75" customHeight="1">
      <c r="B26" s="17" t="s">
        <v>69</v>
      </c>
      <c r="C26" s="6">
        <f aca="true" t="shared" si="5" ref="C26:C36">D26+E26</f>
        <v>5693</v>
      </c>
      <c r="D26" s="6">
        <f aca="true" t="shared" si="6" ref="D26:E36">F26+H26+J26</f>
        <v>2871</v>
      </c>
      <c r="E26" s="6">
        <f t="shared" si="6"/>
        <v>2822</v>
      </c>
      <c r="F26" s="5">
        <v>966</v>
      </c>
      <c r="G26" s="5">
        <v>949</v>
      </c>
      <c r="H26" s="5">
        <v>940</v>
      </c>
      <c r="I26" s="5">
        <v>912</v>
      </c>
      <c r="J26" s="5">
        <v>965</v>
      </c>
      <c r="K26" s="5">
        <v>961</v>
      </c>
      <c r="L26" s="6">
        <v>47</v>
      </c>
      <c r="M26" s="6">
        <v>11</v>
      </c>
    </row>
    <row r="27" spans="2:13" ht="15.75" customHeight="1">
      <c r="B27" s="17" t="s">
        <v>71</v>
      </c>
      <c r="C27" s="6">
        <f t="shared" si="5"/>
        <v>3121</v>
      </c>
      <c r="D27" s="6">
        <f t="shared" si="6"/>
        <v>1597</v>
      </c>
      <c r="E27" s="6">
        <f t="shared" si="6"/>
        <v>1524</v>
      </c>
      <c r="F27" s="5">
        <v>538</v>
      </c>
      <c r="G27" s="5">
        <v>526</v>
      </c>
      <c r="H27" s="5">
        <v>504</v>
      </c>
      <c r="I27" s="5">
        <v>482</v>
      </c>
      <c r="J27" s="5">
        <v>555</v>
      </c>
      <c r="K27" s="5">
        <v>516</v>
      </c>
      <c r="L27" s="6">
        <v>15</v>
      </c>
      <c r="M27" s="6">
        <v>13</v>
      </c>
    </row>
    <row r="28" spans="2:13" ht="15.75" customHeight="1">
      <c r="B28" s="17" t="s">
        <v>47</v>
      </c>
      <c r="C28" s="6">
        <f t="shared" si="5"/>
        <v>3726</v>
      </c>
      <c r="D28" s="6">
        <f t="shared" si="6"/>
        <v>1943</v>
      </c>
      <c r="E28" s="6">
        <f t="shared" si="6"/>
        <v>1783</v>
      </c>
      <c r="F28" s="5">
        <v>612</v>
      </c>
      <c r="G28" s="5">
        <v>564</v>
      </c>
      <c r="H28" s="5">
        <v>660</v>
      </c>
      <c r="I28" s="5">
        <v>605</v>
      </c>
      <c r="J28" s="5">
        <v>671</v>
      </c>
      <c r="K28" s="5">
        <v>614</v>
      </c>
      <c r="L28" s="6">
        <v>31</v>
      </c>
      <c r="M28" s="6">
        <v>0</v>
      </c>
    </row>
    <row r="29" spans="2:13" ht="15.75" customHeight="1">
      <c r="B29" s="17" t="s">
        <v>74</v>
      </c>
      <c r="C29" s="6">
        <f t="shared" si="5"/>
        <v>7823</v>
      </c>
      <c r="D29" s="6">
        <f t="shared" si="6"/>
        <v>3976</v>
      </c>
      <c r="E29" s="6">
        <f t="shared" si="6"/>
        <v>3847</v>
      </c>
      <c r="F29" s="5">
        <v>1351</v>
      </c>
      <c r="G29" s="5">
        <v>1278</v>
      </c>
      <c r="H29" s="5">
        <v>1239</v>
      </c>
      <c r="I29" s="5">
        <v>1261</v>
      </c>
      <c r="J29" s="5">
        <v>1386</v>
      </c>
      <c r="K29" s="5">
        <v>1308</v>
      </c>
      <c r="L29" s="6">
        <v>85</v>
      </c>
      <c r="M29" s="6">
        <v>19</v>
      </c>
    </row>
    <row r="30" spans="2:13" ht="15.75" customHeight="1">
      <c r="B30" s="17" t="s">
        <v>79</v>
      </c>
      <c r="C30" s="6">
        <f t="shared" si="5"/>
        <v>2506</v>
      </c>
      <c r="D30" s="6">
        <f t="shared" si="6"/>
        <v>1301</v>
      </c>
      <c r="E30" s="6">
        <f t="shared" si="6"/>
        <v>1205</v>
      </c>
      <c r="F30" s="5">
        <v>433</v>
      </c>
      <c r="G30" s="5">
        <v>405</v>
      </c>
      <c r="H30" s="5">
        <v>407</v>
      </c>
      <c r="I30" s="5">
        <v>395</v>
      </c>
      <c r="J30" s="5">
        <v>461</v>
      </c>
      <c r="K30" s="5">
        <v>405</v>
      </c>
      <c r="L30" s="6">
        <v>43</v>
      </c>
      <c r="M30" s="6">
        <v>4</v>
      </c>
    </row>
    <row r="31" spans="2:13" ht="15.75" customHeight="1">
      <c r="B31" s="17" t="s">
        <v>82</v>
      </c>
      <c r="C31" s="6">
        <f t="shared" si="5"/>
        <v>1494</v>
      </c>
      <c r="D31" s="6">
        <f t="shared" si="6"/>
        <v>777</v>
      </c>
      <c r="E31" s="6">
        <f t="shared" si="6"/>
        <v>717</v>
      </c>
      <c r="F31" s="5">
        <v>266</v>
      </c>
      <c r="G31" s="5">
        <v>239</v>
      </c>
      <c r="H31" s="5">
        <v>252</v>
      </c>
      <c r="I31" s="5">
        <v>238</v>
      </c>
      <c r="J31" s="5">
        <v>259</v>
      </c>
      <c r="K31" s="5">
        <v>240</v>
      </c>
      <c r="L31" s="6">
        <v>19</v>
      </c>
      <c r="M31" s="6">
        <v>2</v>
      </c>
    </row>
    <row r="32" spans="2:13" ht="15.75" customHeight="1">
      <c r="B32" s="17" t="s">
        <v>59</v>
      </c>
      <c r="C32" s="6">
        <f t="shared" si="5"/>
        <v>1095</v>
      </c>
      <c r="D32" s="6">
        <f t="shared" si="6"/>
        <v>550</v>
      </c>
      <c r="E32" s="6">
        <f t="shared" si="6"/>
        <v>545</v>
      </c>
      <c r="F32" s="5">
        <v>175</v>
      </c>
      <c r="G32" s="5">
        <v>183</v>
      </c>
      <c r="H32" s="5">
        <v>181</v>
      </c>
      <c r="I32" s="5">
        <v>194</v>
      </c>
      <c r="J32" s="5">
        <v>194</v>
      </c>
      <c r="K32" s="5">
        <v>168</v>
      </c>
      <c r="L32" s="6">
        <v>0</v>
      </c>
      <c r="M32" s="6">
        <v>3</v>
      </c>
    </row>
    <row r="33" spans="2:13" ht="15.75" customHeight="1">
      <c r="B33" s="17" t="s">
        <v>60</v>
      </c>
      <c r="C33" s="6">
        <f t="shared" si="5"/>
        <v>1038</v>
      </c>
      <c r="D33" s="6">
        <f t="shared" si="6"/>
        <v>513</v>
      </c>
      <c r="E33" s="6">
        <f t="shared" si="6"/>
        <v>525</v>
      </c>
      <c r="F33" s="5">
        <v>181</v>
      </c>
      <c r="G33" s="5">
        <v>203</v>
      </c>
      <c r="H33" s="5">
        <v>148</v>
      </c>
      <c r="I33" s="5">
        <v>147</v>
      </c>
      <c r="J33" s="5">
        <v>184</v>
      </c>
      <c r="K33" s="5">
        <v>175</v>
      </c>
      <c r="L33" s="6">
        <v>14</v>
      </c>
      <c r="M33" s="6">
        <v>0</v>
      </c>
    </row>
    <row r="34" spans="2:13" ht="15.75" customHeight="1">
      <c r="B34" s="17" t="s">
        <v>61</v>
      </c>
      <c r="C34" s="6">
        <f t="shared" si="5"/>
        <v>1062</v>
      </c>
      <c r="D34" s="6">
        <f t="shared" si="6"/>
        <v>577</v>
      </c>
      <c r="E34" s="6">
        <f t="shared" si="6"/>
        <v>485</v>
      </c>
      <c r="F34" s="5">
        <v>237</v>
      </c>
      <c r="G34" s="5">
        <v>159</v>
      </c>
      <c r="H34" s="5">
        <v>161</v>
      </c>
      <c r="I34" s="5">
        <v>151</v>
      </c>
      <c r="J34" s="5">
        <v>179</v>
      </c>
      <c r="K34" s="5">
        <v>175</v>
      </c>
      <c r="L34" s="6">
        <v>3</v>
      </c>
      <c r="M34" s="6">
        <v>0</v>
      </c>
    </row>
    <row r="35" spans="2:13" ht="15.75" customHeight="1">
      <c r="B35" s="17" t="s">
        <v>62</v>
      </c>
      <c r="C35" s="6">
        <f t="shared" si="5"/>
        <v>611</v>
      </c>
      <c r="D35" s="6">
        <f t="shared" si="6"/>
        <v>295</v>
      </c>
      <c r="E35" s="6">
        <f t="shared" si="6"/>
        <v>316</v>
      </c>
      <c r="F35" s="5">
        <v>107</v>
      </c>
      <c r="G35" s="5">
        <v>90</v>
      </c>
      <c r="H35" s="5">
        <v>89</v>
      </c>
      <c r="I35" s="5">
        <v>109</v>
      </c>
      <c r="J35" s="5">
        <v>99</v>
      </c>
      <c r="K35" s="5">
        <v>117</v>
      </c>
      <c r="L35" s="6">
        <v>10</v>
      </c>
      <c r="M35" s="6">
        <v>0</v>
      </c>
    </row>
    <row r="36" spans="2:13" ht="15.75" customHeight="1">
      <c r="B36" s="17" t="s">
        <v>63</v>
      </c>
      <c r="C36" s="6">
        <f t="shared" si="5"/>
        <v>301</v>
      </c>
      <c r="D36" s="6">
        <f t="shared" si="6"/>
        <v>151</v>
      </c>
      <c r="E36" s="6">
        <f t="shared" si="6"/>
        <v>150</v>
      </c>
      <c r="F36" s="5">
        <v>58</v>
      </c>
      <c r="G36" s="5">
        <v>52</v>
      </c>
      <c r="H36" s="5">
        <v>39</v>
      </c>
      <c r="I36" s="5">
        <v>42</v>
      </c>
      <c r="J36" s="5">
        <v>54</v>
      </c>
      <c r="K36" s="5">
        <v>56</v>
      </c>
      <c r="L36" s="6">
        <v>0</v>
      </c>
      <c r="M36" s="6">
        <v>0</v>
      </c>
    </row>
    <row r="37" spans="2:13" ht="15.75" customHeight="1">
      <c r="B37" s="17"/>
      <c r="C37" s="6"/>
      <c r="D37" s="6"/>
      <c r="E37" s="6"/>
      <c r="F37" s="5"/>
      <c r="G37" s="5"/>
      <c r="H37" s="5"/>
      <c r="I37" s="5"/>
      <c r="J37" s="5"/>
      <c r="K37" s="5"/>
      <c r="L37" s="6"/>
      <c r="M37" s="6"/>
    </row>
    <row r="38" spans="1:13" s="43" customFormat="1" ht="15.75" customHeight="1">
      <c r="A38" s="58" t="s">
        <v>102</v>
      </c>
      <c r="B38" s="59"/>
      <c r="C38" s="24">
        <f aca="true" t="shared" si="7" ref="C38:M38">SUM(C39:C39)</f>
        <v>17677</v>
      </c>
      <c r="D38" s="24">
        <f t="shared" si="7"/>
        <v>9252</v>
      </c>
      <c r="E38" s="24">
        <f t="shared" si="7"/>
        <v>8425</v>
      </c>
      <c r="F38" s="24">
        <f t="shared" si="7"/>
        <v>3078</v>
      </c>
      <c r="G38" s="24">
        <f t="shared" si="7"/>
        <v>2736</v>
      </c>
      <c r="H38" s="24">
        <f t="shared" si="7"/>
        <v>2961</v>
      </c>
      <c r="I38" s="24">
        <f t="shared" si="7"/>
        <v>2829</v>
      </c>
      <c r="J38" s="24">
        <f t="shared" si="7"/>
        <v>3213</v>
      </c>
      <c r="K38" s="24">
        <f t="shared" si="7"/>
        <v>2860</v>
      </c>
      <c r="L38" s="24">
        <f t="shared" si="7"/>
        <v>62</v>
      </c>
      <c r="M38" s="24">
        <f t="shared" si="7"/>
        <v>22</v>
      </c>
    </row>
    <row r="39" spans="2:13" ht="15.75" customHeight="1">
      <c r="B39" s="17" t="s">
        <v>67</v>
      </c>
      <c r="C39" s="6">
        <f>D39+E39</f>
        <v>17677</v>
      </c>
      <c r="D39" s="6">
        <f>F39+H39+J39</f>
        <v>9252</v>
      </c>
      <c r="E39" s="6">
        <f>G39+I39+K39</f>
        <v>8425</v>
      </c>
      <c r="F39" s="5">
        <v>3078</v>
      </c>
      <c r="G39" s="5">
        <v>2736</v>
      </c>
      <c r="H39" s="5">
        <v>2961</v>
      </c>
      <c r="I39" s="5">
        <v>2829</v>
      </c>
      <c r="J39" s="5">
        <v>3213</v>
      </c>
      <c r="K39" s="5">
        <v>2860</v>
      </c>
      <c r="L39" s="6">
        <v>62</v>
      </c>
      <c r="M39" s="6">
        <v>22</v>
      </c>
    </row>
    <row r="40" spans="2:13" ht="15.75" customHeight="1">
      <c r="B40" s="17"/>
      <c r="C40" s="6"/>
      <c r="D40" s="6"/>
      <c r="E40" s="6"/>
      <c r="F40" s="5"/>
      <c r="G40" s="5"/>
      <c r="H40" s="5"/>
      <c r="I40" s="5"/>
      <c r="J40" s="5"/>
      <c r="K40" s="5"/>
      <c r="L40" s="6"/>
      <c r="M40" s="6"/>
    </row>
    <row r="41" spans="1:13" s="43" customFormat="1" ht="15.75" customHeight="1">
      <c r="A41" s="56" t="s">
        <v>108</v>
      </c>
      <c r="B41" s="57"/>
      <c r="C41" s="24">
        <f aca="true" t="shared" si="8" ref="C41:M41">SUM(C42:C53)</f>
        <v>26088</v>
      </c>
      <c r="D41" s="24">
        <f t="shared" si="8"/>
        <v>13408</v>
      </c>
      <c r="E41" s="24">
        <f t="shared" si="8"/>
        <v>12680</v>
      </c>
      <c r="F41" s="24">
        <f t="shared" si="8"/>
        <v>4384</v>
      </c>
      <c r="G41" s="24">
        <f t="shared" si="8"/>
        <v>4220</v>
      </c>
      <c r="H41" s="24">
        <f t="shared" si="8"/>
        <v>4371</v>
      </c>
      <c r="I41" s="24">
        <f t="shared" si="8"/>
        <v>4059</v>
      </c>
      <c r="J41" s="24">
        <f t="shared" si="8"/>
        <v>4653</v>
      </c>
      <c r="K41" s="24">
        <f t="shared" si="8"/>
        <v>4401</v>
      </c>
      <c r="L41" s="24">
        <f t="shared" si="8"/>
        <v>406</v>
      </c>
      <c r="M41" s="24">
        <f t="shared" si="8"/>
        <v>40</v>
      </c>
    </row>
    <row r="42" spans="2:13" ht="15.75" customHeight="1">
      <c r="B42" s="17" t="s">
        <v>73</v>
      </c>
      <c r="C42" s="6">
        <f aca="true" t="shared" si="9" ref="C42:C53">D42+E42</f>
        <v>2667</v>
      </c>
      <c r="D42" s="6">
        <f aca="true" t="shared" si="10" ref="D42:E53">F42+H42+J42</f>
        <v>1383</v>
      </c>
      <c r="E42" s="6">
        <f t="shared" si="10"/>
        <v>1284</v>
      </c>
      <c r="F42" s="5">
        <v>448</v>
      </c>
      <c r="G42" s="5">
        <v>425</v>
      </c>
      <c r="H42" s="5">
        <v>455</v>
      </c>
      <c r="I42" s="5">
        <v>407</v>
      </c>
      <c r="J42" s="5">
        <v>480</v>
      </c>
      <c r="K42" s="5">
        <v>452</v>
      </c>
      <c r="L42" s="6">
        <v>18</v>
      </c>
      <c r="M42" s="6">
        <v>1</v>
      </c>
    </row>
    <row r="43" spans="2:13" ht="15.75" customHeight="1">
      <c r="B43" s="17" t="s">
        <v>75</v>
      </c>
      <c r="C43" s="6">
        <f t="shared" si="9"/>
        <v>4545</v>
      </c>
      <c r="D43" s="6">
        <f t="shared" si="10"/>
        <v>2371</v>
      </c>
      <c r="E43" s="6">
        <f t="shared" si="10"/>
        <v>2174</v>
      </c>
      <c r="F43" s="5">
        <v>776</v>
      </c>
      <c r="G43" s="5">
        <v>708</v>
      </c>
      <c r="H43" s="5">
        <v>777</v>
      </c>
      <c r="I43" s="5">
        <v>724</v>
      </c>
      <c r="J43" s="5">
        <v>818</v>
      </c>
      <c r="K43" s="5">
        <v>742</v>
      </c>
      <c r="L43" s="6">
        <v>94</v>
      </c>
      <c r="M43" s="6">
        <v>6</v>
      </c>
    </row>
    <row r="44" spans="2:13" ht="15.75" customHeight="1">
      <c r="B44" s="17" t="s">
        <v>76</v>
      </c>
      <c r="C44" s="6">
        <f t="shared" si="9"/>
        <v>3925</v>
      </c>
      <c r="D44" s="6">
        <f t="shared" si="10"/>
        <v>1998</v>
      </c>
      <c r="E44" s="6">
        <f t="shared" si="10"/>
        <v>1927</v>
      </c>
      <c r="F44" s="5">
        <v>685</v>
      </c>
      <c r="G44" s="5">
        <v>662</v>
      </c>
      <c r="H44" s="5">
        <v>596</v>
      </c>
      <c r="I44" s="5">
        <v>591</v>
      </c>
      <c r="J44" s="5">
        <v>717</v>
      </c>
      <c r="K44" s="5">
        <v>674</v>
      </c>
      <c r="L44" s="6">
        <v>29</v>
      </c>
      <c r="M44" s="6">
        <v>4</v>
      </c>
    </row>
    <row r="45" spans="2:13" ht="15.75" customHeight="1">
      <c r="B45" s="17" t="s">
        <v>77</v>
      </c>
      <c r="C45" s="6">
        <f t="shared" si="9"/>
        <v>3315</v>
      </c>
      <c r="D45" s="6">
        <f t="shared" si="10"/>
        <v>1721</v>
      </c>
      <c r="E45" s="6">
        <f t="shared" si="10"/>
        <v>1594</v>
      </c>
      <c r="F45" s="5">
        <v>547</v>
      </c>
      <c r="G45" s="5">
        <v>513</v>
      </c>
      <c r="H45" s="5">
        <v>576</v>
      </c>
      <c r="I45" s="5">
        <v>502</v>
      </c>
      <c r="J45" s="5">
        <v>598</v>
      </c>
      <c r="K45" s="5">
        <v>579</v>
      </c>
      <c r="L45" s="6">
        <v>74</v>
      </c>
      <c r="M45" s="6">
        <v>11</v>
      </c>
    </row>
    <row r="46" spans="2:13" ht="15.75" customHeight="1">
      <c r="B46" s="17" t="s">
        <v>78</v>
      </c>
      <c r="C46" s="6">
        <f t="shared" si="9"/>
        <v>3990</v>
      </c>
      <c r="D46" s="6">
        <f t="shared" si="10"/>
        <v>2062</v>
      </c>
      <c r="E46" s="6">
        <f t="shared" si="10"/>
        <v>1928</v>
      </c>
      <c r="F46" s="5">
        <v>674</v>
      </c>
      <c r="G46" s="5">
        <v>646</v>
      </c>
      <c r="H46" s="5">
        <v>672</v>
      </c>
      <c r="I46" s="5">
        <v>612</v>
      </c>
      <c r="J46" s="5">
        <v>716</v>
      </c>
      <c r="K46" s="5">
        <v>670</v>
      </c>
      <c r="L46" s="6">
        <v>14</v>
      </c>
      <c r="M46" s="6">
        <v>5</v>
      </c>
    </row>
    <row r="47" spans="2:13" ht="15.75" customHeight="1">
      <c r="B47" s="17" t="s">
        <v>80</v>
      </c>
      <c r="C47" s="6">
        <f t="shared" si="9"/>
        <v>2279</v>
      </c>
      <c r="D47" s="6">
        <f t="shared" si="10"/>
        <v>1166</v>
      </c>
      <c r="E47" s="6">
        <f t="shared" si="10"/>
        <v>1113</v>
      </c>
      <c r="F47" s="5">
        <v>379</v>
      </c>
      <c r="G47" s="5">
        <v>395</v>
      </c>
      <c r="H47" s="5">
        <v>401</v>
      </c>
      <c r="I47" s="5">
        <v>363</v>
      </c>
      <c r="J47" s="5">
        <v>386</v>
      </c>
      <c r="K47" s="5">
        <v>355</v>
      </c>
      <c r="L47" s="6">
        <v>50</v>
      </c>
      <c r="M47" s="6">
        <v>6</v>
      </c>
    </row>
    <row r="48" spans="2:13" ht="15.75" customHeight="1">
      <c r="B48" s="17" t="s">
        <v>49</v>
      </c>
      <c r="C48" s="6">
        <f t="shared" si="9"/>
        <v>1176</v>
      </c>
      <c r="D48" s="6">
        <f t="shared" si="10"/>
        <v>592</v>
      </c>
      <c r="E48" s="6">
        <f t="shared" si="10"/>
        <v>584</v>
      </c>
      <c r="F48" s="5">
        <v>197</v>
      </c>
      <c r="G48" s="5">
        <v>193</v>
      </c>
      <c r="H48" s="5">
        <v>185</v>
      </c>
      <c r="I48" s="5">
        <v>185</v>
      </c>
      <c r="J48" s="5">
        <v>210</v>
      </c>
      <c r="K48" s="5">
        <v>206</v>
      </c>
      <c r="L48" s="6">
        <v>26</v>
      </c>
      <c r="M48" s="6">
        <v>0</v>
      </c>
    </row>
    <row r="49" spans="2:13" ht="15.75" customHeight="1">
      <c r="B49" s="17" t="s">
        <v>52</v>
      </c>
      <c r="C49" s="6">
        <f t="shared" si="9"/>
        <v>1288</v>
      </c>
      <c r="D49" s="6">
        <f t="shared" si="10"/>
        <v>673</v>
      </c>
      <c r="E49" s="6">
        <f t="shared" si="10"/>
        <v>615</v>
      </c>
      <c r="F49" s="5">
        <v>214</v>
      </c>
      <c r="G49" s="5">
        <v>195</v>
      </c>
      <c r="H49" s="5">
        <v>226</v>
      </c>
      <c r="I49" s="5">
        <v>202</v>
      </c>
      <c r="J49" s="5">
        <v>233</v>
      </c>
      <c r="K49" s="5">
        <v>218</v>
      </c>
      <c r="L49" s="6">
        <v>62</v>
      </c>
      <c r="M49" s="6">
        <v>2</v>
      </c>
    </row>
    <row r="50" spans="2:13" ht="15.75" customHeight="1">
      <c r="B50" s="17" t="s">
        <v>84</v>
      </c>
      <c r="C50" s="6">
        <f t="shared" si="9"/>
        <v>1340</v>
      </c>
      <c r="D50" s="6">
        <f t="shared" si="10"/>
        <v>652</v>
      </c>
      <c r="E50" s="6">
        <f t="shared" si="10"/>
        <v>688</v>
      </c>
      <c r="F50" s="5">
        <v>224</v>
      </c>
      <c r="G50" s="5">
        <v>230</v>
      </c>
      <c r="H50" s="5">
        <v>202</v>
      </c>
      <c r="I50" s="5">
        <v>216</v>
      </c>
      <c r="J50" s="5">
        <v>226</v>
      </c>
      <c r="K50" s="5">
        <v>242</v>
      </c>
      <c r="L50" s="6">
        <v>25</v>
      </c>
      <c r="M50" s="6">
        <v>4</v>
      </c>
    </row>
    <row r="51" spans="2:13" ht="15.75" customHeight="1">
      <c r="B51" s="17" t="s">
        <v>64</v>
      </c>
      <c r="C51" s="6">
        <f t="shared" si="9"/>
        <v>857</v>
      </c>
      <c r="D51" s="6">
        <f t="shared" si="10"/>
        <v>439</v>
      </c>
      <c r="E51" s="6">
        <f t="shared" si="10"/>
        <v>418</v>
      </c>
      <c r="F51" s="5">
        <v>128</v>
      </c>
      <c r="G51" s="5">
        <v>143</v>
      </c>
      <c r="H51" s="5">
        <v>162</v>
      </c>
      <c r="I51" s="5">
        <v>132</v>
      </c>
      <c r="J51" s="5">
        <v>149</v>
      </c>
      <c r="K51" s="5">
        <v>143</v>
      </c>
      <c r="L51" s="6">
        <v>10</v>
      </c>
      <c r="M51" s="6">
        <v>0</v>
      </c>
    </row>
    <row r="52" spans="2:13" ht="15.75" customHeight="1">
      <c r="B52" s="17" t="s">
        <v>85</v>
      </c>
      <c r="C52" s="6">
        <f t="shared" si="9"/>
        <v>204</v>
      </c>
      <c r="D52" s="6">
        <f t="shared" si="10"/>
        <v>95</v>
      </c>
      <c r="E52" s="6">
        <f t="shared" si="10"/>
        <v>109</v>
      </c>
      <c r="F52" s="5">
        <v>24</v>
      </c>
      <c r="G52" s="5">
        <v>31</v>
      </c>
      <c r="H52" s="5">
        <v>39</v>
      </c>
      <c r="I52" s="5">
        <v>40</v>
      </c>
      <c r="J52" s="5">
        <v>32</v>
      </c>
      <c r="K52" s="5">
        <v>38</v>
      </c>
      <c r="L52" s="6">
        <v>0</v>
      </c>
      <c r="M52" s="6">
        <v>0</v>
      </c>
    </row>
    <row r="53" spans="2:13" ht="15.75" customHeight="1">
      <c r="B53" s="17" t="s">
        <v>65</v>
      </c>
      <c r="C53" s="6">
        <f t="shared" si="9"/>
        <v>502</v>
      </c>
      <c r="D53" s="6">
        <f t="shared" si="10"/>
        <v>256</v>
      </c>
      <c r="E53" s="6">
        <f t="shared" si="10"/>
        <v>246</v>
      </c>
      <c r="F53" s="5">
        <v>88</v>
      </c>
      <c r="G53" s="5">
        <v>79</v>
      </c>
      <c r="H53" s="5">
        <v>80</v>
      </c>
      <c r="I53" s="5">
        <v>85</v>
      </c>
      <c r="J53" s="5">
        <v>88</v>
      </c>
      <c r="K53" s="5">
        <v>82</v>
      </c>
      <c r="L53" s="6">
        <v>4</v>
      </c>
      <c r="M53" s="6">
        <v>1</v>
      </c>
    </row>
    <row r="54" spans="2:13" ht="15.75" customHeight="1">
      <c r="B54" s="17"/>
      <c r="C54" s="6"/>
      <c r="D54" s="6"/>
      <c r="E54" s="6"/>
      <c r="F54" s="5"/>
      <c r="G54" s="5"/>
      <c r="H54" s="5"/>
      <c r="I54" s="5"/>
      <c r="J54" s="5"/>
      <c r="K54" s="5"/>
      <c r="L54" s="6"/>
      <c r="M54" s="6"/>
    </row>
    <row r="55" spans="1:13" s="43" customFormat="1" ht="15.75" customHeight="1">
      <c r="A55" s="58" t="s">
        <v>107</v>
      </c>
      <c r="B55" s="59"/>
      <c r="C55" s="24">
        <f aca="true" t="shared" si="11" ref="C55:M55">SUM(C56:C58)</f>
        <v>23202</v>
      </c>
      <c r="D55" s="24">
        <f t="shared" si="11"/>
        <v>12177</v>
      </c>
      <c r="E55" s="24">
        <f t="shared" si="11"/>
        <v>11025</v>
      </c>
      <c r="F55" s="24">
        <f t="shared" si="11"/>
        <v>4110</v>
      </c>
      <c r="G55" s="24">
        <f t="shared" si="11"/>
        <v>3699</v>
      </c>
      <c r="H55" s="24">
        <f t="shared" si="11"/>
        <v>3976</v>
      </c>
      <c r="I55" s="24">
        <f t="shared" si="11"/>
        <v>3585</v>
      </c>
      <c r="J55" s="24">
        <f t="shared" si="11"/>
        <v>4091</v>
      </c>
      <c r="K55" s="24">
        <f t="shared" si="11"/>
        <v>3741</v>
      </c>
      <c r="L55" s="24">
        <f t="shared" si="11"/>
        <v>551</v>
      </c>
      <c r="M55" s="24">
        <f t="shared" si="11"/>
        <v>54</v>
      </c>
    </row>
    <row r="56" spans="2:13" ht="15.75" customHeight="1">
      <c r="B56" s="17" t="s">
        <v>68</v>
      </c>
      <c r="C56" s="6">
        <f>D56+E56</f>
        <v>21535</v>
      </c>
      <c r="D56" s="6">
        <f aca="true" t="shared" si="12" ref="D56:E58">F56+H56+J56</f>
        <v>11327</v>
      </c>
      <c r="E56" s="6">
        <f t="shared" si="12"/>
        <v>10208</v>
      </c>
      <c r="F56" s="5">
        <v>3796</v>
      </c>
      <c r="G56" s="5">
        <v>3409</v>
      </c>
      <c r="H56" s="5">
        <v>3721</v>
      </c>
      <c r="I56" s="5">
        <v>3354</v>
      </c>
      <c r="J56" s="5">
        <v>3810</v>
      </c>
      <c r="K56" s="5">
        <v>3445</v>
      </c>
      <c r="L56" s="6">
        <v>495</v>
      </c>
      <c r="M56" s="6">
        <v>50</v>
      </c>
    </row>
    <row r="57" spans="2:13" ht="15.75" customHeight="1">
      <c r="B57" s="17" t="s">
        <v>83</v>
      </c>
      <c r="C57" s="6">
        <f>D57+E57</f>
        <v>1237</v>
      </c>
      <c r="D57" s="6">
        <f t="shared" si="12"/>
        <v>632</v>
      </c>
      <c r="E57" s="6">
        <f t="shared" si="12"/>
        <v>605</v>
      </c>
      <c r="F57" s="5">
        <v>227</v>
      </c>
      <c r="G57" s="5">
        <v>229</v>
      </c>
      <c r="H57" s="5">
        <v>188</v>
      </c>
      <c r="I57" s="5">
        <v>163</v>
      </c>
      <c r="J57" s="5">
        <v>217</v>
      </c>
      <c r="K57" s="5">
        <v>213</v>
      </c>
      <c r="L57" s="6">
        <v>49</v>
      </c>
      <c r="M57" s="6">
        <v>2</v>
      </c>
    </row>
    <row r="58" spans="1:13" ht="15.75" customHeight="1">
      <c r="A58" s="44"/>
      <c r="B58" s="45" t="s">
        <v>66</v>
      </c>
      <c r="C58" s="49">
        <f>D58+E58</f>
        <v>430</v>
      </c>
      <c r="D58" s="49">
        <f t="shared" si="12"/>
        <v>218</v>
      </c>
      <c r="E58" s="49">
        <f t="shared" si="12"/>
        <v>212</v>
      </c>
      <c r="F58" s="46">
        <v>87</v>
      </c>
      <c r="G58" s="46">
        <v>61</v>
      </c>
      <c r="H58" s="46">
        <v>67</v>
      </c>
      <c r="I58" s="46">
        <v>68</v>
      </c>
      <c r="J58" s="46">
        <v>64</v>
      </c>
      <c r="K58" s="46">
        <v>83</v>
      </c>
      <c r="L58" s="49">
        <v>7</v>
      </c>
      <c r="M58" s="49">
        <v>2</v>
      </c>
    </row>
    <row r="59" spans="3:13" ht="15" customHeight="1">
      <c r="C59" s="6"/>
      <c r="D59" s="6"/>
      <c r="E59" s="6"/>
      <c r="F59" s="5"/>
      <c r="G59" s="5"/>
      <c r="H59" s="5"/>
      <c r="I59" s="5"/>
      <c r="J59" s="5"/>
      <c r="K59" s="5"/>
      <c r="L59" s="6"/>
      <c r="M59" s="6"/>
    </row>
    <row r="60" spans="3:13" ht="15" customHeight="1">
      <c r="C60" s="6"/>
      <c r="D60" s="6"/>
      <c r="E60" s="6"/>
      <c r="F60" s="5"/>
      <c r="G60" s="5"/>
      <c r="H60" s="5"/>
      <c r="I60" s="5"/>
      <c r="J60" s="5"/>
      <c r="K60" s="5"/>
      <c r="L60" s="6"/>
      <c r="M60" s="6"/>
    </row>
    <row r="61" spans="3:13" ht="15" customHeight="1">
      <c r="C61" s="6"/>
      <c r="D61" s="6"/>
      <c r="E61" s="6"/>
      <c r="F61" s="5"/>
      <c r="G61" s="5"/>
      <c r="H61" s="5"/>
      <c r="I61" s="5"/>
      <c r="J61" s="5"/>
      <c r="K61" s="5"/>
      <c r="L61" s="6"/>
      <c r="M61" s="6"/>
    </row>
    <row r="62" spans="3:13" ht="15" customHeight="1">
      <c r="C62" s="6"/>
      <c r="D62" s="6"/>
      <c r="E62" s="6"/>
      <c r="F62" s="5"/>
      <c r="G62" s="5"/>
      <c r="H62" s="5"/>
      <c r="I62" s="5"/>
      <c r="J62" s="5"/>
      <c r="K62" s="5"/>
      <c r="L62" s="6"/>
      <c r="M62" s="6"/>
    </row>
    <row r="63" spans="3:13" ht="15" customHeight="1">
      <c r="C63" s="6"/>
      <c r="D63" s="6"/>
      <c r="E63" s="6"/>
      <c r="F63" s="5"/>
      <c r="G63" s="5"/>
      <c r="H63" s="5"/>
      <c r="I63" s="5"/>
      <c r="J63" s="5"/>
      <c r="K63" s="5"/>
      <c r="L63" s="6"/>
      <c r="M63" s="6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</sheetData>
  <mergeCells count="16">
    <mergeCell ref="A38:B38"/>
    <mergeCell ref="A41:B41"/>
    <mergeCell ref="A55:B55"/>
    <mergeCell ref="A13:B13"/>
    <mergeCell ref="A25:B25"/>
    <mergeCell ref="A6:B6"/>
    <mergeCell ref="A7:B7"/>
    <mergeCell ref="A8:B8"/>
    <mergeCell ref="J2:K2"/>
    <mergeCell ref="L2:M2"/>
    <mergeCell ref="A4:B4"/>
    <mergeCell ref="A5:B5"/>
    <mergeCell ref="A2:B3"/>
    <mergeCell ref="C2:E2"/>
    <mergeCell ref="F2:G2"/>
    <mergeCell ref="H2:I2"/>
  </mergeCells>
  <printOptions/>
  <pageMargins left="0.75" right="0.75" top="1" bottom="1" header="0.512" footer="0.512"/>
  <pageSetup firstPageNumber="53" useFirstPageNumber="1" horizontalDpi="600" verticalDpi="600" orientation="portrait" paperSize="9" scale="80" r:id="rId3"/>
  <headerFooter alignWithMargins="0">
    <oddHeader>&amp;R&amp;18中学校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Y61"/>
  <sheetViews>
    <sheetView showOutlineSymbols="0" zoomScaleSheetLayoutView="8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3" sqref="B13"/>
    </sheetView>
  </sheetViews>
  <sheetFormatPr defaultColWidth="9.00390625" defaultRowHeight="13.5"/>
  <cols>
    <col min="1" max="1" width="2.625" style="1" customWidth="1"/>
    <col min="2" max="2" width="12.625" style="2" customWidth="1"/>
    <col min="3" max="5" width="7.625" style="1" customWidth="1"/>
    <col min="6" max="15" width="4.625" style="1" customWidth="1"/>
    <col min="16" max="17" width="7.125" style="1" customWidth="1"/>
    <col min="18" max="22" width="4.625" style="1" customWidth="1"/>
    <col min="23" max="23" width="4.50390625" style="1" customWidth="1"/>
    <col min="24" max="24" width="4.375" style="1" customWidth="1"/>
    <col min="25" max="25" width="5.125" style="1" customWidth="1"/>
    <col min="26" max="16384" width="14.00390625" style="1" customWidth="1"/>
  </cols>
  <sheetData>
    <row r="1" spans="1:2" s="34" customFormat="1" ht="24" customHeight="1">
      <c r="A1" s="19" t="s">
        <v>128</v>
      </c>
      <c r="B1" s="19"/>
    </row>
    <row r="2" spans="1:25" ht="15.75" customHeight="1">
      <c r="A2" s="76" t="s">
        <v>0</v>
      </c>
      <c r="B2" s="77"/>
      <c r="C2" s="77" t="s">
        <v>28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87" t="s">
        <v>29</v>
      </c>
    </row>
    <row r="3" spans="1:25" ht="15.75" customHeight="1">
      <c r="A3" s="76"/>
      <c r="B3" s="77"/>
      <c r="C3" s="77" t="s">
        <v>1</v>
      </c>
      <c r="D3" s="77"/>
      <c r="E3" s="77"/>
      <c r="F3" s="77" t="s">
        <v>30</v>
      </c>
      <c r="G3" s="77"/>
      <c r="H3" s="81" t="s">
        <v>121</v>
      </c>
      <c r="I3" s="76"/>
      <c r="J3" s="77" t="s">
        <v>31</v>
      </c>
      <c r="K3" s="77"/>
      <c r="L3" s="77" t="s">
        <v>136</v>
      </c>
      <c r="M3" s="77"/>
      <c r="N3" s="77" t="s">
        <v>137</v>
      </c>
      <c r="O3" s="77"/>
      <c r="P3" s="77" t="s">
        <v>32</v>
      </c>
      <c r="Q3" s="77"/>
      <c r="R3" s="77" t="s">
        <v>33</v>
      </c>
      <c r="S3" s="77"/>
      <c r="T3" s="55" t="s">
        <v>50</v>
      </c>
      <c r="U3" s="85" t="s">
        <v>124</v>
      </c>
      <c r="V3" s="86"/>
      <c r="W3" s="77" t="s">
        <v>34</v>
      </c>
      <c r="X3" s="77"/>
      <c r="Y3" s="88"/>
    </row>
    <row r="4" spans="1:25" ht="15.75" customHeight="1">
      <c r="A4" s="76"/>
      <c r="B4" s="77"/>
      <c r="C4" s="7" t="s">
        <v>1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51</v>
      </c>
      <c r="I4" s="7" t="s">
        <v>122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3</v>
      </c>
      <c r="U4" s="7" t="s">
        <v>51</v>
      </c>
      <c r="V4" s="7" t="s">
        <v>3</v>
      </c>
      <c r="W4" s="7" t="s">
        <v>2</v>
      </c>
      <c r="X4" s="7" t="s">
        <v>3</v>
      </c>
      <c r="Y4" s="88"/>
    </row>
    <row r="5" spans="1:25" ht="15.75" customHeight="1">
      <c r="A5" s="60">
        <v>17</v>
      </c>
      <c r="B5" s="61"/>
      <c r="C5" s="5">
        <v>6900</v>
      </c>
      <c r="D5" s="5">
        <v>4399</v>
      </c>
      <c r="E5" s="5">
        <v>2501</v>
      </c>
      <c r="F5" s="5">
        <v>259</v>
      </c>
      <c r="G5" s="5">
        <v>6</v>
      </c>
      <c r="H5" s="4" t="s">
        <v>123</v>
      </c>
      <c r="I5" s="4" t="s">
        <v>123</v>
      </c>
      <c r="J5" s="5">
        <v>286</v>
      </c>
      <c r="K5" s="5">
        <v>14</v>
      </c>
      <c r="L5" s="4" t="s">
        <v>123</v>
      </c>
      <c r="M5" s="4" t="s">
        <v>123</v>
      </c>
      <c r="N5" s="4" t="s">
        <v>123</v>
      </c>
      <c r="O5" s="4" t="s">
        <v>123</v>
      </c>
      <c r="P5" s="5">
        <v>3683</v>
      </c>
      <c r="Q5" s="5">
        <v>1932</v>
      </c>
      <c r="R5" s="5">
        <v>5</v>
      </c>
      <c r="S5" s="5">
        <v>1</v>
      </c>
      <c r="T5" s="5">
        <v>289</v>
      </c>
      <c r="U5" s="4" t="s">
        <v>123</v>
      </c>
      <c r="V5" s="5">
        <v>1</v>
      </c>
      <c r="W5" s="5">
        <v>166</v>
      </c>
      <c r="X5" s="5">
        <v>259</v>
      </c>
      <c r="Y5" s="5">
        <v>823</v>
      </c>
    </row>
    <row r="6" spans="1:25" ht="15.75" customHeight="1">
      <c r="A6" s="60">
        <f>A5+1</f>
        <v>18</v>
      </c>
      <c r="B6" s="61"/>
      <c r="C6" s="5">
        <v>6895</v>
      </c>
      <c r="D6" s="5">
        <v>4380</v>
      </c>
      <c r="E6" s="5">
        <v>2515</v>
      </c>
      <c r="F6" s="5">
        <v>260</v>
      </c>
      <c r="G6" s="5">
        <v>4</v>
      </c>
      <c r="H6" s="4" t="s">
        <v>123</v>
      </c>
      <c r="I6" s="4" t="s">
        <v>123</v>
      </c>
      <c r="J6" s="5">
        <v>293</v>
      </c>
      <c r="K6" s="5">
        <v>15</v>
      </c>
      <c r="L6" s="4" t="s">
        <v>123</v>
      </c>
      <c r="M6" s="4" t="s">
        <v>123</v>
      </c>
      <c r="N6" s="4" t="s">
        <v>123</v>
      </c>
      <c r="O6" s="4" t="s">
        <v>123</v>
      </c>
      <c r="P6" s="5">
        <v>3630</v>
      </c>
      <c r="Q6" s="5">
        <v>1945</v>
      </c>
      <c r="R6" s="5">
        <v>4</v>
      </c>
      <c r="S6" s="4">
        <v>1</v>
      </c>
      <c r="T6" s="5">
        <v>284</v>
      </c>
      <c r="U6" s="4" t="s">
        <v>123</v>
      </c>
      <c r="V6" s="4">
        <v>1</v>
      </c>
      <c r="W6" s="5">
        <v>193</v>
      </c>
      <c r="X6" s="5">
        <v>266</v>
      </c>
      <c r="Y6" s="5">
        <v>863</v>
      </c>
    </row>
    <row r="7" spans="1:25" ht="15.75" customHeight="1">
      <c r="A7" s="60">
        <f>A6+1</f>
        <v>19</v>
      </c>
      <c r="B7" s="61"/>
      <c r="C7" s="5">
        <v>6830</v>
      </c>
      <c r="D7" s="5">
        <v>4355</v>
      </c>
      <c r="E7" s="5">
        <v>2475</v>
      </c>
      <c r="F7" s="5">
        <v>255</v>
      </c>
      <c r="G7" s="5">
        <v>7</v>
      </c>
      <c r="H7" s="4" t="s">
        <v>123</v>
      </c>
      <c r="I7" s="4" t="s">
        <v>123</v>
      </c>
      <c r="J7" s="5">
        <v>284</v>
      </c>
      <c r="K7" s="5">
        <v>19</v>
      </c>
      <c r="L7" s="4" t="s">
        <v>123</v>
      </c>
      <c r="M7" s="4" t="s">
        <v>123</v>
      </c>
      <c r="N7" s="4" t="s">
        <v>123</v>
      </c>
      <c r="O7" s="4" t="s">
        <v>123</v>
      </c>
      <c r="P7" s="5">
        <v>3627</v>
      </c>
      <c r="Q7" s="5">
        <v>1934</v>
      </c>
      <c r="R7" s="5">
        <v>5</v>
      </c>
      <c r="S7" s="4">
        <v>1</v>
      </c>
      <c r="T7" s="5">
        <v>279</v>
      </c>
      <c r="U7" s="4" t="s">
        <v>123</v>
      </c>
      <c r="V7" s="4">
        <v>1</v>
      </c>
      <c r="W7" s="5">
        <v>184</v>
      </c>
      <c r="X7" s="5">
        <v>235</v>
      </c>
      <c r="Y7" s="5">
        <v>884</v>
      </c>
    </row>
    <row r="8" spans="1:25" ht="15.75" customHeight="1">
      <c r="A8" s="60">
        <f>A7+1</f>
        <v>20</v>
      </c>
      <c r="B8" s="75"/>
      <c r="C8" s="5">
        <v>6817</v>
      </c>
      <c r="D8" s="5">
        <v>4340</v>
      </c>
      <c r="E8" s="5">
        <v>2477</v>
      </c>
      <c r="F8" s="5">
        <v>252</v>
      </c>
      <c r="G8" s="5">
        <v>10</v>
      </c>
      <c r="H8" s="4">
        <v>2</v>
      </c>
      <c r="I8" s="4">
        <v>1</v>
      </c>
      <c r="J8" s="5">
        <v>277</v>
      </c>
      <c r="K8" s="5">
        <v>22</v>
      </c>
      <c r="L8" s="4" t="s">
        <v>123</v>
      </c>
      <c r="M8" s="4" t="s">
        <v>123</v>
      </c>
      <c r="N8" s="4" t="s">
        <v>123</v>
      </c>
      <c r="O8" s="4" t="s">
        <v>123</v>
      </c>
      <c r="P8" s="5">
        <v>3628</v>
      </c>
      <c r="Q8" s="5">
        <v>1933</v>
      </c>
      <c r="R8" s="5">
        <v>4</v>
      </c>
      <c r="S8" s="4">
        <v>2</v>
      </c>
      <c r="T8" s="5">
        <v>282</v>
      </c>
      <c r="U8" s="4">
        <v>1</v>
      </c>
      <c r="V8" s="4">
        <v>2</v>
      </c>
      <c r="W8" s="5">
        <v>176</v>
      </c>
      <c r="X8" s="5">
        <v>227</v>
      </c>
      <c r="Y8" s="5">
        <v>939</v>
      </c>
    </row>
    <row r="9" spans="1:25" ht="15.75" customHeight="1">
      <c r="A9" s="62">
        <f>A8+1</f>
        <v>21</v>
      </c>
      <c r="B9" s="63"/>
      <c r="C9" s="37">
        <f aca="true" t="shared" si="0" ref="C9:Y9">C14+C26+C39+C42+C56</f>
        <v>6833</v>
      </c>
      <c r="D9" s="37">
        <f t="shared" si="0"/>
        <v>4340</v>
      </c>
      <c r="E9" s="37">
        <f t="shared" si="0"/>
        <v>2493</v>
      </c>
      <c r="F9" s="37">
        <f t="shared" si="0"/>
        <v>253</v>
      </c>
      <c r="G9" s="37">
        <f t="shared" si="0"/>
        <v>10</v>
      </c>
      <c r="H9" s="37">
        <f t="shared" si="0"/>
        <v>6</v>
      </c>
      <c r="I9" s="37">
        <f t="shared" si="0"/>
        <v>1</v>
      </c>
      <c r="J9" s="37">
        <f t="shared" si="0"/>
        <v>273</v>
      </c>
      <c r="K9" s="37">
        <f t="shared" si="0"/>
        <v>19</v>
      </c>
      <c r="L9" s="37">
        <f t="shared" si="0"/>
        <v>35</v>
      </c>
      <c r="M9" s="37">
        <f t="shared" si="0"/>
        <v>1</v>
      </c>
      <c r="N9" s="37">
        <f t="shared" si="0"/>
        <v>2</v>
      </c>
      <c r="O9" s="37">
        <f t="shared" si="0"/>
        <v>1</v>
      </c>
      <c r="P9" s="37">
        <f t="shared" si="0"/>
        <v>3581</v>
      </c>
      <c r="Q9" s="37">
        <f t="shared" si="0"/>
        <v>1946</v>
      </c>
      <c r="R9" s="37">
        <f t="shared" si="0"/>
        <v>4</v>
      </c>
      <c r="S9" s="37">
        <f t="shared" si="0"/>
        <v>3</v>
      </c>
      <c r="T9" s="37">
        <f t="shared" si="0"/>
        <v>282</v>
      </c>
      <c r="U9" s="37">
        <f t="shared" si="0"/>
        <v>1</v>
      </c>
      <c r="V9" s="37">
        <f t="shared" si="0"/>
        <v>1</v>
      </c>
      <c r="W9" s="37">
        <f t="shared" si="0"/>
        <v>185</v>
      </c>
      <c r="X9" s="37">
        <f t="shared" si="0"/>
        <v>229</v>
      </c>
      <c r="Y9" s="37">
        <f t="shared" si="0"/>
        <v>920</v>
      </c>
    </row>
    <row r="10" spans="1:25" ht="15.75" customHeight="1">
      <c r="A10" s="78" t="s">
        <v>4</v>
      </c>
      <c r="B10" s="79"/>
      <c r="C10" s="5">
        <f>D10+E10</f>
        <v>55</v>
      </c>
      <c r="D10" s="5">
        <f>F10+J10+P10+R10+L10+N10+W10+H10+U10</f>
        <v>44</v>
      </c>
      <c r="E10" s="5">
        <f>G10+K10+Q10+S10+T10+X10+I10+M10+O10+V10</f>
        <v>11</v>
      </c>
      <c r="F10" s="5">
        <v>0</v>
      </c>
      <c r="G10" s="5">
        <v>0</v>
      </c>
      <c r="H10" s="5">
        <v>3</v>
      </c>
      <c r="I10" s="5">
        <v>0</v>
      </c>
      <c r="J10" s="5">
        <v>1</v>
      </c>
      <c r="K10" s="5">
        <v>0</v>
      </c>
      <c r="L10" s="5">
        <v>3</v>
      </c>
      <c r="M10" s="5">
        <v>0</v>
      </c>
      <c r="N10" s="5">
        <v>2</v>
      </c>
      <c r="O10" s="5">
        <v>1</v>
      </c>
      <c r="P10" s="5">
        <v>35</v>
      </c>
      <c r="Q10" s="5">
        <v>7</v>
      </c>
      <c r="R10" s="5">
        <v>0</v>
      </c>
      <c r="S10" s="5">
        <v>0</v>
      </c>
      <c r="T10" s="5">
        <v>3</v>
      </c>
      <c r="U10" s="5">
        <v>0</v>
      </c>
      <c r="V10" s="5">
        <v>0</v>
      </c>
      <c r="W10" s="5">
        <v>0</v>
      </c>
      <c r="X10" s="5">
        <v>0</v>
      </c>
      <c r="Y10" s="5">
        <v>24</v>
      </c>
    </row>
    <row r="11" spans="1:25" ht="15.75" customHeight="1">
      <c r="A11" s="78" t="s">
        <v>5</v>
      </c>
      <c r="B11" s="79"/>
      <c r="C11" s="5">
        <f>D11+E11</f>
        <v>6454</v>
      </c>
      <c r="D11" s="5">
        <f>F11+J11+P11+R11+L11+N11+W11+H11+U11</f>
        <v>4097</v>
      </c>
      <c r="E11" s="5">
        <f>G11+K11+Q11+S11+T11+X11+I11+M11+O11+V11</f>
        <v>2357</v>
      </c>
      <c r="F11" s="5">
        <v>252</v>
      </c>
      <c r="G11" s="5">
        <v>10</v>
      </c>
      <c r="H11" s="5">
        <v>0</v>
      </c>
      <c r="I11" s="5">
        <v>0</v>
      </c>
      <c r="J11" s="5">
        <v>256</v>
      </c>
      <c r="K11" s="5">
        <v>18</v>
      </c>
      <c r="L11" s="5">
        <v>32</v>
      </c>
      <c r="M11" s="5">
        <v>1</v>
      </c>
      <c r="N11" s="5">
        <v>0</v>
      </c>
      <c r="O11" s="5">
        <v>0</v>
      </c>
      <c r="P11" s="5">
        <v>3389</v>
      </c>
      <c r="Q11" s="5">
        <v>1850</v>
      </c>
      <c r="R11" s="5">
        <v>0</v>
      </c>
      <c r="S11" s="5">
        <v>0</v>
      </c>
      <c r="T11" s="5">
        <v>271</v>
      </c>
      <c r="U11" s="5">
        <v>1</v>
      </c>
      <c r="V11" s="5">
        <v>1</v>
      </c>
      <c r="W11" s="5">
        <v>167</v>
      </c>
      <c r="X11" s="5">
        <v>206</v>
      </c>
      <c r="Y11" s="5">
        <v>439</v>
      </c>
    </row>
    <row r="12" spans="1:25" ht="15.75" customHeight="1">
      <c r="A12" s="78" t="s">
        <v>6</v>
      </c>
      <c r="B12" s="79"/>
      <c r="C12" s="5">
        <f>D12+E12</f>
        <v>324</v>
      </c>
      <c r="D12" s="5">
        <f>F12+J12+P12+R12+L12+N12+W12+H12+U12</f>
        <v>199</v>
      </c>
      <c r="E12" s="5">
        <f>G12+K12+Q12+S12+T12+X12+I12+M12+O12+V12</f>
        <v>125</v>
      </c>
      <c r="F12" s="5">
        <v>1</v>
      </c>
      <c r="G12" s="5">
        <v>0</v>
      </c>
      <c r="H12" s="5">
        <v>3</v>
      </c>
      <c r="I12" s="5">
        <v>1</v>
      </c>
      <c r="J12" s="5">
        <v>16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157</v>
      </c>
      <c r="Q12" s="5">
        <v>89</v>
      </c>
      <c r="R12" s="5">
        <v>4</v>
      </c>
      <c r="S12" s="5">
        <v>3</v>
      </c>
      <c r="T12" s="5">
        <v>8</v>
      </c>
      <c r="U12" s="5">
        <v>0</v>
      </c>
      <c r="V12" s="5">
        <v>0</v>
      </c>
      <c r="W12" s="5">
        <v>18</v>
      </c>
      <c r="X12" s="5">
        <v>23</v>
      </c>
      <c r="Y12" s="5">
        <v>457</v>
      </c>
    </row>
    <row r="13" spans="2:25" ht="15.75" customHeight="1">
      <c r="B13" s="1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s="43" customFormat="1" ht="15.75" customHeight="1">
      <c r="A14" s="58" t="s">
        <v>98</v>
      </c>
      <c r="B14" s="59"/>
      <c r="C14" s="24">
        <f aca="true" t="shared" si="1" ref="C14:Y14">SUM(C15:C24)</f>
        <v>518</v>
      </c>
      <c r="D14" s="24">
        <f t="shared" si="1"/>
        <v>369</v>
      </c>
      <c r="E14" s="24">
        <f t="shared" si="1"/>
        <v>149</v>
      </c>
      <c r="F14" s="24">
        <f t="shared" si="1"/>
        <v>28</v>
      </c>
      <c r="G14" s="24">
        <f t="shared" si="1"/>
        <v>1</v>
      </c>
      <c r="H14" s="24">
        <f t="shared" si="1"/>
        <v>0</v>
      </c>
      <c r="I14" s="24">
        <f t="shared" si="1"/>
        <v>0</v>
      </c>
      <c r="J14" s="24">
        <f t="shared" si="1"/>
        <v>28</v>
      </c>
      <c r="K14" s="24">
        <f t="shared" si="1"/>
        <v>0</v>
      </c>
      <c r="L14" s="24">
        <f t="shared" si="1"/>
        <v>1</v>
      </c>
      <c r="M14" s="24">
        <f t="shared" si="1"/>
        <v>0</v>
      </c>
      <c r="N14" s="24">
        <f>SUM(N15:N24)</f>
        <v>0</v>
      </c>
      <c r="O14" s="24">
        <f>SUM(O15:O24)</f>
        <v>0</v>
      </c>
      <c r="P14" s="24">
        <f t="shared" si="1"/>
        <v>296</v>
      </c>
      <c r="Q14" s="24">
        <f t="shared" si="1"/>
        <v>110</v>
      </c>
      <c r="R14" s="24">
        <f t="shared" si="1"/>
        <v>0</v>
      </c>
      <c r="S14" s="24">
        <f t="shared" si="1"/>
        <v>0</v>
      </c>
      <c r="T14" s="24">
        <f t="shared" si="1"/>
        <v>29</v>
      </c>
      <c r="U14" s="24">
        <f t="shared" si="1"/>
        <v>0</v>
      </c>
      <c r="V14" s="24">
        <f>SUM(V15:V24)</f>
        <v>0</v>
      </c>
      <c r="W14" s="24">
        <f t="shared" si="1"/>
        <v>16</v>
      </c>
      <c r="X14" s="24">
        <f t="shared" si="1"/>
        <v>9</v>
      </c>
      <c r="Y14" s="24">
        <f t="shared" si="1"/>
        <v>40</v>
      </c>
    </row>
    <row r="15" spans="2:25" ht="15.75" customHeight="1">
      <c r="B15" s="17" t="s">
        <v>70</v>
      </c>
      <c r="C15" s="5">
        <f aca="true" t="shared" si="2" ref="C15:C24">D15+E15</f>
        <v>72</v>
      </c>
      <c r="D15" s="5">
        <f aca="true" t="shared" si="3" ref="D15:D24">F15+J15+P15+R15+L15+N15+W15+H15+U15</f>
        <v>49</v>
      </c>
      <c r="E15" s="5">
        <f aca="true" t="shared" si="4" ref="E15:E24">G15+K15+Q15+S15+T15+X15+I15+M15+O15+V15</f>
        <v>23</v>
      </c>
      <c r="F15" s="5">
        <v>5</v>
      </c>
      <c r="G15" s="4">
        <v>0</v>
      </c>
      <c r="H15" s="4">
        <v>0</v>
      </c>
      <c r="I15" s="4">
        <v>0</v>
      </c>
      <c r="J15" s="5">
        <v>5</v>
      </c>
      <c r="K15" s="5">
        <v>0</v>
      </c>
      <c r="L15" s="4">
        <v>0</v>
      </c>
      <c r="M15" s="4">
        <v>0</v>
      </c>
      <c r="N15" s="4">
        <v>0</v>
      </c>
      <c r="O15" s="4">
        <v>0</v>
      </c>
      <c r="P15" s="5">
        <v>39</v>
      </c>
      <c r="Q15" s="5">
        <v>17</v>
      </c>
      <c r="R15" s="4">
        <v>0</v>
      </c>
      <c r="S15" s="4">
        <v>0</v>
      </c>
      <c r="T15" s="5">
        <v>4</v>
      </c>
      <c r="U15" s="5">
        <v>0</v>
      </c>
      <c r="V15" s="4">
        <v>0</v>
      </c>
      <c r="W15" s="4">
        <v>0</v>
      </c>
      <c r="X15" s="5">
        <v>2</v>
      </c>
      <c r="Y15" s="5">
        <v>7</v>
      </c>
    </row>
    <row r="16" spans="2:25" ht="15.75" customHeight="1">
      <c r="B16" s="17" t="s">
        <v>72</v>
      </c>
      <c r="C16" s="5">
        <f t="shared" si="2"/>
        <v>117</v>
      </c>
      <c r="D16" s="5">
        <f t="shared" si="3"/>
        <v>77</v>
      </c>
      <c r="E16" s="5">
        <f t="shared" si="4"/>
        <v>40</v>
      </c>
      <c r="F16" s="5">
        <v>5</v>
      </c>
      <c r="G16" s="4">
        <v>0</v>
      </c>
      <c r="H16" s="4">
        <v>0</v>
      </c>
      <c r="I16" s="4">
        <v>0</v>
      </c>
      <c r="J16" s="5">
        <v>5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5">
        <v>62</v>
      </c>
      <c r="Q16" s="5">
        <v>29</v>
      </c>
      <c r="R16" s="4">
        <v>0</v>
      </c>
      <c r="S16" s="4">
        <v>0</v>
      </c>
      <c r="T16" s="5">
        <v>5</v>
      </c>
      <c r="U16" s="5">
        <v>0</v>
      </c>
      <c r="V16" s="4">
        <v>0</v>
      </c>
      <c r="W16" s="5">
        <v>4</v>
      </c>
      <c r="X16" s="5">
        <v>6</v>
      </c>
      <c r="Y16" s="5">
        <v>5</v>
      </c>
    </row>
    <row r="17" spans="2:25" ht="15.75" customHeight="1">
      <c r="B17" s="17" t="s">
        <v>81</v>
      </c>
      <c r="C17" s="5">
        <f t="shared" si="2"/>
        <v>58</v>
      </c>
      <c r="D17" s="5">
        <f t="shared" si="3"/>
        <v>44</v>
      </c>
      <c r="E17" s="5">
        <f t="shared" si="4"/>
        <v>14</v>
      </c>
      <c r="F17" s="5">
        <v>3</v>
      </c>
      <c r="G17" s="4">
        <v>1</v>
      </c>
      <c r="H17" s="4">
        <v>0</v>
      </c>
      <c r="I17" s="4">
        <v>0</v>
      </c>
      <c r="J17" s="5">
        <v>4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5">
        <v>32</v>
      </c>
      <c r="Q17" s="5">
        <v>9</v>
      </c>
      <c r="R17" s="4">
        <v>0</v>
      </c>
      <c r="S17" s="4">
        <v>0</v>
      </c>
      <c r="T17" s="5">
        <v>4</v>
      </c>
      <c r="U17" s="5">
        <v>0</v>
      </c>
      <c r="V17" s="4">
        <v>0</v>
      </c>
      <c r="W17" s="5">
        <v>5</v>
      </c>
      <c r="X17" s="5">
        <v>0</v>
      </c>
      <c r="Y17" s="4">
        <v>4</v>
      </c>
    </row>
    <row r="18" spans="2:25" ht="15.75" customHeight="1">
      <c r="B18" s="17" t="s">
        <v>48</v>
      </c>
      <c r="C18" s="5">
        <f t="shared" si="2"/>
        <v>76</v>
      </c>
      <c r="D18" s="5">
        <f t="shared" si="3"/>
        <v>53</v>
      </c>
      <c r="E18" s="5">
        <f t="shared" si="4"/>
        <v>23</v>
      </c>
      <c r="F18" s="5">
        <v>4</v>
      </c>
      <c r="G18" s="4">
        <v>0</v>
      </c>
      <c r="H18" s="4">
        <v>0</v>
      </c>
      <c r="I18" s="4">
        <v>0</v>
      </c>
      <c r="J18" s="5">
        <v>4</v>
      </c>
      <c r="K18" s="5">
        <v>0</v>
      </c>
      <c r="L18" s="4">
        <v>0</v>
      </c>
      <c r="M18" s="4">
        <v>0</v>
      </c>
      <c r="N18" s="4">
        <v>0</v>
      </c>
      <c r="O18" s="4">
        <v>0</v>
      </c>
      <c r="P18" s="5">
        <v>42</v>
      </c>
      <c r="Q18" s="5">
        <v>18</v>
      </c>
      <c r="R18" s="4">
        <v>0</v>
      </c>
      <c r="S18" s="4">
        <v>0</v>
      </c>
      <c r="T18" s="5">
        <v>5</v>
      </c>
      <c r="U18" s="5">
        <v>0</v>
      </c>
      <c r="V18" s="4">
        <v>0</v>
      </c>
      <c r="W18" s="5">
        <v>3</v>
      </c>
      <c r="X18" s="5">
        <v>0</v>
      </c>
      <c r="Y18" s="5">
        <v>4</v>
      </c>
    </row>
    <row r="19" spans="2:25" ht="15.75" customHeight="1">
      <c r="B19" s="17" t="s">
        <v>53</v>
      </c>
      <c r="C19" s="5">
        <f t="shared" si="2"/>
        <v>83</v>
      </c>
      <c r="D19" s="5">
        <f t="shared" si="3"/>
        <v>59</v>
      </c>
      <c r="E19" s="5">
        <f t="shared" si="4"/>
        <v>24</v>
      </c>
      <c r="F19" s="5">
        <v>3</v>
      </c>
      <c r="G19" s="4">
        <v>0</v>
      </c>
      <c r="H19" s="4">
        <v>0</v>
      </c>
      <c r="I19" s="4">
        <v>0</v>
      </c>
      <c r="J19" s="5">
        <v>3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5">
        <v>51</v>
      </c>
      <c r="Q19" s="5">
        <v>20</v>
      </c>
      <c r="R19" s="4">
        <v>0</v>
      </c>
      <c r="S19" s="4">
        <v>0</v>
      </c>
      <c r="T19" s="5">
        <v>3</v>
      </c>
      <c r="U19" s="5">
        <v>0</v>
      </c>
      <c r="V19" s="4">
        <v>0</v>
      </c>
      <c r="W19" s="5">
        <v>2</v>
      </c>
      <c r="X19" s="5">
        <v>1</v>
      </c>
      <c r="Y19" s="5">
        <v>4</v>
      </c>
    </row>
    <row r="20" spans="2:25" ht="15.75" customHeight="1">
      <c r="B20" s="17" t="s">
        <v>54</v>
      </c>
      <c r="C20" s="5">
        <f t="shared" si="2"/>
        <v>33</v>
      </c>
      <c r="D20" s="5">
        <f t="shared" si="3"/>
        <v>27</v>
      </c>
      <c r="E20" s="5">
        <f t="shared" si="4"/>
        <v>6</v>
      </c>
      <c r="F20" s="5">
        <v>2</v>
      </c>
      <c r="G20" s="4">
        <v>0</v>
      </c>
      <c r="H20" s="4">
        <v>0</v>
      </c>
      <c r="I20" s="4">
        <v>0</v>
      </c>
      <c r="J20" s="5">
        <v>2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5">
        <v>22</v>
      </c>
      <c r="Q20" s="5">
        <v>4</v>
      </c>
      <c r="R20" s="4">
        <v>0</v>
      </c>
      <c r="S20" s="4">
        <v>0</v>
      </c>
      <c r="T20" s="5">
        <v>2</v>
      </c>
      <c r="U20" s="5">
        <v>0</v>
      </c>
      <c r="V20" s="4">
        <v>0</v>
      </c>
      <c r="W20" s="5">
        <v>1</v>
      </c>
      <c r="X20" s="5">
        <v>0</v>
      </c>
      <c r="Y20" s="5">
        <v>0</v>
      </c>
    </row>
    <row r="21" spans="2:25" ht="15.75" customHeight="1">
      <c r="B21" s="17" t="s">
        <v>55</v>
      </c>
      <c r="C21" s="5">
        <f t="shared" si="2"/>
        <v>16</v>
      </c>
      <c r="D21" s="5">
        <f t="shared" si="3"/>
        <v>13</v>
      </c>
      <c r="E21" s="5">
        <f t="shared" si="4"/>
        <v>3</v>
      </c>
      <c r="F21" s="5">
        <v>1</v>
      </c>
      <c r="G21" s="4">
        <v>0</v>
      </c>
      <c r="H21" s="4">
        <v>0</v>
      </c>
      <c r="I21" s="4">
        <v>0</v>
      </c>
      <c r="J21" s="5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5">
        <v>11</v>
      </c>
      <c r="Q21" s="5">
        <v>2</v>
      </c>
      <c r="R21" s="4">
        <v>0</v>
      </c>
      <c r="S21" s="4">
        <v>0</v>
      </c>
      <c r="T21" s="5">
        <v>1</v>
      </c>
      <c r="U21" s="5">
        <v>0</v>
      </c>
      <c r="V21" s="4">
        <v>0</v>
      </c>
      <c r="W21" s="5">
        <v>0</v>
      </c>
      <c r="X21" s="5">
        <v>0</v>
      </c>
      <c r="Y21" s="4">
        <v>0</v>
      </c>
    </row>
    <row r="22" spans="2:25" ht="15.75" customHeight="1">
      <c r="B22" s="17" t="s">
        <v>56</v>
      </c>
      <c r="C22" s="5">
        <f t="shared" si="2"/>
        <v>23</v>
      </c>
      <c r="D22" s="5">
        <f t="shared" si="3"/>
        <v>18</v>
      </c>
      <c r="E22" s="5">
        <f t="shared" si="4"/>
        <v>5</v>
      </c>
      <c r="F22" s="5">
        <v>2</v>
      </c>
      <c r="G22" s="4">
        <v>0</v>
      </c>
      <c r="H22" s="4">
        <v>0</v>
      </c>
      <c r="I22" s="4">
        <v>0</v>
      </c>
      <c r="J22" s="5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5">
        <v>15</v>
      </c>
      <c r="Q22" s="5">
        <v>3</v>
      </c>
      <c r="R22" s="4">
        <v>0</v>
      </c>
      <c r="S22" s="4">
        <v>0</v>
      </c>
      <c r="T22" s="5">
        <v>2</v>
      </c>
      <c r="U22" s="5">
        <v>0</v>
      </c>
      <c r="V22" s="4">
        <v>0</v>
      </c>
      <c r="W22" s="5">
        <v>0</v>
      </c>
      <c r="X22" s="5">
        <v>0</v>
      </c>
      <c r="Y22" s="4">
        <v>3</v>
      </c>
    </row>
    <row r="23" spans="2:25" ht="15.75" customHeight="1">
      <c r="B23" s="17" t="s">
        <v>57</v>
      </c>
      <c r="C23" s="5">
        <f t="shared" si="2"/>
        <v>16</v>
      </c>
      <c r="D23" s="5">
        <f t="shared" si="3"/>
        <v>12</v>
      </c>
      <c r="E23" s="5">
        <f t="shared" si="4"/>
        <v>4</v>
      </c>
      <c r="F23" s="5">
        <v>1</v>
      </c>
      <c r="G23" s="4">
        <v>0</v>
      </c>
      <c r="H23" s="4">
        <v>0</v>
      </c>
      <c r="I23" s="4">
        <v>0</v>
      </c>
      <c r="J23" s="5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5">
        <v>10</v>
      </c>
      <c r="Q23" s="5">
        <v>3</v>
      </c>
      <c r="R23" s="4">
        <v>0</v>
      </c>
      <c r="S23" s="4">
        <v>0</v>
      </c>
      <c r="T23" s="5">
        <v>1</v>
      </c>
      <c r="U23" s="5">
        <v>0</v>
      </c>
      <c r="V23" s="4">
        <v>0</v>
      </c>
      <c r="W23" s="4">
        <v>0</v>
      </c>
      <c r="X23" s="4">
        <v>0</v>
      </c>
      <c r="Y23" s="4">
        <v>4</v>
      </c>
    </row>
    <row r="24" spans="2:25" ht="15.75" customHeight="1">
      <c r="B24" s="17" t="s">
        <v>58</v>
      </c>
      <c r="C24" s="5">
        <f t="shared" si="2"/>
        <v>24</v>
      </c>
      <c r="D24" s="5">
        <f t="shared" si="3"/>
        <v>17</v>
      </c>
      <c r="E24" s="5">
        <f t="shared" si="4"/>
        <v>7</v>
      </c>
      <c r="F24" s="5">
        <v>2</v>
      </c>
      <c r="G24" s="4">
        <v>0</v>
      </c>
      <c r="H24" s="4">
        <v>0</v>
      </c>
      <c r="I24" s="4">
        <v>0</v>
      </c>
      <c r="J24" s="5">
        <v>2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5">
        <v>12</v>
      </c>
      <c r="Q24" s="5">
        <v>5</v>
      </c>
      <c r="R24" s="4">
        <v>0</v>
      </c>
      <c r="S24" s="4">
        <v>0</v>
      </c>
      <c r="T24" s="5">
        <v>2</v>
      </c>
      <c r="U24" s="5">
        <v>0</v>
      </c>
      <c r="V24" s="4">
        <v>0</v>
      </c>
      <c r="W24" s="4">
        <v>1</v>
      </c>
      <c r="X24" s="5">
        <v>0</v>
      </c>
      <c r="Y24" s="4">
        <v>9</v>
      </c>
    </row>
    <row r="25" spans="2:25" ht="15.75" customHeight="1">
      <c r="B25" s="17"/>
      <c r="C25" s="5"/>
      <c r="D25" s="5"/>
      <c r="E25" s="5"/>
      <c r="F25" s="5"/>
      <c r="G25" s="4"/>
      <c r="H25" s="4"/>
      <c r="I25" s="4"/>
      <c r="J25" s="5"/>
      <c r="K25" s="4"/>
      <c r="L25" s="4"/>
      <c r="M25" s="4"/>
      <c r="N25" s="4"/>
      <c r="O25" s="4"/>
      <c r="P25" s="5"/>
      <c r="Q25" s="5"/>
      <c r="R25" s="4"/>
      <c r="S25" s="4"/>
      <c r="T25" s="5"/>
      <c r="U25" s="5"/>
      <c r="V25" s="4"/>
      <c r="W25" s="4"/>
      <c r="X25" s="5"/>
      <c r="Y25" s="4"/>
    </row>
    <row r="26" spans="1:25" s="43" customFormat="1" ht="15.75" customHeight="1">
      <c r="A26" s="58" t="s">
        <v>101</v>
      </c>
      <c r="B26" s="59"/>
      <c r="C26" s="24">
        <f aca="true" t="shared" si="5" ref="C26:Y26">SUM(C27:C37)</f>
        <v>1825</v>
      </c>
      <c r="D26" s="24">
        <f t="shared" si="5"/>
        <v>1113</v>
      </c>
      <c r="E26" s="24">
        <f t="shared" si="5"/>
        <v>712</v>
      </c>
      <c r="F26" s="24">
        <f t="shared" si="5"/>
        <v>74</v>
      </c>
      <c r="G26" s="24">
        <f t="shared" si="5"/>
        <v>0</v>
      </c>
      <c r="H26" s="24">
        <f t="shared" si="5"/>
        <v>0</v>
      </c>
      <c r="I26" s="24">
        <f t="shared" si="5"/>
        <v>1</v>
      </c>
      <c r="J26" s="24">
        <f t="shared" si="5"/>
        <v>75</v>
      </c>
      <c r="K26" s="24">
        <f t="shared" si="5"/>
        <v>6</v>
      </c>
      <c r="L26" s="24">
        <f t="shared" si="5"/>
        <v>9</v>
      </c>
      <c r="M26" s="24">
        <f t="shared" si="5"/>
        <v>0</v>
      </c>
      <c r="N26" s="24">
        <f t="shared" si="5"/>
        <v>0</v>
      </c>
      <c r="O26" s="24">
        <f t="shared" si="5"/>
        <v>0</v>
      </c>
      <c r="P26" s="24">
        <f t="shared" si="5"/>
        <v>913</v>
      </c>
      <c r="Q26" s="24">
        <f t="shared" si="5"/>
        <v>559</v>
      </c>
      <c r="R26" s="24">
        <f t="shared" si="5"/>
        <v>4</v>
      </c>
      <c r="S26" s="24">
        <f t="shared" si="5"/>
        <v>3</v>
      </c>
      <c r="T26" s="24">
        <f t="shared" si="5"/>
        <v>79</v>
      </c>
      <c r="U26" s="24">
        <f t="shared" si="5"/>
        <v>0</v>
      </c>
      <c r="V26" s="24">
        <f t="shared" si="5"/>
        <v>0</v>
      </c>
      <c r="W26" s="24">
        <f t="shared" si="5"/>
        <v>38</v>
      </c>
      <c r="X26" s="24">
        <f t="shared" si="5"/>
        <v>64</v>
      </c>
      <c r="Y26" s="24">
        <f t="shared" si="5"/>
        <v>188</v>
      </c>
    </row>
    <row r="27" spans="2:25" ht="15.75" customHeight="1">
      <c r="B27" s="17" t="s">
        <v>69</v>
      </c>
      <c r="C27" s="5">
        <f aca="true" t="shared" si="6" ref="C27:C37">D27+E27</f>
        <v>411</v>
      </c>
      <c r="D27" s="5">
        <f aca="true" t="shared" si="7" ref="D27:D37">F27+J27+P27+R27+L27+N27+W27+H27+U27</f>
        <v>246</v>
      </c>
      <c r="E27" s="5">
        <f aca="true" t="shared" si="8" ref="E27:E37">G27+K27+Q27+S27+T27+X27+I27+M27+O27+V27</f>
        <v>165</v>
      </c>
      <c r="F27" s="5">
        <v>18</v>
      </c>
      <c r="G27" s="4">
        <v>0</v>
      </c>
      <c r="H27" s="4">
        <v>0</v>
      </c>
      <c r="I27" s="4">
        <v>1</v>
      </c>
      <c r="J27" s="5">
        <v>18</v>
      </c>
      <c r="K27" s="5">
        <v>2</v>
      </c>
      <c r="L27" s="5">
        <v>1</v>
      </c>
      <c r="M27" s="4">
        <v>0</v>
      </c>
      <c r="N27" s="5">
        <v>0</v>
      </c>
      <c r="O27" s="4">
        <v>0</v>
      </c>
      <c r="P27" s="5">
        <v>200</v>
      </c>
      <c r="Q27" s="5">
        <v>124</v>
      </c>
      <c r="R27" s="5">
        <v>4</v>
      </c>
      <c r="S27" s="4">
        <v>3</v>
      </c>
      <c r="T27" s="5">
        <v>19</v>
      </c>
      <c r="U27" s="5">
        <v>0</v>
      </c>
      <c r="V27" s="4">
        <v>0</v>
      </c>
      <c r="W27" s="5">
        <v>5</v>
      </c>
      <c r="X27" s="5">
        <v>16</v>
      </c>
      <c r="Y27" s="5">
        <v>62</v>
      </c>
    </row>
    <row r="28" spans="2:25" ht="15.75" customHeight="1">
      <c r="B28" s="17" t="s">
        <v>71</v>
      </c>
      <c r="C28" s="5">
        <f t="shared" si="6"/>
        <v>189</v>
      </c>
      <c r="D28" s="5">
        <f t="shared" si="7"/>
        <v>117</v>
      </c>
      <c r="E28" s="5">
        <f t="shared" si="8"/>
        <v>72</v>
      </c>
      <c r="F28" s="5">
        <v>7</v>
      </c>
      <c r="G28" s="4">
        <v>0</v>
      </c>
      <c r="H28" s="4">
        <v>0</v>
      </c>
      <c r="I28" s="4">
        <v>0</v>
      </c>
      <c r="J28" s="5">
        <v>7</v>
      </c>
      <c r="K28" s="4">
        <v>1</v>
      </c>
      <c r="L28" s="4">
        <v>1</v>
      </c>
      <c r="M28" s="4">
        <v>0</v>
      </c>
      <c r="N28" s="4">
        <v>0</v>
      </c>
      <c r="O28" s="4">
        <v>0</v>
      </c>
      <c r="P28" s="5">
        <v>97</v>
      </c>
      <c r="Q28" s="5">
        <v>56</v>
      </c>
      <c r="R28" s="4">
        <v>0</v>
      </c>
      <c r="S28" s="4">
        <v>0</v>
      </c>
      <c r="T28" s="5">
        <v>8</v>
      </c>
      <c r="U28" s="5">
        <v>0</v>
      </c>
      <c r="V28" s="4">
        <v>0</v>
      </c>
      <c r="W28" s="5">
        <v>5</v>
      </c>
      <c r="X28" s="5">
        <v>7</v>
      </c>
      <c r="Y28" s="5">
        <v>41</v>
      </c>
    </row>
    <row r="29" spans="2:25" ht="15.75" customHeight="1">
      <c r="B29" s="17" t="s">
        <v>47</v>
      </c>
      <c r="C29" s="5">
        <f t="shared" si="6"/>
        <v>232</v>
      </c>
      <c r="D29" s="5">
        <f t="shared" si="7"/>
        <v>138</v>
      </c>
      <c r="E29" s="5">
        <f t="shared" si="8"/>
        <v>94</v>
      </c>
      <c r="F29" s="5">
        <v>11</v>
      </c>
      <c r="G29" s="4">
        <v>0</v>
      </c>
      <c r="H29" s="4">
        <v>0</v>
      </c>
      <c r="I29" s="4">
        <v>0</v>
      </c>
      <c r="J29" s="5">
        <v>11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5">
        <v>114</v>
      </c>
      <c r="Q29" s="5">
        <v>76</v>
      </c>
      <c r="R29" s="4">
        <v>0</v>
      </c>
      <c r="S29" s="4">
        <v>0</v>
      </c>
      <c r="T29" s="5">
        <v>11</v>
      </c>
      <c r="U29" s="5">
        <v>0</v>
      </c>
      <c r="V29" s="4">
        <v>0</v>
      </c>
      <c r="W29" s="5">
        <v>1</v>
      </c>
      <c r="X29" s="5">
        <v>7</v>
      </c>
      <c r="Y29" s="5">
        <v>14</v>
      </c>
    </row>
    <row r="30" spans="2:25" ht="15.75" customHeight="1">
      <c r="B30" s="17" t="s">
        <v>74</v>
      </c>
      <c r="C30" s="5">
        <f t="shared" si="6"/>
        <v>461</v>
      </c>
      <c r="D30" s="5">
        <f t="shared" si="7"/>
        <v>268</v>
      </c>
      <c r="E30" s="5">
        <f t="shared" si="8"/>
        <v>193</v>
      </c>
      <c r="F30" s="5">
        <v>16</v>
      </c>
      <c r="G30" s="4">
        <v>0</v>
      </c>
      <c r="H30" s="4">
        <v>0</v>
      </c>
      <c r="I30" s="4">
        <v>0</v>
      </c>
      <c r="J30" s="5">
        <v>17</v>
      </c>
      <c r="K30" s="5">
        <v>1</v>
      </c>
      <c r="L30" s="4">
        <v>5</v>
      </c>
      <c r="M30" s="4">
        <v>0</v>
      </c>
      <c r="N30" s="4">
        <v>0</v>
      </c>
      <c r="O30" s="4">
        <v>0</v>
      </c>
      <c r="P30" s="5">
        <v>220</v>
      </c>
      <c r="Q30" s="5">
        <v>159</v>
      </c>
      <c r="R30" s="4">
        <v>0</v>
      </c>
      <c r="S30" s="4">
        <v>0</v>
      </c>
      <c r="T30" s="5">
        <v>18</v>
      </c>
      <c r="U30" s="5">
        <v>0</v>
      </c>
      <c r="V30" s="4">
        <v>0</v>
      </c>
      <c r="W30" s="4">
        <v>10</v>
      </c>
      <c r="X30" s="5">
        <v>15</v>
      </c>
      <c r="Y30" s="5">
        <v>17</v>
      </c>
    </row>
    <row r="31" spans="2:25" ht="15.75" customHeight="1">
      <c r="B31" s="17" t="s">
        <v>79</v>
      </c>
      <c r="C31" s="5">
        <f t="shared" si="6"/>
        <v>154</v>
      </c>
      <c r="D31" s="5">
        <f t="shared" si="7"/>
        <v>102</v>
      </c>
      <c r="E31" s="5">
        <f t="shared" si="8"/>
        <v>52</v>
      </c>
      <c r="F31" s="5">
        <v>6</v>
      </c>
      <c r="G31" s="4">
        <v>0</v>
      </c>
      <c r="H31" s="4">
        <v>0</v>
      </c>
      <c r="I31" s="4">
        <v>0</v>
      </c>
      <c r="J31" s="5">
        <v>6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5">
        <v>87</v>
      </c>
      <c r="Q31" s="5">
        <v>39</v>
      </c>
      <c r="R31" s="4">
        <v>0</v>
      </c>
      <c r="S31" s="4">
        <v>0</v>
      </c>
      <c r="T31" s="5">
        <v>6</v>
      </c>
      <c r="U31" s="5">
        <v>0</v>
      </c>
      <c r="V31" s="4">
        <v>0</v>
      </c>
      <c r="W31" s="5">
        <v>3</v>
      </c>
      <c r="X31" s="5">
        <v>6</v>
      </c>
      <c r="Y31" s="5">
        <v>10</v>
      </c>
    </row>
    <row r="32" spans="2:25" ht="15.75" customHeight="1">
      <c r="B32" s="17" t="s">
        <v>82</v>
      </c>
      <c r="C32" s="5">
        <f t="shared" si="6"/>
        <v>117</v>
      </c>
      <c r="D32" s="5">
        <f t="shared" si="7"/>
        <v>68</v>
      </c>
      <c r="E32" s="5">
        <f t="shared" si="8"/>
        <v>49</v>
      </c>
      <c r="F32" s="5">
        <v>5</v>
      </c>
      <c r="G32" s="4">
        <v>0</v>
      </c>
      <c r="H32" s="4">
        <v>0</v>
      </c>
      <c r="I32" s="4">
        <v>0</v>
      </c>
      <c r="J32" s="5">
        <v>5</v>
      </c>
      <c r="K32" s="4">
        <v>1</v>
      </c>
      <c r="L32" s="4">
        <v>0</v>
      </c>
      <c r="M32" s="4">
        <v>0</v>
      </c>
      <c r="N32" s="4">
        <v>0</v>
      </c>
      <c r="O32" s="4">
        <v>0</v>
      </c>
      <c r="P32" s="5">
        <v>56</v>
      </c>
      <c r="Q32" s="5">
        <v>41</v>
      </c>
      <c r="R32" s="4">
        <v>0</v>
      </c>
      <c r="S32" s="4">
        <v>0</v>
      </c>
      <c r="T32" s="5">
        <v>5</v>
      </c>
      <c r="U32" s="5">
        <v>0</v>
      </c>
      <c r="V32" s="4">
        <v>0</v>
      </c>
      <c r="W32" s="5">
        <v>2</v>
      </c>
      <c r="X32" s="5">
        <v>2</v>
      </c>
      <c r="Y32" s="5">
        <v>24</v>
      </c>
    </row>
    <row r="33" spans="2:25" ht="15.75" customHeight="1">
      <c r="B33" s="17" t="s">
        <v>59</v>
      </c>
      <c r="C33" s="5">
        <f t="shared" si="6"/>
        <v>62</v>
      </c>
      <c r="D33" s="5">
        <f t="shared" si="7"/>
        <v>46</v>
      </c>
      <c r="E33" s="5">
        <f t="shared" si="8"/>
        <v>16</v>
      </c>
      <c r="F33" s="5">
        <v>2</v>
      </c>
      <c r="G33" s="4">
        <v>0</v>
      </c>
      <c r="H33" s="4">
        <v>0</v>
      </c>
      <c r="I33" s="4">
        <v>0</v>
      </c>
      <c r="J33" s="5">
        <v>2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5">
        <v>35</v>
      </c>
      <c r="Q33" s="5">
        <v>13</v>
      </c>
      <c r="R33" s="4">
        <v>0</v>
      </c>
      <c r="S33" s="4">
        <v>0</v>
      </c>
      <c r="T33" s="5">
        <v>2</v>
      </c>
      <c r="U33" s="5">
        <v>0</v>
      </c>
      <c r="V33" s="4">
        <v>0</v>
      </c>
      <c r="W33" s="4">
        <v>7</v>
      </c>
      <c r="X33" s="5">
        <v>1</v>
      </c>
      <c r="Y33" s="5">
        <v>2</v>
      </c>
    </row>
    <row r="34" spans="2:25" ht="15.75" customHeight="1">
      <c r="B34" s="17" t="s">
        <v>60</v>
      </c>
      <c r="C34" s="5">
        <f t="shared" si="6"/>
        <v>61</v>
      </c>
      <c r="D34" s="5">
        <f t="shared" si="7"/>
        <v>40</v>
      </c>
      <c r="E34" s="5">
        <f t="shared" si="8"/>
        <v>21</v>
      </c>
      <c r="F34" s="5">
        <v>2</v>
      </c>
      <c r="G34" s="4">
        <v>0</v>
      </c>
      <c r="H34" s="4">
        <v>0</v>
      </c>
      <c r="I34" s="4">
        <v>0</v>
      </c>
      <c r="J34" s="5">
        <v>2</v>
      </c>
      <c r="K34" s="4">
        <v>0</v>
      </c>
      <c r="L34" s="4">
        <v>1</v>
      </c>
      <c r="M34" s="4">
        <v>0</v>
      </c>
      <c r="N34" s="4">
        <v>0</v>
      </c>
      <c r="O34" s="4">
        <v>0</v>
      </c>
      <c r="P34" s="5">
        <v>31</v>
      </c>
      <c r="Q34" s="5">
        <v>13</v>
      </c>
      <c r="R34" s="4">
        <v>0</v>
      </c>
      <c r="S34" s="4">
        <v>0</v>
      </c>
      <c r="T34" s="5">
        <v>2</v>
      </c>
      <c r="U34" s="5">
        <v>0</v>
      </c>
      <c r="V34" s="4">
        <v>0</v>
      </c>
      <c r="W34" s="4">
        <v>4</v>
      </c>
      <c r="X34" s="5">
        <v>6</v>
      </c>
      <c r="Y34" s="5">
        <v>3</v>
      </c>
    </row>
    <row r="35" spans="2:25" ht="15.75" customHeight="1">
      <c r="B35" s="17" t="s">
        <v>61</v>
      </c>
      <c r="C35" s="5">
        <f t="shared" si="6"/>
        <v>59</v>
      </c>
      <c r="D35" s="5">
        <f t="shared" si="7"/>
        <v>39</v>
      </c>
      <c r="E35" s="5">
        <f t="shared" si="8"/>
        <v>20</v>
      </c>
      <c r="F35" s="5">
        <v>2</v>
      </c>
      <c r="G35" s="4">
        <v>0</v>
      </c>
      <c r="H35" s="4">
        <v>0</v>
      </c>
      <c r="I35" s="4">
        <v>0</v>
      </c>
      <c r="J35" s="5">
        <v>2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5">
        <v>34</v>
      </c>
      <c r="Q35" s="5">
        <v>17</v>
      </c>
      <c r="R35" s="4">
        <v>0</v>
      </c>
      <c r="S35" s="4">
        <v>0</v>
      </c>
      <c r="T35" s="5">
        <v>2</v>
      </c>
      <c r="U35" s="5">
        <v>0</v>
      </c>
      <c r="V35" s="4">
        <v>0</v>
      </c>
      <c r="W35" s="4">
        <v>1</v>
      </c>
      <c r="X35" s="5">
        <v>1</v>
      </c>
      <c r="Y35" s="5">
        <v>6</v>
      </c>
    </row>
    <row r="36" spans="2:25" ht="15.75" customHeight="1">
      <c r="B36" s="17" t="s">
        <v>62</v>
      </c>
      <c r="C36" s="5">
        <f t="shared" si="6"/>
        <v>50</v>
      </c>
      <c r="D36" s="5">
        <f t="shared" si="7"/>
        <v>33</v>
      </c>
      <c r="E36" s="5">
        <f t="shared" si="8"/>
        <v>17</v>
      </c>
      <c r="F36" s="5">
        <v>3</v>
      </c>
      <c r="G36" s="4">
        <v>0</v>
      </c>
      <c r="H36" s="4">
        <v>0</v>
      </c>
      <c r="I36" s="4">
        <v>0</v>
      </c>
      <c r="J36" s="5">
        <v>3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5">
        <v>27</v>
      </c>
      <c r="Q36" s="5">
        <v>13</v>
      </c>
      <c r="R36" s="4">
        <v>0</v>
      </c>
      <c r="S36" s="4">
        <v>0</v>
      </c>
      <c r="T36" s="5">
        <v>3</v>
      </c>
      <c r="U36" s="5">
        <v>0</v>
      </c>
      <c r="V36" s="4">
        <v>0</v>
      </c>
      <c r="W36" s="4">
        <v>0</v>
      </c>
      <c r="X36" s="4">
        <v>1</v>
      </c>
      <c r="Y36" s="4">
        <v>6</v>
      </c>
    </row>
    <row r="37" spans="2:25" ht="15.75" customHeight="1">
      <c r="B37" s="17" t="s">
        <v>63</v>
      </c>
      <c r="C37" s="5">
        <f t="shared" si="6"/>
        <v>29</v>
      </c>
      <c r="D37" s="5">
        <f t="shared" si="7"/>
        <v>16</v>
      </c>
      <c r="E37" s="5">
        <f t="shared" si="8"/>
        <v>13</v>
      </c>
      <c r="F37" s="5">
        <v>2</v>
      </c>
      <c r="G37" s="4">
        <v>0</v>
      </c>
      <c r="H37" s="4">
        <v>0</v>
      </c>
      <c r="I37" s="4">
        <v>0</v>
      </c>
      <c r="J37" s="5">
        <v>2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5">
        <v>12</v>
      </c>
      <c r="Q37" s="5">
        <v>8</v>
      </c>
      <c r="R37" s="4">
        <v>0</v>
      </c>
      <c r="S37" s="4">
        <v>0</v>
      </c>
      <c r="T37" s="5">
        <v>3</v>
      </c>
      <c r="U37" s="5">
        <v>0</v>
      </c>
      <c r="V37" s="4">
        <v>0</v>
      </c>
      <c r="W37" s="4">
        <v>0</v>
      </c>
      <c r="X37" s="5">
        <v>2</v>
      </c>
      <c r="Y37" s="4">
        <v>3</v>
      </c>
    </row>
    <row r="38" spans="2:25" ht="15.75" customHeight="1">
      <c r="B38" s="17"/>
      <c r="C38" s="5"/>
      <c r="D38" s="5"/>
      <c r="E38" s="5"/>
      <c r="F38" s="5"/>
      <c r="G38" s="4"/>
      <c r="H38" s="4"/>
      <c r="I38" s="4"/>
      <c r="J38" s="5"/>
      <c r="K38" s="4"/>
      <c r="L38" s="4"/>
      <c r="M38" s="4"/>
      <c r="N38" s="4"/>
      <c r="O38" s="4"/>
      <c r="P38" s="5"/>
      <c r="Q38" s="5"/>
      <c r="R38" s="4"/>
      <c r="S38" s="4"/>
      <c r="T38" s="5"/>
      <c r="U38" s="5"/>
      <c r="V38" s="4"/>
      <c r="W38" s="4"/>
      <c r="X38" s="5"/>
      <c r="Y38" s="4"/>
    </row>
    <row r="39" spans="1:25" s="43" customFormat="1" ht="15.75" customHeight="1">
      <c r="A39" s="58" t="s">
        <v>102</v>
      </c>
      <c r="B39" s="59"/>
      <c r="C39" s="24">
        <f aca="true" t="shared" si="9" ref="C39:Y39">SUM(C40:C40)</f>
        <v>1250</v>
      </c>
      <c r="D39" s="24">
        <f t="shared" si="9"/>
        <v>768</v>
      </c>
      <c r="E39" s="24">
        <f t="shared" si="9"/>
        <v>482</v>
      </c>
      <c r="F39" s="24">
        <f t="shared" si="9"/>
        <v>41</v>
      </c>
      <c r="G39" s="24">
        <f t="shared" si="9"/>
        <v>2</v>
      </c>
      <c r="H39" s="24">
        <f t="shared" si="9"/>
        <v>2</v>
      </c>
      <c r="I39" s="24">
        <f t="shared" si="9"/>
        <v>0</v>
      </c>
      <c r="J39" s="24">
        <f t="shared" si="9"/>
        <v>49</v>
      </c>
      <c r="K39" s="24">
        <f t="shared" si="9"/>
        <v>3</v>
      </c>
      <c r="L39" s="24">
        <f t="shared" si="9"/>
        <v>7</v>
      </c>
      <c r="M39" s="24">
        <f t="shared" si="9"/>
        <v>0</v>
      </c>
      <c r="N39" s="24">
        <f t="shared" si="9"/>
        <v>1</v>
      </c>
      <c r="O39" s="24">
        <f t="shared" si="9"/>
        <v>0</v>
      </c>
      <c r="P39" s="24">
        <f t="shared" si="9"/>
        <v>629</v>
      </c>
      <c r="Q39" s="24">
        <f t="shared" si="9"/>
        <v>385</v>
      </c>
      <c r="R39" s="24">
        <f t="shared" si="9"/>
        <v>0</v>
      </c>
      <c r="S39" s="24">
        <f t="shared" si="9"/>
        <v>0</v>
      </c>
      <c r="T39" s="24">
        <f t="shared" si="9"/>
        <v>48</v>
      </c>
      <c r="U39" s="24">
        <f t="shared" si="9"/>
        <v>0</v>
      </c>
      <c r="V39" s="24">
        <f t="shared" si="9"/>
        <v>0</v>
      </c>
      <c r="W39" s="24">
        <f t="shared" si="9"/>
        <v>39</v>
      </c>
      <c r="X39" s="24">
        <f t="shared" si="9"/>
        <v>44</v>
      </c>
      <c r="Y39" s="24">
        <f t="shared" si="9"/>
        <v>278</v>
      </c>
    </row>
    <row r="40" spans="2:25" ht="15.75" customHeight="1">
      <c r="B40" s="17" t="s">
        <v>67</v>
      </c>
      <c r="C40" s="5">
        <f>D40+E40</f>
        <v>1250</v>
      </c>
      <c r="D40" s="5">
        <f>F40+J40+P40+R40+L40+N40+W40+H40+U40</f>
        <v>768</v>
      </c>
      <c r="E40" s="5">
        <f>G40+K40+Q40+S40+T40+X40+I40+M40+O40+V40</f>
        <v>482</v>
      </c>
      <c r="F40" s="5">
        <v>41</v>
      </c>
      <c r="G40" s="4">
        <v>2</v>
      </c>
      <c r="H40" s="4">
        <v>2</v>
      </c>
      <c r="I40" s="4">
        <v>0</v>
      </c>
      <c r="J40" s="5">
        <v>49</v>
      </c>
      <c r="K40" s="5">
        <v>3</v>
      </c>
      <c r="L40" s="4">
        <v>7</v>
      </c>
      <c r="M40" s="4">
        <v>0</v>
      </c>
      <c r="N40" s="4">
        <v>1</v>
      </c>
      <c r="O40" s="4">
        <v>0</v>
      </c>
      <c r="P40" s="5">
        <v>629</v>
      </c>
      <c r="Q40" s="5">
        <v>385</v>
      </c>
      <c r="R40" s="4">
        <v>0</v>
      </c>
      <c r="S40" s="4">
        <v>0</v>
      </c>
      <c r="T40" s="5">
        <v>48</v>
      </c>
      <c r="U40" s="5">
        <v>0</v>
      </c>
      <c r="V40" s="4">
        <v>0</v>
      </c>
      <c r="W40" s="5">
        <v>39</v>
      </c>
      <c r="X40" s="5">
        <v>44</v>
      </c>
      <c r="Y40" s="5">
        <v>278</v>
      </c>
    </row>
    <row r="41" spans="2:25" ht="15.75" customHeight="1">
      <c r="B41" s="17"/>
      <c r="C41" s="5"/>
      <c r="D41" s="5"/>
      <c r="E41" s="5"/>
      <c r="F41" s="5"/>
      <c r="G41" s="4"/>
      <c r="H41" s="4"/>
      <c r="I41" s="4"/>
      <c r="J41" s="5"/>
      <c r="K41" s="4"/>
      <c r="L41" s="4"/>
      <c r="M41" s="4"/>
      <c r="N41" s="4"/>
      <c r="O41" s="4"/>
      <c r="P41" s="5"/>
      <c r="Q41" s="5"/>
      <c r="R41" s="4"/>
      <c r="S41" s="4"/>
      <c r="T41" s="5"/>
      <c r="U41" s="5"/>
      <c r="V41" s="4"/>
      <c r="W41" s="4"/>
      <c r="X41" s="5"/>
      <c r="Y41" s="5"/>
    </row>
    <row r="42" spans="1:25" s="43" customFormat="1" ht="15.75" customHeight="1">
      <c r="A42" s="56" t="s">
        <v>108</v>
      </c>
      <c r="B42" s="57"/>
      <c r="C42" s="24">
        <f aca="true" t="shared" si="10" ref="C42:Y42">SUM(C43:C54)</f>
        <v>1716</v>
      </c>
      <c r="D42" s="24">
        <f t="shared" si="10"/>
        <v>1093</v>
      </c>
      <c r="E42" s="24">
        <f t="shared" si="10"/>
        <v>623</v>
      </c>
      <c r="F42" s="24">
        <f t="shared" si="10"/>
        <v>60</v>
      </c>
      <c r="G42" s="24">
        <f t="shared" si="10"/>
        <v>3</v>
      </c>
      <c r="H42" s="24">
        <f t="shared" si="10"/>
        <v>2</v>
      </c>
      <c r="I42" s="24">
        <f t="shared" si="10"/>
        <v>0</v>
      </c>
      <c r="J42" s="24">
        <f t="shared" si="10"/>
        <v>67</v>
      </c>
      <c r="K42" s="24">
        <f t="shared" si="10"/>
        <v>5</v>
      </c>
      <c r="L42" s="24">
        <f t="shared" si="10"/>
        <v>12</v>
      </c>
      <c r="M42" s="24">
        <f t="shared" si="10"/>
        <v>0</v>
      </c>
      <c r="N42" s="24">
        <f>SUM(N43:N54)</f>
        <v>1</v>
      </c>
      <c r="O42" s="24">
        <f>SUM(O43:O54)</f>
        <v>0</v>
      </c>
      <c r="P42" s="24">
        <f t="shared" si="10"/>
        <v>911</v>
      </c>
      <c r="Q42" s="24">
        <f t="shared" si="10"/>
        <v>499</v>
      </c>
      <c r="R42" s="24">
        <f t="shared" si="10"/>
        <v>0</v>
      </c>
      <c r="S42" s="24">
        <f t="shared" si="10"/>
        <v>0</v>
      </c>
      <c r="T42" s="24">
        <f t="shared" si="10"/>
        <v>67</v>
      </c>
      <c r="U42" s="24">
        <f t="shared" si="10"/>
        <v>1</v>
      </c>
      <c r="V42" s="24">
        <f>SUM(V43:V54)</f>
        <v>1</v>
      </c>
      <c r="W42" s="24">
        <f t="shared" si="10"/>
        <v>39</v>
      </c>
      <c r="X42" s="24">
        <f t="shared" si="10"/>
        <v>48</v>
      </c>
      <c r="Y42" s="24">
        <f t="shared" si="10"/>
        <v>168</v>
      </c>
    </row>
    <row r="43" spans="2:25" ht="15.75" customHeight="1">
      <c r="B43" s="17" t="s">
        <v>73</v>
      </c>
      <c r="C43" s="5">
        <f aca="true" t="shared" si="11" ref="C43:C54">D43+E43</f>
        <v>193</v>
      </c>
      <c r="D43" s="5">
        <f>F43+J43+P43+R43+L43+N43+W43+H43+U43</f>
        <v>133</v>
      </c>
      <c r="E43" s="5">
        <f aca="true" t="shared" si="12" ref="E43:E54">G43+K43+Q43+S43+T43+X43+I43+M43+O43+V43</f>
        <v>60</v>
      </c>
      <c r="F43" s="5">
        <v>7</v>
      </c>
      <c r="G43" s="4">
        <v>0</v>
      </c>
      <c r="H43" s="4">
        <v>1</v>
      </c>
      <c r="I43" s="4">
        <v>0</v>
      </c>
      <c r="J43" s="5">
        <v>7</v>
      </c>
      <c r="K43" s="4">
        <v>0</v>
      </c>
      <c r="L43" s="4">
        <v>2</v>
      </c>
      <c r="M43" s="4">
        <v>0</v>
      </c>
      <c r="N43" s="4">
        <v>1</v>
      </c>
      <c r="O43" s="4">
        <v>0</v>
      </c>
      <c r="P43" s="5">
        <v>112</v>
      </c>
      <c r="Q43" s="5">
        <v>49</v>
      </c>
      <c r="R43" s="4">
        <v>0</v>
      </c>
      <c r="S43" s="4">
        <v>0</v>
      </c>
      <c r="T43" s="5">
        <v>8</v>
      </c>
      <c r="U43" s="5">
        <v>0</v>
      </c>
      <c r="V43" s="4">
        <v>0</v>
      </c>
      <c r="W43" s="4">
        <v>3</v>
      </c>
      <c r="X43" s="5">
        <v>3</v>
      </c>
      <c r="Y43" s="5">
        <v>14</v>
      </c>
    </row>
    <row r="44" spans="2:25" ht="15.75" customHeight="1">
      <c r="B44" s="17" t="s">
        <v>75</v>
      </c>
      <c r="C44" s="5">
        <f t="shared" si="11"/>
        <v>306</v>
      </c>
      <c r="D44" s="5">
        <f aca="true" t="shared" si="13" ref="D44:D54">F44+J44+P44+R44+L44+N44+W44+H44+U44</f>
        <v>195</v>
      </c>
      <c r="E44" s="5">
        <f t="shared" si="12"/>
        <v>111</v>
      </c>
      <c r="F44" s="5">
        <v>10</v>
      </c>
      <c r="G44" s="4">
        <v>0</v>
      </c>
      <c r="H44" s="4">
        <v>1</v>
      </c>
      <c r="I44" s="4">
        <v>0</v>
      </c>
      <c r="J44" s="5">
        <v>12</v>
      </c>
      <c r="K44" s="5">
        <v>1</v>
      </c>
      <c r="L44" s="4">
        <v>2</v>
      </c>
      <c r="M44" s="4">
        <v>0</v>
      </c>
      <c r="N44" s="4">
        <v>0</v>
      </c>
      <c r="O44" s="4">
        <v>0</v>
      </c>
      <c r="P44" s="5">
        <v>163</v>
      </c>
      <c r="Q44" s="5">
        <v>89</v>
      </c>
      <c r="R44" s="4">
        <v>0</v>
      </c>
      <c r="S44" s="4">
        <v>0</v>
      </c>
      <c r="T44" s="5">
        <v>11</v>
      </c>
      <c r="U44" s="5">
        <v>0</v>
      </c>
      <c r="V44" s="4">
        <v>0</v>
      </c>
      <c r="W44" s="5">
        <v>7</v>
      </c>
      <c r="X44" s="5">
        <v>10</v>
      </c>
      <c r="Y44" s="5">
        <v>26</v>
      </c>
    </row>
    <row r="45" spans="2:25" ht="15.75" customHeight="1">
      <c r="B45" s="17" t="s">
        <v>76</v>
      </c>
      <c r="C45" s="5">
        <f t="shared" si="11"/>
        <v>246</v>
      </c>
      <c r="D45" s="5">
        <f t="shared" si="13"/>
        <v>160</v>
      </c>
      <c r="E45" s="5">
        <f t="shared" si="12"/>
        <v>86</v>
      </c>
      <c r="F45" s="5">
        <v>8</v>
      </c>
      <c r="G45" s="4">
        <v>1</v>
      </c>
      <c r="H45" s="4">
        <v>0</v>
      </c>
      <c r="I45" s="4">
        <v>0</v>
      </c>
      <c r="J45" s="5">
        <v>9</v>
      </c>
      <c r="K45" s="4">
        <v>1</v>
      </c>
      <c r="L45" s="4">
        <v>2</v>
      </c>
      <c r="M45" s="4">
        <v>0</v>
      </c>
      <c r="N45" s="4">
        <v>0</v>
      </c>
      <c r="O45" s="4">
        <v>0</v>
      </c>
      <c r="P45" s="5">
        <v>135</v>
      </c>
      <c r="Q45" s="5">
        <v>70</v>
      </c>
      <c r="R45" s="4">
        <v>0</v>
      </c>
      <c r="S45" s="4">
        <v>0</v>
      </c>
      <c r="T45" s="5">
        <v>9</v>
      </c>
      <c r="U45" s="5">
        <v>1</v>
      </c>
      <c r="V45" s="4">
        <v>0</v>
      </c>
      <c r="W45" s="5">
        <v>5</v>
      </c>
      <c r="X45" s="5">
        <v>5</v>
      </c>
      <c r="Y45" s="5">
        <v>11</v>
      </c>
    </row>
    <row r="46" spans="2:25" ht="15.75" customHeight="1">
      <c r="B46" s="17" t="s">
        <v>77</v>
      </c>
      <c r="C46" s="5">
        <f t="shared" si="11"/>
        <v>219</v>
      </c>
      <c r="D46" s="5">
        <f t="shared" si="13"/>
        <v>130</v>
      </c>
      <c r="E46" s="5">
        <f t="shared" si="12"/>
        <v>89</v>
      </c>
      <c r="F46" s="5">
        <v>8</v>
      </c>
      <c r="G46" s="4">
        <v>1</v>
      </c>
      <c r="H46" s="4">
        <v>0</v>
      </c>
      <c r="I46" s="4">
        <v>0</v>
      </c>
      <c r="J46" s="5">
        <v>8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  <c r="P46" s="5">
        <v>111</v>
      </c>
      <c r="Q46" s="5">
        <v>70</v>
      </c>
      <c r="R46" s="4">
        <v>0</v>
      </c>
      <c r="S46" s="4">
        <v>0</v>
      </c>
      <c r="T46" s="5">
        <v>9</v>
      </c>
      <c r="U46" s="5">
        <v>0</v>
      </c>
      <c r="V46" s="4">
        <v>0</v>
      </c>
      <c r="W46" s="5">
        <v>3</v>
      </c>
      <c r="X46" s="5">
        <v>8</v>
      </c>
      <c r="Y46" s="5">
        <v>12</v>
      </c>
    </row>
    <row r="47" spans="2:25" ht="15.75" customHeight="1">
      <c r="B47" s="17" t="s">
        <v>78</v>
      </c>
      <c r="C47" s="5">
        <f t="shared" si="11"/>
        <v>262</v>
      </c>
      <c r="D47" s="5">
        <f t="shared" si="13"/>
        <v>156</v>
      </c>
      <c r="E47" s="5">
        <f t="shared" si="12"/>
        <v>106</v>
      </c>
      <c r="F47" s="5">
        <v>9</v>
      </c>
      <c r="G47" s="4">
        <v>1</v>
      </c>
      <c r="H47" s="4">
        <v>0</v>
      </c>
      <c r="I47" s="4">
        <v>0</v>
      </c>
      <c r="J47" s="5">
        <v>12</v>
      </c>
      <c r="K47" s="4">
        <v>1</v>
      </c>
      <c r="L47" s="4">
        <v>3</v>
      </c>
      <c r="M47" s="4">
        <v>0</v>
      </c>
      <c r="N47" s="4">
        <v>0</v>
      </c>
      <c r="O47" s="4">
        <v>0</v>
      </c>
      <c r="P47" s="5">
        <v>125</v>
      </c>
      <c r="Q47" s="5">
        <v>84</v>
      </c>
      <c r="R47" s="4">
        <v>0</v>
      </c>
      <c r="S47" s="4">
        <v>0</v>
      </c>
      <c r="T47" s="5">
        <v>10</v>
      </c>
      <c r="U47" s="5">
        <v>0</v>
      </c>
      <c r="V47" s="4">
        <v>1</v>
      </c>
      <c r="W47" s="5">
        <v>7</v>
      </c>
      <c r="X47" s="5">
        <v>9</v>
      </c>
      <c r="Y47" s="5">
        <v>46</v>
      </c>
    </row>
    <row r="48" spans="2:25" ht="15.75" customHeight="1">
      <c r="B48" s="17" t="s">
        <v>80</v>
      </c>
      <c r="C48" s="5">
        <f t="shared" si="11"/>
        <v>133</v>
      </c>
      <c r="D48" s="5">
        <f t="shared" si="13"/>
        <v>90</v>
      </c>
      <c r="E48" s="5">
        <f t="shared" si="12"/>
        <v>43</v>
      </c>
      <c r="F48" s="5">
        <v>4</v>
      </c>
      <c r="G48" s="4">
        <v>0</v>
      </c>
      <c r="H48" s="4">
        <v>0</v>
      </c>
      <c r="I48" s="4">
        <v>0</v>
      </c>
      <c r="J48" s="5">
        <v>4</v>
      </c>
      <c r="K48" s="4">
        <v>0</v>
      </c>
      <c r="L48" s="4">
        <v>1</v>
      </c>
      <c r="M48" s="4">
        <v>0</v>
      </c>
      <c r="N48" s="4">
        <v>0</v>
      </c>
      <c r="O48" s="4">
        <v>0</v>
      </c>
      <c r="P48" s="5">
        <v>77</v>
      </c>
      <c r="Q48" s="5">
        <v>33</v>
      </c>
      <c r="R48" s="4">
        <v>0</v>
      </c>
      <c r="S48" s="4">
        <v>0</v>
      </c>
      <c r="T48" s="5">
        <v>4</v>
      </c>
      <c r="U48" s="5">
        <v>0</v>
      </c>
      <c r="V48" s="4">
        <v>0</v>
      </c>
      <c r="W48" s="5">
        <v>4</v>
      </c>
      <c r="X48" s="5">
        <v>6</v>
      </c>
      <c r="Y48" s="5">
        <v>3</v>
      </c>
    </row>
    <row r="49" spans="2:25" ht="15.75" customHeight="1">
      <c r="B49" s="17" t="s">
        <v>49</v>
      </c>
      <c r="C49" s="5">
        <f t="shared" si="11"/>
        <v>64</v>
      </c>
      <c r="D49" s="5">
        <f t="shared" si="13"/>
        <v>43</v>
      </c>
      <c r="E49" s="5">
        <f t="shared" si="12"/>
        <v>21</v>
      </c>
      <c r="F49" s="5">
        <v>2</v>
      </c>
      <c r="G49" s="4">
        <v>0</v>
      </c>
      <c r="H49" s="4">
        <v>0</v>
      </c>
      <c r="I49" s="4">
        <v>0</v>
      </c>
      <c r="J49" s="5">
        <v>2</v>
      </c>
      <c r="K49" s="4">
        <v>0</v>
      </c>
      <c r="L49" s="4">
        <v>1</v>
      </c>
      <c r="M49" s="4">
        <v>0</v>
      </c>
      <c r="N49" s="4">
        <v>0</v>
      </c>
      <c r="O49" s="4">
        <v>0</v>
      </c>
      <c r="P49" s="5">
        <v>37</v>
      </c>
      <c r="Q49" s="5">
        <v>18</v>
      </c>
      <c r="R49" s="4">
        <v>0</v>
      </c>
      <c r="S49" s="4">
        <v>0</v>
      </c>
      <c r="T49" s="5">
        <v>2</v>
      </c>
      <c r="U49" s="5">
        <v>0</v>
      </c>
      <c r="V49" s="4">
        <v>0</v>
      </c>
      <c r="W49" s="5">
        <v>1</v>
      </c>
      <c r="X49" s="5">
        <v>1</v>
      </c>
      <c r="Y49" s="5">
        <v>5</v>
      </c>
    </row>
    <row r="50" spans="2:25" ht="15.75" customHeight="1">
      <c r="B50" s="17" t="s">
        <v>52</v>
      </c>
      <c r="C50" s="5">
        <f t="shared" si="11"/>
        <v>92</v>
      </c>
      <c r="D50" s="5">
        <f t="shared" si="13"/>
        <v>53</v>
      </c>
      <c r="E50" s="5">
        <f t="shared" si="12"/>
        <v>39</v>
      </c>
      <c r="F50" s="5">
        <v>3</v>
      </c>
      <c r="G50" s="4">
        <v>0</v>
      </c>
      <c r="H50" s="4">
        <v>0</v>
      </c>
      <c r="I50" s="4">
        <v>0</v>
      </c>
      <c r="J50" s="5">
        <v>3</v>
      </c>
      <c r="K50" s="4">
        <v>1</v>
      </c>
      <c r="L50" s="4">
        <v>0</v>
      </c>
      <c r="M50" s="4">
        <v>0</v>
      </c>
      <c r="N50" s="4">
        <v>0</v>
      </c>
      <c r="O50" s="4">
        <v>0</v>
      </c>
      <c r="P50" s="5">
        <v>44</v>
      </c>
      <c r="Q50" s="5">
        <v>31</v>
      </c>
      <c r="R50" s="4">
        <v>0</v>
      </c>
      <c r="S50" s="4">
        <v>0</v>
      </c>
      <c r="T50" s="5">
        <v>3</v>
      </c>
      <c r="U50" s="5">
        <v>0</v>
      </c>
      <c r="V50" s="4">
        <v>0</v>
      </c>
      <c r="W50" s="5">
        <v>3</v>
      </c>
      <c r="X50" s="5">
        <v>4</v>
      </c>
      <c r="Y50" s="5">
        <v>24</v>
      </c>
    </row>
    <row r="51" spans="2:25" ht="15.75" customHeight="1">
      <c r="B51" s="17" t="s">
        <v>84</v>
      </c>
      <c r="C51" s="5">
        <f t="shared" si="11"/>
        <v>82</v>
      </c>
      <c r="D51" s="5">
        <f t="shared" si="13"/>
        <v>50</v>
      </c>
      <c r="E51" s="5">
        <f t="shared" si="12"/>
        <v>32</v>
      </c>
      <c r="F51" s="5">
        <v>3</v>
      </c>
      <c r="G51" s="4">
        <v>0</v>
      </c>
      <c r="H51" s="4">
        <v>0</v>
      </c>
      <c r="I51" s="4">
        <v>0</v>
      </c>
      <c r="J51" s="5">
        <v>3</v>
      </c>
      <c r="K51" s="4">
        <v>0</v>
      </c>
      <c r="L51" s="4">
        <v>1</v>
      </c>
      <c r="M51" s="4">
        <v>0</v>
      </c>
      <c r="N51" s="4">
        <v>0</v>
      </c>
      <c r="O51" s="4">
        <v>0</v>
      </c>
      <c r="P51" s="5">
        <v>41</v>
      </c>
      <c r="Q51" s="5">
        <v>26</v>
      </c>
      <c r="R51" s="4">
        <v>0</v>
      </c>
      <c r="S51" s="4">
        <v>0</v>
      </c>
      <c r="T51" s="5">
        <v>4</v>
      </c>
      <c r="U51" s="5">
        <v>0</v>
      </c>
      <c r="V51" s="4">
        <v>0</v>
      </c>
      <c r="W51" s="5">
        <v>2</v>
      </c>
      <c r="X51" s="5">
        <v>2</v>
      </c>
      <c r="Y51" s="5">
        <v>4</v>
      </c>
    </row>
    <row r="52" spans="2:25" ht="15.75" customHeight="1">
      <c r="B52" s="17" t="s">
        <v>64</v>
      </c>
      <c r="C52" s="5">
        <f t="shared" si="11"/>
        <v>47</v>
      </c>
      <c r="D52" s="5">
        <f t="shared" si="13"/>
        <v>31</v>
      </c>
      <c r="E52" s="5">
        <f t="shared" si="12"/>
        <v>16</v>
      </c>
      <c r="F52" s="5">
        <v>1</v>
      </c>
      <c r="G52" s="4">
        <v>0</v>
      </c>
      <c r="H52" s="4">
        <v>0</v>
      </c>
      <c r="I52" s="4">
        <v>0</v>
      </c>
      <c r="J52" s="5">
        <v>2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5">
        <v>25</v>
      </c>
      <c r="Q52" s="5">
        <v>14</v>
      </c>
      <c r="R52" s="4">
        <v>0</v>
      </c>
      <c r="S52" s="4">
        <v>0</v>
      </c>
      <c r="T52" s="5">
        <v>2</v>
      </c>
      <c r="U52" s="5">
        <v>0</v>
      </c>
      <c r="V52" s="4">
        <v>0</v>
      </c>
      <c r="W52" s="5">
        <v>3</v>
      </c>
      <c r="X52" s="5">
        <v>0</v>
      </c>
      <c r="Y52" s="4">
        <v>2</v>
      </c>
    </row>
    <row r="53" spans="2:25" ht="15.75" customHeight="1">
      <c r="B53" s="17" t="s">
        <v>125</v>
      </c>
      <c r="C53" s="5">
        <f t="shared" si="11"/>
        <v>25</v>
      </c>
      <c r="D53" s="5">
        <f t="shared" si="13"/>
        <v>17</v>
      </c>
      <c r="E53" s="5">
        <f t="shared" si="12"/>
        <v>8</v>
      </c>
      <c r="F53" s="5">
        <v>2</v>
      </c>
      <c r="G53" s="4">
        <v>0</v>
      </c>
      <c r="H53" s="4">
        <v>0</v>
      </c>
      <c r="I53" s="4">
        <v>0</v>
      </c>
      <c r="J53" s="5">
        <v>2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5">
        <v>12</v>
      </c>
      <c r="Q53" s="5">
        <v>6</v>
      </c>
      <c r="R53" s="4">
        <v>0</v>
      </c>
      <c r="S53" s="4">
        <v>0</v>
      </c>
      <c r="T53" s="5">
        <v>2</v>
      </c>
      <c r="U53" s="5">
        <v>0</v>
      </c>
      <c r="V53" s="4">
        <v>0</v>
      </c>
      <c r="W53" s="4">
        <v>1</v>
      </c>
      <c r="X53" s="4">
        <v>0</v>
      </c>
      <c r="Y53" s="4">
        <v>12</v>
      </c>
    </row>
    <row r="54" spans="2:25" ht="15.75" customHeight="1">
      <c r="B54" s="17" t="s">
        <v>65</v>
      </c>
      <c r="C54" s="5">
        <f t="shared" si="11"/>
        <v>47</v>
      </c>
      <c r="D54" s="5">
        <f t="shared" si="13"/>
        <v>35</v>
      </c>
      <c r="E54" s="5">
        <f t="shared" si="12"/>
        <v>12</v>
      </c>
      <c r="F54" s="5">
        <v>3</v>
      </c>
      <c r="G54" s="4">
        <v>0</v>
      </c>
      <c r="H54" s="4">
        <v>0</v>
      </c>
      <c r="I54" s="4">
        <v>0</v>
      </c>
      <c r="J54" s="5">
        <v>3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5">
        <v>29</v>
      </c>
      <c r="Q54" s="5">
        <v>9</v>
      </c>
      <c r="R54" s="4">
        <v>0</v>
      </c>
      <c r="S54" s="4">
        <v>0</v>
      </c>
      <c r="T54" s="5">
        <v>3</v>
      </c>
      <c r="U54" s="5">
        <v>0</v>
      </c>
      <c r="V54" s="4">
        <v>0</v>
      </c>
      <c r="W54" s="4">
        <v>0</v>
      </c>
      <c r="X54" s="5">
        <v>0</v>
      </c>
      <c r="Y54" s="5">
        <v>9</v>
      </c>
    </row>
    <row r="55" spans="2:25" ht="15.75" customHeight="1">
      <c r="B55" s="17"/>
      <c r="C55" s="5"/>
      <c r="D55" s="5"/>
      <c r="E55" s="5"/>
      <c r="F55" s="5"/>
      <c r="G55" s="4"/>
      <c r="H55" s="4"/>
      <c r="I55" s="4"/>
      <c r="J55" s="5"/>
      <c r="K55" s="4"/>
      <c r="L55" s="4"/>
      <c r="M55" s="4"/>
      <c r="N55" s="4"/>
      <c r="O55" s="4"/>
      <c r="P55" s="5"/>
      <c r="Q55" s="5"/>
      <c r="R55" s="4"/>
      <c r="S55" s="4"/>
      <c r="T55" s="5"/>
      <c r="U55" s="5"/>
      <c r="V55" s="4"/>
      <c r="W55" s="4"/>
      <c r="X55" s="5"/>
      <c r="Y55" s="5"/>
    </row>
    <row r="56" spans="1:25" s="43" customFormat="1" ht="15.75" customHeight="1">
      <c r="A56" s="58" t="s">
        <v>107</v>
      </c>
      <c r="B56" s="59"/>
      <c r="C56" s="24">
        <f aca="true" t="shared" si="14" ref="C56:Y56">SUM(C57:C59)</f>
        <v>1524</v>
      </c>
      <c r="D56" s="24">
        <f t="shared" si="14"/>
        <v>997</v>
      </c>
      <c r="E56" s="24">
        <f t="shared" si="14"/>
        <v>527</v>
      </c>
      <c r="F56" s="24">
        <f t="shared" si="14"/>
        <v>50</v>
      </c>
      <c r="G56" s="24">
        <f t="shared" si="14"/>
        <v>4</v>
      </c>
      <c r="H56" s="24">
        <f t="shared" si="14"/>
        <v>2</v>
      </c>
      <c r="I56" s="24">
        <f t="shared" si="14"/>
        <v>0</v>
      </c>
      <c r="J56" s="24">
        <f t="shared" si="14"/>
        <v>54</v>
      </c>
      <c r="K56" s="24">
        <f t="shared" si="14"/>
        <v>5</v>
      </c>
      <c r="L56" s="24">
        <f t="shared" si="14"/>
        <v>6</v>
      </c>
      <c r="M56" s="24">
        <f t="shared" si="14"/>
        <v>1</v>
      </c>
      <c r="N56" s="24">
        <f>SUM(N57:N59)</f>
        <v>0</v>
      </c>
      <c r="O56" s="24">
        <f>SUM(O57:O59)</f>
        <v>1</v>
      </c>
      <c r="P56" s="24">
        <f t="shared" si="14"/>
        <v>832</v>
      </c>
      <c r="Q56" s="24">
        <f t="shared" si="14"/>
        <v>393</v>
      </c>
      <c r="R56" s="24">
        <f t="shared" si="14"/>
        <v>0</v>
      </c>
      <c r="S56" s="24">
        <f t="shared" si="14"/>
        <v>0</v>
      </c>
      <c r="T56" s="24">
        <f t="shared" si="14"/>
        <v>59</v>
      </c>
      <c r="U56" s="24">
        <f t="shared" si="14"/>
        <v>0</v>
      </c>
      <c r="V56" s="24">
        <f>SUM(V57:V59)</f>
        <v>0</v>
      </c>
      <c r="W56" s="24">
        <f t="shared" si="14"/>
        <v>53</v>
      </c>
      <c r="X56" s="24">
        <f t="shared" si="14"/>
        <v>64</v>
      </c>
      <c r="Y56" s="24">
        <f t="shared" si="14"/>
        <v>246</v>
      </c>
    </row>
    <row r="57" spans="2:25" ht="15.75" customHeight="1">
      <c r="B57" s="17" t="s">
        <v>68</v>
      </c>
      <c r="C57" s="5">
        <f>D57+E57</f>
        <v>1406</v>
      </c>
      <c r="D57" s="5">
        <f>F57+J57+P57+R57+L57+N57+W57+H57+U57</f>
        <v>918</v>
      </c>
      <c r="E57" s="5">
        <f>G57+K57+Q57+S57+T57+X57+I57+M57+O57+V57</f>
        <v>488</v>
      </c>
      <c r="F57" s="5">
        <v>45</v>
      </c>
      <c r="G57" s="5">
        <v>4</v>
      </c>
      <c r="H57" s="5">
        <v>2</v>
      </c>
      <c r="I57" s="5">
        <v>0</v>
      </c>
      <c r="J57" s="5">
        <v>50</v>
      </c>
      <c r="K57" s="5">
        <v>4</v>
      </c>
      <c r="L57" s="4">
        <v>6</v>
      </c>
      <c r="M57" s="4">
        <v>1</v>
      </c>
      <c r="N57" s="4">
        <v>0</v>
      </c>
      <c r="O57" s="4">
        <v>1</v>
      </c>
      <c r="P57" s="5">
        <v>767</v>
      </c>
      <c r="Q57" s="5">
        <v>364</v>
      </c>
      <c r="R57" s="4">
        <v>0</v>
      </c>
      <c r="S57" s="4">
        <v>0</v>
      </c>
      <c r="T57" s="5">
        <v>53</v>
      </c>
      <c r="U57" s="5">
        <v>0</v>
      </c>
      <c r="V57" s="4">
        <v>0</v>
      </c>
      <c r="W57" s="5">
        <v>48</v>
      </c>
      <c r="X57" s="5">
        <v>61</v>
      </c>
      <c r="Y57" s="5">
        <v>240</v>
      </c>
    </row>
    <row r="58" spans="2:25" ht="15.75" customHeight="1">
      <c r="B58" s="17" t="s">
        <v>83</v>
      </c>
      <c r="C58" s="5">
        <f>D58+E58</f>
        <v>90</v>
      </c>
      <c r="D58" s="5">
        <f>F58+J58+P58+R58+L58+N58+W58+H58+U58</f>
        <v>59</v>
      </c>
      <c r="E58" s="5">
        <f>G58+K58+Q58+S58+T58+X58+I58+M58+O58+V58</f>
        <v>31</v>
      </c>
      <c r="F58" s="5">
        <v>4</v>
      </c>
      <c r="G58" s="4">
        <v>0</v>
      </c>
      <c r="H58" s="4">
        <v>0</v>
      </c>
      <c r="I58" s="4">
        <v>0</v>
      </c>
      <c r="J58" s="5">
        <v>3</v>
      </c>
      <c r="K58" s="4">
        <v>1</v>
      </c>
      <c r="L58" s="4">
        <v>0</v>
      </c>
      <c r="M58" s="4">
        <v>0</v>
      </c>
      <c r="N58" s="4">
        <v>0</v>
      </c>
      <c r="O58" s="4">
        <v>0</v>
      </c>
      <c r="P58" s="5">
        <v>48</v>
      </c>
      <c r="Q58" s="5">
        <v>24</v>
      </c>
      <c r="R58" s="4">
        <v>0</v>
      </c>
      <c r="S58" s="4">
        <v>0</v>
      </c>
      <c r="T58" s="5">
        <v>4</v>
      </c>
      <c r="U58" s="5">
        <v>0</v>
      </c>
      <c r="V58" s="4">
        <v>0</v>
      </c>
      <c r="W58" s="5">
        <v>4</v>
      </c>
      <c r="X58" s="5">
        <v>2</v>
      </c>
      <c r="Y58" s="5">
        <v>3</v>
      </c>
    </row>
    <row r="59" spans="1:25" ht="15.75" customHeight="1">
      <c r="A59" s="44"/>
      <c r="B59" s="45" t="s">
        <v>66</v>
      </c>
      <c r="C59" s="46">
        <f>D59+E59</f>
        <v>28</v>
      </c>
      <c r="D59" s="46">
        <f>F59+J59+P59+R59+L59+N59+W59+H59+U59</f>
        <v>20</v>
      </c>
      <c r="E59" s="46">
        <f>G59+K59+Q59+S59+T59+X59+I59+M59+O59+V59</f>
        <v>8</v>
      </c>
      <c r="F59" s="46">
        <v>1</v>
      </c>
      <c r="G59" s="47">
        <v>0</v>
      </c>
      <c r="H59" s="47">
        <v>0</v>
      </c>
      <c r="I59" s="47">
        <v>0</v>
      </c>
      <c r="J59" s="46">
        <v>1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6">
        <v>17</v>
      </c>
      <c r="Q59" s="46">
        <v>5</v>
      </c>
      <c r="R59" s="47">
        <v>0</v>
      </c>
      <c r="S59" s="47">
        <v>0</v>
      </c>
      <c r="T59" s="46">
        <v>2</v>
      </c>
      <c r="U59" s="46">
        <v>0</v>
      </c>
      <c r="V59" s="47">
        <v>0</v>
      </c>
      <c r="W59" s="47">
        <v>1</v>
      </c>
      <c r="X59" s="46">
        <v>1</v>
      </c>
      <c r="Y59" s="46">
        <v>3</v>
      </c>
    </row>
    <row r="60" spans="3:25" ht="16.5" customHeight="1">
      <c r="C60" s="5"/>
      <c r="D60" s="5"/>
      <c r="E60" s="5"/>
      <c r="F60" s="5"/>
      <c r="G60" s="4"/>
      <c r="H60" s="4"/>
      <c r="I60" s="4"/>
      <c r="J60" s="5"/>
      <c r="K60" s="4"/>
      <c r="L60" s="4"/>
      <c r="M60" s="4"/>
      <c r="N60" s="4"/>
      <c r="O60" s="4"/>
      <c r="P60" s="5"/>
      <c r="Q60" s="5"/>
      <c r="R60" s="4"/>
      <c r="S60" s="4"/>
      <c r="T60" s="5"/>
      <c r="U60" s="5"/>
      <c r="V60" s="4"/>
      <c r="W60" s="5"/>
      <c r="X60" s="5"/>
      <c r="Y60" s="4"/>
    </row>
    <row r="61" spans="3:25" ht="16.5" customHeight="1">
      <c r="C61" s="5"/>
      <c r="D61" s="5"/>
      <c r="E61" s="5"/>
      <c r="F61" s="5"/>
      <c r="G61" s="4"/>
      <c r="H61" s="4"/>
      <c r="I61" s="4"/>
      <c r="J61" s="5"/>
      <c r="K61" s="4"/>
      <c r="L61" s="4"/>
      <c r="M61" s="4"/>
      <c r="N61" s="4"/>
      <c r="O61" s="4"/>
      <c r="P61" s="5"/>
      <c r="Q61" s="5"/>
      <c r="R61" s="4"/>
      <c r="S61" s="4"/>
      <c r="T61" s="5"/>
      <c r="U61" s="5"/>
      <c r="V61" s="4"/>
      <c r="W61" s="4"/>
      <c r="X61" s="5"/>
      <c r="Y61" s="5"/>
    </row>
  </sheetData>
  <mergeCells count="26">
    <mergeCell ref="A10:B10"/>
    <mergeCell ref="A56:B56"/>
    <mergeCell ref="A14:B14"/>
    <mergeCell ref="A26:B26"/>
    <mergeCell ref="A39:B39"/>
    <mergeCell ref="A42:B42"/>
    <mergeCell ref="A11:B11"/>
    <mergeCell ref="A12:B12"/>
    <mergeCell ref="A7:B7"/>
    <mergeCell ref="A8:B8"/>
    <mergeCell ref="A2:B4"/>
    <mergeCell ref="A9:B9"/>
    <mergeCell ref="N3:O3"/>
    <mergeCell ref="L3:M3"/>
    <mergeCell ref="A5:B5"/>
    <mergeCell ref="A6:B6"/>
    <mergeCell ref="U3:V3"/>
    <mergeCell ref="Y2:Y4"/>
    <mergeCell ref="R3:S3"/>
    <mergeCell ref="W3:X3"/>
    <mergeCell ref="C2:X2"/>
    <mergeCell ref="C3:E3"/>
    <mergeCell ref="F3:G3"/>
    <mergeCell ref="J3:K3"/>
    <mergeCell ref="P3:Q3"/>
    <mergeCell ref="H3:I3"/>
  </mergeCells>
  <printOptions/>
  <pageMargins left="0.7874015748031497" right="0.7874015748031497" top="0.7874015748031497" bottom="0.5905511811023623" header="0.3937007874015748" footer="0.3937007874015748"/>
  <pageSetup blackAndWhite="1" firstPageNumber="54" useFirstPageNumber="1" fitToHeight="0" horizontalDpi="98" verticalDpi="98" orientation="portrait" paperSize="9" scale="80" r:id="rId3"/>
  <headerFooter alignWithMargins="0">
    <oddHeader>&amp;L&amp;18中学校&amp;R&amp;18中学校</oddHeader>
  </headerFooter>
  <colBreaks count="1" manualBreakCount="1">
    <brk id="19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P64"/>
  <sheetViews>
    <sheetView showOutlineSymbols="0" zoomScaleSheetLayoutView="8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1" sqref="B61"/>
    </sheetView>
  </sheetViews>
  <sheetFormatPr defaultColWidth="9.00390625" defaultRowHeight="13.5"/>
  <cols>
    <col min="1" max="1" width="2.625" style="1" customWidth="1"/>
    <col min="2" max="2" width="12.625" style="3" customWidth="1"/>
    <col min="3" max="5" width="7.625" style="1" customWidth="1"/>
    <col min="6" max="7" width="8.625" style="1" customWidth="1"/>
    <col min="8" max="16" width="5.875" style="1" customWidth="1"/>
    <col min="17" max="17" width="6.625" style="1" customWidth="1"/>
    <col min="18" max="16384" width="14.00390625" style="1" customWidth="1"/>
  </cols>
  <sheetData>
    <row r="1" spans="1:2" s="34" customFormat="1" ht="24" customHeight="1">
      <c r="A1" s="35" t="s">
        <v>129</v>
      </c>
      <c r="B1" s="35"/>
    </row>
    <row r="2" spans="1:16" ht="15.75" customHeight="1">
      <c r="A2" s="83" t="s">
        <v>0</v>
      </c>
      <c r="B2" s="84"/>
      <c r="C2" s="77" t="s">
        <v>1</v>
      </c>
      <c r="D2" s="77"/>
      <c r="E2" s="77"/>
      <c r="F2" s="96" t="s">
        <v>35</v>
      </c>
      <c r="G2" s="97"/>
      <c r="H2" s="77" t="s">
        <v>45</v>
      </c>
      <c r="I2" s="77"/>
      <c r="J2" s="77"/>
      <c r="K2" s="77"/>
      <c r="L2" s="77"/>
      <c r="M2" s="77"/>
      <c r="N2" s="77"/>
      <c r="O2" s="77"/>
      <c r="P2" s="81"/>
    </row>
    <row r="3" spans="1:16" ht="15.75" customHeight="1">
      <c r="A3" s="83"/>
      <c r="B3" s="84"/>
      <c r="C3" s="77" t="s">
        <v>1</v>
      </c>
      <c r="D3" s="77" t="s">
        <v>2</v>
      </c>
      <c r="E3" s="77" t="s">
        <v>3</v>
      </c>
      <c r="F3" s="90" t="s">
        <v>36</v>
      </c>
      <c r="G3" s="98" t="s">
        <v>111</v>
      </c>
      <c r="H3" s="89" t="s">
        <v>38</v>
      </c>
      <c r="I3" s="92" t="s">
        <v>134</v>
      </c>
      <c r="J3" s="99" t="s">
        <v>39</v>
      </c>
      <c r="K3" s="100" t="s">
        <v>40</v>
      </c>
      <c r="L3" s="99" t="s">
        <v>41</v>
      </c>
      <c r="M3" s="94" t="s">
        <v>37</v>
      </c>
      <c r="N3" s="100" t="s">
        <v>46</v>
      </c>
      <c r="O3" s="94" t="s">
        <v>42</v>
      </c>
      <c r="P3" s="95" t="s">
        <v>43</v>
      </c>
    </row>
    <row r="4" spans="1:16" ht="15.75" customHeight="1">
      <c r="A4" s="83"/>
      <c r="B4" s="84"/>
      <c r="C4" s="80"/>
      <c r="D4" s="80"/>
      <c r="E4" s="80"/>
      <c r="F4" s="91"/>
      <c r="G4" s="98"/>
      <c r="H4" s="89"/>
      <c r="I4" s="93"/>
      <c r="J4" s="99"/>
      <c r="K4" s="100"/>
      <c r="L4" s="99"/>
      <c r="M4" s="94"/>
      <c r="N4" s="100"/>
      <c r="O4" s="94"/>
      <c r="P4" s="95"/>
    </row>
    <row r="5" spans="1:16" ht="15.75" customHeight="1">
      <c r="A5" s="60">
        <v>17</v>
      </c>
      <c r="B5" s="61"/>
      <c r="C5" s="5">
        <v>1155</v>
      </c>
      <c r="D5" s="5">
        <v>269</v>
      </c>
      <c r="E5" s="5">
        <v>886</v>
      </c>
      <c r="F5" s="5">
        <v>290</v>
      </c>
      <c r="G5" s="5">
        <v>72</v>
      </c>
      <c r="H5" s="4">
        <v>7</v>
      </c>
      <c r="I5" s="4" t="s">
        <v>123</v>
      </c>
      <c r="J5" s="5">
        <v>220</v>
      </c>
      <c r="K5" s="5">
        <v>5</v>
      </c>
      <c r="L5" s="5">
        <v>9</v>
      </c>
      <c r="M5" s="5">
        <v>18</v>
      </c>
      <c r="N5" s="5">
        <v>207</v>
      </c>
      <c r="O5" s="5">
        <v>262</v>
      </c>
      <c r="P5" s="5">
        <v>65</v>
      </c>
    </row>
    <row r="6" spans="1:16" ht="15.75" customHeight="1">
      <c r="A6" s="60">
        <f>A5+1</f>
        <v>18</v>
      </c>
      <c r="B6" s="61"/>
      <c r="C6" s="5">
        <v>1149</v>
      </c>
      <c r="D6" s="5">
        <v>267</v>
      </c>
      <c r="E6" s="5">
        <v>882</v>
      </c>
      <c r="F6" s="5">
        <v>292</v>
      </c>
      <c r="G6" s="5">
        <v>73</v>
      </c>
      <c r="H6" s="4">
        <v>12</v>
      </c>
      <c r="I6" s="4" t="s">
        <v>123</v>
      </c>
      <c r="J6" s="5">
        <v>221</v>
      </c>
      <c r="K6" s="5">
        <v>6</v>
      </c>
      <c r="L6" s="5">
        <v>7</v>
      </c>
      <c r="M6" s="5">
        <v>19</v>
      </c>
      <c r="N6" s="5">
        <v>184</v>
      </c>
      <c r="O6" s="5">
        <v>252</v>
      </c>
      <c r="P6" s="5">
        <v>83</v>
      </c>
    </row>
    <row r="7" spans="1:16" ht="15.75" customHeight="1">
      <c r="A7" s="60">
        <f>A6+1</f>
        <v>19</v>
      </c>
      <c r="B7" s="61"/>
      <c r="C7" s="5">
        <v>1105</v>
      </c>
      <c r="D7" s="5">
        <v>266</v>
      </c>
      <c r="E7" s="5">
        <v>839</v>
      </c>
      <c r="F7" s="5">
        <v>290</v>
      </c>
      <c r="G7" s="5">
        <v>76</v>
      </c>
      <c r="H7" s="4" t="s">
        <v>123</v>
      </c>
      <c r="I7" s="4">
        <v>0</v>
      </c>
      <c r="J7" s="5">
        <v>211</v>
      </c>
      <c r="K7" s="5">
        <v>3</v>
      </c>
      <c r="L7" s="5">
        <v>7</v>
      </c>
      <c r="M7" s="5">
        <v>18</v>
      </c>
      <c r="N7" s="5">
        <v>176</v>
      </c>
      <c r="O7" s="5">
        <v>239</v>
      </c>
      <c r="P7" s="5">
        <v>85</v>
      </c>
    </row>
    <row r="8" spans="1:16" ht="15.75" customHeight="1">
      <c r="A8" s="60">
        <f>A7+1</f>
        <v>20</v>
      </c>
      <c r="B8" s="75"/>
      <c r="C8" s="5">
        <v>1085</v>
      </c>
      <c r="D8" s="5">
        <v>256</v>
      </c>
      <c r="E8" s="5">
        <v>829</v>
      </c>
      <c r="F8" s="5">
        <v>288</v>
      </c>
      <c r="G8" s="5">
        <v>75</v>
      </c>
      <c r="H8" s="4" t="s">
        <v>123</v>
      </c>
      <c r="I8" s="4">
        <v>2</v>
      </c>
      <c r="J8" s="5">
        <v>209</v>
      </c>
      <c r="K8" s="5">
        <v>2</v>
      </c>
      <c r="L8" s="5">
        <v>6</v>
      </c>
      <c r="M8" s="5">
        <v>18</v>
      </c>
      <c r="N8" s="5">
        <v>165</v>
      </c>
      <c r="O8" s="5">
        <v>240</v>
      </c>
      <c r="P8" s="5">
        <v>80</v>
      </c>
    </row>
    <row r="9" spans="1:16" s="43" customFormat="1" ht="15.75" customHeight="1">
      <c r="A9" s="62">
        <f>A8+1</f>
        <v>21</v>
      </c>
      <c r="B9" s="63"/>
      <c r="C9" s="37">
        <f>C14+C26+C39+C42+C56</f>
        <v>1080</v>
      </c>
      <c r="D9" s="37">
        <f>D14+D26+D39+D42+D56</f>
        <v>250</v>
      </c>
      <c r="E9" s="37">
        <f>E14+E26+E39+E42+E56</f>
        <v>830</v>
      </c>
      <c r="F9" s="37">
        <f>F14+F26+F39+F42+F56</f>
        <v>296</v>
      </c>
      <c r="G9" s="37">
        <f>G14+G26+G39+G42+G56</f>
        <v>76</v>
      </c>
      <c r="H9" s="4" t="s">
        <v>112</v>
      </c>
      <c r="I9" s="37">
        <f aca="true" t="shared" si="0" ref="I9:P9">I14+I26+I39+I42+I56</f>
        <v>2</v>
      </c>
      <c r="J9" s="37">
        <f t="shared" si="0"/>
        <v>209</v>
      </c>
      <c r="K9" s="37">
        <f t="shared" si="0"/>
        <v>3</v>
      </c>
      <c r="L9" s="37">
        <f t="shared" si="0"/>
        <v>8</v>
      </c>
      <c r="M9" s="37">
        <f t="shared" si="0"/>
        <v>18</v>
      </c>
      <c r="N9" s="37">
        <f t="shared" si="0"/>
        <v>145</v>
      </c>
      <c r="O9" s="37">
        <f t="shared" si="0"/>
        <v>244</v>
      </c>
      <c r="P9" s="37">
        <f t="shared" si="0"/>
        <v>79</v>
      </c>
    </row>
    <row r="10" spans="1:16" ht="15.75" customHeight="1">
      <c r="A10" s="78" t="s">
        <v>4</v>
      </c>
      <c r="B10" s="79"/>
      <c r="C10" s="5">
        <f>D10+E10</f>
        <v>6</v>
      </c>
      <c r="D10" s="5">
        <v>4</v>
      </c>
      <c r="E10" s="5">
        <v>2</v>
      </c>
      <c r="F10" s="5">
        <v>0</v>
      </c>
      <c r="G10" s="5">
        <v>0</v>
      </c>
      <c r="H10" s="4" t="s">
        <v>123</v>
      </c>
      <c r="I10" s="5">
        <v>0</v>
      </c>
      <c r="J10" s="5">
        <v>6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</row>
    <row r="11" spans="1:16" ht="15.75" customHeight="1">
      <c r="A11" s="78" t="s">
        <v>5</v>
      </c>
      <c r="B11" s="79"/>
      <c r="C11" s="5">
        <f>D11+E11</f>
        <v>1018</v>
      </c>
      <c r="D11" s="5">
        <v>231</v>
      </c>
      <c r="E11" s="5">
        <v>787</v>
      </c>
      <c r="F11" s="5">
        <v>296</v>
      </c>
      <c r="G11" s="5">
        <v>76</v>
      </c>
      <c r="H11" s="4" t="s">
        <v>123</v>
      </c>
      <c r="I11" s="5">
        <v>2</v>
      </c>
      <c r="J11" s="5">
        <v>169</v>
      </c>
      <c r="K11" s="5">
        <v>2</v>
      </c>
      <c r="L11" s="5">
        <v>7</v>
      </c>
      <c r="M11" s="5">
        <v>18</v>
      </c>
      <c r="N11" s="5">
        <v>142</v>
      </c>
      <c r="O11" s="5">
        <v>237</v>
      </c>
      <c r="P11" s="5">
        <v>69</v>
      </c>
    </row>
    <row r="12" spans="1:16" ht="15.75" customHeight="1">
      <c r="A12" s="78" t="s">
        <v>6</v>
      </c>
      <c r="B12" s="79"/>
      <c r="C12" s="5">
        <f>D12+E12</f>
        <v>56</v>
      </c>
      <c r="D12" s="5">
        <v>15</v>
      </c>
      <c r="E12" s="5">
        <v>41</v>
      </c>
      <c r="F12" s="5">
        <v>0</v>
      </c>
      <c r="G12" s="5">
        <v>0</v>
      </c>
      <c r="H12" s="4" t="s">
        <v>123</v>
      </c>
      <c r="I12" s="5">
        <v>0</v>
      </c>
      <c r="J12" s="5">
        <v>34</v>
      </c>
      <c r="K12" s="5">
        <v>1</v>
      </c>
      <c r="L12" s="5">
        <v>1</v>
      </c>
      <c r="M12" s="5">
        <v>0</v>
      </c>
      <c r="N12" s="5">
        <v>3</v>
      </c>
      <c r="O12" s="5">
        <v>7</v>
      </c>
      <c r="P12" s="5">
        <v>10</v>
      </c>
    </row>
    <row r="13" spans="2:16" ht="15.75" customHeight="1">
      <c r="B13" s="14"/>
      <c r="C13" s="5"/>
      <c r="D13" s="4"/>
      <c r="E13" s="5"/>
      <c r="F13" s="5"/>
      <c r="G13" s="4"/>
      <c r="H13" s="4"/>
      <c r="I13" s="4"/>
      <c r="J13" s="5"/>
      <c r="K13" s="4"/>
      <c r="L13" s="4"/>
      <c r="M13" s="5"/>
      <c r="N13" s="4"/>
      <c r="O13" s="5"/>
      <c r="P13" s="4"/>
    </row>
    <row r="14" spans="1:16" s="43" customFormat="1" ht="15.75" customHeight="1">
      <c r="A14" s="58" t="s">
        <v>98</v>
      </c>
      <c r="B14" s="59"/>
      <c r="C14" s="24">
        <f aca="true" t="shared" si="1" ref="C14:P14">SUM(C15:C24)</f>
        <v>93</v>
      </c>
      <c r="D14" s="24">
        <f t="shared" si="1"/>
        <v>15</v>
      </c>
      <c r="E14" s="24">
        <f t="shared" si="1"/>
        <v>78</v>
      </c>
      <c r="F14" s="24">
        <f t="shared" si="1"/>
        <v>28</v>
      </c>
      <c r="G14" s="24">
        <f t="shared" si="1"/>
        <v>6</v>
      </c>
      <c r="H14" s="48" t="s">
        <v>113</v>
      </c>
      <c r="I14" s="24">
        <f t="shared" si="1"/>
        <v>0</v>
      </c>
      <c r="J14" s="24">
        <f t="shared" si="1"/>
        <v>10</v>
      </c>
      <c r="K14" s="24">
        <f t="shared" si="1"/>
        <v>0</v>
      </c>
      <c r="L14" s="24">
        <f t="shared" si="1"/>
        <v>2</v>
      </c>
      <c r="M14" s="24">
        <f t="shared" si="1"/>
        <v>5</v>
      </c>
      <c r="N14" s="24">
        <f t="shared" si="1"/>
        <v>8</v>
      </c>
      <c r="O14" s="24">
        <f t="shared" si="1"/>
        <v>22</v>
      </c>
      <c r="P14" s="24">
        <f t="shared" si="1"/>
        <v>12</v>
      </c>
    </row>
    <row r="15" spans="2:16" ht="15.75" customHeight="1">
      <c r="B15" s="17" t="s">
        <v>70</v>
      </c>
      <c r="C15" s="5">
        <f aca="true" t="shared" si="2" ref="C15:C24">D15+E15</f>
        <v>11</v>
      </c>
      <c r="D15" s="5">
        <v>1</v>
      </c>
      <c r="E15" s="5">
        <v>10</v>
      </c>
      <c r="F15" s="5">
        <v>3</v>
      </c>
      <c r="G15" s="5">
        <v>1</v>
      </c>
      <c r="H15" s="4" t="s">
        <v>123</v>
      </c>
      <c r="I15" s="5">
        <v>0</v>
      </c>
      <c r="J15" s="5">
        <v>2</v>
      </c>
      <c r="K15" s="5">
        <v>0</v>
      </c>
      <c r="L15" s="4">
        <v>0</v>
      </c>
      <c r="M15" s="5">
        <v>2</v>
      </c>
      <c r="N15" s="5">
        <v>3</v>
      </c>
      <c r="O15" s="5">
        <v>0</v>
      </c>
      <c r="P15" s="4">
        <v>0</v>
      </c>
    </row>
    <row r="16" spans="2:16" ht="15.75" customHeight="1">
      <c r="B16" s="17" t="s">
        <v>72</v>
      </c>
      <c r="C16" s="5">
        <f t="shared" si="2"/>
        <v>12</v>
      </c>
      <c r="D16" s="5">
        <v>5</v>
      </c>
      <c r="E16" s="5">
        <v>7</v>
      </c>
      <c r="F16" s="5">
        <v>6</v>
      </c>
      <c r="G16" s="5">
        <v>0</v>
      </c>
      <c r="H16" s="4" t="s">
        <v>123</v>
      </c>
      <c r="I16" s="5">
        <v>0</v>
      </c>
      <c r="J16" s="5">
        <v>0</v>
      </c>
      <c r="K16" s="5">
        <v>0</v>
      </c>
      <c r="L16" s="4">
        <v>2</v>
      </c>
      <c r="M16" s="4">
        <v>1</v>
      </c>
      <c r="N16" s="4">
        <v>0</v>
      </c>
      <c r="O16" s="5">
        <v>3</v>
      </c>
      <c r="P16" s="4">
        <v>0</v>
      </c>
    </row>
    <row r="17" spans="2:16" ht="15.75" customHeight="1">
      <c r="B17" s="17" t="s">
        <v>81</v>
      </c>
      <c r="C17" s="5">
        <f t="shared" si="2"/>
        <v>9</v>
      </c>
      <c r="D17" s="5">
        <v>2</v>
      </c>
      <c r="E17" s="5">
        <v>7</v>
      </c>
      <c r="F17" s="5">
        <v>5</v>
      </c>
      <c r="G17" s="4">
        <v>0</v>
      </c>
      <c r="H17" s="4" t="s">
        <v>123</v>
      </c>
      <c r="I17" s="4">
        <v>0</v>
      </c>
      <c r="J17" s="5">
        <v>0</v>
      </c>
      <c r="K17" s="5">
        <v>0</v>
      </c>
      <c r="L17" s="4">
        <v>0</v>
      </c>
      <c r="M17" s="4">
        <v>0</v>
      </c>
      <c r="N17" s="4">
        <v>0</v>
      </c>
      <c r="O17" s="5">
        <v>4</v>
      </c>
      <c r="P17" s="4">
        <v>0</v>
      </c>
    </row>
    <row r="18" spans="2:16" ht="15.75" customHeight="1">
      <c r="B18" s="17" t="s">
        <v>48</v>
      </c>
      <c r="C18" s="5">
        <f t="shared" si="2"/>
        <v>18</v>
      </c>
      <c r="D18" s="5">
        <v>1</v>
      </c>
      <c r="E18" s="5">
        <v>17</v>
      </c>
      <c r="F18" s="5">
        <v>4</v>
      </c>
      <c r="G18" s="4">
        <v>2</v>
      </c>
      <c r="H18" s="4" t="s">
        <v>123</v>
      </c>
      <c r="I18" s="4">
        <v>0</v>
      </c>
      <c r="J18" s="5">
        <v>4</v>
      </c>
      <c r="K18" s="5">
        <v>0</v>
      </c>
      <c r="L18" s="4">
        <v>0</v>
      </c>
      <c r="M18" s="4">
        <v>0</v>
      </c>
      <c r="N18" s="4">
        <v>0</v>
      </c>
      <c r="O18" s="5">
        <v>4</v>
      </c>
      <c r="P18" s="4">
        <v>4</v>
      </c>
    </row>
    <row r="19" spans="2:16" ht="15.75" customHeight="1">
      <c r="B19" s="17" t="s">
        <v>53</v>
      </c>
      <c r="C19" s="5">
        <f t="shared" si="2"/>
        <v>24</v>
      </c>
      <c r="D19" s="5">
        <v>4</v>
      </c>
      <c r="E19" s="5">
        <v>20</v>
      </c>
      <c r="F19" s="5">
        <v>3</v>
      </c>
      <c r="G19" s="5">
        <v>2</v>
      </c>
      <c r="H19" s="4" t="s">
        <v>123</v>
      </c>
      <c r="I19" s="4">
        <v>0</v>
      </c>
      <c r="J19" s="5">
        <v>3</v>
      </c>
      <c r="K19" s="5">
        <v>0</v>
      </c>
      <c r="L19" s="4">
        <v>0</v>
      </c>
      <c r="M19" s="4">
        <v>2</v>
      </c>
      <c r="N19" s="5">
        <v>3</v>
      </c>
      <c r="O19" s="5">
        <v>3</v>
      </c>
      <c r="P19" s="4">
        <v>8</v>
      </c>
    </row>
    <row r="20" spans="2:16" ht="15.75" customHeight="1">
      <c r="B20" s="17" t="s">
        <v>54</v>
      </c>
      <c r="C20" s="5">
        <f t="shared" si="2"/>
        <v>4</v>
      </c>
      <c r="D20" s="4">
        <v>1</v>
      </c>
      <c r="E20" s="5">
        <v>3</v>
      </c>
      <c r="F20" s="5">
        <v>2</v>
      </c>
      <c r="G20" s="4">
        <v>0</v>
      </c>
      <c r="H20" s="4" t="s">
        <v>123</v>
      </c>
      <c r="I20" s="4">
        <v>0</v>
      </c>
      <c r="J20" s="5">
        <v>0</v>
      </c>
      <c r="K20" s="5">
        <v>0</v>
      </c>
      <c r="L20" s="4">
        <v>0</v>
      </c>
      <c r="M20" s="5">
        <v>0</v>
      </c>
      <c r="N20" s="5">
        <v>0</v>
      </c>
      <c r="O20" s="5">
        <v>2</v>
      </c>
      <c r="P20" s="4">
        <v>0</v>
      </c>
    </row>
    <row r="21" spans="2:16" ht="15.75" customHeight="1">
      <c r="B21" s="17" t="s">
        <v>55</v>
      </c>
      <c r="C21" s="5">
        <f t="shared" si="2"/>
        <v>2</v>
      </c>
      <c r="D21" s="4">
        <v>0</v>
      </c>
      <c r="E21" s="5">
        <v>2</v>
      </c>
      <c r="F21" s="5">
        <v>1</v>
      </c>
      <c r="G21" s="4">
        <v>0</v>
      </c>
      <c r="H21" s="4" t="s">
        <v>123</v>
      </c>
      <c r="I21" s="4">
        <v>0</v>
      </c>
      <c r="J21" s="4">
        <v>0</v>
      </c>
      <c r="K21" s="5">
        <v>0</v>
      </c>
      <c r="L21" s="4">
        <v>0</v>
      </c>
      <c r="M21" s="4">
        <v>0</v>
      </c>
      <c r="N21" s="4">
        <v>0</v>
      </c>
      <c r="O21" s="5">
        <v>1</v>
      </c>
      <c r="P21" s="4">
        <v>0</v>
      </c>
    </row>
    <row r="22" spans="2:16" ht="15.75" customHeight="1">
      <c r="B22" s="17" t="s">
        <v>56</v>
      </c>
      <c r="C22" s="5">
        <f t="shared" si="2"/>
        <v>4</v>
      </c>
      <c r="D22" s="5">
        <v>0</v>
      </c>
      <c r="E22" s="5">
        <v>4</v>
      </c>
      <c r="F22" s="5">
        <v>1</v>
      </c>
      <c r="G22" s="4">
        <v>0</v>
      </c>
      <c r="H22" s="4" t="s">
        <v>123</v>
      </c>
      <c r="I22" s="4">
        <v>0</v>
      </c>
      <c r="J22" s="4">
        <v>1</v>
      </c>
      <c r="K22" s="5">
        <v>0</v>
      </c>
      <c r="L22" s="4">
        <v>0</v>
      </c>
      <c r="M22" s="4">
        <v>0</v>
      </c>
      <c r="N22" s="4">
        <v>0</v>
      </c>
      <c r="O22" s="5">
        <v>2</v>
      </c>
      <c r="P22" s="4">
        <v>0</v>
      </c>
    </row>
    <row r="23" spans="2:16" ht="15.75" customHeight="1">
      <c r="B23" s="17" t="s">
        <v>57</v>
      </c>
      <c r="C23" s="5">
        <f t="shared" si="2"/>
        <v>3</v>
      </c>
      <c r="D23" s="5">
        <v>0</v>
      </c>
      <c r="E23" s="5">
        <v>3</v>
      </c>
      <c r="F23" s="5">
        <v>1</v>
      </c>
      <c r="G23" s="4">
        <v>1</v>
      </c>
      <c r="H23" s="4" t="s">
        <v>123</v>
      </c>
      <c r="I23" s="4">
        <v>0</v>
      </c>
      <c r="J23" s="4">
        <v>0</v>
      </c>
      <c r="K23" s="5">
        <v>0</v>
      </c>
      <c r="L23" s="4">
        <v>0</v>
      </c>
      <c r="M23" s="4">
        <v>0</v>
      </c>
      <c r="N23" s="4">
        <v>0</v>
      </c>
      <c r="O23" s="5">
        <v>1</v>
      </c>
      <c r="P23" s="4">
        <v>0</v>
      </c>
    </row>
    <row r="24" spans="2:16" ht="15.75" customHeight="1">
      <c r="B24" s="17" t="s">
        <v>58</v>
      </c>
      <c r="C24" s="5">
        <f t="shared" si="2"/>
        <v>6</v>
      </c>
      <c r="D24" s="4">
        <v>1</v>
      </c>
      <c r="E24" s="5">
        <v>5</v>
      </c>
      <c r="F24" s="5">
        <v>2</v>
      </c>
      <c r="G24" s="5">
        <v>0</v>
      </c>
      <c r="H24" s="4" t="s">
        <v>123</v>
      </c>
      <c r="I24" s="4">
        <v>0</v>
      </c>
      <c r="J24" s="4">
        <v>0</v>
      </c>
      <c r="K24" s="5">
        <v>0</v>
      </c>
      <c r="L24" s="4">
        <v>0</v>
      </c>
      <c r="M24" s="4">
        <v>0</v>
      </c>
      <c r="N24" s="4">
        <v>2</v>
      </c>
      <c r="O24" s="5">
        <v>2</v>
      </c>
      <c r="P24" s="4">
        <v>0</v>
      </c>
    </row>
    <row r="25" spans="2:16" ht="15.75" customHeight="1">
      <c r="B25" s="17"/>
      <c r="C25" s="5"/>
      <c r="D25" s="4"/>
      <c r="E25" s="5"/>
      <c r="F25" s="5"/>
      <c r="G25" s="5"/>
      <c r="H25" s="4"/>
      <c r="I25" s="4"/>
      <c r="J25" s="4"/>
      <c r="K25" s="5"/>
      <c r="L25" s="4"/>
      <c r="M25" s="4"/>
      <c r="N25" s="4"/>
      <c r="O25" s="5"/>
      <c r="P25" s="4"/>
    </row>
    <row r="26" spans="1:16" s="43" customFormat="1" ht="15.75" customHeight="1">
      <c r="A26" s="58" t="s">
        <v>101</v>
      </c>
      <c r="B26" s="59"/>
      <c r="C26" s="24">
        <f>SUM(C27:C37)</f>
        <v>330</v>
      </c>
      <c r="D26" s="24">
        <f>SUM(D27:D37)</f>
        <v>59</v>
      </c>
      <c r="E26" s="24">
        <f>SUM(E27:E37)</f>
        <v>271</v>
      </c>
      <c r="F26" s="24">
        <f>SUM(F27:F37)</f>
        <v>85</v>
      </c>
      <c r="G26" s="24">
        <f>SUM(G27:G37)</f>
        <v>17</v>
      </c>
      <c r="H26" s="48" t="s">
        <v>114</v>
      </c>
      <c r="I26" s="24">
        <f aca="true" t="shared" si="3" ref="I26:P26">SUM(I27:I37)</f>
        <v>0</v>
      </c>
      <c r="J26" s="24">
        <f t="shared" si="3"/>
        <v>50</v>
      </c>
      <c r="K26" s="24">
        <f t="shared" si="3"/>
        <v>2</v>
      </c>
      <c r="L26" s="24">
        <f t="shared" si="3"/>
        <v>6</v>
      </c>
      <c r="M26" s="24">
        <f t="shared" si="3"/>
        <v>8</v>
      </c>
      <c r="N26" s="24">
        <f t="shared" si="3"/>
        <v>53</v>
      </c>
      <c r="O26" s="24">
        <f t="shared" si="3"/>
        <v>65</v>
      </c>
      <c r="P26" s="24">
        <f t="shared" si="3"/>
        <v>44</v>
      </c>
    </row>
    <row r="27" spans="2:16" ht="15.75" customHeight="1">
      <c r="B27" s="17" t="s">
        <v>69</v>
      </c>
      <c r="C27" s="5">
        <f aca="true" t="shared" si="4" ref="C27:C37">D27+E27</f>
        <v>93</v>
      </c>
      <c r="D27" s="5">
        <v>23</v>
      </c>
      <c r="E27" s="5">
        <v>70</v>
      </c>
      <c r="F27" s="5">
        <v>20</v>
      </c>
      <c r="G27" s="5">
        <v>4</v>
      </c>
      <c r="H27" s="4" t="s">
        <v>123</v>
      </c>
      <c r="I27" s="5">
        <v>0</v>
      </c>
      <c r="J27" s="5">
        <v>20</v>
      </c>
      <c r="K27" s="5">
        <v>0</v>
      </c>
      <c r="L27" s="4">
        <v>0</v>
      </c>
      <c r="M27" s="5">
        <v>4</v>
      </c>
      <c r="N27" s="5">
        <v>18</v>
      </c>
      <c r="O27" s="5">
        <v>16</v>
      </c>
      <c r="P27" s="5">
        <v>11</v>
      </c>
    </row>
    <row r="28" spans="2:16" ht="15.75" customHeight="1">
      <c r="B28" s="17" t="s">
        <v>71</v>
      </c>
      <c r="C28" s="5">
        <f t="shared" si="4"/>
        <v>15</v>
      </c>
      <c r="D28" s="5">
        <v>3</v>
      </c>
      <c r="E28" s="5">
        <v>12</v>
      </c>
      <c r="F28" s="5">
        <v>9</v>
      </c>
      <c r="G28" s="4">
        <v>3</v>
      </c>
      <c r="H28" s="4" t="s">
        <v>123</v>
      </c>
      <c r="I28" s="5">
        <v>0</v>
      </c>
      <c r="J28" s="5">
        <v>1</v>
      </c>
      <c r="K28" s="5">
        <v>0</v>
      </c>
      <c r="L28" s="4">
        <v>0</v>
      </c>
      <c r="M28" s="4">
        <v>0</v>
      </c>
      <c r="N28" s="4">
        <v>0</v>
      </c>
      <c r="O28" s="5">
        <v>0</v>
      </c>
      <c r="P28" s="5">
        <v>2</v>
      </c>
    </row>
    <row r="29" spans="2:16" ht="15.75" customHeight="1">
      <c r="B29" s="17" t="s">
        <v>47</v>
      </c>
      <c r="C29" s="5">
        <f t="shared" si="4"/>
        <v>37</v>
      </c>
      <c r="D29" s="5">
        <v>7</v>
      </c>
      <c r="E29" s="5">
        <v>30</v>
      </c>
      <c r="F29" s="5">
        <v>12</v>
      </c>
      <c r="G29" s="4">
        <v>1</v>
      </c>
      <c r="H29" s="4" t="s">
        <v>123</v>
      </c>
      <c r="I29" s="5">
        <v>0</v>
      </c>
      <c r="J29" s="5">
        <v>6</v>
      </c>
      <c r="K29" s="5">
        <v>0</v>
      </c>
      <c r="L29" s="4">
        <v>5</v>
      </c>
      <c r="M29" s="4">
        <v>0</v>
      </c>
      <c r="N29" s="4">
        <v>0</v>
      </c>
      <c r="O29" s="5">
        <v>11</v>
      </c>
      <c r="P29" s="5">
        <v>2</v>
      </c>
    </row>
    <row r="30" spans="2:16" ht="15.75" customHeight="1">
      <c r="B30" s="17" t="s">
        <v>74</v>
      </c>
      <c r="C30" s="5">
        <f t="shared" si="4"/>
        <v>69</v>
      </c>
      <c r="D30" s="5">
        <v>8</v>
      </c>
      <c r="E30" s="5">
        <v>61</v>
      </c>
      <c r="F30" s="5">
        <v>20</v>
      </c>
      <c r="G30" s="5">
        <v>6</v>
      </c>
      <c r="H30" s="4" t="s">
        <v>123</v>
      </c>
      <c r="I30" s="5">
        <v>0</v>
      </c>
      <c r="J30" s="5">
        <v>1</v>
      </c>
      <c r="K30" s="5">
        <v>0</v>
      </c>
      <c r="L30" s="4">
        <v>0</v>
      </c>
      <c r="M30" s="4">
        <v>1</v>
      </c>
      <c r="N30" s="4">
        <v>25</v>
      </c>
      <c r="O30" s="5">
        <v>16</v>
      </c>
      <c r="P30" s="4">
        <v>0</v>
      </c>
    </row>
    <row r="31" spans="2:16" ht="15.75" customHeight="1">
      <c r="B31" s="17" t="s">
        <v>79</v>
      </c>
      <c r="C31" s="5">
        <f t="shared" si="4"/>
        <v>29</v>
      </c>
      <c r="D31" s="5">
        <v>5</v>
      </c>
      <c r="E31" s="5">
        <v>24</v>
      </c>
      <c r="F31" s="5">
        <v>6</v>
      </c>
      <c r="G31" s="4">
        <v>0</v>
      </c>
      <c r="H31" s="4" t="s">
        <v>123</v>
      </c>
      <c r="I31" s="4">
        <v>0</v>
      </c>
      <c r="J31" s="5">
        <v>6</v>
      </c>
      <c r="K31" s="5">
        <v>0</v>
      </c>
      <c r="L31" s="4">
        <v>0</v>
      </c>
      <c r="M31" s="4">
        <v>0</v>
      </c>
      <c r="N31" s="4">
        <v>0</v>
      </c>
      <c r="O31" s="5">
        <v>6</v>
      </c>
      <c r="P31" s="4">
        <v>11</v>
      </c>
    </row>
    <row r="32" spans="2:16" ht="15.75" customHeight="1">
      <c r="B32" s="17" t="s">
        <v>82</v>
      </c>
      <c r="C32" s="5">
        <f t="shared" si="4"/>
        <v>40</v>
      </c>
      <c r="D32" s="5">
        <v>5</v>
      </c>
      <c r="E32" s="5">
        <v>35</v>
      </c>
      <c r="F32" s="5">
        <v>5</v>
      </c>
      <c r="G32" s="5">
        <v>1</v>
      </c>
      <c r="H32" s="4" t="s">
        <v>123</v>
      </c>
      <c r="I32" s="4">
        <v>0</v>
      </c>
      <c r="J32" s="5">
        <v>8</v>
      </c>
      <c r="K32" s="5">
        <v>2</v>
      </c>
      <c r="L32" s="4">
        <v>1</v>
      </c>
      <c r="M32" s="4">
        <v>0</v>
      </c>
      <c r="N32" s="4">
        <v>3</v>
      </c>
      <c r="O32" s="5">
        <v>7</v>
      </c>
      <c r="P32" s="4">
        <v>13</v>
      </c>
    </row>
    <row r="33" spans="2:16" ht="15.75" customHeight="1">
      <c r="B33" s="17" t="s">
        <v>59</v>
      </c>
      <c r="C33" s="5">
        <f t="shared" si="4"/>
        <v>12</v>
      </c>
      <c r="D33" s="4">
        <v>2</v>
      </c>
      <c r="E33" s="5">
        <v>10</v>
      </c>
      <c r="F33" s="5">
        <v>3</v>
      </c>
      <c r="G33" s="4">
        <v>0</v>
      </c>
      <c r="H33" s="4" t="s">
        <v>123</v>
      </c>
      <c r="I33" s="4">
        <v>0</v>
      </c>
      <c r="J33" s="4">
        <v>2</v>
      </c>
      <c r="K33" s="5">
        <v>0</v>
      </c>
      <c r="L33" s="4">
        <v>0</v>
      </c>
      <c r="M33" s="4">
        <v>2</v>
      </c>
      <c r="N33" s="5">
        <v>0</v>
      </c>
      <c r="O33" s="4">
        <v>2</v>
      </c>
      <c r="P33" s="4">
        <v>3</v>
      </c>
    </row>
    <row r="34" spans="2:16" ht="15.75" customHeight="1">
      <c r="B34" s="17" t="s">
        <v>60</v>
      </c>
      <c r="C34" s="5">
        <f t="shared" si="4"/>
        <v>10</v>
      </c>
      <c r="D34" s="4">
        <v>1</v>
      </c>
      <c r="E34" s="5">
        <v>9</v>
      </c>
      <c r="F34" s="5">
        <v>2</v>
      </c>
      <c r="G34" s="4">
        <v>1</v>
      </c>
      <c r="H34" s="4" t="s">
        <v>123</v>
      </c>
      <c r="I34" s="4">
        <v>0</v>
      </c>
      <c r="J34" s="4">
        <v>2</v>
      </c>
      <c r="K34" s="5">
        <v>0</v>
      </c>
      <c r="L34" s="4">
        <v>0</v>
      </c>
      <c r="M34" s="4">
        <v>1</v>
      </c>
      <c r="N34" s="5">
        <v>4</v>
      </c>
      <c r="O34" s="4">
        <v>0</v>
      </c>
      <c r="P34" s="4">
        <v>0</v>
      </c>
    </row>
    <row r="35" spans="2:16" ht="15.75" customHeight="1">
      <c r="B35" s="17" t="s">
        <v>61</v>
      </c>
      <c r="C35" s="5">
        <f t="shared" si="4"/>
        <v>9</v>
      </c>
      <c r="D35" s="4">
        <v>2</v>
      </c>
      <c r="E35" s="5">
        <v>7</v>
      </c>
      <c r="F35" s="5">
        <v>2</v>
      </c>
      <c r="G35" s="4">
        <v>1</v>
      </c>
      <c r="H35" s="4" t="s">
        <v>123</v>
      </c>
      <c r="I35" s="4">
        <v>0</v>
      </c>
      <c r="J35" s="4">
        <v>2</v>
      </c>
      <c r="K35" s="5">
        <v>0</v>
      </c>
      <c r="L35" s="4">
        <v>0</v>
      </c>
      <c r="M35" s="4">
        <v>0</v>
      </c>
      <c r="N35" s="4">
        <v>0</v>
      </c>
      <c r="O35" s="5">
        <v>2</v>
      </c>
      <c r="P35" s="4">
        <v>2</v>
      </c>
    </row>
    <row r="36" spans="2:16" ht="15.75" customHeight="1">
      <c r="B36" s="17" t="s">
        <v>62</v>
      </c>
      <c r="C36" s="5">
        <f t="shared" si="4"/>
        <v>10</v>
      </c>
      <c r="D36" s="4">
        <v>1</v>
      </c>
      <c r="E36" s="5">
        <v>9</v>
      </c>
      <c r="F36" s="5">
        <v>4</v>
      </c>
      <c r="G36" s="4">
        <v>0</v>
      </c>
      <c r="H36" s="4" t="s">
        <v>123</v>
      </c>
      <c r="I36" s="4">
        <v>0</v>
      </c>
      <c r="J36" s="5">
        <v>1</v>
      </c>
      <c r="K36" s="5">
        <v>0</v>
      </c>
      <c r="L36" s="4">
        <v>0</v>
      </c>
      <c r="M36" s="4">
        <v>0</v>
      </c>
      <c r="N36" s="4">
        <v>2</v>
      </c>
      <c r="O36" s="5">
        <v>3</v>
      </c>
      <c r="P36" s="4">
        <v>0</v>
      </c>
    </row>
    <row r="37" spans="2:16" ht="15.75" customHeight="1">
      <c r="B37" s="17" t="s">
        <v>63</v>
      </c>
      <c r="C37" s="5">
        <f t="shared" si="4"/>
        <v>6</v>
      </c>
      <c r="D37" s="4">
        <v>2</v>
      </c>
      <c r="E37" s="5">
        <v>4</v>
      </c>
      <c r="F37" s="5">
        <v>2</v>
      </c>
      <c r="G37" s="4">
        <v>0</v>
      </c>
      <c r="H37" s="4" t="s">
        <v>123</v>
      </c>
      <c r="I37" s="4">
        <v>0</v>
      </c>
      <c r="J37" s="5">
        <v>1</v>
      </c>
      <c r="K37" s="5">
        <v>0</v>
      </c>
      <c r="L37" s="4">
        <v>0</v>
      </c>
      <c r="M37" s="4">
        <v>0</v>
      </c>
      <c r="N37" s="4">
        <v>1</v>
      </c>
      <c r="O37" s="5">
        <v>2</v>
      </c>
      <c r="P37" s="4">
        <v>0</v>
      </c>
    </row>
    <row r="38" spans="2:16" ht="15.75" customHeight="1">
      <c r="B38" s="17"/>
      <c r="C38" s="5"/>
      <c r="D38" s="4"/>
      <c r="E38" s="5"/>
      <c r="F38" s="5"/>
      <c r="G38" s="4"/>
      <c r="H38" s="4"/>
      <c r="I38" s="4"/>
      <c r="J38" s="5"/>
      <c r="K38" s="5"/>
      <c r="L38" s="4"/>
      <c r="M38" s="4"/>
      <c r="N38" s="4"/>
      <c r="O38" s="5"/>
      <c r="P38" s="4"/>
    </row>
    <row r="39" spans="1:16" s="43" customFormat="1" ht="15.75" customHeight="1">
      <c r="A39" s="58" t="s">
        <v>102</v>
      </c>
      <c r="B39" s="59"/>
      <c r="C39" s="24">
        <f>SUM(C40:C40)</f>
        <v>172</v>
      </c>
      <c r="D39" s="24">
        <f>SUM(D40:D40)</f>
        <v>71</v>
      </c>
      <c r="E39" s="24">
        <f>SUM(E40:E40)</f>
        <v>101</v>
      </c>
      <c r="F39" s="24">
        <f>SUM(F40:F40)</f>
        <v>49</v>
      </c>
      <c r="G39" s="24">
        <f>SUM(G40:G40)</f>
        <v>11</v>
      </c>
      <c r="H39" s="48" t="s">
        <v>115</v>
      </c>
      <c r="I39" s="24">
        <f aca="true" t="shared" si="5" ref="I39:P39">SUM(I40:I40)</f>
        <v>0</v>
      </c>
      <c r="J39" s="24">
        <f t="shared" si="5"/>
        <v>57</v>
      </c>
      <c r="K39" s="24">
        <f t="shared" si="5"/>
        <v>0</v>
      </c>
      <c r="L39" s="24">
        <f t="shared" si="5"/>
        <v>0</v>
      </c>
      <c r="M39" s="24">
        <f t="shared" si="5"/>
        <v>1</v>
      </c>
      <c r="N39" s="24">
        <f t="shared" si="5"/>
        <v>3</v>
      </c>
      <c r="O39" s="24">
        <f t="shared" si="5"/>
        <v>44</v>
      </c>
      <c r="P39" s="24">
        <f t="shared" si="5"/>
        <v>7</v>
      </c>
    </row>
    <row r="40" spans="2:16" ht="15.75" customHeight="1">
      <c r="B40" s="17" t="s">
        <v>67</v>
      </c>
      <c r="C40" s="5">
        <f>D40+E40</f>
        <v>172</v>
      </c>
      <c r="D40" s="5">
        <v>71</v>
      </c>
      <c r="E40" s="5">
        <v>101</v>
      </c>
      <c r="F40" s="5">
        <v>49</v>
      </c>
      <c r="G40" s="5">
        <v>11</v>
      </c>
      <c r="H40" s="4" t="s">
        <v>123</v>
      </c>
      <c r="I40" s="5">
        <v>0</v>
      </c>
      <c r="J40" s="5">
        <v>57</v>
      </c>
      <c r="K40" s="5">
        <v>0</v>
      </c>
      <c r="L40" s="4">
        <v>0</v>
      </c>
      <c r="M40" s="4">
        <v>1</v>
      </c>
      <c r="N40" s="4">
        <v>3</v>
      </c>
      <c r="O40" s="5">
        <v>44</v>
      </c>
      <c r="P40" s="5">
        <v>7</v>
      </c>
    </row>
    <row r="41" spans="2:16" ht="15.75" customHeight="1">
      <c r="B41" s="17"/>
      <c r="C41" s="5"/>
      <c r="D41" s="5"/>
      <c r="E41" s="5"/>
      <c r="F41" s="5"/>
      <c r="G41" s="4"/>
      <c r="H41" s="4"/>
      <c r="I41" s="4"/>
      <c r="J41" s="5"/>
      <c r="K41" s="5"/>
      <c r="L41" s="4"/>
      <c r="M41" s="4"/>
      <c r="N41" s="4"/>
      <c r="O41" s="5"/>
      <c r="P41" s="4"/>
    </row>
    <row r="42" spans="1:16" s="43" customFormat="1" ht="15.75" customHeight="1">
      <c r="A42" s="56" t="s">
        <v>108</v>
      </c>
      <c r="B42" s="57"/>
      <c r="C42" s="24">
        <f aca="true" t="shared" si="6" ref="C42:P42">SUM(C43:C54)</f>
        <v>249</v>
      </c>
      <c r="D42" s="24">
        <f t="shared" si="6"/>
        <v>48</v>
      </c>
      <c r="E42" s="24">
        <f t="shared" si="6"/>
        <v>201</v>
      </c>
      <c r="F42" s="24">
        <f t="shared" si="6"/>
        <v>72</v>
      </c>
      <c r="G42" s="24">
        <f t="shared" si="6"/>
        <v>23</v>
      </c>
      <c r="H42" s="48" t="s">
        <v>116</v>
      </c>
      <c r="I42" s="24">
        <f t="shared" si="6"/>
        <v>2</v>
      </c>
      <c r="J42" s="24">
        <f t="shared" si="6"/>
        <v>64</v>
      </c>
      <c r="K42" s="24">
        <f t="shared" si="6"/>
        <v>0</v>
      </c>
      <c r="L42" s="24">
        <f t="shared" si="6"/>
        <v>0</v>
      </c>
      <c r="M42" s="24">
        <f t="shared" si="6"/>
        <v>0</v>
      </c>
      <c r="N42" s="24">
        <f t="shared" si="6"/>
        <v>13</v>
      </c>
      <c r="O42" s="24">
        <f t="shared" si="6"/>
        <v>60</v>
      </c>
      <c r="P42" s="24">
        <f t="shared" si="6"/>
        <v>15</v>
      </c>
    </row>
    <row r="43" spans="2:16" ht="15.75" customHeight="1">
      <c r="B43" s="17" t="s">
        <v>73</v>
      </c>
      <c r="C43" s="5">
        <f aca="true" t="shared" si="7" ref="C43:C54">D43+E43</f>
        <v>35</v>
      </c>
      <c r="D43" s="5">
        <v>10</v>
      </c>
      <c r="E43" s="5">
        <v>25</v>
      </c>
      <c r="F43" s="5">
        <v>7</v>
      </c>
      <c r="G43" s="5">
        <v>1</v>
      </c>
      <c r="H43" s="4" t="s">
        <v>123</v>
      </c>
      <c r="I43" s="5">
        <v>0</v>
      </c>
      <c r="J43" s="5">
        <v>9</v>
      </c>
      <c r="K43" s="5">
        <v>0</v>
      </c>
      <c r="L43" s="4">
        <v>0</v>
      </c>
      <c r="M43" s="5">
        <v>0</v>
      </c>
      <c r="N43" s="4">
        <v>0</v>
      </c>
      <c r="O43" s="5">
        <v>7</v>
      </c>
      <c r="P43" s="4">
        <v>11</v>
      </c>
    </row>
    <row r="44" spans="2:16" ht="15.75" customHeight="1">
      <c r="B44" s="17" t="s">
        <v>75</v>
      </c>
      <c r="C44" s="5">
        <f t="shared" si="7"/>
        <v>43</v>
      </c>
      <c r="D44" s="5">
        <v>5</v>
      </c>
      <c r="E44" s="5">
        <v>38</v>
      </c>
      <c r="F44" s="5">
        <v>11</v>
      </c>
      <c r="G44" s="5">
        <v>5</v>
      </c>
      <c r="H44" s="4" t="s">
        <v>123</v>
      </c>
      <c r="I44" s="4">
        <v>0</v>
      </c>
      <c r="J44" s="5">
        <v>11</v>
      </c>
      <c r="K44" s="5">
        <v>0</v>
      </c>
      <c r="L44" s="4">
        <v>0</v>
      </c>
      <c r="M44" s="4">
        <v>0</v>
      </c>
      <c r="N44" s="5">
        <v>5</v>
      </c>
      <c r="O44" s="5">
        <v>10</v>
      </c>
      <c r="P44" s="4">
        <v>1</v>
      </c>
    </row>
    <row r="45" spans="2:16" ht="15.75" customHeight="1">
      <c r="B45" s="17" t="s">
        <v>76</v>
      </c>
      <c r="C45" s="5">
        <f t="shared" si="7"/>
        <v>32</v>
      </c>
      <c r="D45" s="5">
        <v>7</v>
      </c>
      <c r="E45" s="5">
        <v>25</v>
      </c>
      <c r="F45" s="5">
        <v>11</v>
      </c>
      <c r="G45" s="5">
        <v>3</v>
      </c>
      <c r="H45" s="4" t="s">
        <v>123</v>
      </c>
      <c r="I45" s="4">
        <v>0</v>
      </c>
      <c r="J45" s="5">
        <v>9</v>
      </c>
      <c r="K45" s="5">
        <v>0</v>
      </c>
      <c r="L45" s="4">
        <v>0</v>
      </c>
      <c r="M45" s="4">
        <v>0</v>
      </c>
      <c r="N45" s="4">
        <v>0</v>
      </c>
      <c r="O45" s="5">
        <v>9</v>
      </c>
      <c r="P45" s="4">
        <v>0</v>
      </c>
    </row>
    <row r="46" spans="2:16" ht="15.75" customHeight="1">
      <c r="B46" s="17" t="s">
        <v>77</v>
      </c>
      <c r="C46" s="5">
        <f t="shared" si="7"/>
        <v>29</v>
      </c>
      <c r="D46" s="5">
        <v>1</v>
      </c>
      <c r="E46" s="5">
        <v>28</v>
      </c>
      <c r="F46" s="5">
        <v>9</v>
      </c>
      <c r="G46" s="5">
        <v>2</v>
      </c>
      <c r="H46" s="4" t="s">
        <v>123</v>
      </c>
      <c r="I46" s="4">
        <v>0</v>
      </c>
      <c r="J46" s="5">
        <v>9</v>
      </c>
      <c r="K46" s="5">
        <v>0</v>
      </c>
      <c r="L46" s="4">
        <v>0</v>
      </c>
      <c r="M46" s="4">
        <v>0</v>
      </c>
      <c r="N46" s="4">
        <v>0</v>
      </c>
      <c r="O46" s="5">
        <v>9</v>
      </c>
      <c r="P46" s="4">
        <v>0</v>
      </c>
    </row>
    <row r="47" spans="2:16" ht="15.75" customHeight="1">
      <c r="B47" s="17" t="s">
        <v>78</v>
      </c>
      <c r="C47" s="5">
        <f t="shared" si="7"/>
        <v>39</v>
      </c>
      <c r="D47" s="5">
        <v>14</v>
      </c>
      <c r="E47" s="5">
        <v>25</v>
      </c>
      <c r="F47" s="5">
        <v>11</v>
      </c>
      <c r="G47" s="5">
        <v>5</v>
      </c>
      <c r="H47" s="4" t="s">
        <v>123</v>
      </c>
      <c r="I47" s="4">
        <v>0</v>
      </c>
      <c r="J47" s="5">
        <v>10</v>
      </c>
      <c r="K47" s="5">
        <v>0</v>
      </c>
      <c r="L47" s="4">
        <v>0</v>
      </c>
      <c r="M47" s="4">
        <v>0</v>
      </c>
      <c r="N47" s="4">
        <v>0</v>
      </c>
      <c r="O47" s="5">
        <v>12</v>
      </c>
      <c r="P47" s="4">
        <v>1</v>
      </c>
    </row>
    <row r="48" spans="2:16" ht="15.75" customHeight="1">
      <c r="B48" s="17" t="s">
        <v>80</v>
      </c>
      <c r="C48" s="5">
        <f t="shared" si="7"/>
        <v>15</v>
      </c>
      <c r="D48" s="5">
        <v>5</v>
      </c>
      <c r="E48" s="5">
        <v>10</v>
      </c>
      <c r="F48" s="5">
        <v>5</v>
      </c>
      <c r="G48" s="5">
        <v>2</v>
      </c>
      <c r="H48" s="4" t="s">
        <v>123</v>
      </c>
      <c r="I48" s="4">
        <v>0</v>
      </c>
      <c r="J48" s="5">
        <v>4</v>
      </c>
      <c r="K48" s="5">
        <v>0</v>
      </c>
      <c r="L48" s="4">
        <v>0</v>
      </c>
      <c r="M48" s="4">
        <v>0</v>
      </c>
      <c r="N48" s="4">
        <v>0</v>
      </c>
      <c r="O48" s="5">
        <v>4</v>
      </c>
      <c r="P48" s="4">
        <v>0</v>
      </c>
    </row>
    <row r="49" spans="2:16" ht="15.75" customHeight="1">
      <c r="B49" s="17" t="s">
        <v>49</v>
      </c>
      <c r="C49" s="5">
        <f t="shared" si="7"/>
        <v>9</v>
      </c>
      <c r="D49" s="5">
        <v>3</v>
      </c>
      <c r="E49" s="5">
        <v>6</v>
      </c>
      <c r="F49" s="5">
        <v>4</v>
      </c>
      <c r="G49" s="5">
        <v>0</v>
      </c>
      <c r="H49" s="4" t="s">
        <v>123</v>
      </c>
      <c r="I49" s="4">
        <v>2</v>
      </c>
      <c r="J49" s="5">
        <v>2</v>
      </c>
      <c r="K49" s="5">
        <v>0</v>
      </c>
      <c r="L49" s="4">
        <v>0</v>
      </c>
      <c r="M49" s="4">
        <v>0</v>
      </c>
      <c r="N49" s="4">
        <v>0</v>
      </c>
      <c r="O49" s="5">
        <v>1</v>
      </c>
      <c r="P49" s="4">
        <v>0</v>
      </c>
    </row>
    <row r="50" spans="2:16" ht="15.75" customHeight="1">
      <c r="B50" s="17" t="s">
        <v>52</v>
      </c>
      <c r="C50" s="5">
        <f t="shared" si="7"/>
        <v>13</v>
      </c>
      <c r="D50" s="5">
        <v>2</v>
      </c>
      <c r="E50" s="5">
        <v>11</v>
      </c>
      <c r="F50" s="5">
        <v>3</v>
      </c>
      <c r="G50" s="5">
        <v>2</v>
      </c>
      <c r="H50" s="4" t="s">
        <v>123</v>
      </c>
      <c r="I50" s="4">
        <v>0</v>
      </c>
      <c r="J50" s="5">
        <v>4</v>
      </c>
      <c r="K50" s="5">
        <v>0</v>
      </c>
      <c r="L50" s="4">
        <v>0</v>
      </c>
      <c r="M50" s="4">
        <v>0</v>
      </c>
      <c r="N50" s="4">
        <v>0</v>
      </c>
      <c r="O50" s="5">
        <v>3</v>
      </c>
      <c r="P50" s="4">
        <v>1</v>
      </c>
    </row>
    <row r="51" spans="2:16" ht="15.75" customHeight="1">
      <c r="B51" s="17" t="s">
        <v>84</v>
      </c>
      <c r="C51" s="5">
        <f t="shared" si="7"/>
        <v>8</v>
      </c>
      <c r="D51" s="4">
        <v>0</v>
      </c>
      <c r="E51" s="5">
        <v>8</v>
      </c>
      <c r="F51" s="5">
        <v>4</v>
      </c>
      <c r="G51" s="4">
        <v>1</v>
      </c>
      <c r="H51" s="4" t="s">
        <v>123</v>
      </c>
      <c r="I51" s="4">
        <v>0</v>
      </c>
      <c r="J51" s="5">
        <v>3</v>
      </c>
      <c r="K51" s="5">
        <v>0</v>
      </c>
      <c r="L51" s="4">
        <v>0</v>
      </c>
      <c r="M51" s="5">
        <v>0</v>
      </c>
      <c r="N51" s="5">
        <v>0</v>
      </c>
      <c r="O51" s="5">
        <v>0</v>
      </c>
      <c r="P51" s="4">
        <v>0</v>
      </c>
    </row>
    <row r="52" spans="2:16" ht="15.75" customHeight="1">
      <c r="B52" s="17" t="s">
        <v>64</v>
      </c>
      <c r="C52" s="5">
        <f t="shared" si="7"/>
        <v>7</v>
      </c>
      <c r="D52" s="4">
        <v>0</v>
      </c>
      <c r="E52" s="5">
        <v>7</v>
      </c>
      <c r="F52" s="5">
        <v>2</v>
      </c>
      <c r="G52" s="4">
        <v>1</v>
      </c>
      <c r="H52" s="4" t="s">
        <v>123</v>
      </c>
      <c r="I52" s="4">
        <v>0</v>
      </c>
      <c r="J52" s="5">
        <v>3</v>
      </c>
      <c r="K52" s="5">
        <v>0</v>
      </c>
      <c r="L52" s="4">
        <v>0</v>
      </c>
      <c r="M52" s="4">
        <v>0</v>
      </c>
      <c r="N52" s="4">
        <v>0</v>
      </c>
      <c r="O52" s="5">
        <v>0</v>
      </c>
      <c r="P52" s="4">
        <v>1</v>
      </c>
    </row>
    <row r="53" spans="2:16" ht="15.75" customHeight="1">
      <c r="B53" s="17" t="s">
        <v>85</v>
      </c>
      <c r="C53" s="5">
        <f t="shared" si="7"/>
        <v>4</v>
      </c>
      <c r="D53" s="5">
        <v>1</v>
      </c>
      <c r="E53" s="5">
        <v>3</v>
      </c>
      <c r="F53" s="5">
        <v>2</v>
      </c>
      <c r="G53" s="4">
        <v>0</v>
      </c>
      <c r="H53" s="4" t="s">
        <v>123</v>
      </c>
      <c r="I53" s="4">
        <v>0</v>
      </c>
      <c r="J53" s="5">
        <v>0</v>
      </c>
      <c r="K53" s="5">
        <v>0</v>
      </c>
      <c r="L53" s="4">
        <v>0</v>
      </c>
      <c r="M53" s="4">
        <v>0</v>
      </c>
      <c r="N53" s="4">
        <v>0</v>
      </c>
      <c r="O53" s="5">
        <v>2</v>
      </c>
      <c r="P53" s="4">
        <v>0</v>
      </c>
    </row>
    <row r="54" spans="2:16" ht="15.75" customHeight="1">
      <c r="B54" s="17" t="s">
        <v>65</v>
      </c>
      <c r="C54" s="5">
        <f t="shared" si="7"/>
        <v>15</v>
      </c>
      <c r="D54" s="5">
        <v>0</v>
      </c>
      <c r="E54" s="5">
        <v>15</v>
      </c>
      <c r="F54" s="5">
        <v>3</v>
      </c>
      <c r="G54" s="4">
        <v>1</v>
      </c>
      <c r="H54" s="4" t="s">
        <v>123</v>
      </c>
      <c r="I54" s="4">
        <v>0</v>
      </c>
      <c r="J54" s="5">
        <v>0</v>
      </c>
      <c r="K54" s="5">
        <v>0</v>
      </c>
      <c r="L54" s="4">
        <v>0</v>
      </c>
      <c r="M54" s="4">
        <v>0</v>
      </c>
      <c r="N54" s="4">
        <v>8</v>
      </c>
      <c r="O54" s="5">
        <v>3</v>
      </c>
      <c r="P54" s="4">
        <v>0</v>
      </c>
    </row>
    <row r="55" spans="2:16" ht="15.75" customHeight="1">
      <c r="B55" s="17"/>
      <c r="C55" s="5"/>
      <c r="D55" s="5"/>
      <c r="E55" s="5"/>
      <c r="F55" s="5"/>
      <c r="G55" s="4"/>
      <c r="H55" s="4"/>
      <c r="I55" s="4"/>
      <c r="J55" s="5"/>
      <c r="K55" s="5"/>
      <c r="L55" s="4"/>
      <c r="M55" s="4"/>
      <c r="N55" s="4"/>
      <c r="O55" s="5"/>
      <c r="P55" s="4"/>
    </row>
    <row r="56" spans="1:16" s="43" customFormat="1" ht="15.75" customHeight="1">
      <c r="A56" s="58" t="s">
        <v>107</v>
      </c>
      <c r="B56" s="59"/>
      <c r="C56" s="24">
        <f aca="true" t="shared" si="8" ref="C56:P56">SUM(C57:C59)</f>
        <v>236</v>
      </c>
      <c r="D56" s="24">
        <f t="shared" si="8"/>
        <v>57</v>
      </c>
      <c r="E56" s="24">
        <f t="shared" si="8"/>
        <v>179</v>
      </c>
      <c r="F56" s="24">
        <f t="shared" si="8"/>
        <v>62</v>
      </c>
      <c r="G56" s="24">
        <f t="shared" si="8"/>
        <v>19</v>
      </c>
      <c r="H56" s="48" t="s">
        <v>117</v>
      </c>
      <c r="I56" s="24">
        <f t="shared" si="8"/>
        <v>0</v>
      </c>
      <c r="J56" s="24">
        <f t="shared" si="8"/>
        <v>28</v>
      </c>
      <c r="K56" s="24">
        <f t="shared" si="8"/>
        <v>1</v>
      </c>
      <c r="L56" s="24">
        <f t="shared" si="8"/>
        <v>0</v>
      </c>
      <c r="M56" s="24">
        <f t="shared" si="8"/>
        <v>4</v>
      </c>
      <c r="N56" s="24">
        <f t="shared" si="8"/>
        <v>68</v>
      </c>
      <c r="O56" s="24">
        <f t="shared" si="8"/>
        <v>53</v>
      </c>
      <c r="P56" s="24">
        <f t="shared" si="8"/>
        <v>1</v>
      </c>
    </row>
    <row r="57" spans="2:16" ht="15.75" customHeight="1">
      <c r="B57" s="17" t="s">
        <v>68</v>
      </c>
      <c r="C57" s="5">
        <f>D57+E57</f>
        <v>207</v>
      </c>
      <c r="D57" s="5">
        <v>57</v>
      </c>
      <c r="E57" s="5">
        <v>150</v>
      </c>
      <c r="F57" s="5">
        <v>55</v>
      </c>
      <c r="G57" s="5">
        <v>18</v>
      </c>
      <c r="H57" s="4" t="s">
        <v>123</v>
      </c>
      <c r="I57" s="5">
        <v>0</v>
      </c>
      <c r="J57" s="5">
        <v>23</v>
      </c>
      <c r="K57" s="5">
        <v>1</v>
      </c>
      <c r="L57" s="4">
        <v>0</v>
      </c>
      <c r="M57" s="4">
        <v>2</v>
      </c>
      <c r="N57" s="5">
        <v>58</v>
      </c>
      <c r="O57" s="5">
        <v>49</v>
      </c>
      <c r="P57" s="4">
        <v>1</v>
      </c>
    </row>
    <row r="58" spans="2:16" ht="15.75" customHeight="1">
      <c r="B58" s="17" t="s">
        <v>83</v>
      </c>
      <c r="C58" s="5">
        <f>D58+E58</f>
        <v>25</v>
      </c>
      <c r="D58" s="5">
        <v>0</v>
      </c>
      <c r="E58" s="5">
        <v>25</v>
      </c>
      <c r="F58" s="5">
        <v>6</v>
      </c>
      <c r="G58" s="5">
        <v>1</v>
      </c>
      <c r="H58" s="4" t="s">
        <v>123</v>
      </c>
      <c r="I58" s="4">
        <v>0</v>
      </c>
      <c r="J58" s="5">
        <v>4</v>
      </c>
      <c r="K58" s="5">
        <v>0</v>
      </c>
      <c r="L58" s="4">
        <v>0</v>
      </c>
      <c r="M58" s="4">
        <v>2</v>
      </c>
      <c r="N58" s="4">
        <v>8</v>
      </c>
      <c r="O58" s="5">
        <v>4</v>
      </c>
      <c r="P58" s="4">
        <v>0</v>
      </c>
    </row>
    <row r="59" spans="1:16" ht="15.75" customHeight="1">
      <c r="A59" s="44"/>
      <c r="B59" s="45" t="s">
        <v>66</v>
      </c>
      <c r="C59" s="46">
        <f>D59+E59</f>
        <v>4</v>
      </c>
      <c r="D59" s="46">
        <v>0</v>
      </c>
      <c r="E59" s="46">
        <v>4</v>
      </c>
      <c r="F59" s="46">
        <v>1</v>
      </c>
      <c r="G59" s="47">
        <v>0</v>
      </c>
      <c r="H59" s="47" t="s">
        <v>123</v>
      </c>
      <c r="I59" s="47">
        <v>0</v>
      </c>
      <c r="J59" s="46">
        <v>1</v>
      </c>
      <c r="K59" s="46">
        <v>0</v>
      </c>
      <c r="L59" s="47">
        <v>0</v>
      </c>
      <c r="M59" s="47">
        <v>0</v>
      </c>
      <c r="N59" s="47">
        <v>2</v>
      </c>
      <c r="O59" s="46">
        <v>0</v>
      </c>
      <c r="P59" s="47">
        <v>0</v>
      </c>
    </row>
    <row r="60" spans="2:16" ht="15.75" customHeight="1">
      <c r="B60" s="50" t="s">
        <v>138</v>
      </c>
      <c r="C60" s="5"/>
      <c r="D60" s="4"/>
      <c r="E60" s="5"/>
      <c r="F60" s="5"/>
      <c r="G60" s="4"/>
      <c r="H60" s="4"/>
      <c r="I60" s="4"/>
      <c r="J60" s="5"/>
      <c r="K60" s="4"/>
      <c r="L60" s="4"/>
      <c r="M60" s="4"/>
      <c r="N60" s="4"/>
      <c r="O60" s="5"/>
      <c r="P60" s="4"/>
    </row>
    <row r="61" spans="3:16" ht="15.75" customHeight="1">
      <c r="C61" s="18"/>
      <c r="D61" s="4"/>
      <c r="E61" s="5"/>
      <c r="F61" s="5"/>
      <c r="G61" s="4"/>
      <c r="H61" s="4"/>
      <c r="I61" s="4"/>
      <c r="J61" s="5"/>
      <c r="K61" s="4"/>
      <c r="L61" s="4"/>
      <c r="M61" s="4"/>
      <c r="N61" s="4"/>
      <c r="O61" s="5"/>
      <c r="P61" s="4"/>
    </row>
    <row r="62" spans="3:16" ht="15.75" customHeight="1">
      <c r="C62" s="18"/>
      <c r="D62" s="5"/>
      <c r="E62" s="5"/>
      <c r="F62" s="5"/>
      <c r="G62" s="4"/>
      <c r="H62" s="4"/>
      <c r="I62" s="4"/>
      <c r="J62" s="5"/>
      <c r="K62" s="4"/>
      <c r="L62" s="4"/>
      <c r="M62" s="4"/>
      <c r="N62" s="4"/>
      <c r="O62" s="5"/>
      <c r="P62" s="4"/>
    </row>
    <row r="63" spans="3:16" ht="16.5" customHeight="1">
      <c r="C63" s="5"/>
      <c r="D63" s="5"/>
      <c r="E63" s="5"/>
      <c r="F63" s="5"/>
      <c r="G63" s="4"/>
      <c r="H63" s="4"/>
      <c r="I63" s="4"/>
      <c r="J63" s="5"/>
      <c r="K63" s="4"/>
      <c r="L63" s="4"/>
      <c r="M63" s="4"/>
      <c r="N63" s="4"/>
      <c r="O63" s="5"/>
      <c r="P63" s="4"/>
    </row>
    <row r="64" spans="3:16" ht="16.5" customHeight="1">
      <c r="C64" s="5"/>
      <c r="D64" s="5"/>
      <c r="E64" s="5"/>
      <c r="F64" s="5"/>
      <c r="G64" s="4"/>
      <c r="H64" s="4"/>
      <c r="I64" s="4"/>
      <c r="J64" s="5"/>
      <c r="K64" s="4"/>
      <c r="L64" s="4"/>
      <c r="M64" s="4"/>
      <c r="N64" s="4"/>
      <c r="O64" s="5"/>
      <c r="P64" s="4"/>
    </row>
  </sheetData>
  <mergeCells count="31">
    <mergeCell ref="A56:B56"/>
    <mergeCell ref="A14:B14"/>
    <mergeCell ref="A26:B26"/>
    <mergeCell ref="A39:B39"/>
    <mergeCell ref="A42:B42"/>
    <mergeCell ref="A2:B4"/>
    <mergeCell ref="A9:B9"/>
    <mergeCell ref="A10:B10"/>
    <mergeCell ref="A11:B11"/>
    <mergeCell ref="A8:B8"/>
    <mergeCell ref="A12:B12"/>
    <mergeCell ref="A5:B5"/>
    <mergeCell ref="A6:B6"/>
    <mergeCell ref="A7:B7"/>
    <mergeCell ref="O3:O4"/>
    <mergeCell ref="P3:P4"/>
    <mergeCell ref="F2:G2"/>
    <mergeCell ref="G3:G4"/>
    <mergeCell ref="H2:P2"/>
    <mergeCell ref="J3:J4"/>
    <mergeCell ref="K3:K4"/>
    <mergeCell ref="L3:L4"/>
    <mergeCell ref="M3:M4"/>
    <mergeCell ref="N3:N4"/>
    <mergeCell ref="H3:H4"/>
    <mergeCell ref="F3:F4"/>
    <mergeCell ref="I3:I4"/>
    <mergeCell ref="C2:E2"/>
    <mergeCell ref="C3:C4"/>
    <mergeCell ref="D3:D4"/>
    <mergeCell ref="E3:E4"/>
  </mergeCells>
  <printOptions horizontalCentered="1"/>
  <pageMargins left="0.7874015748031497" right="0.7874015748031497" top="0.7874015748031497" bottom="0.5905511811023623" header="0.3937007874015748" footer="0.3937007874015748"/>
  <pageSetup blackAndWhite="1" firstPageNumber="55" useFirstPageNumber="1" fitToHeight="0" horizontalDpi="98" verticalDpi="98" orientation="portrait" paperSize="9" scale="79" r:id="rId3"/>
  <headerFooter alignWithMargins="0">
    <oddHeader>&amp;L&amp;18中学校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00184252</cp:lastModifiedBy>
  <cp:lastPrinted>2009-11-25T06:37:31Z</cp:lastPrinted>
  <dcterms:created xsi:type="dcterms:W3CDTF">2000-11-26T05:22:48Z</dcterms:created>
  <dcterms:modified xsi:type="dcterms:W3CDTF">2010-01-20T04:24:37Z</dcterms:modified>
  <cp:category/>
  <cp:version/>
  <cp:contentType/>
  <cp:contentStatus/>
</cp:coreProperties>
</file>