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30" windowWidth="11940" windowHeight="7815" activeTab="0"/>
  </bookViews>
  <sheets>
    <sheet name="4(1)計" sheetId="1" r:id="rId1"/>
    <sheet name="4(2)公" sheetId="2" r:id="rId2"/>
    <sheet name="5" sheetId="3" r:id="rId3"/>
    <sheet name="6" sheetId="4" r:id="rId4"/>
    <sheet name="7(1)計" sheetId="5" r:id="rId5"/>
    <sheet name="7(2)公" sheetId="6" r:id="rId6"/>
    <sheet name="8" sheetId="7" r:id="rId7"/>
    <sheet name="9" sheetId="8" r:id="rId8"/>
  </sheets>
  <definedNames>
    <definedName name="_xlnm.Print_Area" localSheetId="0">'4(1)計'!$A$1:$M$58</definedName>
    <definedName name="_xlnm.Print_Titles" localSheetId="0">'4(1)計'!$1:$3</definedName>
    <definedName name="_xlnm.Print_Titles" localSheetId="2">'5'!$1:$2</definedName>
    <definedName name="_xlnm.Print_Titles" localSheetId="3">'6'!$1:$3</definedName>
    <definedName name="_xlnm.Print_Titles" localSheetId="4">'7(1)計'!$1:$3</definedName>
    <definedName name="_xlnm.Print_Titles" localSheetId="6">'8'!$1:$4</definedName>
    <definedName name="_xlnm.Print_Titles" localSheetId="7">'9'!$1:$4</definedName>
  </definedNames>
  <calcPr fullCalcOnLoad="1"/>
</workbook>
</file>

<file path=xl/comments1.xml><?xml version="1.0" encoding="utf-8"?>
<comments xmlns="http://schemas.openxmlformats.org/spreadsheetml/2006/main">
  <authors>
    <author>00184252</author>
  </authors>
  <commentList>
    <comment ref="A8" authorId="0">
      <text>
        <r>
          <rPr>
            <b/>
            <sz val="9"/>
            <rFont val="ＭＳ Ｐゴシック"/>
            <family val="3"/>
          </rPr>
          <t>この行すべて計算式あり</t>
        </r>
      </text>
    </comment>
    <comment ref="A10" authorId="0">
      <text>
        <r>
          <rPr>
            <b/>
            <sz val="9"/>
            <rFont val="ＭＳ Ｐゴシック"/>
            <family val="3"/>
          </rPr>
          <t>この行計算式あり</t>
        </r>
      </text>
    </comment>
    <comment ref="D3" authorId="0">
      <text>
        <r>
          <rPr>
            <b/>
            <sz val="9"/>
            <rFont val="ＭＳ Ｐゴシック"/>
            <family val="3"/>
          </rPr>
          <t>表示しない</t>
        </r>
      </text>
    </comment>
  </commentList>
</comments>
</file>

<file path=xl/comments2.xml><?xml version="1.0" encoding="utf-8"?>
<comments xmlns="http://schemas.openxmlformats.org/spreadsheetml/2006/main">
  <authors>
    <author>00184252</author>
  </authors>
  <commentList>
    <comment ref="D3" authorId="0">
      <text>
        <r>
          <rPr>
            <b/>
            <sz val="9"/>
            <rFont val="ＭＳ Ｐゴシック"/>
            <family val="3"/>
          </rPr>
          <t>表示しない</t>
        </r>
      </text>
    </comment>
    <comment ref="A8" authorId="0">
      <text>
        <r>
          <rPr>
            <b/>
            <sz val="9"/>
            <rFont val="ＭＳ Ｐゴシック"/>
            <family val="3"/>
          </rPr>
          <t>この行すべて計算式あり</t>
        </r>
      </text>
    </comment>
  </commentList>
</comments>
</file>

<file path=xl/comments3.xml><?xml version="1.0" encoding="utf-8"?>
<comments xmlns="http://schemas.openxmlformats.org/spreadsheetml/2006/main">
  <authors>
    <author>00184252</author>
  </authors>
  <commentList>
    <comment ref="A7" authorId="0">
      <text>
        <r>
          <rPr>
            <b/>
            <sz val="9"/>
            <rFont val="ＭＳ Ｐゴシック"/>
            <family val="3"/>
          </rPr>
          <t>この行すべて計算式あり</t>
        </r>
      </text>
    </comment>
  </commentList>
</comments>
</file>

<file path=xl/comments4.xml><?xml version="1.0" encoding="utf-8"?>
<comments xmlns="http://schemas.openxmlformats.org/spreadsheetml/2006/main">
  <authors>
    <author>00184252</author>
  </authors>
  <commentList>
    <comment ref="A8" authorId="0">
      <text>
        <r>
          <rPr>
            <b/>
            <sz val="9"/>
            <rFont val="ＭＳ Ｐゴシック"/>
            <family val="3"/>
          </rPr>
          <t>この行すべて計算式あり</t>
        </r>
      </text>
    </comment>
  </commentList>
</comments>
</file>

<file path=xl/comments5.xml><?xml version="1.0" encoding="utf-8"?>
<comments xmlns="http://schemas.openxmlformats.org/spreadsheetml/2006/main">
  <authors>
    <author>00184252</author>
  </authors>
  <commentList>
    <comment ref="A8" authorId="0">
      <text>
        <r>
          <rPr>
            <b/>
            <sz val="9"/>
            <rFont val="ＭＳ Ｐゴシック"/>
            <family val="3"/>
          </rPr>
          <t>この行すべて計算式あり</t>
        </r>
      </text>
    </comment>
  </commentList>
</comments>
</file>

<file path=xl/comments6.xml><?xml version="1.0" encoding="utf-8"?>
<comments xmlns="http://schemas.openxmlformats.org/spreadsheetml/2006/main">
  <authors>
    <author>00184252</author>
  </authors>
  <commentList>
    <comment ref="A8" authorId="0">
      <text>
        <r>
          <rPr>
            <b/>
            <sz val="9"/>
            <rFont val="ＭＳ Ｐゴシック"/>
            <family val="3"/>
          </rPr>
          <t>この行すべて計算式あり</t>
        </r>
      </text>
    </comment>
  </commentList>
</comments>
</file>

<file path=xl/comments7.xml><?xml version="1.0" encoding="utf-8"?>
<comments xmlns="http://schemas.openxmlformats.org/spreadsheetml/2006/main">
  <authors>
    <author>00184252</author>
  </authors>
  <commentList>
    <comment ref="A9" authorId="0">
      <text>
        <r>
          <rPr>
            <b/>
            <sz val="9"/>
            <rFont val="ＭＳ Ｐゴシック"/>
            <family val="3"/>
          </rPr>
          <t>この行すべて計算式あり</t>
        </r>
      </text>
    </comment>
  </commentList>
</comments>
</file>

<file path=xl/comments8.xml><?xml version="1.0" encoding="utf-8"?>
<comments xmlns="http://schemas.openxmlformats.org/spreadsheetml/2006/main">
  <authors>
    <author>00184252</author>
  </authors>
  <commentList>
    <comment ref="A9" authorId="0">
      <text>
        <r>
          <rPr>
            <b/>
            <sz val="9"/>
            <rFont val="ＭＳ Ｐゴシック"/>
            <family val="3"/>
          </rPr>
          <t>この行すべて計算式あり</t>
        </r>
      </text>
    </comment>
  </commentList>
</comments>
</file>

<file path=xl/sharedStrings.xml><?xml version="1.0" encoding="utf-8"?>
<sst xmlns="http://schemas.openxmlformats.org/spreadsheetml/2006/main" count="576" uniqueCount="137">
  <si>
    <t>区　　分</t>
  </si>
  <si>
    <t>計</t>
  </si>
  <si>
    <t>男</t>
  </si>
  <si>
    <t>女</t>
  </si>
  <si>
    <t>（再　掲）</t>
  </si>
  <si>
    <t>12人以下</t>
  </si>
  <si>
    <t>13～20人</t>
  </si>
  <si>
    <t>21～25人</t>
  </si>
  <si>
    <t>26～30人</t>
  </si>
  <si>
    <t>31～35人</t>
  </si>
  <si>
    <t>36～40人</t>
  </si>
  <si>
    <t>41～45人</t>
  </si>
  <si>
    <t>46人以上</t>
  </si>
  <si>
    <t>国　立</t>
  </si>
  <si>
    <t>公　立</t>
  </si>
  <si>
    <t>私　立</t>
  </si>
  <si>
    <t>単　　　式　　　学　　　級</t>
  </si>
  <si>
    <t>複式学級</t>
  </si>
  <si>
    <t>１学年</t>
  </si>
  <si>
    <t>２学年</t>
  </si>
  <si>
    <t>３学年</t>
  </si>
  <si>
    <t>４学年</t>
  </si>
  <si>
    <t>５学年</t>
  </si>
  <si>
    <t>６学年</t>
  </si>
  <si>
    <t>１　学　年</t>
  </si>
  <si>
    <t>２　学　年</t>
  </si>
  <si>
    <t>３　学　年</t>
  </si>
  <si>
    <t>４　　学　　年</t>
  </si>
  <si>
    <t>５　　学　　年</t>
  </si>
  <si>
    <t>６　　学　　年</t>
  </si>
  <si>
    <t>外国人</t>
  </si>
  <si>
    <t>本　　務　　者</t>
  </si>
  <si>
    <t>兼　務　者</t>
  </si>
  <si>
    <t>校　長</t>
  </si>
  <si>
    <t>教　頭</t>
  </si>
  <si>
    <t>教　諭</t>
  </si>
  <si>
    <t>助教諭</t>
  </si>
  <si>
    <t>講　師</t>
  </si>
  <si>
    <t>負担法による者（公立）</t>
  </si>
  <si>
    <t>事務職員</t>
  </si>
  <si>
    <t>学校栄養職員</t>
  </si>
  <si>
    <t>事務　職員</t>
  </si>
  <si>
    <t>学校　図書館　事務員</t>
  </si>
  <si>
    <t>養護　職員</t>
  </si>
  <si>
    <t>学校給食調理従事員</t>
  </si>
  <si>
    <t>用務員</t>
  </si>
  <si>
    <t>警備員　その他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</si>
  <si>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</si>
  <si>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</si>
  <si>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</si>
  <si>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</si>
  <si>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</si>
  <si>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</si>
  <si>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</si>
  <si>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</si>
  <si>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</si>
  <si>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</si>
  <si>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</si>
  <si>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</si>
  <si>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</si>
  <si>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</si>
  <si>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</si>
  <si>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</si>
  <si>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</si>
  <si>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</si>
  <si>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</si>
  <si>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</si>
  <si>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</si>
  <si>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</si>
  <si>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</si>
  <si>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</si>
  <si>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</si>
  <si>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</si>
  <si>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</si>
  <si>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</si>
  <si>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芝川町</t>
  </si>
  <si>
    <t>吉田町</t>
  </si>
  <si>
    <t>川根町</t>
  </si>
  <si>
    <t>森町</t>
  </si>
  <si>
    <t>新居町</t>
  </si>
  <si>
    <t>御前崎市</t>
  </si>
  <si>
    <t>菊川市</t>
  </si>
  <si>
    <t>伊豆の国市</t>
  </si>
  <si>
    <t>川根本町</t>
  </si>
  <si>
    <t>牧之原市</t>
  </si>
  <si>
    <t>養護教諭</t>
  </si>
  <si>
    <t>養護助教諭</t>
  </si>
  <si>
    <t>男</t>
  </si>
  <si>
    <t>女</t>
  </si>
  <si>
    <t>学　 校　 数</t>
  </si>
  <si>
    <t>児　 童　 数</t>
  </si>
  <si>
    <t>職員数</t>
  </si>
  <si>
    <t>（本務者）</t>
  </si>
  <si>
    <t>国　　立</t>
  </si>
  <si>
    <t>公　　立</t>
  </si>
  <si>
    <t>私　　立</t>
  </si>
  <si>
    <t>教員数（本務者）</t>
  </si>
  <si>
    <t>計</t>
  </si>
  <si>
    <t>男</t>
  </si>
  <si>
    <t>女</t>
  </si>
  <si>
    <t>伊豆半島</t>
  </si>
  <si>
    <t>伊豆市</t>
  </si>
  <si>
    <t>伊豆の国市</t>
  </si>
  <si>
    <t>東部</t>
  </si>
  <si>
    <t>中部</t>
  </si>
  <si>
    <t>御前崎市</t>
  </si>
  <si>
    <t>菊川市</t>
  </si>
  <si>
    <t>牧之原市</t>
  </si>
  <si>
    <t>川根本町</t>
  </si>
  <si>
    <t>西部</t>
  </si>
  <si>
    <t>志太榛原・中東遠</t>
  </si>
  <si>
    <t>区　　分</t>
  </si>
  <si>
    <t>学 級 数</t>
  </si>
  <si>
    <t>学校栄
養職員</t>
  </si>
  <si>
    <t>市町村費支弁の教員</t>
  </si>
  <si>
    <t>…</t>
  </si>
  <si>
    <t>うち分校</t>
  </si>
  <si>
    <t>…</t>
  </si>
  <si>
    <t>そ　の　他　の　者</t>
  </si>
  <si>
    <t>うち特別
支援学級</t>
  </si>
  <si>
    <t>特別支援学級</t>
  </si>
  <si>
    <t>帰国児童</t>
  </si>
  <si>
    <t>栄養教諭</t>
  </si>
  <si>
    <t>５　収容人員別学級数</t>
  </si>
  <si>
    <t>６　学級編制方式別児童数</t>
  </si>
  <si>
    <t>８　職名別教員数</t>
  </si>
  <si>
    <t>９　職員数（本務者）</t>
  </si>
  <si>
    <t>４　小学校総括表　（１）計</t>
  </si>
  <si>
    <t>７　学年別児童数、外国人児童数及び帰国児童数　（１）計</t>
  </si>
  <si>
    <t>（２）公　立</t>
  </si>
  <si>
    <t>（２）公　立</t>
  </si>
  <si>
    <t>8表以外の教員※</t>
  </si>
  <si>
    <t>本校</t>
  </si>
  <si>
    <t>副校長</t>
  </si>
  <si>
    <t>主幹教諭</t>
  </si>
  <si>
    <t>指導教諭</t>
  </si>
  <si>
    <t>※ 平成19年度から、「市町村費支弁の教員」のうち、一定要件を備えたものは、職員数に計上される。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</si>
</sst>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\-#,###;&quot;-&quot;"/>
    <numFmt numFmtId="177" formatCode="#,###;\-#,###;&quot;-&quot;"/>
    <numFmt numFmtId="178" formatCode="#,##0;\-#,##0;&quot;-&quot;"/>
    <numFmt numFmtId="179" formatCode="#,##0;\-#,##0;&quot; &quot;"/>
    <numFmt numFmtId="180" formatCode="#,##0;\-#,##0;&quot;- &quot;"/>
    <numFmt numFmtId="181" formatCode="#,##0.0;[Red]\-#,##0.0"/>
    <numFmt numFmtId="182" formatCode="0.0"/>
    <numFmt numFmtId="183" formatCode="#,##0.000;[Red]\-#,##0.000"/>
    <numFmt numFmtId="184" formatCode="0.0000"/>
    <numFmt numFmtId="185" formatCode="0.000"/>
    <numFmt numFmtId="186" formatCode="#,###.0;\-#,###.0;&quot;-&quot;"/>
    <numFmt numFmtId="187" formatCode="#,###.00;\-#,###.00;&quot;-&quot;"/>
    <numFmt numFmtId="188" formatCode="0.0_);[Red]\(0.0\)"/>
    <numFmt numFmtId="189" formatCode="0.0_ "/>
    <numFmt numFmtId="190" formatCode="#,##0.0;\-#,##0.0;&quot;-&quot;"/>
    <numFmt numFmtId="191" formatCode="0.00000"/>
    <numFmt numFmtId="192" formatCode="0_ "/>
    <numFmt numFmtId="193" formatCode="_ * ##,#0_;_ * \-#,##0_;_ * &quot;-&quot;_ ;_ @_ "/>
    <numFmt numFmtId="194" formatCode="_ * #,##0\ ;_ * \-#,##0\ ;_ * &quot;-&quot;_ ;_ @_ "/>
    <numFmt numFmtId="195" formatCode="_*\ #,##0;_*\ \-#,##0;_ * &quot;-&quot;_ ;_ @_ "/>
    <numFmt numFmtId="196" formatCode="0_);[Red]\(0\)"/>
    <numFmt numFmtId="197" formatCode="#,##0_);[Red]\(#,##0\)"/>
    <numFmt numFmtId="198" formatCode="&quot;平&quot;&quot;成&quot;#&quot;年度&quot;"/>
  </numFmts>
  <fonts count="2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1"/>
      <color indexed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明朝"/>
      <family val="1"/>
    </font>
    <font>
      <sz val="20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6"/>
      <name val="明朝"/>
      <family val="1"/>
    </font>
    <font>
      <sz val="9"/>
      <name val="ＭＳ 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8"/>
      <name val="明朝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>
      <alignment/>
      <protection/>
    </xf>
    <xf numFmtId="0" fontId="16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38" fontId="5" fillId="0" borderId="0" xfId="17" applyFont="1" applyFill="1" applyBorder="1" applyAlignment="1">
      <alignment/>
    </xf>
    <xf numFmtId="38" fontId="5" fillId="0" borderId="0" xfId="17" applyFont="1" applyFill="1" applyBorder="1" applyAlignment="1">
      <alignment/>
    </xf>
    <xf numFmtId="178" fontId="5" fillId="0" borderId="0" xfId="17" applyNumberFormat="1" applyFont="1" applyFill="1" applyBorder="1" applyAlignment="1">
      <alignment/>
    </xf>
    <xf numFmtId="178" fontId="5" fillId="0" borderId="0" xfId="17" applyNumberFormat="1" applyFont="1" applyFill="1" applyBorder="1" applyAlignment="1">
      <alignment/>
    </xf>
    <xf numFmtId="38" fontId="5" fillId="0" borderId="0" xfId="17" applyFont="1" applyFill="1" applyBorder="1" applyAlignment="1">
      <alignment vertical="center"/>
    </xf>
    <xf numFmtId="38" fontId="10" fillId="0" borderId="0" xfId="17" applyFont="1" applyFill="1" applyBorder="1" applyAlignment="1">
      <alignment/>
    </xf>
    <xf numFmtId="177" fontId="5" fillId="0" borderId="0" xfId="17" applyNumberFormat="1" applyFont="1" applyFill="1" applyBorder="1" applyAlignment="1">
      <alignment/>
    </xf>
    <xf numFmtId="177" fontId="5" fillId="0" borderId="0" xfId="17" applyNumberFormat="1" applyFont="1" applyFill="1" applyBorder="1" applyAlignment="1">
      <alignment horizontal="right"/>
    </xf>
    <xf numFmtId="38" fontId="10" fillId="0" borderId="0" xfId="17" applyFont="1" applyFill="1" applyBorder="1" applyAlignment="1">
      <alignment/>
    </xf>
    <xf numFmtId="178" fontId="5" fillId="0" borderId="0" xfId="17" applyNumberFormat="1" applyFont="1" applyFill="1" applyBorder="1" applyAlignment="1">
      <alignment horizontal="right"/>
    </xf>
    <xf numFmtId="38" fontId="11" fillId="0" borderId="0" xfId="17" applyFont="1" applyFill="1" applyBorder="1" applyAlignment="1">
      <alignment/>
    </xf>
    <xf numFmtId="177" fontId="11" fillId="0" borderId="0" xfId="17" applyNumberFormat="1" applyFont="1" applyFill="1" applyBorder="1" applyAlignment="1">
      <alignment/>
    </xf>
    <xf numFmtId="177" fontId="11" fillId="0" borderId="0" xfId="17" applyNumberFormat="1" applyFont="1" applyFill="1" applyBorder="1" applyAlignment="1">
      <alignment horizontal="right"/>
    </xf>
    <xf numFmtId="38" fontId="5" fillId="0" borderId="1" xfId="17" applyFont="1" applyFill="1" applyBorder="1" applyAlignment="1">
      <alignment/>
    </xf>
    <xf numFmtId="177" fontId="5" fillId="0" borderId="0" xfId="17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8" fontId="5" fillId="0" borderId="2" xfId="17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/>
    </xf>
    <xf numFmtId="38" fontId="5" fillId="0" borderId="2" xfId="17" applyFont="1" applyFill="1" applyBorder="1" applyAlignment="1">
      <alignment horizontal="center" vertical="center"/>
    </xf>
    <xf numFmtId="38" fontId="5" fillId="0" borderId="3" xfId="17" applyFont="1" applyFill="1" applyBorder="1" applyAlignment="1">
      <alignment horizontal="center" vertical="center"/>
    </xf>
    <xf numFmtId="38" fontId="5" fillId="0" borderId="4" xfId="17" applyFont="1" applyFill="1" applyBorder="1" applyAlignment="1">
      <alignment horizontal="center" vertical="center"/>
    </xf>
    <xf numFmtId="178" fontId="14" fillId="0" borderId="0" xfId="21" applyNumberFormat="1" applyFont="1" applyFill="1">
      <alignment/>
      <protection/>
    </xf>
    <xf numFmtId="178" fontId="14" fillId="0" borderId="0" xfId="21" applyNumberFormat="1" applyFont="1" applyFill="1" applyAlignment="1">
      <alignment horizontal="distributed"/>
      <protection/>
    </xf>
    <xf numFmtId="38" fontId="5" fillId="0" borderId="1" xfId="17" applyFont="1" applyFill="1" applyBorder="1" applyAlignment="1">
      <alignment horizontal="distributed"/>
    </xf>
    <xf numFmtId="178" fontId="10" fillId="0" borderId="0" xfId="21" applyNumberFormat="1" applyFont="1" applyFill="1">
      <alignment/>
      <protection/>
    </xf>
    <xf numFmtId="178" fontId="5" fillId="0" borderId="4" xfId="21" applyNumberFormat="1" applyFont="1" applyFill="1" applyBorder="1" applyAlignment="1">
      <alignment horizontal="center" vertical="center"/>
      <protection/>
    </xf>
    <xf numFmtId="178" fontId="5" fillId="0" borderId="2" xfId="21" applyNumberFormat="1" applyFont="1" applyFill="1" applyBorder="1" applyAlignment="1">
      <alignment horizontal="center" vertical="center"/>
      <protection/>
    </xf>
    <xf numFmtId="178" fontId="5" fillId="0" borderId="1" xfId="21" applyNumberFormat="1" applyFont="1" applyFill="1" applyBorder="1" applyAlignment="1">
      <alignment horizontal="distributed"/>
      <protection/>
    </xf>
    <xf numFmtId="178" fontId="5" fillId="0" borderId="0" xfId="17" applyNumberFormat="1" applyFont="1" applyFill="1" applyAlignment="1">
      <alignment horizontal="right"/>
    </xf>
    <xf numFmtId="178" fontId="5" fillId="0" borderId="1" xfId="21" applyNumberFormat="1" applyFont="1" applyFill="1" applyBorder="1">
      <alignment/>
      <protection/>
    </xf>
    <xf numFmtId="178" fontId="20" fillId="0" borderId="0" xfId="17" applyNumberFormat="1" applyFont="1" applyFill="1" applyAlignment="1">
      <alignment horizontal="right"/>
    </xf>
    <xf numFmtId="178" fontId="19" fillId="0" borderId="0" xfId="21" applyNumberFormat="1" applyFont="1" applyFill="1">
      <alignment/>
      <protection/>
    </xf>
    <xf numFmtId="178" fontId="5" fillId="0" borderId="4" xfId="21" applyNumberFormat="1" applyFont="1" applyFill="1" applyBorder="1" applyAlignment="1">
      <alignment horizontal="center" vertical="center" shrinkToFit="1"/>
      <protection/>
    </xf>
    <xf numFmtId="178" fontId="5" fillId="0" borderId="5" xfId="21" applyNumberFormat="1" applyFont="1" applyFill="1" applyBorder="1" applyAlignment="1">
      <alignment horizontal="center" vertical="center" shrinkToFit="1"/>
      <protection/>
    </xf>
    <xf numFmtId="38" fontId="4" fillId="0" borderId="0" xfId="17" applyFont="1" applyFill="1" applyBorder="1" applyAlignment="1">
      <alignment vertical="center"/>
    </xf>
    <xf numFmtId="38" fontId="21" fillId="0" borderId="0" xfId="17" applyFont="1" applyFill="1" applyBorder="1" applyAlignment="1">
      <alignment vertical="center"/>
    </xf>
    <xf numFmtId="177" fontId="20" fillId="0" borderId="0" xfId="17" applyNumberFormat="1" applyFont="1" applyFill="1" applyBorder="1" applyAlignment="1">
      <alignment/>
    </xf>
    <xf numFmtId="178" fontId="18" fillId="0" borderId="0" xfId="21" applyNumberFormat="1" applyFont="1" applyFill="1" applyAlignment="1">
      <alignment horizontal="centerContinuous"/>
      <protection/>
    </xf>
    <xf numFmtId="178" fontId="20" fillId="0" borderId="0" xfId="21" applyNumberFormat="1" applyFont="1" applyFill="1" applyAlignment="1">
      <alignment horizontal="centerContinuous"/>
      <protection/>
    </xf>
    <xf numFmtId="178" fontId="20" fillId="0" borderId="0" xfId="21" applyNumberFormat="1" applyFont="1" applyFill="1">
      <alignment/>
      <protection/>
    </xf>
    <xf numFmtId="38" fontId="4" fillId="0" borderId="0" xfId="17" applyFont="1" applyFill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177" fontId="20" fillId="0" borderId="0" xfId="17" applyNumberFormat="1" applyFont="1" applyFill="1" applyBorder="1" applyAlignment="1">
      <alignment/>
    </xf>
    <xf numFmtId="178" fontId="4" fillId="0" borderId="0" xfId="17" applyNumberFormat="1" applyFont="1" applyFill="1" applyBorder="1" applyAlignment="1">
      <alignment vertical="center"/>
    </xf>
    <xf numFmtId="178" fontId="20" fillId="0" borderId="0" xfId="17" applyNumberFormat="1" applyFont="1" applyFill="1" applyBorder="1" applyAlignment="1">
      <alignment vertical="center"/>
    </xf>
    <xf numFmtId="178" fontId="20" fillId="0" borderId="0" xfId="17" applyNumberFormat="1" applyFont="1" applyFill="1" applyBorder="1" applyAlignment="1">
      <alignment/>
    </xf>
    <xf numFmtId="177" fontId="20" fillId="0" borderId="0" xfId="17" applyNumberFormat="1" applyFont="1" applyFill="1" applyBorder="1" applyAlignment="1">
      <alignment horizontal="right"/>
    </xf>
    <xf numFmtId="178" fontId="5" fillId="0" borderId="6" xfId="21" applyNumberFormat="1" applyFont="1" applyFill="1" applyBorder="1" applyAlignment="1">
      <alignment horizontal="centerContinuous" vertical="center"/>
      <protection/>
    </xf>
    <xf numFmtId="178" fontId="5" fillId="0" borderId="7" xfId="21" applyNumberFormat="1" applyFont="1" applyFill="1" applyBorder="1" applyAlignment="1">
      <alignment horizontal="centerContinuous" vertical="center"/>
      <protection/>
    </xf>
    <xf numFmtId="178" fontId="5" fillId="0" borderId="8" xfId="21" applyNumberFormat="1" applyFont="1" applyFill="1" applyBorder="1" applyAlignment="1">
      <alignment horizontal="centerContinuous" vertical="center"/>
      <protection/>
    </xf>
    <xf numFmtId="178" fontId="5" fillId="0" borderId="6" xfId="21" applyNumberFormat="1" applyFont="1" applyFill="1" applyBorder="1" applyAlignment="1">
      <alignment horizontal="center" vertical="center"/>
      <protection/>
    </xf>
    <xf numFmtId="178" fontId="10" fillId="0" borderId="5" xfId="21" applyNumberFormat="1" applyFont="1" applyFill="1" applyBorder="1">
      <alignment/>
      <protection/>
    </xf>
    <xf numFmtId="178" fontId="5" fillId="0" borderId="9" xfId="21" applyNumberFormat="1" applyFont="1" applyFill="1" applyBorder="1" applyAlignment="1">
      <alignment horizontal="distributed"/>
      <protection/>
    </xf>
    <xf numFmtId="178" fontId="5" fillId="0" borderId="5" xfId="17" applyNumberFormat="1" applyFont="1" applyFill="1" applyBorder="1" applyAlignment="1">
      <alignment horizontal="right"/>
    </xf>
    <xf numFmtId="38" fontId="20" fillId="0" borderId="0" xfId="17" applyFont="1" applyFill="1" applyBorder="1" applyAlignment="1">
      <alignment/>
    </xf>
    <xf numFmtId="38" fontId="5" fillId="0" borderId="5" xfId="17" applyFont="1" applyFill="1" applyBorder="1" applyAlignment="1">
      <alignment/>
    </xf>
    <xf numFmtId="38" fontId="5" fillId="0" borderId="9" xfId="17" applyFont="1" applyFill="1" applyBorder="1" applyAlignment="1">
      <alignment horizontal="distributed"/>
    </xf>
    <xf numFmtId="177" fontId="5" fillId="0" borderId="5" xfId="17" applyNumberFormat="1" applyFont="1" applyFill="1" applyBorder="1" applyAlignment="1">
      <alignment/>
    </xf>
    <xf numFmtId="177" fontId="5" fillId="0" borderId="5" xfId="17" applyNumberFormat="1" applyFont="1" applyFill="1" applyBorder="1" applyAlignment="1">
      <alignment horizontal="right"/>
    </xf>
    <xf numFmtId="177" fontId="5" fillId="0" borderId="5" xfId="17" applyNumberFormat="1" applyFont="1" applyFill="1" applyBorder="1" applyAlignment="1">
      <alignment/>
    </xf>
    <xf numFmtId="38" fontId="19" fillId="0" borderId="0" xfId="17" applyFont="1" applyFill="1" applyBorder="1" applyAlignment="1">
      <alignment/>
    </xf>
    <xf numFmtId="178" fontId="20" fillId="0" borderId="0" xfId="17" applyNumberFormat="1" applyFont="1" applyFill="1" applyAlignment="1">
      <alignment horizontal="right" wrapText="1"/>
    </xf>
    <xf numFmtId="197" fontId="20" fillId="0" borderId="0" xfId="17" applyNumberFormat="1" applyFont="1" applyFill="1" applyBorder="1" applyAlignment="1">
      <alignment wrapText="1"/>
    </xf>
    <xf numFmtId="197" fontId="20" fillId="0" borderId="0" xfId="0" applyNumberFormat="1" applyFont="1" applyBorder="1" applyAlignment="1">
      <alignment wrapText="1"/>
    </xf>
    <xf numFmtId="38" fontId="20" fillId="0" borderId="0" xfId="17" applyFont="1" applyFill="1" applyBorder="1" applyAlignment="1">
      <alignment wrapText="1"/>
    </xf>
    <xf numFmtId="178" fontId="5" fillId="0" borderId="5" xfId="17" applyNumberFormat="1" applyFont="1" applyFill="1" applyBorder="1" applyAlignment="1">
      <alignment/>
    </xf>
    <xf numFmtId="178" fontId="20" fillId="0" borderId="0" xfId="17" applyNumberFormat="1" applyFont="1" applyFill="1" applyBorder="1" applyAlignment="1">
      <alignment horizontal="right"/>
    </xf>
    <xf numFmtId="177" fontId="20" fillId="0" borderId="5" xfId="17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38" fontId="9" fillId="0" borderId="4" xfId="17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178" fontId="5" fillId="0" borderId="2" xfId="17" applyNumberFormat="1" applyFont="1" applyFill="1" applyBorder="1" applyAlignment="1">
      <alignment horizontal="center" vertical="center" shrinkToFit="1"/>
    </xf>
    <xf numFmtId="178" fontId="5" fillId="0" borderId="4" xfId="17" applyNumberFormat="1" applyFont="1" applyFill="1" applyBorder="1" applyAlignment="1">
      <alignment horizontal="center" vertical="center" shrinkToFit="1"/>
    </xf>
    <xf numFmtId="178" fontId="10" fillId="0" borderId="5" xfId="21" applyNumberFormat="1" applyFont="1" applyFill="1" applyBorder="1" applyAlignment="1">
      <alignment horizontal="center" vertical="center"/>
      <protection/>
    </xf>
    <xf numFmtId="178" fontId="10" fillId="0" borderId="9" xfId="21" applyNumberFormat="1" applyFont="1" applyFill="1" applyBorder="1" applyAlignment="1">
      <alignment horizontal="center" vertical="center"/>
      <protection/>
    </xf>
    <xf numFmtId="178" fontId="5" fillId="0" borderId="10" xfId="21" applyNumberFormat="1" applyFont="1" applyFill="1" applyBorder="1" applyAlignment="1">
      <alignment horizontal="center" vertical="center"/>
      <protection/>
    </xf>
    <xf numFmtId="178" fontId="5" fillId="0" borderId="11" xfId="21" applyNumberFormat="1" applyFont="1" applyFill="1" applyBorder="1" applyAlignment="1">
      <alignment horizontal="center" vertical="center"/>
      <protection/>
    </xf>
    <xf numFmtId="198" fontId="24" fillId="0" borderId="0" xfId="21" applyNumberFormat="1" applyFont="1" applyFill="1" applyBorder="1" applyAlignment="1">
      <alignment horizontal="distributed"/>
      <protection/>
    </xf>
    <xf numFmtId="178" fontId="20" fillId="0" borderId="0" xfId="21" applyNumberFormat="1" applyFont="1" applyFill="1" applyBorder="1" applyAlignment="1">
      <alignment horizontal="center" shrinkToFit="1"/>
      <protection/>
    </xf>
    <xf numFmtId="178" fontId="20" fillId="0" borderId="1" xfId="21" applyNumberFormat="1" applyFont="1" applyFill="1" applyBorder="1" applyAlignment="1">
      <alignment horizontal="center" shrinkToFit="1"/>
      <protection/>
    </xf>
    <xf numFmtId="178" fontId="20" fillId="0" borderId="0" xfId="21" applyNumberFormat="1" applyFont="1" applyFill="1" applyBorder="1" applyAlignment="1">
      <alignment horizontal="distributed"/>
      <protection/>
    </xf>
    <xf numFmtId="178" fontId="20" fillId="0" borderId="1" xfId="21" applyNumberFormat="1" applyFont="1" applyFill="1" applyBorder="1" applyAlignment="1">
      <alignment horizontal="distributed"/>
      <protection/>
    </xf>
    <xf numFmtId="178" fontId="5" fillId="0" borderId="0" xfId="21" applyNumberFormat="1" applyFont="1" applyFill="1" applyBorder="1" applyAlignment="1">
      <alignment horizontal="distributed"/>
      <protection/>
    </xf>
    <xf numFmtId="178" fontId="5" fillId="0" borderId="1" xfId="21" applyNumberFormat="1" applyFont="1" applyFill="1" applyBorder="1" applyAlignment="1">
      <alignment horizontal="distributed"/>
      <protection/>
    </xf>
    <xf numFmtId="178" fontId="20" fillId="0" borderId="0" xfId="21" applyNumberFormat="1" applyFont="1" applyFill="1" applyAlignment="1">
      <alignment horizontal="distributed"/>
      <protection/>
    </xf>
    <xf numFmtId="198" fontId="14" fillId="0" borderId="0" xfId="21" applyNumberFormat="1" applyFont="1" applyFill="1" applyBorder="1" applyAlignment="1">
      <alignment horizontal="distributed"/>
      <protection/>
    </xf>
    <xf numFmtId="198" fontId="14" fillId="0" borderId="1" xfId="21" applyNumberFormat="1" applyFont="1" applyFill="1" applyBorder="1" applyAlignment="1">
      <alignment horizontal="distributed"/>
      <protection/>
    </xf>
    <xf numFmtId="198" fontId="12" fillId="0" borderId="0" xfId="21" applyNumberFormat="1" applyFont="1" applyFill="1" applyBorder="1" applyAlignment="1">
      <alignment horizontal="distributed"/>
      <protection/>
    </xf>
    <xf numFmtId="198" fontId="12" fillId="0" borderId="1" xfId="21" applyNumberFormat="1" applyFont="1" applyFill="1" applyBorder="1" applyAlignment="1" quotePrefix="1">
      <alignment horizontal="distributed"/>
      <protection/>
    </xf>
    <xf numFmtId="198" fontId="14" fillId="0" borderId="1" xfId="21" applyNumberFormat="1" applyFont="1" applyFill="1" applyBorder="1" applyAlignment="1" quotePrefix="1">
      <alignment horizontal="distributed"/>
      <protection/>
    </xf>
    <xf numFmtId="178" fontId="5" fillId="0" borderId="2" xfId="21" applyNumberFormat="1" applyFont="1" applyFill="1" applyBorder="1" applyAlignment="1">
      <alignment horizontal="center" vertical="center"/>
      <protection/>
    </xf>
    <xf numFmtId="178" fontId="10" fillId="0" borderId="6" xfId="21" applyNumberFormat="1" applyFont="1" applyFill="1" applyBorder="1" applyAlignment="1">
      <alignment horizontal="center" vertical="center"/>
      <protection/>
    </xf>
    <xf numFmtId="178" fontId="10" fillId="0" borderId="7" xfId="21" applyNumberFormat="1" applyFont="1" applyFill="1" applyBorder="1" applyAlignment="1">
      <alignment horizontal="center" vertical="center"/>
      <protection/>
    </xf>
    <xf numFmtId="198" fontId="24" fillId="0" borderId="1" xfId="21" applyNumberFormat="1" applyFont="1" applyFill="1" applyBorder="1" applyAlignment="1" quotePrefix="1">
      <alignment horizontal="distributed"/>
      <protection/>
    </xf>
    <xf numFmtId="38" fontId="5" fillId="0" borderId="0" xfId="17" applyFont="1" applyFill="1" applyBorder="1" applyAlignment="1">
      <alignment horizontal="distributed"/>
    </xf>
    <xf numFmtId="38" fontId="5" fillId="0" borderId="1" xfId="17" applyFont="1" applyFill="1" applyBorder="1" applyAlignment="1">
      <alignment horizontal="distributed"/>
    </xf>
    <xf numFmtId="38" fontId="5" fillId="0" borderId="3" xfId="17" applyFont="1" applyFill="1" applyBorder="1" applyAlignment="1">
      <alignment horizontal="center" vertical="center"/>
    </xf>
    <xf numFmtId="38" fontId="5" fillId="0" borderId="2" xfId="17" applyFont="1" applyFill="1" applyBorder="1" applyAlignment="1">
      <alignment horizontal="center" vertical="center"/>
    </xf>
    <xf numFmtId="38" fontId="6" fillId="0" borderId="2" xfId="17" applyFont="1" applyFill="1" applyBorder="1" applyAlignment="1">
      <alignment horizontal="center" vertical="center"/>
    </xf>
    <xf numFmtId="38" fontId="6" fillId="0" borderId="2" xfId="17" applyFont="1" applyFill="1" applyBorder="1" applyAlignment="1">
      <alignment vertical="center"/>
    </xf>
    <xf numFmtId="38" fontId="5" fillId="0" borderId="4" xfId="17" applyFont="1" applyFill="1" applyBorder="1" applyAlignment="1">
      <alignment horizontal="center" vertical="center" wrapText="1"/>
    </xf>
    <xf numFmtId="38" fontId="5" fillId="0" borderId="4" xfId="17" applyFont="1" applyFill="1" applyBorder="1" applyAlignment="1">
      <alignment vertical="center" wrapText="1"/>
    </xf>
    <xf numFmtId="178" fontId="20" fillId="0" borderId="0" xfId="21" applyNumberFormat="1" applyFont="1" applyFill="1" applyAlignment="1">
      <alignment horizontal="distributed" wrapText="1"/>
      <protection/>
    </xf>
    <xf numFmtId="178" fontId="20" fillId="0" borderId="1" xfId="21" applyNumberFormat="1" applyFont="1" applyFill="1" applyBorder="1" applyAlignment="1">
      <alignment horizontal="distributed" wrapText="1"/>
      <protection/>
    </xf>
    <xf numFmtId="38" fontId="5" fillId="0" borderId="4" xfId="17" applyFont="1" applyFill="1" applyBorder="1" applyAlignment="1">
      <alignment horizontal="center" vertical="center"/>
    </xf>
    <xf numFmtId="178" fontId="5" fillId="0" borderId="4" xfId="17" applyNumberFormat="1" applyFont="1" applyFill="1" applyBorder="1" applyAlignment="1">
      <alignment horizontal="center" vertical="center" wrapText="1"/>
    </xf>
    <xf numFmtId="178" fontId="0" fillId="0" borderId="4" xfId="0" applyNumberFormat="1" applyFill="1" applyBorder="1" applyAlignment="1">
      <alignment/>
    </xf>
    <xf numFmtId="178" fontId="5" fillId="0" borderId="2" xfId="17" applyNumberFormat="1" applyFont="1" applyFill="1" applyBorder="1" applyAlignment="1">
      <alignment horizontal="center" vertical="center"/>
    </xf>
    <xf numFmtId="178" fontId="5" fillId="0" borderId="3" xfId="17" applyNumberFormat="1" applyFont="1" applyFill="1" applyBorder="1" applyAlignment="1">
      <alignment horizontal="center" vertical="center"/>
    </xf>
    <xf numFmtId="178" fontId="5" fillId="0" borderId="2" xfId="17" applyNumberFormat="1" applyFont="1" applyFill="1" applyBorder="1" applyAlignment="1">
      <alignment horizontal="center" vertical="center" shrinkToFit="1"/>
    </xf>
    <xf numFmtId="38" fontId="6" fillId="0" borderId="10" xfId="17" applyFont="1" applyFill="1" applyBorder="1" applyAlignment="1">
      <alignment horizontal="center" vertical="center" wrapText="1"/>
    </xf>
    <xf numFmtId="38" fontId="6" fillId="0" borderId="11" xfId="17" applyFont="1" applyFill="1" applyBorder="1" applyAlignment="1">
      <alignment horizontal="center" vertical="center" wrapText="1"/>
    </xf>
    <xf numFmtId="38" fontId="9" fillId="0" borderId="10" xfId="17" applyFont="1" applyFill="1" applyBorder="1" applyAlignment="1">
      <alignment horizontal="center" vertical="center" wrapText="1" shrinkToFit="1"/>
    </xf>
    <xf numFmtId="38" fontId="9" fillId="0" borderId="11" xfId="17" applyFont="1" applyFill="1" applyBorder="1" applyAlignment="1">
      <alignment horizontal="center" vertical="center" wrapText="1" shrinkToFit="1"/>
    </xf>
    <xf numFmtId="38" fontId="8" fillId="0" borderId="2" xfId="17" applyFont="1" applyFill="1" applyBorder="1" applyAlignment="1">
      <alignment horizontal="center" vertical="center" wrapText="1"/>
    </xf>
    <xf numFmtId="38" fontId="9" fillId="0" borderId="2" xfId="17" applyFont="1" applyFill="1" applyBorder="1" applyAlignment="1">
      <alignment horizontal="center" vertical="center" wrapText="1"/>
    </xf>
    <xf numFmtId="38" fontId="9" fillId="0" borderId="2" xfId="17" applyFont="1" applyFill="1" applyBorder="1" applyAlignment="1">
      <alignment horizontal="center" vertical="center" wrapText="1" shrinkToFit="1"/>
    </xf>
    <xf numFmtId="38" fontId="5" fillId="0" borderId="2" xfId="17" applyFont="1" applyFill="1" applyBorder="1" applyAlignment="1">
      <alignment horizontal="center" vertical="center" wrapText="1"/>
    </xf>
    <xf numFmtId="38" fontId="8" fillId="0" borderId="4" xfId="17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38" fontId="8" fillId="0" borderId="4" xfId="17" applyFont="1" applyFill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⑲速報統計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58</xdr:row>
      <xdr:rowOff>0</xdr:rowOff>
    </xdr:from>
    <xdr:to>
      <xdr:col>1</xdr:col>
      <xdr:colOff>1247775</xdr:colOff>
      <xdr:row>58</xdr:row>
      <xdr:rowOff>0</xdr:rowOff>
    </xdr:to>
    <xdr:sp>
      <xdr:nvSpPr>
        <xdr:cNvPr id="1" name="Line 3"/>
        <xdr:cNvSpPr>
          <a:spLocks/>
        </xdr:cNvSpPr>
      </xdr:nvSpPr>
      <xdr:spPr>
        <a:xfrm>
          <a:off x="323850" y="11182350"/>
          <a:ext cx="1171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495300</xdr:colOff>
      <xdr:row>58</xdr:row>
      <xdr:rowOff>0</xdr:rowOff>
    </xdr:from>
    <xdr:to>
      <xdr:col>1</xdr:col>
      <xdr:colOff>495300</xdr:colOff>
      <xdr:row>58</xdr:row>
      <xdr:rowOff>0</xdr:rowOff>
    </xdr:to>
    <xdr:sp>
      <xdr:nvSpPr>
        <xdr:cNvPr id="2" name="Line 4"/>
        <xdr:cNvSpPr>
          <a:spLocks/>
        </xdr:cNvSpPr>
      </xdr:nvSpPr>
      <xdr:spPr>
        <a:xfrm>
          <a:off x="742950" y="11182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58</xdr:row>
      <xdr:rowOff>0</xdr:rowOff>
    </xdr:from>
    <xdr:to>
      <xdr:col>1</xdr:col>
      <xdr:colOff>1247775</xdr:colOff>
      <xdr:row>58</xdr:row>
      <xdr:rowOff>0</xdr:rowOff>
    </xdr:to>
    <xdr:sp>
      <xdr:nvSpPr>
        <xdr:cNvPr id="1" name="Line 1"/>
        <xdr:cNvSpPr>
          <a:spLocks/>
        </xdr:cNvSpPr>
      </xdr:nvSpPr>
      <xdr:spPr>
        <a:xfrm>
          <a:off x="323850" y="11182350"/>
          <a:ext cx="1171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495300</xdr:colOff>
      <xdr:row>58</xdr:row>
      <xdr:rowOff>0</xdr:rowOff>
    </xdr:from>
    <xdr:to>
      <xdr:col>1</xdr:col>
      <xdr:colOff>495300</xdr:colOff>
      <xdr:row>58</xdr:row>
      <xdr:rowOff>0</xdr:rowOff>
    </xdr:to>
    <xdr:sp>
      <xdr:nvSpPr>
        <xdr:cNvPr id="2" name="Line 2"/>
        <xdr:cNvSpPr>
          <a:spLocks/>
        </xdr:cNvSpPr>
      </xdr:nvSpPr>
      <xdr:spPr>
        <a:xfrm>
          <a:off x="742950" y="11182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M83"/>
  <sheetViews>
    <sheetView tabSelected="1" zoomScaleSheetLayoutView="10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8" sqref="C8"/>
    </sheetView>
  </sheetViews>
  <sheetFormatPr defaultColWidth="8.796875" defaultRowHeight="14.25"/>
  <cols>
    <col min="1" max="1" width="2.59765625" style="24" customWidth="1"/>
    <col min="2" max="2" width="13.09765625" style="24" customWidth="1"/>
    <col min="3" max="3" width="8.09765625" style="24" customWidth="1"/>
    <col min="4" max="4" width="5.19921875" style="24" hidden="1" customWidth="1"/>
    <col min="5" max="5" width="5.19921875" style="24" customWidth="1"/>
    <col min="6" max="6" width="8.8984375" style="24" customWidth="1"/>
    <col min="7" max="10" width="10.19921875" style="24" customWidth="1"/>
    <col min="11" max="13" width="9.09765625" style="24" customWidth="1"/>
    <col min="14" max="16384" width="9" style="24" customWidth="1"/>
  </cols>
  <sheetData>
    <row r="1" spans="1:13" s="42" customFormat="1" ht="24" customHeight="1">
      <c r="A1" s="37" t="s">
        <v>127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27" customFormat="1" ht="15.75" customHeight="1">
      <c r="A2" s="94" t="s">
        <v>111</v>
      </c>
      <c r="B2" s="95"/>
      <c r="C2" s="50" t="s">
        <v>89</v>
      </c>
      <c r="D2" s="50"/>
      <c r="E2" s="51"/>
      <c r="F2" s="78" t="s">
        <v>112</v>
      </c>
      <c r="G2" s="52" t="s">
        <v>90</v>
      </c>
      <c r="H2" s="50"/>
      <c r="I2" s="50"/>
      <c r="J2" s="93" t="s">
        <v>96</v>
      </c>
      <c r="K2" s="93"/>
      <c r="L2" s="93"/>
      <c r="M2" s="53" t="s">
        <v>91</v>
      </c>
    </row>
    <row r="3" spans="1:13" s="27" customFormat="1" ht="15.75" customHeight="1">
      <c r="A3" s="76"/>
      <c r="B3" s="77"/>
      <c r="C3" s="28" t="s">
        <v>1</v>
      </c>
      <c r="D3" s="28" t="s">
        <v>132</v>
      </c>
      <c r="E3" s="35" t="s">
        <v>116</v>
      </c>
      <c r="F3" s="79"/>
      <c r="G3" s="28" t="s">
        <v>1</v>
      </c>
      <c r="H3" s="28" t="s">
        <v>2</v>
      </c>
      <c r="I3" s="28" t="s">
        <v>3</v>
      </c>
      <c r="J3" s="29" t="s">
        <v>97</v>
      </c>
      <c r="K3" s="29" t="s">
        <v>98</v>
      </c>
      <c r="L3" s="29" t="s">
        <v>99</v>
      </c>
      <c r="M3" s="36" t="s">
        <v>92</v>
      </c>
    </row>
    <row r="4" spans="1:13" s="27" customFormat="1" ht="15" customHeight="1">
      <c r="A4" s="88">
        <v>17</v>
      </c>
      <c r="B4" s="89"/>
      <c r="C4" s="31">
        <f>SUM(D4:E4)</f>
        <v>548</v>
      </c>
      <c r="D4" s="31">
        <v>542</v>
      </c>
      <c r="E4" s="31">
        <v>6</v>
      </c>
      <c r="F4" s="31">
        <v>7408</v>
      </c>
      <c r="G4" s="31">
        <v>217231</v>
      </c>
      <c r="H4" s="31">
        <v>111175</v>
      </c>
      <c r="I4" s="31">
        <v>106056</v>
      </c>
      <c r="J4" s="31">
        <v>11441</v>
      </c>
      <c r="K4" s="31">
        <v>4612</v>
      </c>
      <c r="L4" s="31">
        <v>6829</v>
      </c>
      <c r="M4" s="31">
        <v>2502</v>
      </c>
    </row>
    <row r="5" spans="1:13" s="27" customFormat="1" ht="15" customHeight="1">
      <c r="A5" s="88">
        <f>A4+1</f>
        <v>18</v>
      </c>
      <c r="B5" s="89"/>
      <c r="C5" s="31">
        <f aca="true" t="shared" si="0" ref="C5:C11">SUM(D5:E5)</f>
        <v>546</v>
      </c>
      <c r="D5" s="31">
        <v>540</v>
      </c>
      <c r="E5" s="31">
        <v>6</v>
      </c>
      <c r="F5" s="31">
        <v>7438</v>
      </c>
      <c r="G5" s="31">
        <v>216524</v>
      </c>
      <c r="H5" s="31">
        <v>110750</v>
      </c>
      <c r="I5" s="31">
        <v>105774</v>
      </c>
      <c r="J5" s="31">
        <v>11409</v>
      </c>
      <c r="K5" s="31">
        <v>4618</v>
      </c>
      <c r="L5" s="31">
        <v>6791</v>
      </c>
      <c r="M5" s="31">
        <v>2442</v>
      </c>
    </row>
    <row r="6" spans="1:13" s="27" customFormat="1" ht="15" customHeight="1">
      <c r="A6" s="88">
        <f>A5+1</f>
        <v>19</v>
      </c>
      <c r="B6" s="89"/>
      <c r="C6" s="31">
        <f t="shared" si="0"/>
        <v>541</v>
      </c>
      <c r="D6" s="31">
        <v>535</v>
      </c>
      <c r="E6" s="31">
        <v>6</v>
      </c>
      <c r="F6" s="31">
        <v>7407</v>
      </c>
      <c r="G6" s="31">
        <v>215028</v>
      </c>
      <c r="H6" s="31">
        <v>110098</v>
      </c>
      <c r="I6" s="31">
        <v>104930</v>
      </c>
      <c r="J6" s="31">
        <v>11400</v>
      </c>
      <c r="K6" s="31">
        <v>4608</v>
      </c>
      <c r="L6" s="31">
        <v>6792</v>
      </c>
      <c r="M6" s="31">
        <v>2409</v>
      </c>
    </row>
    <row r="7" spans="1:13" s="27" customFormat="1" ht="15" customHeight="1">
      <c r="A7" s="88">
        <f>A6+1</f>
        <v>20</v>
      </c>
      <c r="B7" s="92"/>
      <c r="C7" s="31">
        <f t="shared" si="0"/>
        <v>539</v>
      </c>
      <c r="D7" s="31">
        <v>534</v>
      </c>
      <c r="E7" s="31">
        <v>5</v>
      </c>
      <c r="F7" s="31">
        <v>7435</v>
      </c>
      <c r="G7" s="31">
        <v>215325</v>
      </c>
      <c r="H7" s="31">
        <v>110412</v>
      </c>
      <c r="I7" s="31">
        <v>104913</v>
      </c>
      <c r="J7" s="31">
        <v>11430</v>
      </c>
      <c r="K7" s="31">
        <v>4642</v>
      </c>
      <c r="L7" s="31">
        <v>6788</v>
      </c>
      <c r="M7" s="31">
        <v>2409</v>
      </c>
    </row>
    <row r="8" spans="1:13" s="34" customFormat="1" ht="15" customHeight="1">
      <c r="A8" s="90">
        <f>A7+1</f>
        <v>21</v>
      </c>
      <c r="B8" s="91"/>
      <c r="C8" s="33">
        <f t="shared" si="0"/>
        <v>538</v>
      </c>
      <c r="D8" s="33">
        <f aca="true" t="shared" si="1" ref="D8:M8">SUM(D13,D25,D38,D41,D55)</f>
        <v>533</v>
      </c>
      <c r="E8" s="33">
        <f t="shared" si="1"/>
        <v>5</v>
      </c>
      <c r="F8" s="33">
        <f>SUM(F13,F25,F38,F41,F55)</f>
        <v>7439</v>
      </c>
      <c r="G8" s="33">
        <f t="shared" si="1"/>
        <v>213771</v>
      </c>
      <c r="H8" s="33">
        <f t="shared" si="1"/>
        <v>109824</v>
      </c>
      <c r="I8" s="33">
        <f t="shared" si="1"/>
        <v>103947</v>
      </c>
      <c r="J8" s="33">
        <f t="shared" si="1"/>
        <v>11463</v>
      </c>
      <c r="K8" s="33">
        <f t="shared" si="1"/>
        <v>4680</v>
      </c>
      <c r="L8" s="33">
        <f t="shared" si="1"/>
        <v>6783</v>
      </c>
      <c r="M8" s="33">
        <f t="shared" si="1"/>
        <v>2366</v>
      </c>
    </row>
    <row r="9" spans="1:13" s="27" customFormat="1" ht="15" customHeight="1">
      <c r="A9" s="85" t="s">
        <v>93</v>
      </c>
      <c r="B9" s="86"/>
      <c r="C9" s="31">
        <f t="shared" si="0"/>
        <v>2</v>
      </c>
      <c r="D9" s="31">
        <v>2</v>
      </c>
      <c r="E9" s="31">
        <v>0</v>
      </c>
      <c r="F9" s="31">
        <v>30</v>
      </c>
      <c r="G9" s="31">
        <f>H9+I9</f>
        <v>1164</v>
      </c>
      <c r="H9" s="31">
        <v>566</v>
      </c>
      <c r="I9" s="31">
        <v>598</v>
      </c>
      <c r="J9" s="31">
        <f>K9+L9</f>
        <v>42</v>
      </c>
      <c r="K9" s="31">
        <v>31</v>
      </c>
      <c r="L9" s="31">
        <v>11</v>
      </c>
      <c r="M9" s="31">
        <v>7</v>
      </c>
    </row>
    <row r="10" spans="1:13" s="27" customFormat="1" ht="15" customHeight="1">
      <c r="A10" s="85" t="s">
        <v>94</v>
      </c>
      <c r="B10" s="86"/>
      <c r="C10" s="31">
        <f t="shared" si="0"/>
        <v>532</v>
      </c>
      <c r="D10" s="31">
        <f>'4(2)公'!D8</f>
        <v>527</v>
      </c>
      <c r="E10" s="31">
        <f>'4(2)公'!E8</f>
        <v>5</v>
      </c>
      <c r="F10" s="31">
        <f>'4(2)公'!F8</f>
        <v>7345</v>
      </c>
      <c r="G10" s="31">
        <f>H10+I10</f>
        <v>211251</v>
      </c>
      <c r="H10" s="31">
        <f>'4(2)公'!H8</f>
        <v>108679</v>
      </c>
      <c r="I10" s="31">
        <f>'4(2)公'!I8</f>
        <v>102572</v>
      </c>
      <c r="J10" s="31">
        <f>K10+L10</f>
        <v>11311</v>
      </c>
      <c r="K10" s="31">
        <f>'4(2)公'!K8</f>
        <v>4602</v>
      </c>
      <c r="L10" s="31">
        <f>'4(2)公'!L8</f>
        <v>6709</v>
      </c>
      <c r="M10" s="31">
        <f>'4(2)公'!M8</f>
        <v>2337</v>
      </c>
    </row>
    <row r="11" spans="1:13" s="27" customFormat="1" ht="15" customHeight="1">
      <c r="A11" s="85" t="s">
        <v>95</v>
      </c>
      <c r="B11" s="86"/>
      <c r="C11" s="31">
        <f t="shared" si="0"/>
        <v>4</v>
      </c>
      <c r="D11" s="31">
        <v>4</v>
      </c>
      <c r="E11" s="31">
        <v>0</v>
      </c>
      <c r="F11" s="31">
        <v>64</v>
      </c>
      <c r="G11" s="31">
        <f>H11+I11</f>
        <v>1356</v>
      </c>
      <c r="H11" s="31">
        <v>579</v>
      </c>
      <c r="I11" s="31">
        <v>777</v>
      </c>
      <c r="J11" s="31">
        <f>K11+L11</f>
        <v>110</v>
      </c>
      <c r="K11" s="31">
        <v>47</v>
      </c>
      <c r="L11" s="31">
        <v>63</v>
      </c>
      <c r="M11" s="31">
        <v>22</v>
      </c>
    </row>
    <row r="12" spans="2:13" s="27" customFormat="1" ht="15" customHeight="1">
      <c r="B12" s="32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1:13" s="34" customFormat="1" ht="15" customHeight="1">
      <c r="A13" s="87" t="s">
        <v>100</v>
      </c>
      <c r="B13" s="84"/>
      <c r="C13" s="33">
        <f aca="true" t="shared" si="2" ref="C13:M13">SUM(C14:C23)</f>
        <v>59</v>
      </c>
      <c r="D13" s="33">
        <f t="shared" si="2"/>
        <v>59</v>
      </c>
      <c r="E13" s="33">
        <f t="shared" si="2"/>
        <v>0</v>
      </c>
      <c r="F13" s="33">
        <f>SUM(F14:F23)</f>
        <v>538</v>
      </c>
      <c r="G13" s="33">
        <f t="shared" si="2"/>
        <v>12816</v>
      </c>
      <c r="H13" s="33">
        <f t="shared" si="2"/>
        <v>6564</v>
      </c>
      <c r="I13" s="33">
        <f t="shared" si="2"/>
        <v>6252</v>
      </c>
      <c r="J13" s="33">
        <f t="shared" si="2"/>
        <v>879</v>
      </c>
      <c r="K13" s="33">
        <f t="shared" si="2"/>
        <v>415</v>
      </c>
      <c r="L13" s="33">
        <f t="shared" si="2"/>
        <v>464</v>
      </c>
      <c r="M13" s="33">
        <f t="shared" si="2"/>
        <v>237</v>
      </c>
    </row>
    <row r="14" spans="2:13" s="27" customFormat="1" ht="15" customHeight="1">
      <c r="B14" s="30" t="s">
        <v>50</v>
      </c>
      <c r="C14" s="31">
        <f>SUM(D14:E14)</f>
        <v>8</v>
      </c>
      <c r="D14" s="31">
        <v>8</v>
      </c>
      <c r="E14" s="31">
        <v>0</v>
      </c>
      <c r="F14" s="31">
        <v>65</v>
      </c>
      <c r="G14" s="31">
        <f aca="true" t="shared" si="3" ref="G14:G23">H14+I14</f>
        <v>1376</v>
      </c>
      <c r="H14" s="31">
        <v>712</v>
      </c>
      <c r="I14" s="31">
        <v>664</v>
      </c>
      <c r="J14" s="31">
        <f aca="true" t="shared" si="4" ref="J14:J23">K14+L14</f>
        <v>106</v>
      </c>
      <c r="K14" s="31">
        <v>52</v>
      </c>
      <c r="L14" s="31">
        <v>54</v>
      </c>
      <c r="M14" s="31">
        <v>21</v>
      </c>
    </row>
    <row r="15" spans="2:13" s="27" customFormat="1" ht="15" customHeight="1">
      <c r="B15" s="30" t="s">
        <v>53</v>
      </c>
      <c r="C15" s="31">
        <f aca="true" t="shared" si="5" ref="C15:C23">SUM(D15:E15)</f>
        <v>10</v>
      </c>
      <c r="D15" s="31">
        <v>10</v>
      </c>
      <c r="E15" s="31">
        <v>0</v>
      </c>
      <c r="F15" s="31">
        <v>126</v>
      </c>
      <c r="G15" s="31">
        <f t="shared" si="3"/>
        <v>3581</v>
      </c>
      <c r="H15" s="31">
        <v>1819</v>
      </c>
      <c r="I15" s="31">
        <v>1762</v>
      </c>
      <c r="J15" s="31">
        <f t="shared" si="4"/>
        <v>196</v>
      </c>
      <c r="K15" s="31">
        <v>96</v>
      </c>
      <c r="L15" s="31">
        <v>100</v>
      </c>
      <c r="M15" s="31">
        <v>45</v>
      </c>
    </row>
    <row r="16" spans="2:13" s="27" customFormat="1" ht="15" customHeight="1">
      <c r="B16" s="30" t="s">
        <v>62</v>
      </c>
      <c r="C16" s="31">
        <f t="shared" si="5"/>
        <v>7</v>
      </c>
      <c r="D16" s="31">
        <v>7</v>
      </c>
      <c r="E16" s="31">
        <v>0</v>
      </c>
      <c r="F16" s="31">
        <v>56</v>
      </c>
      <c r="G16" s="31">
        <f t="shared" si="3"/>
        <v>1198</v>
      </c>
      <c r="H16" s="31">
        <v>641</v>
      </c>
      <c r="I16" s="31">
        <v>557</v>
      </c>
      <c r="J16" s="31">
        <f t="shared" si="4"/>
        <v>97</v>
      </c>
      <c r="K16" s="31">
        <v>46</v>
      </c>
      <c r="L16" s="31">
        <v>51</v>
      </c>
      <c r="M16" s="31">
        <v>22</v>
      </c>
    </row>
    <row r="17" spans="2:13" s="27" customFormat="1" ht="15" customHeight="1">
      <c r="B17" s="30" t="s">
        <v>101</v>
      </c>
      <c r="C17" s="31">
        <f t="shared" si="5"/>
        <v>12</v>
      </c>
      <c r="D17" s="31">
        <v>12</v>
      </c>
      <c r="E17" s="31">
        <v>0</v>
      </c>
      <c r="F17" s="31">
        <v>83</v>
      </c>
      <c r="G17" s="31">
        <f t="shared" si="3"/>
        <v>1651</v>
      </c>
      <c r="H17" s="31">
        <v>847</v>
      </c>
      <c r="I17" s="31">
        <v>804</v>
      </c>
      <c r="J17" s="31">
        <f t="shared" si="4"/>
        <v>141</v>
      </c>
      <c r="K17" s="31">
        <v>63</v>
      </c>
      <c r="L17" s="31">
        <v>78</v>
      </c>
      <c r="M17" s="31">
        <v>53</v>
      </c>
    </row>
    <row r="18" spans="2:13" s="27" customFormat="1" ht="15" customHeight="1">
      <c r="B18" s="30" t="s">
        <v>102</v>
      </c>
      <c r="C18" s="31">
        <f t="shared" si="5"/>
        <v>7</v>
      </c>
      <c r="D18" s="31">
        <v>7</v>
      </c>
      <c r="E18" s="31">
        <v>0</v>
      </c>
      <c r="F18" s="31">
        <v>93</v>
      </c>
      <c r="G18" s="31">
        <f t="shared" si="3"/>
        <v>2673</v>
      </c>
      <c r="H18" s="31">
        <v>1366</v>
      </c>
      <c r="I18" s="31">
        <v>1307</v>
      </c>
      <c r="J18" s="31">
        <f t="shared" si="4"/>
        <v>146</v>
      </c>
      <c r="K18" s="31">
        <v>64</v>
      </c>
      <c r="L18" s="31">
        <v>82</v>
      </c>
      <c r="M18" s="31">
        <v>43</v>
      </c>
    </row>
    <row r="19" spans="2:13" s="27" customFormat="1" ht="15" customHeight="1">
      <c r="B19" s="30" t="s">
        <v>66</v>
      </c>
      <c r="C19" s="31">
        <f t="shared" si="5"/>
        <v>3</v>
      </c>
      <c r="D19" s="31">
        <v>3</v>
      </c>
      <c r="E19" s="31">
        <v>0</v>
      </c>
      <c r="F19" s="31">
        <v>32</v>
      </c>
      <c r="G19" s="31">
        <f t="shared" si="3"/>
        <v>670</v>
      </c>
      <c r="H19" s="31">
        <v>339</v>
      </c>
      <c r="I19" s="31">
        <v>331</v>
      </c>
      <c r="J19" s="31">
        <f t="shared" si="4"/>
        <v>50</v>
      </c>
      <c r="K19" s="31">
        <v>26</v>
      </c>
      <c r="L19" s="31">
        <v>24</v>
      </c>
      <c r="M19" s="31">
        <v>7</v>
      </c>
    </row>
    <row r="20" spans="2:13" s="27" customFormat="1" ht="15" customHeight="1">
      <c r="B20" s="30" t="s">
        <v>67</v>
      </c>
      <c r="C20" s="31">
        <f t="shared" si="5"/>
        <v>3</v>
      </c>
      <c r="D20" s="31">
        <v>3</v>
      </c>
      <c r="E20" s="31">
        <v>0</v>
      </c>
      <c r="F20" s="31">
        <v>22</v>
      </c>
      <c r="G20" s="31">
        <f t="shared" si="3"/>
        <v>395</v>
      </c>
      <c r="H20" s="31">
        <v>197</v>
      </c>
      <c r="I20" s="31">
        <v>198</v>
      </c>
      <c r="J20" s="31">
        <f t="shared" si="4"/>
        <v>37</v>
      </c>
      <c r="K20" s="31">
        <v>21</v>
      </c>
      <c r="L20" s="31">
        <v>16</v>
      </c>
      <c r="M20" s="31">
        <v>7</v>
      </c>
    </row>
    <row r="21" spans="2:13" s="27" customFormat="1" ht="15" customHeight="1">
      <c r="B21" s="30" t="s">
        <v>68</v>
      </c>
      <c r="C21" s="31">
        <f t="shared" si="5"/>
        <v>4</v>
      </c>
      <c r="D21" s="31">
        <v>4</v>
      </c>
      <c r="E21" s="31">
        <v>0</v>
      </c>
      <c r="F21" s="31">
        <v>23</v>
      </c>
      <c r="G21" s="31">
        <f t="shared" si="3"/>
        <v>444</v>
      </c>
      <c r="H21" s="31">
        <v>235</v>
      </c>
      <c r="I21" s="31">
        <v>209</v>
      </c>
      <c r="J21" s="31">
        <f t="shared" si="4"/>
        <v>42</v>
      </c>
      <c r="K21" s="31">
        <v>20</v>
      </c>
      <c r="L21" s="31">
        <v>22</v>
      </c>
      <c r="M21" s="31">
        <v>23</v>
      </c>
    </row>
    <row r="22" spans="2:13" s="27" customFormat="1" ht="15" customHeight="1">
      <c r="B22" s="30" t="s">
        <v>69</v>
      </c>
      <c r="C22" s="31">
        <f t="shared" si="5"/>
        <v>2</v>
      </c>
      <c r="D22" s="31">
        <v>2</v>
      </c>
      <c r="E22" s="31">
        <v>0</v>
      </c>
      <c r="F22" s="31">
        <v>19</v>
      </c>
      <c r="G22" s="31">
        <f t="shared" si="3"/>
        <v>424</v>
      </c>
      <c r="H22" s="31">
        <v>207</v>
      </c>
      <c r="I22" s="31">
        <v>217</v>
      </c>
      <c r="J22" s="31">
        <f t="shared" si="4"/>
        <v>30</v>
      </c>
      <c r="K22" s="31">
        <v>11</v>
      </c>
      <c r="L22" s="31">
        <v>19</v>
      </c>
      <c r="M22" s="31">
        <v>9</v>
      </c>
    </row>
    <row r="23" spans="2:13" s="27" customFormat="1" ht="15" customHeight="1">
      <c r="B23" s="30" t="s">
        <v>70</v>
      </c>
      <c r="C23" s="31">
        <f t="shared" si="5"/>
        <v>3</v>
      </c>
      <c r="D23" s="31">
        <v>3</v>
      </c>
      <c r="E23" s="31">
        <v>0</v>
      </c>
      <c r="F23" s="31">
        <v>19</v>
      </c>
      <c r="G23" s="31">
        <f t="shared" si="3"/>
        <v>404</v>
      </c>
      <c r="H23" s="31">
        <v>201</v>
      </c>
      <c r="I23" s="31">
        <v>203</v>
      </c>
      <c r="J23" s="31">
        <f t="shared" si="4"/>
        <v>34</v>
      </c>
      <c r="K23" s="31">
        <v>16</v>
      </c>
      <c r="L23" s="31">
        <v>18</v>
      </c>
      <c r="M23" s="31">
        <v>7</v>
      </c>
    </row>
    <row r="24" spans="2:13" s="27" customFormat="1" ht="15" customHeight="1"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13" s="34" customFormat="1" ht="15" customHeight="1">
      <c r="A25" s="83" t="s">
        <v>103</v>
      </c>
      <c r="B25" s="84"/>
      <c r="C25" s="33">
        <f aca="true" t="shared" si="6" ref="C25:M25">SUM(C26:C36)</f>
        <v>127</v>
      </c>
      <c r="D25" s="33">
        <f t="shared" si="6"/>
        <v>124</v>
      </c>
      <c r="E25" s="33">
        <f t="shared" si="6"/>
        <v>3</v>
      </c>
      <c r="F25" s="33">
        <f>SUM(F26:F36)</f>
        <v>1901</v>
      </c>
      <c r="G25" s="33">
        <f t="shared" si="6"/>
        <v>57664</v>
      </c>
      <c r="H25" s="33">
        <f t="shared" si="6"/>
        <v>29452</v>
      </c>
      <c r="I25" s="33">
        <f t="shared" si="6"/>
        <v>28212</v>
      </c>
      <c r="J25" s="33">
        <f t="shared" si="6"/>
        <v>2913</v>
      </c>
      <c r="K25" s="33">
        <f t="shared" si="6"/>
        <v>1108</v>
      </c>
      <c r="L25" s="33">
        <f t="shared" si="6"/>
        <v>1805</v>
      </c>
      <c r="M25" s="33">
        <f t="shared" si="6"/>
        <v>741</v>
      </c>
    </row>
    <row r="26" spans="2:13" s="27" customFormat="1" ht="15" customHeight="1">
      <c r="B26" s="30" t="s">
        <v>49</v>
      </c>
      <c r="C26" s="31">
        <f aca="true" t="shared" si="7" ref="C26:C36">SUM(D26:E26)</f>
        <v>27</v>
      </c>
      <c r="D26" s="31">
        <v>27</v>
      </c>
      <c r="E26" s="31">
        <v>0</v>
      </c>
      <c r="F26" s="31">
        <v>388</v>
      </c>
      <c r="G26" s="31">
        <f aca="true" t="shared" si="8" ref="G26:G36">H26+I26</f>
        <v>11262</v>
      </c>
      <c r="H26" s="31">
        <v>5785</v>
      </c>
      <c r="I26" s="31">
        <v>5477</v>
      </c>
      <c r="J26" s="31">
        <f aca="true" t="shared" si="9" ref="J26:J36">K26+L26</f>
        <v>605</v>
      </c>
      <c r="K26" s="31">
        <v>218</v>
      </c>
      <c r="L26" s="31">
        <v>387</v>
      </c>
      <c r="M26" s="31">
        <v>211</v>
      </c>
    </row>
    <row r="27" spans="2:13" s="27" customFormat="1" ht="15" customHeight="1">
      <c r="B27" s="30" t="s">
        <v>51</v>
      </c>
      <c r="C27" s="31">
        <f t="shared" si="7"/>
        <v>14</v>
      </c>
      <c r="D27" s="31">
        <v>14</v>
      </c>
      <c r="E27" s="31">
        <v>0</v>
      </c>
      <c r="F27" s="31">
        <v>205</v>
      </c>
      <c r="G27" s="31">
        <f t="shared" si="8"/>
        <v>6246</v>
      </c>
      <c r="H27" s="31">
        <v>3196</v>
      </c>
      <c r="I27" s="31">
        <v>3050</v>
      </c>
      <c r="J27" s="31">
        <f t="shared" si="9"/>
        <v>319</v>
      </c>
      <c r="K27" s="31">
        <v>111</v>
      </c>
      <c r="L27" s="31">
        <v>208</v>
      </c>
      <c r="M27" s="31">
        <v>57</v>
      </c>
    </row>
    <row r="28" spans="2:13" s="27" customFormat="1" ht="15" customHeight="1">
      <c r="B28" s="30" t="s">
        <v>52</v>
      </c>
      <c r="C28" s="31">
        <f t="shared" si="7"/>
        <v>19</v>
      </c>
      <c r="D28" s="31">
        <v>17</v>
      </c>
      <c r="E28" s="31">
        <v>2</v>
      </c>
      <c r="F28" s="31">
        <v>253</v>
      </c>
      <c r="G28" s="31">
        <f t="shared" si="8"/>
        <v>7422</v>
      </c>
      <c r="H28" s="31">
        <v>3847</v>
      </c>
      <c r="I28" s="31">
        <v>3575</v>
      </c>
      <c r="J28" s="31">
        <f t="shared" si="9"/>
        <v>390</v>
      </c>
      <c r="K28" s="31">
        <v>146</v>
      </c>
      <c r="L28" s="31">
        <v>244</v>
      </c>
      <c r="M28" s="31">
        <v>60</v>
      </c>
    </row>
    <row r="29" spans="2:13" s="27" customFormat="1" ht="15" customHeight="1">
      <c r="B29" s="30" t="s">
        <v>55</v>
      </c>
      <c r="C29" s="31">
        <f t="shared" si="7"/>
        <v>27</v>
      </c>
      <c r="D29" s="31">
        <v>27</v>
      </c>
      <c r="E29" s="31">
        <v>0</v>
      </c>
      <c r="F29" s="31">
        <v>489</v>
      </c>
      <c r="G29" s="31">
        <f t="shared" si="8"/>
        <v>15591</v>
      </c>
      <c r="H29" s="31">
        <v>7853</v>
      </c>
      <c r="I29" s="31">
        <v>7738</v>
      </c>
      <c r="J29" s="31">
        <f t="shared" si="9"/>
        <v>727</v>
      </c>
      <c r="K29" s="31">
        <v>276</v>
      </c>
      <c r="L29" s="31">
        <v>451</v>
      </c>
      <c r="M29" s="31">
        <v>119</v>
      </c>
    </row>
    <row r="30" spans="2:13" s="27" customFormat="1" ht="15" customHeight="1">
      <c r="B30" s="30" t="s">
        <v>60</v>
      </c>
      <c r="C30" s="31">
        <f t="shared" si="7"/>
        <v>11</v>
      </c>
      <c r="D30" s="31">
        <v>10</v>
      </c>
      <c r="E30" s="31">
        <v>1</v>
      </c>
      <c r="F30" s="31">
        <v>178</v>
      </c>
      <c r="G30" s="31">
        <f t="shared" si="8"/>
        <v>5504</v>
      </c>
      <c r="H30" s="31">
        <v>2830</v>
      </c>
      <c r="I30" s="31">
        <v>2674</v>
      </c>
      <c r="J30" s="31">
        <f t="shared" si="9"/>
        <v>263</v>
      </c>
      <c r="K30" s="31">
        <v>102</v>
      </c>
      <c r="L30" s="31">
        <v>161</v>
      </c>
      <c r="M30" s="31">
        <v>77</v>
      </c>
    </row>
    <row r="31" spans="2:13" s="27" customFormat="1" ht="15" customHeight="1">
      <c r="B31" s="30" t="s">
        <v>63</v>
      </c>
      <c r="C31" s="31">
        <f t="shared" si="7"/>
        <v>9</v>
      </c>
      <c r="D31" s="31">
        <v>9</v>
      </c>
      <c r="E31" s="31">
        <v>0</v>
      </c>
      <c r="F31" s="31">
        <v>108</v>
      </c>
      <c r="G31" s="31">
        <f t="shared" si="8"/>
        <v>3170</v>
      </c>
      <c r="H31" s="31">
        <v>1613</v>
      </c>
      <c r="I31" s="31">
        <v>1557</v>
      </c>
      <c r="J31" s="31">
        <f t="shared" si="9"/>
        <v>177</v>
      </c>
      <c r="K31" s="31">
        <v>75</v>
      </c>
      <c r="L31" s="31">
        <v>102</v>
      </c>
      <c r="M31" s="31">
        <v>107</v>
      </c>
    </row>
    <row r="32" spans="2:13" s="27" customFormat="1" ht="15" customHeight="1">
      <c r="B32" s="30" t="s">
        <v>71</v>
      </c>
      <c r="C32" s="31">
        <f t="shared" si="7"/>
        <v>5</v>
      </c>
      <c r="D32" s="31">
        <v>5</v>
      </c>
      <c r="E32" s="31">
        <v>0</v>
      </c>
      <c r="F32" s="31">
        <v>71</v>
      </c>
      <c r="G32" s="31">
        <f t="shared" si="8"/>
        <v>2163</v>
      </c>
      <c r="H32" s="31">
        <v>1158</v>
      </c>
      <c r="I32" s="31">
        <v>1005</v>
      </c>
      <c r="J32" s="31">
        <f t="shared" si="9"/>
        <v>108</v>
      </c>
      <c r="K32" s="31">
        <v>38</v>
      </c>
      <c r="L32" s="31">
        <v>70</v>
      </c>
      <c r="M32" s="31">
        <v>33</v>
      </c>
    </row>
    <row r="33" spans="2:13" s="27" customFormat="1" ht="15" customHeight="1">
      <c r="B33" s="30" t="s">
        <v>72</v>
      </c>
      <c r="C33" s="31">
        <f t="shared" si="7"/>
        <v>3</v>
      </c>
      <c r="D33" s="31">
        <v>3</v>
      </c>
      <c r="E33" s="31">
        <v>0</v>
      </c>
      <c r="F33" s="31">
        <v>62</v>
      </c>
      <c r="G33" s="31">
        <f t="shared" si="8"/>
        <v>2079</v>
      </c>
      <c r="H33" s="31">
        <v>1065</v>
      </c>
      <c r="I33" s="31">
        <v>1014</v>
      </c>
      <c r="J33" s="31">
        <f t="shared" si="9"/>
        <v>95</v>
      </c>
      <c r="K33" s="31">
        <v>41</v>
      </c>
      <c r="L33" s="31">
        <v>54</v>
      </c>
      <c r="M33" s="31">
        <v>15</v>
      </c>
    </row>
    <row r="34" spans="2:13" s="27" customFormat="1" ht="15" customHeight="1">
      <c r="B34" s="30" t="s">
        <v>73</v>
      </c>
      <c r="C34" s="31">
        <f t="shared" si="7"/>
        <v>3</v>
      </c>
      <c r="D34" s="31">
        <v>3</v>
      </c>
      <c r="E34" s="31">
        <v>0</v>
      </c>
      <c r="F34" s="31">
        <v>78</v>
      </c>
      <c r="G34" s="31">
        <f t="shared" si="8"/>
        <v>2562</v>
      </c>
      <c r="H34" s="31">
        <v>1269</v>
      </c>
      <c r="I34" s="31">
        <v>1293</v>
      </c>
      <c r="J34" s="31">
        <f t="shared" si="9"/>
        <v>111</v>
      </c>
      <c r="K34" s="31">
        <v>39</v>
      </c>
      <c r="L34" s="31">
        <v>72</v>
      </c>
      <c r="M34" s="31">
        <v>29</v>
      </c>
    </row>
    <row r="35" spans="2:13" s="27" customFormat="1" ht="15" customHeight="1">
      <c r="B35" s="30" t="s">
        <v>74</v>
      </c>
      <c r="C35" s="31">
        <f t="shared" si="7"/>
        <v>5</v>
      </c>
      <c r="D35" s="31">
        <v>5</v>
      </c>
      <c r="E35" s="31">
        <v>0</v>
      </c>
      <c r="F35" s="31">
        <v>46</v>
      </c>
      <c r="G35" s="31">
        <f t="shared" si="8"/>
        <v>1223</v>
      </c>
      <c r="H35" s="31">
        <v>598</v>
      </c>
      <c r="I35" s="31">
        <v>625</v>
      </c>
      <c r="J35" s="31">
        <f t="shared" si="9"/>
        <v>74</v>
      </c>
      <c r="K35" s="31">
        <v>38</v>
      </c>
      <c r="L35" s="31">
        <v>36</v>
      </c>
      <c r="M35" s="31">
        <v>17</v>
      </c>
    </row>
    <row r="36" spans="2:13" s="27" customFormat="1" ht="15" customHeight="1">
      <c r="B36" s="30" t="s">
        <v>75</v>
      </c>
      <c r="C36" s="31">
        <f t="shared" si="7"/>
        <v>4</v>
      </c>
      <c r="D36" s="31">
        <v>4</v>
      </c>
      <c r="E36" s="31">
        <v>0</v>
      </c>
      <c r="F36" s="31">
        <v>23</v>
      </c>
      <c r="G36" s="31">
        <f t="shared" si="8"/>
        <v>442</v>
      </c>
      <c r="H36" s="31">
        <v>238</v>
      </c>
      <c r="I36" s="31">
        <v>204</v>
      </c>
      <c r="J36" s="31">
        <f t="shared" si="9"/>
        <v>44</v>
      </c>
      <c r="K36" s="31">
        <v>24</v>
      </c>
      <c r="L36" s="31">
        <v>20</v>
      </c>
      <c r="M36" s="31">
        <v>16</v>
      </c>
    </row>
    <row r="37" spans="2:13" s="27" customFormat="1" ht="1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</row>
    <row r="38" spans="1:13" s="34" customFormat="1" ht="15" customHeight="1">
      <c r="A38" s="83" t="s">
        <v>104</v>
      </c>
      <c r="B38" s="84"/>
      <c r="C38" s="33">
        <f aca="true" t="shared" si="10" ref="C38:M38">SUM(C39:C39)</f>
        <v>91</v>
      </c>
      <c r="D38" s="33">
        <f t="shared" si="10"/>
        <v>90</v>
      </c>
      <c r="E38" s="33">
        <f t="shared" si="10"/>
        <v>1</v>
      </c>
      <c r="F38" s="33">
        <f>SUM(F39:F39)</f>
        <v>1326</v>
      </c>
      <c r="G38" s="33">
        <f t="shared" si="10"/>
        <v>38972</v>
      </c>
      <c r="H38" s="33">
        <f t="shared" si="10"/>
        <v>20127</v>
      </c>
      <c r="I38" s="33">
        <f t="shared" si="10"/>
        <v>18845</v>
      </c>
      <c r="J38" s="33">
        <f t="shared" si="10"/>
        <v>1997</v>
      </c>
      <c r="K38" s="33">
        <f t="shared" si="10"/>
        <v>793</v>
      </c>
      <c r="L38" s="33">
        <f t="shared" si="10"/>
        <v>1204</v>
      </c>
      <c r="M38" s="33">
        <f t="shared" si="10"/>
        <v>326</v>
      </c>
    </row>
    <row r="39" spans="2:13" s="27" customFormat="1" ht="15" customHeight="1">
      <c r="B39" s="30" t="s">
        <v>47</v>
      </c>
      <c r="C39" s="31">
        <f>SUM(D39:E39)</f>
        <v>91</v>
      </c>
      <c r="D39" s="31">
        <v>90</v>
      </c>
      <c r="E39" s="31">
        <v>1</v>
      </c>
      <c r="F39" s="31">
        <v>1326</v>
      </c>
      <c r="G39" s="31">
        <f>H39+I39</f>
        <v>38972</v>
      </c>
      <c r="H39" s="31">
        <v>20127</v>
      </c>
      <c r="I39" s="31">
        <v>18845</v>
      </c>
      <c r="J39" s="31">
        <f>K39+L39</f>
        <v>1997</v>
      </c>
      <c r="K39" s="31">
        <v>793</v>
      </c>
      <c r="L39" s="31">
        <v>1204</v>
      </c>
      <c r="M39" s="31">
        <v>326</v>
      </c>
    </row>
    <row r="40" spans="2:13" s="27" customFormat="1" ht="1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</row>
    <row r="41" spans="1:13" s="34" customFormat="1" ht="15" customHeight="1">
      <c r="A41" s="81" t="s">
        <v>110</v>
      </c>
      <c r="B41" s="82"/>
      <c r="C41" s="33">
        <f aca="true" t="shared" si="11" ref="C41:M41">SUM(C42:C53)</f>
        <v>142</v>
      </c>
      <c r="D41" s="33">
        <f t="shared" si="11"/>
        <v>142</v>
      </c>
      <c r="E41" s="33">
        <f t="shared" si="11"/>
        <v>0</v>
      </c>
      <c r="F41" s="33">
        <f>SUM(F42:F53)</f>
        <v>1965</v>
      </c>
      <c r="G41" s="33">
        <f t="shared" si="11"/>
        <v>54184</v>
      </c>
      <c r="H41" s="33">
        <f t="shared" si="11"/>
        <v>27904</v>
      </c>
      <c r="I41" s="33">
        <f t="shared" si="11"/>
        <v>26280</v>
      </c>
      <c r="J41" s="33">
        <f t="shared" si="11"/>
        <v>3055</v>
      </c>
      <c r="K41" s="33">
        <f t="shared" si="11"/>
        <v>1265</v>
      </c>
      <c r="L41" s="33">
        <f t="shared" si="11"/>
        <v>1790</v>
      </c>
      <c r="M41" s="33">
        <f t="shared" si="11"/>
        <v>595</v>
      </c>
    </row>
    <row r="42" spans="2:13" s="27" customFormat="1" ht="15" customHeight="1">
      <c r="B42" s="30" t="s">
        <v>54</v>
      </c>
      <c r="C42" s="31">
        <f aca="true" t="shared" si="12" ref="C42:C53">SUM(D42:E42)</f>
        <v>18</v>
      </c>
      <c r="D42" s="31">
        <v>18</v>
      </c>
      <c r="E42" s="31">
        <v>0</v>
      </c>
      <c r="F42" s="31">
        <v>214</v>
      </c>
      <c r="G42" s="31">
        <f aca="true" t="shared" si="13" ref="G42:G53">H42+I42</f>
        <v>5678</v>
      </c>
      <c r="H42" s="31">
        <v>2903</v>
      </c>
      <c r="I42" s="31">
        <v>2775</v>
      </c>
      <c r="J42" s="31">
        <f aca="true" t="shared" si="14" ref="J42:J53">K42+L42</f>
        <v>346</v>
      </c>
      <c r="K42" s="31">
        <v>141</v>
      </c>
      <c r="L42" s="31">
        <v>205</v>
      </c>
      <c r="M42" s="31">
        <v>93</v>
      </c>
    </row>
    <row r="43" spans="2:13" s="27" customFormat="1" ht="15" customHeight="1">
      <c r="B43" s="30" t="s">
        <v>56</v>
      </c>
      <c r="C43" s="31">
        <f t="shared" si="12"/>
        <v>23</v>
      </c>
      <c r="D43" s="31">
        <v>23</v>
      </c>
      <c r="E43" s="31">
        <v>0</v>
      </c>
      <c r="F43" s="31">
        <v>367</v>
      </c>
      <c r="G43" s="31">
        <f t="shared" si="13"/>
        <v>9564</v>
      </c>
      <c r="H43" s="31">
        <v>4958</v>
      </c>
      <c r="I43" s="31">
        <v>4606</v>
      </c>
      <c r="J43" s="31">
        <f t="shared" si="14"/>
        <v>558</v>
      </c>
      <c r="K43" s="31">
        <v>234</v>
      </c>
      <c r="L43" s="31">
        <v>324</v>
      </c>
      <c r="M43" s="31">
        <v>145</v>
      </c>
    </row>
    <row r="44" spans="2:13" s="27" customFormat="1" ht="15" customHeight="1">
      <c r="B44" s="30" t="s">
        <v>57</v>
      </c>
      <c r="C44" s="31">
        <f t="shared" si="12"/>
        <v>13</v>
      </c>
      <c r="D44" s="31">
        <v>13</v>
      </c>
      <c r="E44" s="31">
        <v>0</v>
      </c>
      <c r="F44" s="31">
        <v>250</v>
      </c>
      <c r="G44" s="31">
        <f t="shared" si="13"/>
        <v>8248</v>
      </c>
      <c r="H44" s="31">
        <v>4284</v>
      </c>
      <c r="I44" s="31">
        <v>3964</v>
      </c>
      <c r="J44" s="31">
        <f t="shared" si="14"/>
        <v>377</v>
      </c>
      <c r="K44" s="31">
        <v>143</v>
      </c>
      <c r="L44" s="31">
        <v>234</v>
      </c>
      <c r="M44" s="31">
        <v>41</v>
      </c>
    </row>
    <row r="45" spans="2:13" s="27" customFormat="1" ht="15" customHeight="1">
      <c r="B45" s="30" t="s">
        <v>58</v>
      </c>
      <c r="C45" s="31">
        <f t="shared" si="12"/>
        <v>23</v>
      </c>
      <c r="D45" s="31">
        <v>23</v>
      </c>
      <c r="E45" s="31">
        <v>0</v>
      </c>
      <c r="F45" s="31">
        <v>251</v>
      </c>
      <c r="G45" s="31">
        <f t="shared" si="13"/>
        <v>6553</v>
      </c>
      <c r="H45" s="31">
        <v>3361</v>
      </c>
      <c r="I45" s="31">
        <v>3192</v>
      </c>
      <c r="J45" s="31">
        <f t="shared" si="14"/>
        <v>410</v>
      </c>
      <c r="K45" s="31">
        <v>162</v>
      </c>
      <c r="L45" s="31">
        <v>248</v>
      </c>
      <c r="M45" s="31">
        <v>89</v>
      </c>
    </row>
    <row r="46" spans="2:13" s="27" customFormat="1" ht="15" customHeight="1">
      <c r="B46" s="30" t="s">
        <v>59</v>
      </c>
      <c r="C46" s="31">
        <f t="shared" si="12"/>
        <v>17</v>
      </c>
      <c r="D46" s="31">
        <v>17</v>
      </c>
      <c r="E46" s="31">
        <v>0</v>
      </c>
      <c r="F46" s="31">
        <v>273</v>
      </c>
      <c r="G46" s="31">
        <f t="shared" si="13"/>
        <v>8240</v>
      </c>
      <c r="H46" s="31">
        <v>4264</v>
      </c>
      <c r="I46" s="31">
        <v>3976</v>
      </c>
      <c r="J46" s="31">
        <f t="shared" si="14"/>
        <v>412</v>
      </c>
      <c r="K46" s="31">
        <v>165</v>
      </c>
      <c r="L46" s="31">
        <v>247</v>
      </c>
      <c r="M46" s="31">
        <v>66</v>
      </c>
    </row>
    <row r="47" spans="2:13" s="27" customFormat="1" ht="15" customHeight="1">
      <c r="B47" s="30" t="s">
        <v>61</v>
      </c>
      <c r="C47" s="31">
        <f t="shared" si="12"/>
        <v>12</v>
      </c>
      <c r="D47" s="31">
        <v>12</v>
      </c>
      <c r="E47" s="31">
        <v>0</v>
      </c>
      <c r="F47" s="31">
        <v>191</v>
      </c>
      <c r="G47" s="31">
        <f t="shared" si="13"/>
        <v>5117</v>
      </c>
      <c r="H47" s="31">
        <v>2647</v>
      </c>
      <c r="I47" s="31">
        <v>2470</v>
      </c>
      <c r="J47" s="31">
        <f t="shared" si="14"/>
        <v>286</v>
      </c>
      <c r="K47" s="31">
        <v>115</v>
      </c>
      <c r="L47" s="31">
        <v>171</v>
      </c>
      <c r="M47" s="31">
        <v>50</v>
      </c>
    </row>
    <row r="48" spans="2:13" s="27" customFormat="1" ht="15" customHeight="1">
      <c r="B48" s="30" t="s">
        <v>105</v>
      </c>
      <c r="C48" s="31">
        <f t="shared" si="12"/>
        <v>5</v>
      </c>
      <c r="D48" s="31">
        <v>5</v>
      </c>
      <c r="E48" s="31">
        <v>0</v>
      </c>
      <c r="F48" s="31">
        <v>76</v>
      </c>
      <c r="G48" s="31">
        <f t="shared" si="13"/>
        <v>2083</v>
      </c>
      <c r="H48" s="31">
        <v>1036</v>
      </c>
      <c r="I48" s="31">
        <v>1047</v>
      </c>
      <c r="J48" s="31">
        <f t="shared" si="14"/>
        <v>117</v>
      </c>
      <c r="K48" s="31">
        <v>56</v>
      </c>
      <c r="L48" s="31">
        <v>61</v>
      </c>
      <c r="M48" s="31">
        <v>15</v>
      </c>
    </row>
    <row r="49" spans="2:13" s="27" customFormat="1" ht="15" customHeight="1">
      <c r="B49" s="30" t="s">
        <v>106</v>
      </c>
      <c r="C49" s="31">
        <f t="shared" si="12"/>
        <v>9</v>
      </c>
      <c r="D49" s="31">
        <v>9</v>
      </c>
      <c r="E49" s="31">
        <v>0</v>
      </c>
      <c r="F49" s="31">
        <v>103</v>
      </c>
      <c r="G49" s="31">
        <f t="shared" si="13"/>
        <v>2669</v>
      </c>
      <c r="H49" s="31">
        <v>1352</v>
      </c>
      <c r="I49" s="31">
        <v>1317</v>
      </c>
      <c r="J49" s="31">
        <f t="shared" si="14"/>
        <v>166</v>
      </c>
      <c r="K49" s="31">
        <v>74</v>
      </c>
      <c r="L49" s="31">
        <v>92</v>
      </c>
      <c r="M49" s="31">
        <v>27</v>
      </c>
    </row>
    <row r="50" spans="2:13" s="27" customFormat="1" ht="15" customHeight="1">
      <c r="B50" s="30" t="s">
        <v>107</v>
      </c>
      <c r="C50" s="31">
        <f t="shared" si="12"/>
        <v>10</v>
      </c>
      <c r="D50" s="31">
        <v>10</v>
      </c>
      <c r="E50" s="31">
        <v>0</v>
      </c>
      <c r="F50" s="31">
        <v>106</v>
      </c>
      <c r="G50" s="31">
        <f t="shared" si="13"/>
        <v>2765</v>
      </c>
      <c r="H50" s="31">
        <v>1388</v>
      </c>
      <c r="I50" s="31">
        <v>1377</v>
      </c>
      <c r="J50" s="31">
        <f t="shared" si="14"/>
        <v>177</v>
      </c>
      <c r="K50" s="31">
        <v>75</v>
      </c>
      <c r="L50" s="31">
        <v>102</v>
      </c>
      <c r="M50" s="31">
        <v>23</v>
      </c>
    </row>
    <row r="51" spans="2:13" s="27" customFormat="1" ht="15" customHeight="1">
      <c r="B51" s="30" t="s">
        <v>76</v>
      </c>
      <c r="C51" s="31">
        <f t="shared" si="12"/>
        <v>3</v>
      </c>
      <c r="D51" s="31">
        <v>3</v>
      </c>
      <c r="E51" s="31">
        <v>0</v>
      </c>
      <c r="F51" s="31">
        <v>61</v>
      </c>
      <c r="G51" s="31">
        <f t="shared" si="13"/>
        <v>1888</v>
      </c>
      <c r="H51" s="31">
        <v>973</v>
      </c>
      <c r="I51" s="31">
        <v>915</v>
      </c>
      <c r="J51" s="31">
        <f t="shared" si="14"/>
        <v>89</v>
      </c>
      <c r="K51" s="31">
        <v>38</v>
      </c>
      <c r="L51" s="31">
        <v>51</v>
      </c>
      <c r="M51" s="31">
        <v>13</v>
      </c>
    </row>
    <row r="52" spans="2:13" s="27" customFormat="1" ht="15" customHeight="1">
      <c r="B52" s="30" t="s">
        <v>108</v>
      </c>
      <c r="C52" s="31">
        <f t="shared" si="12"/>
        <v>4</v>
      </c>
      <c r="D52" s="31">
        <v>4</v>
      </c>
      <c r="E52" s="31">
        <v>0</v>
      </c>
      <c r="F52" s="31">
        <v>26</v>
      </c>
      <c r="G52" s="31">
        <f t="shared" si="13"/>
        <v>342</v>
      </c>
      <c r="H52" s="31">
        <v>189</v>
      </c>
      <c r="I52" s="31">
        <v>153</v>
      </c>
      <c r="J52" s="31">
        <f t="shared" si="14"/>
        <v>43</v>
      </c>
      <c r="K52" s="31">
        <v>24</v>
      </c>
      <c r="L52" s="31">
        <v>19</v>
      </c>
      <c r="M52" s="31">
        <v>10</v>
      </c>
    </row>
    <row r="53" spans="2:13" s="27" customFormat="1" ht="15" customHeight="1">
      <c r="B53" s="30" t="s">
        <v>78</v>
      </c>
      <c r="C53" s="31">
        <f t="shared" si="12"/>
        <v>5</v>
      </c>
      <c r="D53" s="31">
        <v>5</v>
      </c>
      <c r="E53" s="31">
        <v>0</v>
      </c>
      <c r="F53" s="31">
        <v>47</v>
      </c>
      <c r="G53" s="31">
        <f t="shared" si="13"/>
        <v>1037</v>
      </c>
      <c r="H53" s="31">
        <v>549</v>
      </c>
      <c r="I53" s="31">
        <v>488</v>
      </c>
      <c r="J53" s="31">
        <f t="shared" si="14"/>
        <v>74</v>
      </c>
      <c r="K53" s="31">
        <v>38</v>
      </c>
      <c r="L53" s="31">
        <v>36</v>
      </c>
      <c r="M53" s="31">
        <v>23</v>
      </c>
    </row>
    <row r="54" spans="2:13" s="27" customFormat="1" ht="15" customHeight="1">
      <c r="B54" s="30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</row>
    <row r="55" spans="1:13" s="34" customFormat="1" ht="15" customHeight="1">
      <c r="A55" s="83" t="s">
        <v>109</v>
      </c>
      <c r="B55" s="84"/>
      <c r="C55" s="33">
        <f aca="true" t="shared" si="15" ref="C55:M55">SUM(C56:C58)</f>
        <v>119</v>
      </c>
      <c r="D55" s="33">
        <f t="shared" si="15"/>
        <v>118</v>
      </c>
      <c r="E55" s="33">
        <f t="shared" si="15"/>
        <v>1</v>
      </c>
      <c r="F55" s="33">
        <f>SUM(F56:F58)</f>
        <v>1709</v>
      </c>
      <c r="G55" s="33">
        <f t="shared" si="15"/>
        <v>50135</v>
      </c>
      <c r="H55" s="33">
        <f t="shared" si="15"/>
        <v>25777</v>
      </c>
      <c r="I55" s="33">
        <f t="shared" si="15"/>
        <v>24358</v>
      </c>
      <c r="J55" s="33">
        <f t="shared" si="15"/>
        <v>2619</v>
      </c>
      <c r="K55" s="33">
        <f t="shared" si="15"/>
        <v>1099</v>
      </c>
      <c r="L55" s="33">
        <f t="shared" si="15"/>
        <v>1520</v>
      </c>
      <c r="M55" s="33">
        <f t="shared" si="15"/>
        <v>467</v>
      </c>
    </row>
    <row r="56" spans="2:13" s="27" customFormat="1" ht="15" customHeight="1">
      <c r="B56" s="30" t="s">
        <v>48</v>
      </c>
      <c r="C56" s="31">
        <f>SUM(D56:E56)</f>
        <v>113</v>
      </c>
      <c r="D56" s="31">
        <v>112</v>
      </c>
      <c r="E56" s="31">
        <v>1</v>
      </c>
      <c r="F56" s="31">
        <v>1592</v>
      </c>
      <c r="G56" s="31">
        <f>H56+I56</f>
        <v>46449</v>
      </c>
      <c r="H56" s="31">
        <v>23910</v>
      </c>
      <c r="I56" s="31">
        <v>22539</v>
      </c>
      <c r="J56" s="31">
        <f>K56+L56</f>
        <v>2443</v>
      </c>
      <c r="K56" s="31">
        <v>1024</v>
      </c>
      <c r="L56" s="31">
        <v>1419</v>
      </c>
      <c r="M56" s="31">
        <v>418</v>
      </c>
    </row>
    <row r="57" spans="2:13" s="27" customFormat="1" ht="15" customHeight="1">
      <c r="B57" s="30" t="s">
        <v>64</v>
      </c>
      <c r="C57" s="31">
        <f>SUM(D57:E57)</f>
        <v>5</v>
      </c>
      <c r="D57" s="31">
        <v>5</v>
      </c>
      <c r="E57" s="31">
        <v>0</v>
      </c>
      <c r="F57" s="31">
        <v>87</v>
      </c>
      <c r="G57" s="31">
        <f>H57+I57</f>
        <v>2685</v>
      </c>
      <c r="H57" s="31">
        <v>1352</v>
      </c>
      <c r="I57" s="31">
        <v>1333</v>
      </c>
      <c r="J57" s="31">
        <f>K57+L57</f>
        <v>134</v>
      </c>
      <c r="K57" s="31">
        <v>53</v>
      </c>
      <c r="L57" s="31">
        <v>81</v>
      </c>
      <c r="M57" s="31">
        <v>44</v>
      </c>
    </row>
    <row r="58" spans="1:13" s="27" customFormat="1" ht="15" customHeight="1">
      <c r="A58" s="54"/>
      <c r="B58" s="55" t="s">
        <v>79</v>
      </c>
      <c r="C58" s="56">
        <f>SUM(D58:E58)</f>
        <v>1</v>
      </c>
      <c r="D58" s="56">
        <v>1</v>
      </c>
      <c r="E58" s="56">
        <v>0</v>
      </c>
      <c r="F58" s="56">
        <v>30</v>
      </c>
      <c r="G58" s="56">
        <f>H58+I58</f>
        <v>1001</v>
      </c>
      <c r="H58" s="56">
        <v>515</v>
      </c>
      <c r="I58" s="56">
        <v>486</v>
      </c>
      <c r="J58" s="56">
        <f>K58+L58</f>
        <v>42</v>
      </c>
      <c r="K58" s="56">
        <v>22</v>
      </c>
      <c r="L58" s="56">
        <v>20</v>
      </c>
      <c r="M58" s="56">
        <v>5</v>
      </c>
    </row>
    <row r="59" ht="13.5">
      <c r="B59" s="25"/>
    </row>
    <row r="60" ht="13.5">
      <c r="B60" s="25"/>
    </row>
    <row r="61" ht="13.5">
      <c r="B61" s="25"/>
    </row>
    <row r="62" ht="13.5">
      <c r="B62" s="25"/>
    </row>
    <row r="63" ht="13.5">
      <c r="B63" s="25"/>
    </row>
    <row r="64" ht="13.5">
      <c r="B64" s="25"/>
    </row>
    <row r="65" ht="13.5">
      <c r="B65" s="25"/>
    </row>
    <row r="66" ht="13.5">
      <c r="B66" s="25"/>
    </row>
    <row r="67" ht="13.5">
      <c r="B67" s="25"/>
    </row>
    <row r="68" ht="13.5">
      <c r="B68" s="25"/>
    </row>
    <row r="69" ht="13.5">
      <c r="B69" s="25"/>
    </row>
    <row r="70" ht="13.5">
      <c r="B70" s="25"/>
    </row>
    <row r="71" ht="13.5">
      <c r="B71" s="25"/>
    </row>
    <row r="72" ht="13.5">
      <c r="B72" s="25"/>
    </row>
    <row r="73" ht="13.5">
      <c r="B73" s="25"/>
    </row>
    <row r="74" ht="13.5">
      <c r="B74" s="25"/>
    </row>
    <row r="75" ht="13.5">
      <c r="B75" s="25"/>
    </row>
    <row r="76" ht="13.5">
      <c r="B76" s="25"/>
    </row>
    <row r="77" ht="13.5">
      <c r="B77" s="25"/>
    </row>
    <row r="78" ht="13.5">
      <c r="B78" s="25"/>
    </row>
    <row r="79" ht="13.5">
      <c r="B79" s="25"/>
    </row>
    <row r="80" ht="13.5">
      <c r="B80" s="25"/>
    </row>
    <row r="81" ht="13.5">
      <c r="B81" s="25"/>
    </row>
    <row r="82" ht="13.5">
      <c r="B82" s="25"/>
    </row>
    <row r="83" ht="13.5">
      <c r="B83" s="25"/>
    </row>
  </sheetData>
  <mergeCells count="16">
    <mergeCell ref="J2:L2"/>
    <mergeCell ref="A4:B4"/>
    <mergeCell ref="A5:B5"/>
    <mergeCell ref="A2:B3"/>
    <mergeCell ref="F2:F3"/>
    <mergeCell ref="A6:B6"/>
    <mergeCell ref="A8:B8"/>
    <mergeCell ref="A9:B9"/>
    <mergeCell ref="A10:B10"/>
    <mergeCell ref="A7:B7"/>
    <mergeCell ref="A41:B41"/>
    <mergeCell ref="A55:B55"/>
    <mergeCell ref="A11:B11"/>
    <mergeCell ref="A13:B13"/>
    <mergeCell ref="A25:B25"/>
    <mergeCell ref="A38:B38"/>
  </mergeCells>
  <printOptions horizontalCentered="1"/>
  <pageMargins left="0.7874015748031497" right="0.7874015748031497" top="0.7874015748031497" bottom="0.5905511811023623" header="0.3937007874015748" footer="0.3937007874015748"/>
  <pageSetup firstPageNumber="38" useFirstPageNumber="1" horizontalDpi="600" verticalDpi="600" orientation="portrait" paperSize="9" scale="81" r:id="rId4"/>
  <headerFooter alignWithMargins="0">
    <oddHeader>&amp;L&amp;"ＭＳ Ｐゴシック,標準"&amp;18小学校</oddHeader>
  </headerFooter>
  <ignoredErrors>
    <ignoredError sqref="C4:C7" formulaRange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M83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8" sqref="J8"/>
    </sheetView>
  </sheetViews>
  <sheetFormatPr defaultColWidth="8.796875" defaultRowHeight="14.25"/>
  <cols>
    <col min="1" max="1" width="2.59765625" style="24" customWidth="1"/>
    <col min="2" max="2" width="13.09765625" style="24" customWidth="1"/>
    <col min="3" max="3" width="8.09765625" style="24" customWidth="1"/>
    <col min="4" max="4" width="5.19921875" style="24" hidden="1" customWidth="1"/>
    <col min="5" max="5" width="6.5" style="24" customWidth="1"/>
    <col min="6" max="6" width="8.8984375" style="24" customWidth="1"/>
    <col min="7" max="10" width="10.19921875" style="24" customWidth="1"/>
    <col min="11" max="13" width="9.09765625" style="24" customWidth="1"/>
    <col min="14" max="16384" width="9" style="24" customWidth="1"/>
  </cols>
  <sheetData>
    <row r="1" spans="1:13" s="42" customFormat="1" ht="24" customHeight="1">
      <c r="A1" s="37" t="s">
        <v>129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27" customFormat="1" ht="15.75" customHeight="1">
      <c r="A2" s="94" t="s">
        <v>111</v>
      </c>
      <c r="B2" s="95"/>
      <c r="C2" s="50" t="s">
        <v>89</v>
      </c>
      <c r="D2" s="50"/>
      <c r="E2" s="51"/>
      <c r="F2" s="78" t="s">
        <v>112</v>
      </c>
      <c r="G2" s="52" t="s">
        <v>90</v>
      </c>
      <c r="H2" s="50"/>
      <c r="I2" s="50"/>
      <c r="J2" s="93" t="s">
        <v>96</v>
      </c>
      <c r="K2" s="93"/>
      <c r="L2" s="93"/>
      <c r="M2" s="53" t="s">
        <v>91</v>
      </c>
    </row>
    <row r="3" spans="1:13" s="27" customFormat="1" ht="15.75" customHeight="1">
      <c r="A3" s="76"/>
      <c r="B3" s="77"/>
      <c r="C3" s="28" t="s">
        <v>1</v>
      </c>
      <c r="D3" s="28" t="s">
        <v>132</v>
      </c>
      <c r="E3" s="35" t="s">
        <v>116</v>
      </c>
      <c r="F3" s="79"/>
      <c r="G3" s="28" t="s">
        <v>1</v>
      </c>
      <c r="H3" s="28" t="s">
        <v>2</v>
      </c>
      <c r="I3" s="28" t="s">
        <v>3</v>
      </c>
      <c r="J3" s="29" t="s">
        <v>97</v>
      </c>
      <c r="K3" s="29" t="s">
        <v>98</v>
      </c>
      <c r="L3" s="29" t="s">
        <v>99</v>
      </c>
      <c r="M3" s="36" t="s">
        <v>92</v>
      </c>
    </row>
    <row r="4" spans="1:13" s="27" customFormat="1" ht="15" customHeight="1">
      <c r="A4" s="88">
        <v>17</v>
      </c>
      <c r="B4" s="89"/>
      <c r="C4" s="31">
        <v>542</v>
      </c>
      <c r="D4" s="31">
        <v>540</v>
      </c>
      <c r="E4" s="31">
        <v>6</v>
      </c>
      <c r="F4" s="31">
        <v>7328</v>
      </c>
      <c r="G4" s="31">
        <v>214723</v>
      </c>
      <c r="H4" s="31">
        <v>110011</v>
      </c>
      <c r="I4" s="31">
        <v>104712</v>
      </c>
      <c r="J4" s="31">
        <v>11293</v>
      </c>
      <c r="K4" s="31">
        <v>4530</v>
      </c>
      <c r="L4" s="31">
        <v>6763</v>
      </c>
      <c r="M4" s="31">
        <v>2478</v>
      </c>
    </row>
    <row r="5" spans="1:13" s="27" customFormat="1" ht="15" customHeight="1">
      <c r="A5" s="88">
        <f>A4+1</f>
        <v>18</v>
      </c>
      <c r="B5" s="89"/>
      <c r="C5" s="31">
        <v>540</v>
      </c>
      <c r="D5" s="31">
        <v>535</v>
      </c>
      <c r="E5" s="31">
        <v>6</v>
      </c>
      <c r="F5" s="31">
        <v>7355</v>
      </c>
      <c r="G5" s="31">
        <v>213978</v>
      </c>
      <c r="H5" s="31">
        <v>109574</v>
      </c>
      <c r="I5" s="31">
        <v>104404</v>
      </c>
      <c r="J5" s="31">
        <v>11259</v>
      </c>
      <c r="K5" s="31">
        <v>4535</v>
      </c>
      <c r="L5" s="31">
        <v>6724</v>
      </c>
      <c r="M5" s="31">
        <v>2419</v>
      </c>
    </row>
    <row r="6" spans="1:13" s="27" customFormat="1" ht="15" customHeight="1">
      <c r="A6" s="88">
        <f>A5+1</f>
        <v>19</v>
      </c>
      <c r="B6" s="89"/>
      <c r="C6" s="31">
        <v>535</v>
      </c>
      <c r="D6" s="31">
        <v>534</v>
      </c>
      <c r="E6" s="31">
        <v>6</v>
      </c>
      <c r="F6" s="31">
        <v>7323</v>
      </c>
      <c r="G6" s="31">
        <v>212524</v>
      </c>
      <c r="H6" s="31">
        <v>108948</v>
      </c>
      <c r="I6" s="31">
        <v>103576</v>
      </c>
      <c r="J6" s="31">
        <v>11251</v>
      </c>
      <c r="K6" s="31">
        <v>4529</v>
      </c>
      <c r="L6" s="31">
        <v>6722</v>
      </c>
      <c r="M6" s="31">
        <v>2380</v>
      </c>
    </row>
    <row r="7" spans="1:13" s="27" customFormat="1" ht="15" customHeight="1">
      <c r="A7" s="88">
        <f>A6+1</f>
        <v>20</v>
      </c>
      <c r="B7" s="92"/>
      <c r="C7" s="31">
        <v>533</v>
      </c>
      <c r="D7" s="31">
        <v>528</v>
      </c>
      <c r="E7" s="31">
        <v>5</v>
      </c>
      <c r="F7" s="31">
        <v>7346</v>
      </c>
      <c r="G7" s="31">
        <v>212805</v>
      </c>
      <c r="H7" s="31">
        <v>109278</v>
      </c>
      <c r="I7" s="31">
        <v>103527</v>
      </c>
      <c r="J7" s="31">
        <v>11281</v>
      </c>
      <c r="K7" s="31">
        <v>4562</v>
      </c>
      <c r="L7" s="31">
        <v>6719</v>
      </c>
      <c r="M7" s="31">
        <v>2378</v>
      </c>
    </row>
    <row r="8" spans="1:13" s="34" customFormat="1" ht="15" customHeight="1">
      <c r="A8" s="80">
        <f>A7+1</f>
        <v>21</v>
      </c>
      <c r="B8" s="96"/>
      <c r="C8" s="33">
        <f aca="true" t="shared" si="0" ref="C8:M8">SUM(C13,C25,C38,C41,C55)</f>
        <v>532</v>
      </c>
      <c r="D8" s="33">
        <f t="shared" si="0"/>
        <v>527</v>
      </c>
      <c r="E8" s="33">
        <f t="shared" si="0"/>
        <v>5</v>
      </c>
      <c r="F8" s="33">
        <f>SUM(F13,F25,F38,F41,F55)</f>
        <v>7345</v>
      </c>
      <c r="G8" s="33">
        <f t="shared" si="0"/>
        <v>211251</v>
      </c>
      <c r="H8" s="33">
        <f t="shared" si="0"/>
        <v>108679</v>
      </c>
      <c r="I8" s="33">
        <f t="shared" si="0"/>
        <v>102572</v>
      </c>
      <c r="J8" s="33">
        <f t="shared" si="0"/>
        <v>11311</v>
      </c>
      <c r="K8" s="33">
        <f t="shared" si="0"/>
        <v>4602</v>
      </c>
      <c r="L8" s="33">
        <f t="shared" si="0"/>
        <v>6709</v>
      </c>
      <c r="M8" s="33">
        <f t="shared" si="0"/>
        <v>2337</v>
      </c>
    </row>
    <row r="9" spans="2:13" s="27" customFormat="1" ht="15" customHeight="1">
      <c r="B9" s="32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2:13" s="27" customFormat="1" ht="15" customHeight="1"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2:13" s="27" customFormat="1" ht="15" customHeight="1">
      <c r="B11" s="32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spans="2:13" s="27" customFormat="1" ht="15" customHeight="1">
      <c r="B12" s="32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1:13" s="34" customFormat="1" ht="15" customHeight="1">
      <c r="A13" s="87" t="s">
        <v>100</v>
      </c>
      <c r="B13" s="84"/>
      <c r="C13" s="33">
        <f>SUM(C14:C23)</f>
        <v>59</v>
      </c>
      <c r="D13" s="33">
        <f aca="true" t="shared" si="1" ref="D13:M13">SUM(D14:D23)</f>
        <v>59</v>
      </c>
      <c r="E13" s="33">
        <f t="shared" si="1"/>
        <v>0</v>
      </c>
      <c r="F13" s="33">
        <f>SUM(F14:F23)</f>
        <v>538</v>
      </c>
      <c r="G13" s="33">
        <f t="shared" si="1"/>
        <v>12816</v>
      </c>
      <c r="H13" s="33">
        <f t="shared" si="1"/>
        <v>6564</v>
      </c>
      <c r="I13" s="33">
        <f t="shared" si="1"/>
        <v>6252</v>
      </c>
      <c r="J13" s="33">
        <f t="shared" si="1"/>
        <v>879</v>
      </c>
      <c r="K13" s="33">
        <f t="shared" si="1"/>
        <v>415</v>
      </c>
      <c r="L13" s="33">
        <f t="shared" si="1"/>
        <v>464</v>
      </c>
      <c r="M13" s="33">
        <f t="shared" si="1"/>
        <v>237</v>
      </c>
    </row>
    <row r="14" spans="2:13" s="27" customFormat="1" ht="15" customHeight="1">
      <c r="B14" s="30" t="s">
        <v>50</v>
      </c>
      <c r="C14" s="31">
        <f>SUM(D14:E14)</f>
        <v>8</v>
      </c>
      <c r="D14" s="31">
        <v>8</v>
      </c>
      <c r="E14" s="31">
        <v>0</v>
      </c>
      <c r="F14" s="31">
        <v>65</v>
      </c>
      <c r="G14" s="31">
        <f aca="true" t="shared" si="2" ref="G14:G23">H14+I14</f>
        <v>1376</v>
      </c>
      <c r="H14" s="31">
        <v>712</v>
      </c>
      <c r="I14" s="31">
        <v>664</v>
      </c>
      <c r="J14" s="31">
        <f aca="true" t="shared" si="3" ref="J14:J23">K14+L14</f>
        <v>106</v>
      </c>
      <c r="K14" s="31">
        <v>52</v>
      </c>
      <c r="L14" s="31">
        <v>54</v>
      </c>
      <c r="M14" s="31">
        <v>21</v>
      </c>
    </row>
    <row r="15" spans="2:13" s="27" customFormat="1" ht="15" customHeight="1">
      <c r="B15" s="30" t="s">
        <v>53</v>
      </c>
      <c r="C15" s="31">
        <f aca="true" t="shared" si="4" ref="C15:C23">SUM(D15:E15)</f>
        <v>10</v>
      </c>
      <c r="D15" s="31">
        <v>10</v>
      </c>
      <c r="E15" s="31">
        <v>0</v>
      </c>
      <c r="F15" s="31">
        <v>126</v>
      </c>
      <c r="G15" s="31">
        <f t="shared" si="2"/>
        <v>3581</v>
      </c>
      <c r="H15" s="31">
        <v>1819</v>
      </c>
      <c r="I15" s="31">
        <v>1762</v>
      </c>
      <c r="J15" s="31">
        <f t="shared" si="3"/>
        <v>196</v>
      </c>
      <c r="K15" s="31">
        <v>96</v>
      </c>
      <c r="L15" s="31">
        <v>100</v>
      </c>
      <c r="M15" s="31">
        <v>45</v>
      </c>
    </row>
    <row r="16" spans="2:13" s="27" customFormat="1" ht="15" customHeight="1">
      <c r="B16" s="30" t="s">
        <v>62</v>
      </c>
      <c r="C16" s="31">
        <f t="shared" si="4"/>
        <v>7</v>
      </c>
      <c r="D16" s="31">
        <v>7</v>
      </c>
      <c r="E16" s="31">
        <v>0</v>
      </c>
      <c r="F16" s="31">
        <v>56</v>
      </c>
      <c r="G16" s="31">
        <f t="shared" si="2"/>
        <v>1198</v>
      </c>
      <c r="H16" s="31">
        <v>641</v>
      </c>
      <c r="I16" s="31">
        <v>557</v>
      </c>
      <c r="J16" s="31">
        <f t="shared" si="3"/>
        <v>97</v>
      </c>
      <c r="K16" s="31">
        <v>46</v>
      </c>
      <c r="L16" s="31">
        <v>51</v>
      </c>
      <c r="M16" s="31">
        <v>22</v>
      </c>
    </row>
    <row r="17" spans="2:13" s="27" customFormat="1" ht="15" customHeight="1">
      <c r="B17" s="30" t="s">
        <v>101</v>
      </c>
      <c r="C17" s="31">
        <f t="shared" si="4"/>
        <v>12</v>
      </c>
      <c r="D17" s="31">
        <v>12</v>
      </c>
      <c r="E17" s="31">
        <v>0</v>
      </c>
      <c r="F17" s="31">
        <v>83</v>
      </c>
      <c r="G17" s="31">
        <f t="shared" si="2"/>
        <v>1651</v>
      </c>
      <c r="H17" s="31">
        <v>847</v>
      </c>
      <c r="I17" s="31">
        <v>804</v>
      </c>
      <c r="J17" s="31">
        <f t="shared" si="3"/>
        <v>141</v>
      </c>
      <c r="K17" s="31">
        <v>63</v>
      </c>
      <c r="L17" s="31">
        <v>78</v>
      </c>
      <c r="M17" s="31">
        <v>53</v>
      </c>
    </row>
    <row r="18" spans="2:13" s="27" customFormat="1" ht="15" customHeight="1">
      <c r="B18" s="30" t="s">
        <v>102</v>
      </c>
      <c r="C18" s="31">
        <f t="shared" si="4"/>
        <v>7</v>
      </c>
      <c r="D18" s="31">
        <v>7</v>
      </c>
      <c r="E18" s="31">
        <v>0</v>
      </c>
      <c r="F18" s="31">
        <v>93</v>
      </c>
      <c r="G18" s="31">
        <f t="shared" si="2"/>
        <v>2673</v>
      </c>
      <c r="H18" s="31">
        <v>1366</v>
      </c>
      <c r="I18" s="31">
        <v>1307</v>
      </c>
      <c r="J18" s="31">
        <f t="shared" si="3"/>
        <v>146</v>
      </c>
      <c r="K18" s="31">
        <v>64</v>
      </c>
      <c r="L18" s="31">
        <v>82</v>
      </c>
      <c r="M18" s="31">
        <v>43</v>
      </c>
    </row>
    <row r="19" spans="2:13" s="27" customFormat="1" ht="15" customHeight="1">
      <c r="B19" s="30" t="s">
        <v>66</v>
      </c>
      <c r="C19" s="31">
        <f t="shared" si="4"/>
        <v>3</v>
      </c>
      <c r="D19" s="31">
        <v>3</v>
      </c>
      <c r="E19" s="31">
        <v>0</v>
      </c>
      <c r="F19" s="31">
        <v>32</v>
      </c>
      <c r="G19" s="31">
        <f t="shared" si="2"/>
        <v>670</v>
      </c>
      <c r="H19" s="31">
        <v>339</v>
      </c>
      <c r="I19" s="31">
        <v>331</v>
      </c>
      <c r="J19" s="31">
        <f t="shared" si="3"/>
        <v>50</v>
      </c>
      <c r="K19" s="31">
        <v>26</v>
      </c>
      <c r="L19" s="31">
        <v>24</v>
      </c>
      <c r="M19" s="31">
        <v>7</v>
      </c>
    </row>
    <row r="20" spans="2:13" s="27" customFormat="1" ht="15" customHeight="1">
      <c r="B20" s="30" t="s">
        <v>67</v>
      </c>
      <c r="C20" s="31">
        <f t="shared" si="4"/>
        <v>3</v>
      </c>
      <c r="D20" s="31">
        <v>3</v>
      </c>
      <c r="E20" s="31">
        <v>0</v>
      </c>
      <c r="F20" s="31">
        <v>22</v>
      </c>
      <c r="G20" s="31">
        <f t="shared" si="2"/>
        <v>395</v>
      </c>
      <c r="H20" s="31">
        <v>197</v>
      </c>
      <c r="I20" s="31">
        <v>198</v>
      </c>
      <c r="J20" s="31">
        <f t="shared" si="3"/>
        <v>37</v>
      </c>
      <c r="K20" s="31">
        <v>21</v>
      </c>
      <c r="L20" s="31">
        <v>16</v>
      </c>
      <c r="M20" s="31">
        <v>7</v>
      </c>
    </row>
    <row r="21" spans="2:13" s="27" customFormat="1" ht="15" customHeight="1">
      <c r="B21" s="30" t="s">
        <v>68</v>
      </c>
      <c r="C21" s="31">
        <f t="shared" si="4"/>
        <v>4</v>
      </c>
      <c r="D21" s="31">
        <v>4</v>
      </c>
      <c r="E21" s="31">
        <v>0</v>
      </c>
      <c r="F21" s="31">
        <v>23</v>
      </c>
      <c r="G21" s="31">
        <f t="shared" si="2"/>
        <v>444</v>
      </c>
      <c r="H21" s="31">
        <v>235</v>
      </c>
      <c r="I21" s="31">
        <v>209</v>
      </c>
      <c r="J21" s="31">
        <f t="shared" si="3"/>
        <v>42</v>
      </c>
      <c r="K21" s="31">
        <v>20</v>
      </c>
      <c r="L21" s="31">
        <v>22</v>
      </c>
      <c r="M21" s="31">
        <v>23</v>
      </c>
    </row>
    <row r="22" spans="2:13" s="27" customFormat="1" ht="15" customHeight="1">
      <c r="B22" s="30" t="s">
        <v>69</v>
      </c>
      <c r="C22" s="31">
        <f t="shared" si="4"/>
        <v>2</v>
      </c>
      <c r="D22" s="31">
        <v>2</v>
      </c>
      <c r="E22" s="31">
        <v>0</v>
      </c>
      <c r="F22" s="31">
        <v>19</v>
      </c>
      <c r="G22" s="31">
        <f t="shared" si="2"/>
        <v>424</v>
      </c>
      <c r="H22" s="31">
        <v>207</v>
      </c>
      <c r="I22" s="31">
        <v>217</v>
      </c>
      <c r="J22" s="31">
        <f t="shared" si="3"/>
        <v>30</v>
      </c>
      <c r="K22" s="31">
        <v>11</v>
      </c>
      <c r="L22" s="31">
        <v>19</v>
      </c>
      <c r="M22" s="31">
        <v>9</v>
      </c>
    </row>
    <row r="23" spans="2:13" s="27" customFormat="1" ht="15" customHeight="1">
      <c r="B23" s="30" t="s">
        <v>70</v>
      </c>
      <c r="C23" s="31">
        <f t="shared" si="4"/>
        <v>3</v>
      </c>
      <c r="D23" s="31">
        <v>3</v>
      </c>
      <c r="E23" s="31">
        <v>0</v>
      </c>
      <c r="F23" s="31">
        <v>19</v>
      </c>
      <c r="G23" s="31">
        <f t="shared" si="2"/>
        <v>404</v>
      </c>
      <c r="H23" s="31">
        <v>201</v>
      </c>
      <c r="I23" s="31">
        <v>203</v>
      </c>
      <c r="J23" s="31">
        <f t="shared" si="3"/>
        <v>34</v>
      </c>
      <c r="K23" s="31">
        <v>16</v>
      </c>
      <c r="L23" s="31">
        <v>18</v>
      </c>
      <c r="M23" s="31">
        <v>7</v>
      </c>
    </row>
    <row r="24" spans="2:13" s="27" customFormat="1" ht="15" customHeight="1"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13" s="34" customFormat="1" ht="15" customHeight="1">
      <c r="A25" s="83" t="s">
        <v>103</v>
      </c>
      <c r="B25" s="84"/>
      <c r="C25" s="33">
        <f aca="true" t="shared" si="5" ref="C25:M25">SUM(C26:C36)</f>
        <v>126</v>
      </c>
      <c r="D25" s="33">
        <f t="shared" si="5"/>
        <v>123</v>
      </c>
      <c r="E25" s="33">
        <f t="shared" si="5"/>
        <v>3</v>
      </c>
      <c r="F25" s="33">
        <f>SUM(F26:F36)</f>
        <v>1882</v>
      </c>
      <c r="G25" s="33">
        <f t="shared" si="5"/>
        <v>57215</v>
      </c>
      <c r="H25" s="33">
        <f t="shared" si="5"/>
        <v>29260</v>
      </c>
      <c r="I25" s="33">
        <f t="shared" si="5"/>
        <v>27955</v>
      </c>
      <c r="J25" s="33">
        <f t="shared" si="5"/>
        <v>2877</v>
      </c>
      <c r="K25" s="33">
        <f t="shared" si="5"/>
        <v>1091</v>
      </c>
      <c r="L25" s="33">
        <f t="shared" si="5"/>
        <v>1786</v>
      </c>
      <c r="M25" s="33">
        <f t="shared" si="5"/>
        <v>728</v>
      </c>
    </row>
    <row r="26" spans="2:13" s="27" customFormat="1" ht="15" customHeight="1">
      <c r="B26" s="30" t="s">
        <v>49</v>
      </c>
      <c r="C26" s="31">
        <f aca="true" t="shared" si="6" ref="C26:C36">SUM(D26:E26)</f>
        <v>26</v>
      </c>
      <c r="D26" s="31">
        <v>26</v>
      </c>
      <c r="E26" s="31">
        <v>0</v>
      </c>
      <c r="F26" s="31">
        <v>369</v>
      </c>
      <c r="G26" s="31">
        <f aca="true" t="shared" si="7" ref="G26:G36">H26+I26</f>
        <v>10813</v>
      </c>
      <c r="H26" s="31">
        <v>5593</v>
      </c>
      <c r="I26" s="31">
        <v>5220</v>
      </c>
      <c r="J26" s="31">
        <f aca="true" t="shared" si="8" ref="J26:J36">K26+L26</f>
        <v>569</v>
      </c>
      <c r="K26" s="31">
        <v>201</v>
      </c>
      <c r="L26" s="31">
        <v>368</v>
      </c>
      <c r="M26" s="31">
        <v>198</v>
      </c>
    </row>
    <row r="27" spans="2:13" s="27" customFormat="1" ht="15" customHeight="1">
      <c r="B27" s="30" t="s">
        <v>51</v>
      </c>
      <c r="C27" s="31">
        <f t="shared" si="6"/>
        <v>14</v>
      </c>
      <c r="D27" s="31">
        <v>14</v>
      </c>
      <c r="E27" s="31">
        <v>0</v>
      </c>
      <c r="F27" s="31">
        <v>205</v>
      </c>
      <c r="G27" s="31">
        <f t="shared" si="7"/>
        <v>6246</v>
      </c>
      <c r="H27" s="31">
        <v>3196</v>
      </c>
      <c r="I27" s="31">
        <v>3050</v>
      </c>
      <c r="J27" s="31">
        <f t="shared" si="8"/>
        <v>319</v>
      </c>
      <c r="K27" s="31">
        <v>111</v>
      </c>
      <c r="L27" s="31">
        <v>208</v>
      </c>
      <c r="M27" s="31">
        <v>57</v>
      </c>
    </row>
    <row r="28" spans="2:13" s="27" customFormat="1" ht="15" customHeight="1">
      <c r="B28" s="30" t="s">
        <v>52</v>
      </c>
      <c r="C28" s="31">
        <f t="shared" si="6"/>
        <v>19</v>
      </c>
      <c r="D28" s="31">
        <v>17</v>
      </c>
      <c r="E28" s="31">
        <v>2</v>
      </c>
      <c r="F28" s="31">
        <v>253</v>
      </c>
      <c r="G28" s="31">
        <f t="shared" si="7"/>
        <v>7422</v>
      </c>
      <c r="H28" s="31">
        <v>3847</v>
      </c>
      <c r="I28" s="31">
        <v>3575</v>
      </c>
      <c r="J28" s="31">
        <f t="shared" si="8"/>
        <v>390</v>
      </c>
      <c r="K28" s="31">
        <v>146</v>
      </c>
      <c r="L28" s="31">
        <v>244</v>
      </c>
      <c r="M28" s="31">
        <v>60</v>
      </c>
    </row>
    <row r="29" spans="2:13" s="27" customFormat="1" ht="15" customHeight="1">
      <c r="B29" s="30" t="s">
        <v>55</v>
      </c>
      <c r="C29" s="31">
        <f t="shared" si="6"/>
        <v>27</v>
      </c>
      <c r="D29" s="31">
        <v>27</v>
      </c>
      <c r="E29" s="31">
        <v>0</v>
      </c>
      <c r="F29" s="31">
        <v>489</v>
      </c>
      <c r="G29" s="31">
        <f t="shared" si="7"/>
        <v>15591</v>
      </c>
      <c r="H29" s="31">
        <v>7853</v>
      </c>
      <c r="I29" s="31">
        <v>7738</v>
      </c>
      <c r="J29" s="31">
        <f t="shared" si="8"/>
        <v>727</v>
      </c>
      <c r="K29" s="31">
        <v>276</v>
      </c>
      <c r="L29" s="31">
        <v>451</v>
      </c>
      <c r="M29" s="31">
        <v>119</v>
      </c>
    </row>
    <row r="30" spans="2:13" s="27" customFormat="1" ht="15" customHeight="1">
      <c r="B30" s="30" t="s">
        <v>60</v>
      </c>
      <c r="C30" s="31">
        <f t="shared" si="6"/>
        <v>11</v>
      </c>
      <c r="D30" s="31">
        <v>10</v>
      </c>
      <c r="E30" s="31">
        <v>1</v>
      </c>
      <c r="F30" s="31">
        <v>178</v>
      </c>
      <c r="G30" s="31">
        <f t="shared" si="7"/>
        <v>5504</v>
      </c>
      <c r="H30" s="31">
        <v>2830</v>
      </c>
      <c r="I30" s="31">
        <v>2674</v>
      </c>
      <c r="J30" s="31">
        <f t="shared" si="8"/>
        <v>263</v>
      </c>
      <c r="K30" s="31">
        <v>102</v>
      </c>
      <c r="L30" s="31">
        <v>161</v>
      </c>
      <c r="M30" s="31">
        <v>77</v>
      </c>
    </row>
    <row r="31" spans="2:13" s="27" customFormat="1" ht="15" customHeight="1">
      <c r="B31" s="30" t="s">
        <v>63</v>
      </c>
      <c r="C31" s="31">
        <f t="shared" si="6"/>
        <v>9</v>
      </c>
      <c r="D31" s="31">
        <v>9</v>
      </c>
      <c r="E31" s="31">
        <v>0</v>
      </c>
      <c r="F31" s="31">
        <v>108</v>
      </c>
      <c r="G31" s="31">
        <f t="shared" si="7"/>
        <v>3170</v>
      </c>
      <c r="H31" s="31">
        <v>1613</v>
      </c>
      <c r="I31" s="31">
        <v>1557</v>
      </c>
      <c r="J31" s="31">
        <f t="shared" si="8"/>
        <v>177</v>
      </c>
      <c r="K31" s="31">
        <v>75</v>
      </c>
      <c r="L31" s="31">
        <v>102</v>
      </c>
      <c r="M31" s="31">
        <v>107</v>
      </c>
    </row>
    <row r="32" spans="2:13" s="27" customFormat="1" ht="15" customHeight="1">
      <c r="B32" s="30" t="s">
        <v>71</v>
      </c>
      <c r="C32" s="31">
        <f t="shared" si="6"/>
        <v>5</v>
      </c>
      <c r="D32" s="31">
        <v>5</v>
      </c>
      <c r="E32" s="31">
        <v>0</v>
      </c>
      <c r="F32" s="31">
        <v>71</v>
      </c>
      <c r="G32" s="31">
        <f t="shared" si="7"/>
        <v>2163</v>
      </c>
      <c r="H32" s="31">
        <v>1158</v>
      </c>
      <c r="I32" s="31">
        <v>1005</v>
      </c>
      <c r="J32" s="31">
        <f t="shared" si="8"/>
        <v>108</v>
      </c>
      <c r="K32" s="31">
        <v>38</v>
      </c>
      <c r="L32" s="31">
        <v>70</v>
      </c>
      <c r="M32" s="31">
        <v>33</v>
      </c>
    </row>
    <row r="33" spans="2:13" s="27" customFormat="1" ht="15" customHeight="1">
      <c r="B33" s="30" t="s">
        <v>72</v>
      </c>
      <c r="C33" s="31">
        <f t="shared" si="6"/>
        <v>3</v>
      </c>
      <c r="D33" s="31">
        <v>3</v>
      </c>
      <c r="E33" s="31">
        <v>0</v>
      </c>
      <c r="F33" s="31">
        <v>62</v>
      </c>
      <c r="G33" s="31">
        <f t="shared" si="7"/>
        <v>2079</v>
      </c>
      <c r="H33" s="31">
        <v>1065</v>
      </c>
      <c r="I33" s="31">
        <v>1014</v>
      </c>
      <c r="J33" s="31">
        <f t="shared" si="8"/>
        <v>95</v>
      </c>
      <c r="K33" s="31">
        <v>41</v>
      </c>
      <c r="L33" s="31">
        <v>54</v>
      </c>
      <c r="M33" s="31">
        <v>15</v>
      </c>
    </row>
    <row r="34" spans="2:13" s="27" customFormat="1" ht="15" customHeight="1">
      <c r="B34" s="30" t="s">
        <v>73</v>
      </c>
      <c r="C34" s="31">
        <f t="shared" si="6"/>
        <v>3</v>
      </c>
      <c r="D34" s="31">
        <v>3</v>
      </c>
      <c r="E34" s="31">
        <v>0</v>
      </c>
      <c r="F34" s="31">
        <v>78</v>
      </c>
      <c r="G34" s="31">
        <f t="shared" si="7"/>
        <v>2562</v>
      </c>
      <c r="H34" s="31">
        <v>1269</v>
      </c>
      <c r="I34" s="31">
        <v>1293</v>
      </c>
      <c r="J34" s="31">
        <f t="shared" si="8"/>
        <v>111</v>
      </c>
      <c r="K34" s="31">
        <v>39</v>
      </c>
      <c r="L34" s="31">
        <v>72</v>
      </c>
      <c r="M34" s="31">
        <v>29</v>
      </c>
    </row>
    <row r="35" spans="2:13" s="27" customFormat="1" ht="15" customHeight="1">
      <c r="B35" s="30" t="s">
        <v>74</v>
      </c>
      <c r="C35" s="31">
        <f t="shared" si="6"/>
        <v>5</v>
      </c>
      <c r="D35" s="31">
        <v>5</v>
      </c>
      <c r="E35" s="31">
        <v>0</v>
      </c>
      <c r="F35" s="31">
        <v>46</v>
      </c>
      <c r="G35" s="31">
        <f t="shared" si="7"/>
        <v>1223</v>
      </c>
      <c r="H35" s="31">
        <v>598</v>
      </c>
      <c r="I35" s="31">
        <v>625</v>
      </c>
      <c r="J35" s="31">
        <f t="shared" si="8"/>
        <v>74</v>
      </c>
      <c r="K35" s="31">
        <v>38</v>
      </c>
      <c r="L35" s="31">
        <v>36</v>
      </c>
      <c r="M35" s="31">
        <v>17</v>
      </c>
    </row>
    <row r="36" spans="2:13" s="27" customFormat="1" ht="15" customHeight="1">
      <c r="B36" s="30" t="s">
        <v>75</v>
      </c>
      <c r="C36" s="31">
        <f t="shared" si="6"/>
        <v>4</v>
      </c>
      <c r="D36" s="31">
        <v>4</v>
      </c>
      <c r="E36" s="31">
        <v>0</v>
      </c>
      <c r="F36" s="31">
        <v>23</v>
      </c>
      <c r="G36" s="31">
        <f t="shared" si="7"/>
        <v>442</v>
      </c>
      <c r="H36" s="31">
        <v>238</v>
      </c>
      <c r="I36" s="31">
        <v>204</v>
      </c>
      <c r="J36" s="31">
        <f t="shared" si="8"/>
        <v>44</v>
      </c>
      <c r="K36" s="31">
        <v>24</v>
      </c>
      <c r="L36" s="31">
        <v>20</v>
      </c>
      <c r="M36" s="31">
        <v>16</v>
      </c>
    </row>
    <row r="37" spans="2:13" s="27" customFormat="1" ht="1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</row>
    <row r="38" spans="1:13" s="34" customFormat="1" ht="15" customHeight="1">
      <c r="A38" s="83" t="s">
        <v>104</v>
      </c>
      <c r="B38" s="84"/>
      <c r="C38" s="33">
        <f aca="true" t="shared" si="9" ref="C38:M38">SUM(C39:C39)</f>
        <v>87</v>
      </c>
      <c r="D38" s="33">
        <f t="shared" si="9"/>
        <v>86</v>
      </c>
      <c r="E38" s="33">
        <f t="shared" si="9"/>
        <v>1</v>
      </c>
      <c r="F38" s="33">
        <f>SUM(F39:F39)</f>
        <v>1263</v>
      </c>
      <c r="G38" s="33">
        <f t="shared" si="9"/>
        <v>37386</v>
      </c>
      <c r="H38" s="33">
        <f t="shared" si="9"/>
        <v>19403</v>
      </c>
      <c r="I38" s="33">
        <f t="shared" si="9"/>
        <v>17983</v>
      </c>
      <c r="J38" s="33">
        <f t="shared" si="9"/>
        <v>1898</v>
      </c>
      <c r="K38" s="33">
        <f t="shared" si="9"/>
        <v>744</v>
      </c>
      <c r="L38" s="33">
        <f t="shared" si="9"/>
        <v>1154</v>
      </c>
      <c r="M38" s="33">
        <f t="shared" si="9"/>
        <v>313</v>
      </c>
    </row>
    <row r="39" spans="2:13" s="27" customFormat="1" ht="15" customHeight="1">
      <c r="B39" s="30" t="s">
        <v>47</v>
      </c>
      <c r="C39" s="31">
        <f>SUM(D39:E39)</f>
        <v>87</v>
      </c>
      <c r="D39" s="31">
        <v>86</v>
      </c>
      <c r="E39" s="31">
        <v>1</v>
      </c>
      <c r="F39" s="31">
        <v>1263</v>
      </c>
      <c r="G39" s="31">
        <f>H39+I39</f>
        <v>37386</v>
      </c>
      <c r="H39" s="31">
        <v>19403</v>
      </c>
      <c r="I39" s="31">
        <v>17983</v>
      </c>
      <c r="J39" s="31">
        <f>K39+L39</f>
        <v>1898</v>
      </c>
      <c r="K39" s="31">
        <v>744</v>
      </c>
      <c r="L39" s="31">
        <v>1154</v>
      </c>
      <c r="M39" s="31">
        <v>313</v>
      </c>
    </row>
    <row r="40" spans="2:13" s="27" customFormat="1" ht="1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</row>
    <row r="41" spans="1:13" s="34" customFormat="1" ht="15" customHeight="1">
      <c r="A41" s="81" t="s">
        <v>110</v>
      </c>
      <c r="B41" s="82"/>
      <c r="C41" s="33">
        <f>SUM(C42:C53)</f>
        <v>142</v>
      </c>
      <c r="D41" s="33">
        <f aca="true" t="shared" si="10" ref="D41:M41">SUM(D42:D53)</f>
        <v>142</v>
      </c>
      <c r="E41" s="33">
        <f t="shared" si="10"/>
        <v>0</v>
      </c>
      <c r="F41" s="33">
        <f>SUM(F42:F53)</f>
        <v>1965</v>
      </c>
      <c r="G41" s="33">
        <f t="shared" si="10"/>
        <v>54184</v>
      </c>
      <c r="H41" s="33">
        <f t="shared" si="10"/>
        <v>27904</v>
      </c>
      <c r="I41" s="33">
        <f t="shared" si="10"/>
        <v>26280</v>
      </c>
      <c r="J41" s="33">
        <f t="shared" si="10"/>
        <v>3055</v>
      </c>
      <c r="K41" s="33">
        <f t="shared" si="10"/>
        <v>1265</v>
      </c>
      <c r="L41" s="33">
        <f t="shared" si="10"/>
        <v>1790</v>
      </c>
      <c r="M41" s="33">
        <f t="shared" si="10"/>
        <v>595</v>
      </c>
    </row>
    <row r="42" spans="2:13" s="27" customFormat="1" ht="15" customHeight="1">
      <c r="B42" s="30" t="s">
        <v>54</v>
      </c>
      <c r="C42" s="31">
        <f aca="true" t="shared" si="11" ref="C42:C53">SUM(D42:E42)</f>
        <v>18</v>
      </c>
      <c r="D42" s="31">
        <v>18</v>
      </c>
      <c r="E42" s="31">
        <v>0</v>
      </c>
      <c r="F42" s="31">
        <v>214</v>
      </c>
      <c r="G42" s="31">
        <f aca="true" t="shared" si="12" ref="G42:G53">H42+I42</f>
        <v>5678</v>
      </c>
      <c r="H42" s="31">
        <v>2903</v>
      </c>
      <c r="I42" s="31">
        <v>2775</v>
      </c>
      <c r="J42" s="31">
        <f aca="true" t="shared" si="13" ref="J42:J53">K42+L42</f>
        <v>346</v>
      </c>
      <c r="K42" s="31">
        <v>141</v>
      </c>
      <c r="L42" s="31">
        <v>205</v>
      </c>
      <c r="M42" s="31">
        <v>93</v>
      </c>
    </row>
    <row r="43" spans="2:13" s="27" customFormat="1" ht="15" customHeight="1">
      <c r="B43" s="30" t="s">
        <v>56</v>
      </c>
      <c r="C43" s="31">
        <f t="shared" si="11"/>
        <v>23</v>
      </c>
      <c r="D43" s="31">
        <v>23</v>
      </c>
      <c r="E43" s="31">
        <v>0</v>
      </c>
      <c r="F43" s="31">
        <v>367</v>
      </c>
      <c r="G43" s="31">
        <f t="shared" si="12"/>
        <v>9564</v>
      </c>
      <c r="H43" s="31">
        <v>4958</v>
      </c>
      <c r="I43" s="31">
        <v>4606</v>
      </c>
      <c r="J43" s="31">
        <f t="shared" si="13"/>
        <v>558</v>
      </c>
      <c r="K43" s="31">
        <v>234</v>
      </c>
      <c r="L43" s="31">
        <v>324</v>
      </c>
      <c r="M43" s="31">
        <v>145</v>
      </c>
    </row>
    <row r="44" spans="2:13" s="27" customFormat="1" ht="15" customHeight="1">
      <c r="B44" s="30" t="s">
        <v>57</v>
      </c>
      <c r="C44" s="31">
        <f t="shared" si="11"/>
        <v>13</v>
      </c>
      <c r="D44" s="31">
        <v>13</v>
      </c>
      <c r="E44" s="31">
        <v>0</v>
      </c>
      <c r="F44" s="31">
        <v>250</v>
      </c>
      <c r="G44" s="31">
        <f t="shared" si="12"/>
        <v>8248</v>
      </c>
      <c r="H44" s="31">
        <v>4284</v>
      </c>
      <c r="I44" s="31">
        <v>3964</v>
      </c>
      <c r="J44" s="31">
        <f t="shared" si="13"/>
        <v>377</v>
      </c>
      <c r="K44" s="31">
        <v>143</v>
      </c>
      <c r="L44" s="31">
        <v>234</v>
      </c>
      <c r="M44" s="31">
        <v>41</v>
      </c>
    </row>
    <row r="45" spans="2:13" s="27" customFormat="1" ht="15" customHeight="1">
      <c r="B45" s="30" t="s">
        <v>58</v>
      </c>
      <c r="C45" s="31">
        <f t="shared" si="11"/>
        <v>23</v>
      </c>
      <c r="D45" s="31">
        <v>23</v>
      </c>
      <c r="E45" s="31">
        <v>0</v>
      </c>
      <c r="F45" s="31">
        <v>251</v>
      </c>
      <c r="G45" s="31">
        <f t="shared" si="12"/>
        <v>6553</v>
      </c>
      <c r="H45" s="31">
        <v>3361</v>
      </c>
      <c r="I45" s="31">
        <v>3192</v>
      </c>
      <c r="J45" s="31">
        <f t="shared" si="13"/>
        <v>410</v>
      </c>
      <c r="K45" s="31">
        <v>162</v>
      </c>
      <c r="L45" s="31">
        <v>248</v>
      </c>
      <c r="M45" s="31">
        <v>89</v>
      </c>
    </row>
    <row r="46" spans="2:13" s="27" customFormat="1" ht="15" customHeight="1">
      <c r="B46" s="30" t="s">
        <v>59</v>
      </c>
      <c r="C46" s="31">
        <f t="shared" si="11"/>
        <v>17</v>
      </c>
      <c r="D46" s="31">
        <v>17</v>
      </c>
      <c r="E46" s="31">
        <v>0</v>
      </c>
      <c r="F46" s="31">
        <v>273</v>
      </c>
      <c r="G46" s="31">
        <f t="shared" si="12"/>
        <v>8240</v>
      </c>
      <c r="H46" s="31">
        <v>4264</v>
      </c>
      <c r="I46" s="31">
        <v>3976</v>
      </c>
      <c r="J46" s="31">
        <f t="shared" si="13"/>
        <v>412</v>
      </c>
      <c r="K46" s="31">
        <v>165</v>
      </c>
      <c r="L46" s="31">
        <v>247</v>
      </c>
      <c r="M46" s="31">
        <v>66</v>
      </c>
    </row>
    <row r="47" spans="2:13" s="27" customFormat="1" ht="15" customHeight="1">
      <c r="B47" s="30" t="s">
        <v>61</v>
      </c>
      <c r="C47" s="31">
        <f t="shared" si="11"/>
        <v>12</v>
      </c>
      <c r="D47" s="31">
        <v>12</v>
      </c>
      <c r="E47" s="31">
        <v>0</v>
      </c>
      <c r="F47" s="31">
        <v>191</v>
      </c>
      <c r="G47" s="31">
        <f t="shared" si="12"/>
        <v>5117</v>
      </c>
      <c r="H47" s="31">
        <v>2647</v>
      </c>
      <c r="I47" s="31">
        <v>2470</v>
      </c>
      <c r="J47" s="31">
        <f t="shared" si="13"/>
        <v>286</v>
      </c>
      <c r="K47" s="31">
        <v>115</v>
      </c>
      <c r="L47" s="31">
        <v>171</v>
      </c>
      <c r="M47" s="31">
        <v>50</v>
      </c>
    </row>
    <row r="48" spans="2:13" s="27" customFormat="1" ht="15" customHeight="1">
      <c r="B48" s="30" t="s">
        <v>105</v>
      </c>
      <c r="C48" s="31">
        <f t="shared" si="11"/>
        <v>5</v>
      </c>
      <c r="D48" s="31">
        <v>5</v>
      </c>
      <c r="E48" s="31">
        <v>0</v>
      </c>
      <c r="F48" s="31">
        <v>76</v>
      </c>
      <c r="G48" s="31">
        <f t="shared" si="12"/>
        <v>2083</v>
      </c>
      <c r="H48" s="31">
        <v>1036</v>
      </c>
      <c r="I48" s="31">
        <v>1047</v>
      </c>
      <c r="J48" s="31">
        <f t="shared" si="13"/>
        <v>117</v>
      </c>
      <c r="K48" s="31">
        <v>56</v>
      </c>
      <c r="L48" s="31">
        <v>61</v>
      </c>
      <c r="M48" s="31">
        <v>15</v>
      </c>
    </row>
    <row r="49" spans="2:13" s="27" customFormat="1" ht="15" customHeight="1">
      <c r="B49" s="30" t="s">
        <v>106</v>
      </c>
      <c r="C49" s="31">
        <f t="shared" si="11"/>
        <v>9</v>
      </c>
      <c r="D49" s="31">
        <v>9</v>
      </c>
      <c r="E49" s="31">
        <v>0</v>
      </c>
      <c r="F49" s="31">
        <v>103</v>
      </c>
      <c r="G49" s="31">
        <f t="shared" si="12"/>
        <v>2669</v>
      </c>
      <c r="H49" s="31">
        <v>1352</v>
      </c>
      <c r="I49" s="31">
        <v>1317</v>
      </c>
      <c r="J49" s="31">
        <f t="shared" si="13"/>
        <v>166</v>
      </c>
      <c r="K49" s="31">
        <v>74</v>
      </c>
      <c r="L49" s="31">
        <v>92</v>
      </c>
      <c r="M49" s="31">
        <v>27</v>
      </c>
    </row>
    <row r="50" spans="2:13" s="27" customFormat="1" ht="15" customHeight="1">
      <c r="B50" s="30" t="s">
        <v>107</v>
      </c>
      <c r="C50" s="31">
        <f t="shared" si="11"/>
        <v>10</v>
      </c>
      <c r="D50" s="31">
        <v>10</v>
      </c>
      <c r="E50" s="31">
        <v>0</v>
      </c>
      <c r="F50" s="31">
        <v>106</v>
      </c>
      <c r="G50" s="31">
        <f t="shared" si="12"/>
        <v>2765</v>
      </c>
      <c r="H50" s="31">
        <v>1388</v>
      </c>
      <c r="I50" s="31">
        <v>1377</v>
      </c>
      <c r="J50" s="31">
        <f t="shared" si="13"/>
        <v>177</v>
      </c>
      <c r="K50" s="31">
        <v>75</v>
      </c>
      <c r="L50" s="31">
        <v>102</v>
      </c>
      <c r="M50" s="31">
        <v>23</v>
      </c>
    </row>
    <row r="51" spans="2:13" s="27" customFormat="1" ht="15" customHeight="1">
      <c r="B51" s="30" t="s">
        <v>76</v>
      </c>
      <c r="C51" s="31">
        <f t="shared" si="11"/>
        <v>3</v>
      </c>
      <c r="D51" s="31">
        <v>3</v>
      </c>
      <c r="E51" s="31">
        <v>0</v>
      </c>
      <c r="F51" s="31">
        <v>61</v>
      </c>
      <c r="G51" s="31">
        <f t="shared" si="12"/>
        <v>1888</v>
      </c>
      <c r="H51" s="31">
        <v>973</v>
      </c>
      <c r="I51" s="31">
        <v>915</v>
      </c>
      <c r="J51" s="31">
        <f t="shared" si="13"/>
        <v>89</v>
      </c>
      <c r="K51" s="31">
        <v>38</v>
      </c>
      <c r="L51" s="31">
        <v>51</v>
      </c>
      <c r="M51" s="31">
        <v>13</v>
      </c>
    </row>
    <row r="52" spans="2:13" s="27" customFormat="1" ht="15" customHeight="1">
      <c r="B52" s="30" t="s">
        <v>108</v>
      </c>
      <c r="C52" s="31">
        <f t="shared" si="11"/>
        <v>4</v>
      </c>
      <c r="D52" s="31">
        <v>4</v>
      </c>
      <c r="E52" s="31">
        <v>0</v>
      </c>
      <c r="F52" s="31">
        <v>26</v>
      </c>
      <c r="G52" s="31">
        <f t="shared" si="12"/>
        <v>342</v>
      </c>
      <c r="H52" s="31">
        <v>189</v>
      </c>
      <c r="I52" s="31">
        <v>153</v>
      </c>
      <c r="J52" s="31">
        <f t="shared" si="13"/>
        <v>43</v>
      </c>
      <c r="K52" s="31">
        <v>24</v>
      </c>
      <c r="L52" s="31">
        <v>19</v>
      </c>
      <c r="M52" s="31">
        <v>10</v>
      </c>
    </row>
    <row r="53" spans="2:13" s="27" customFormat="1" ht="15" customHeight="1">
      <c r="B53" s="30" t="s">
        <v>78</v>
      </c>
      <c r="C53" s="31">
        <f t="shared" si="11"/>
        <v>5</v>
      </c>
      <c r="D53" s="31">
        <v>5</v>
      </c>
      <c r="E53" s="31">
        <v>0</v>
      </c>
      <c r="F53" s="31">
        <v>47</v>
      </c>
      <c r="G53" s="31">
        <f t="shared" si="12"/>
        <v>1037</v>
      </c>
      <c r="H53" s="31">
        <v>549</v>
      </c>
      <c r="I53" s="31">
        <v>488</v>
      </c>
      <c r="J53" s="31">
        <f t="shared" si="13"/>
        <v>74</v>
      </c>
      <c r="K53" s="31">
        <v>38</v>
      </c>
      <c r="L53" s="31">
        <v>36</v>
      </c>
      <c r="M53" s="31">
        <v>23</v>
      </c>
    </row>
    <row r="54" spans="2:13" s="27" customFormat="1" ht="15" customHeight="1">
      <c r="B54" s="30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</row>
    <row r="55" spans="1:13" s="34" customFormat="1" ht="15" customHeight="1">
      <c r="A55" s="83" t="s">
        <v>109</v>
      </c>
      <c r="B55" s="84"/>
      <c r="C55" s="33">
        <f>SUM(C56:C58)</f>
        <v>118</v>
      </c>
      <c r="D55" s="33">
        <f aca="true" t="shared" si="14" ref="D55:M55">SUM(D56:D58)</f>
        <v>117</v>
      </c>
      <c r="E55" s="33">
        <f t="shared" si="14"/>
        <v>1</v>
      </c>
      <c r="F55" s="33">
        <f>SUM(F56:F58)</f>
        <v>1697</v>
      </c>
      <c r="G55" s="33">
        <f t="shared" si="14"/>
        <v>49650</v>
      </c>
      <c r="H55" s="33">
        <f t="shared" si="14"/>
        <v>25548</v>
      </c>
      <c r="I55" s="33">
        <f t="shared" si="14"/>
        <v>24102</v>
      </c>
      <c r="J55" s="33">
        <f t="shared" si="14"/>
        <v>2602</v>
      </c>
      <c r="K55" s="33">
        <f t="shared" si="14"/>
        <v>1087</v>
      </c>
      <c r="L55" s="33">
        <f t="shared" si="14"/>
        <v>1515</v>
      </c>
      <c r="M55" s="33">
        <f t="shared" si="14"/>
        <v>464</v>
      </c>
    </row>
    <row r="56" spans="2:13" s="27" customFormat="1" ht="15" customHeight="1">
      <c r="B56" s="30" t="s">
        <v>48</v>
      </c>
      <c r="C56" s="31">
        <f>SUM(D56:E56)</f>
        <v>112</v>
      </c>
      <c r="D56" s="31">
        <v>111</v>
      </c>
      <c r="E56" s="31">
        <v>1</v>
      </c>
      <c r="F56" s="31">
        <v>1580</v>
      </c>
      <c r="G56" s="31">
        <f>H56+I56</f>
        <v>45964</v>
      </c>
      <c r="H56" s="31">
        <v>23681</v>
      </c>
      <c r="I56" s="31">
        <v>22283</v>
      </c>
      <c r="J56" s="31">
        <f>K56+L56</f>
        <v>2426</v>
      </c>
      <c r="K56" s="31">
        <v>1012</v>
      </c>
      <c r="L56" s="31">
        <v>1414</v>
      </c>
      <c r="M56" s="31">
        <v>415</v>
      </c>
    </row>
    <row r="57" spans="2:13" s="27" customFormat="1" ht="15" customHeight="1">
      <c r="B57" s="30" t="s">
        <v>64</v>
      </c>
      <c r="C57" s="31">
        <f>SUM(D57:E57)</f>
        <v>5</v>
      </c>
      <c r="D57" s="31">
        <v>5</v>
      </c>
      <c r="E57" s="31">
        <v>0</v>
      </c>
      <c r="F57" s="31">
        <v>87</v>
      </c>
      <c r="G57" s="31">
        <f>H57+I57</f>
        <v>2685</v>
      </c>
      <c r="H57" s="31">
        <v>1352</v>
      </c>
      <c r="I57" s="31">
        <v>1333</v>
      </c>
      <c r="J57" s="31">
        <f>K57+L57</f>
        <v>134</v>
      </c>
      <c r="K57" s="31">
        <v>53</v>
      </c>
      <c r="L57" s="31">
        <v>81</v>
      </c>
      <c r="M57" s="31">
        <v>44</v>
      </c>
    </row>
    <row r="58" spans="1:13" s="27" customFormat="1" ht="15" customHeight="1">
      <c r="A58" s="54"/>
      <c r="B58" s="55" t="s">
        <v>79</v>
      </c>
      <c r="C58" s="56">
        <f>SUM(D58:E58)</f>
        <v>1</v>
      </c>
      <c r="D58" s="56">
        <v>1</v>
      </c>
      <c r="E58" s="56">
        <v>0</v>
      </c>
      <c r="F58" s="56">
        <v>30</v>
      </c>
      <c r="G58" s="56">
        <f>H58+I58</f>
        <v>1001</v>
      </c>
      <c r="H58" s="56">
        <v>515</v>
      </c>
      <c r="I58" s="56">
        <v>486</v>
      </c>
      <c r="J58" s="56">
        <f>K58+L58</f>
        <v>42</v>
      </c>
      <c r="K58" s="56">
        <v>22</v>
      </c>
      <c r="L58" s="56">
        <v>20</v>
      </c>
      <c r="M58" s="56">
        <v>5</v>
      </c>
    </row>
    <row r="59" ht="13.5">
      <c r="B59" s="25"/>
    </row>
    <row r="60" ht="13.5">
      <c r="B60" s="25"/>
    </row>
    <row r="61" ht="13.5">
      <c r="B61" s="25"/>
    </row>
    <row r="62" ht="13.5">
      <c r="B62" s="25"/>
    </row>
    <row r="63" ht="13.5">
      <c r="B63" s="25"/>
    </row>
    <row r="64" ht="13.5">
      <c r="B64" s="25"/>
    </row>
    <row r="65" ht="13.5">
      <c r="B65" s="25"/>
    </row>
    <row r="66" ht="13.5">
      <c r="B66" s="25"/>
    </row>
    <row r="67" ht="13.5">
      <c r="B67" s="25"/>
    </row>
    <row r="68" ht="13.5">
      <c r="B68" s="25"/>
    </row>
    <row r="69" ht="13.5">
      <c r="B69" s="25"/>
    </row>
    <row r="70" ht="13.5">
      <c r="B70" s="25"/>
    </row>
    <row r="71" ht="13.5">
      <c r="B71" s="25"/>
    </row>
    <row r="72" ht="13.5">
      <c r="B72" s="25"/>
    </row>
    <row r="73" ht="13.5">
      <c r="B73" s="25"/>
    </row>
    <row r="74" ht="13.5">
      <c r="B74" s="25"/>
    </row>
    <row r="75" ht="13.5">
      <c r="B75" s="25"/>
    </row>
    <row r="76" ht="13.5">
      <c r="B76" s="25"/>
    </row>
    <row r="77" ht="13.5">
      <c r="B77" s="25"/>
    </row>
    <row r="78" ht="13.5">
      <c r="B78" s="25"/>
    </row>
    <row r="79" ht="13.5">
      <c r="B79" s="25"/>
    </row>
    <row r="80" ht="13.5">
      <c r="B80" s="25"/>
    </row>
    <row r="81" ht="13.5">
      <c r="B81" s="25"/>
    </row>
    <row r="82" ht="13.5">
      <c r="B82" s="25"/>
    </row>
    <row r="83" ht="13.5">
      <c r="B83" s="25"/>
    </row>
  </sheetData>
  <mergeCells count="13">
    <mergeCell ref="A2:B3"/>
    <mergeCell ref="F2:F3"/>
    <mergeCell ref="J2:L2"/>
    <mergeCell ref="A4:B4"/>
    <mergeCell ref="A13:B13"/>
    <mergeCell ref="A5:B5"/>
    <mergeCell ref="A6:B6"/>
    <mergeCell ref="A7:B7"/>
    <mergeCell ref="A8:B8"/>
    <mergeCell ref="A25:B25"/>
    <mergeCell ref="A38:B38"/>
    <mergeCell ref="A41:B41"/>
    <mergeCell ref="A55:B55"/>
  </mergeCells>
  <printOptions/>
  <pageMargins left="0.75" right="0.75" top="1" bottom="1" header="0.512" footer="0.512"/>
  <pageSetup firstPageNumber="39" useFirstPageNumber="1" horizontalDpi="600" verticalDpi="600" orientation="portrait" paperSize="9" scale="81" r:id="rId4"/>
  <headerFooter alignWithMargins="0">
    <oddHeader>&amp;R&amp;"ＭＳ Ｐゴシック,標準"&amp;18小学校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L63"/>
  <sheetViews>
    <sheetView showOutlineSymbols="0" zoomScaleSheetLayoutView="85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E3" sqref="E3"/>
    </sheetView>
  </sheetViews>
  <sheetFormatPr defaultColWidth="8.796875" defaultRowHeight="14.25"/>
  <cols>
    <col min="1" max="1" width="2.59765625" style="2" customWidth="1"/>
    <col min="2" max="2" width="12.59765625" style="1" customWidth="1"/>
    <col min="3" max="3" width="10.59765625" style="2" customWidth="1"/>
    <col min="4" max="12" width="8.59765625" style="2" customWidth="1"/>
    <col min="13" max="16384" width="14" style="2" customWidth="1"/>
  </cols>
  <sheetData>
    <row r="1" spans="1:2" s="38" customFormat="1" ht="24" customHeight="1">
      <c r="A1" s="37" t="s">
        <v>123</v>
      </c>
      <c r="B1" s="37"/>
    </row>
    <row r="2" spans="1:12" s="5" customFormat="1" ht="31.5" customHeight="1">
      <c r="A2" s="99" t="s">
        <v>0</v>
      </c>
      <c r="B2" s="100"/>
      <c r="C2" s="21" t="s">
        <v>1</v>
      </c>
      <c r="D2" s="21" t="s">
        <v>5</v>
      </c>
      <c r="E2" s="21" t="s">
        <v>6</v>
      </c>
      <c r="F2" s="21" t="s">
        <v>7</v>
      </c>
      <c r="G2" s="21" t="s">
        <v>8</v>
      </c>
      <c r="H2" s="21" t="s">
        <v>9</v>
      </c>
      <c r="I2" s="21" t="s">
        <v>10</v>
      </c>
      <c r="J2" s="21" t="s">
        <v>11</v>
      </c>
      <c r="K2" s="21" t="s">
        <v>12</v>
      </c>
      <c r="L2" s="72" t="s">
        <v>119</v>
      </c>
    </row>
    <row r="3" spans="1:12" ht="15.75" customHeight="1">
      <c r="A3" s="88">
        <v>17</v>
      </c>
      <c r="B3" s="89"/>
      <c r="C3" s="7">
        <v>7408</v>
      </c>
      <c r="D3" s="7">
        <v>708</v>
      </c>
      <c r="E3" s="7">
        <v>308</v>
      </c>
      <c r="F3" s="7">
        <v>582</v>
      </c>
      <c r="G3" s="7">
        <v>1273</v>
      </c>
      <c r="H3" s="7">
        <v>2711</v>
      </c>
      <c r="I3" s="7">
        <v>1810</v>
      </c>
      <c r="J3" s="7">
        <v>15</v>
      </c>
      <c r="K3" s="8">
        <v>1</v>
      </c>
      <c r="L3" s="7">
        <v>404</v>
      </c>
    </row>
    <row r="4" spans="1:12" ht="15.75" customHeight="1">
      <c r="A4" s="88">
        <f>A3+1</f>
        <v>18</v>
      </c>
      <c r="B4" s="89"/>
      <c r="C4" s="7">
        <v>7438</v>
      </c>
      <c r="D4" s="7">
        <v>749</v>
      </c>
      <c r="E4" s="7">
        <v>303</v>
      </c>
      <c r="F4" s="7">
        <v>595</v>
      </c>
      <c r="G4" s="7">
        <v>1279</v>
      </c>
      <c r="H4" s="7">
        <v>2761</v>
      </c>
      <c r="I4" s="7">
        <v>1740</v>
      </c>
      <c r="J4" s="7">
        <v>9</v>
      </c>
      <c r="K4" s="8">
        <v>2</v>
      </c>
      <c r="L4" s="7">
        <v>447</v>
      </c>
    </row>
    <row r="5" spans="1:12" ht="15.75" customHeight="1">
      <c r="A5" s="88">
        <f>A4+1</f>
        <v>19</v>
      </c>
      <c r="B5" s="89"/>
      <c r="C5" s="7">
        <v>7407</v>
      </c>
      <c r="D5" s="7">
        <v>762</v>
      </c>
      <c r="E5" s="7">
        <v>321</v>
      </c>
      <c r="F5" s="7">
        <v>595</v>
      </c>
      <c r="G5" s="7">
        <v>1270</v>
      </c>
      <c r="H5" s="7">
        <v>2639</v>
      </c>
      <c r="I5" s="7">
        <v>1811</v>
      </c>
      <c r="J5" s="7">
        <v>8</v>
      </c>
      <c r="K5" s="7">
        <v>1</v>
      </c>
      <c r="L5" s="7">
        <v>469</v>
      </c>
    </row>
    <row r="6" spans="1:12" ht="15.75" customHeight="1">
      <c r="A6" s="88">
        <f>A5+1</f>
        <v>20</v>
      </c>
      <c r="B6" s="92"/>
      <c r="C6" s="7">
        <v>7435</v>
      </c>
      <c r="D6" s="7">
        <v>783</v>
      </c>
      <c r="E6" s="7">
        <v>334</v>
      </c>
      <c r="F6" s="7">
        <v>613</v>
      </c>
      <c r="G6" s="7">
        <v>1254</v>
      </c>
      <c r="H6" s="7">
        <v>2610</v>
      </c>
      <c r="I6" s="7">
        <v>1833</v>
      </c>
      <c r="J6" s="7">
        <v>8</v>
      </c>
      <c r="K6" s="7">
        <v>0</v>
      </c>
      <c r="L6" s="7">
        <v>481</v>
      </c>
    </row>
    <row r="7" spans="1:12" ht="15.75" customHeight="1">
      <c r="A7" s="80">
        <f>A6+1</f>
        <v>21</v>
      </c>
      <c r="B7" s="96"/>
      <c r="C7" s="39">
        <f aca="true" t="shared" si="0" ref="C7:L7">C12+C24+C37+C40+C54</f>
        <v>7439</v>
      </c>
      <c r="D7" s="39">
        <f t="shared" si="0"/>
        <v>820</v>
      </c>
      <c r="E7" s="39">
        <f t="shared" si="0"/>
        <v>334</v>
      </c>
      <c r="F7" s="39">
        <f t="shared" si="0"/>
        <v>638</v>
      </c>
      <c r="G7" s="39">
        <f t="shared" si="0"/>
        <v>1279</v>
      </c>
      <c r="H7" s="39">
        <f t="shared" si="0"/>
        <v>2587</v>
      </c>
      <c r="I7" s="39">
        <f t="shared" si="0"/>
        <v>1771</v>
      </c>
      <c r="J7" s="39">
        <f t="shared" si="0"/>
        <v>10</v>
      </c>
      <c r="K7" s="39">
        <f t="shared" si="0"/>
        <v>0</v>
      </c>
      <c r="L7" s="39">
        <f t="shared" si="0"/>
        <v>499</v>
      </c>
    </row>
    <row r="8" spans="1:12" ht="15.75" customHeight="1">
      <c r="A8" s="97" t="s">
        <v>13</v>
      </c>
      <c r="B8" s="98"/>
      <c r="C8" s="7">
        <f>SUM(D8:K8)</f>
        <v>30</v>
      </c>
      <c r="D8" s="7">
        <v>0</v>
      </c>
      <c r="E8" s="7">
        <v>0</v>
      </c>
      <c r="F8" s="7">
        <v>0</v>
      </c>
      <c r="G8" s="7">
        <v>0</v>
      </c>
      <c r="H8" s="7">
        <v>1</v>
      </c>
      <c r="I8" s="7">
        <v>23</v>
      </c>
      <c r="J8" s="7">
        <v>6</v>
      </c>
      <c r="K8" s="7">
        <v>0</v>
      </c>
      <c r="L8" s="7">
        <v>0</v>
      </c>
    </row>
    <row r="9" spans="1:12" ht="15.75" customHeight="1">
      <c r="A9" s="97" t="s">
        <v>14</v>
      </c>
      <c r="B9" s="98"/>
      <c r="C9" s="7">
        <f>SUM(D9:K9)</f>
        <v>7345</v>
      </c>
      <c r="D9" s="7">
        <v>812</v>
      </c>
      <c r="E9" s="7">
        <v>317</v>
      </c>
      <c r="F9" s="7">
        <v>611</v>
      </c>
      <c r="G9" s="7">
        <v>1272</v>
      </c>
      <c r="H9" s="7">
        <v>2583</v>
      </c>
      <c r="I9" s="7">
        <v>1746</v>
      </c>
      <c r="J9" s="7">
        <v>4</v>
      </c>
      <c r="K9" s="7">
        <v>0</v>
      </c>
      <c r="L9" s="7">
        <v>499</v>
      </c>
    </row>
    <row r="10" spans="1:12" ht="15.75" customHeight="1">
      <c r="A10" s="97" t="s">
        <v>15</v>
      </c>
      <c r="B10" s="98"/>
      <c r="C10" s="7">
        <f>SUM(D10:K10)</f>
        <v>64</v>
      </c>
      <c r="D10" s="7">
        <v>8</v>
      </c>
      <c r="E10" s="7">
        <v>17</v>
      </c>
      <c r="F10" s="7">
        <v>27</v>
      </c>
      <c r="G10" s="7">
        <v>7</v>
      </c>
      <c r="H10" s="7">
        <v>3</v>
      </c>
      <c r="I10" s="7">
        <v>2</v>
      </c>
      <c r="J10" s="7">
        <v>0</v>
      </c>
      <c r="K10" s="7">
        <v>0</v>
      </c>
      <c r="L10" s="7">
        <v>0</v>
      </c>
    </row>
    <row r="11" spans="2:12" ht="15.75" customHeight="1">
      <c r="B11" s="14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s="57" customFormat="1" ht="15.75" customHeight="1">
      <c r="A12" s="87" t="s">
        <v>100</v>
      </c>
      <c r="B12" s="84"/>
      <c r="C12" s="39">
        <f aca="true" t="shared" si="1" ref="C12:L12">SUM(C13:C22)</f>
        <v>538</v>
      </c>
      <c r="D12" s="39">
        <f t="shared" si="1"/>
        <v>93</v>
      </c>
      <c r="E12" s="39">
        <f t="shared" si="1"/>
        <v>70</v>
      </c>
      <c r="F12" s="39">
        <f t="shared" si="1"/>
        <v>99</v>
      </c>
      <c r="G12" s="39">
        <f t="shared" si="1"/>
        <v>125</v>
      </c>
      <c r="H12" s="39">
        <f t="shared" si="1"/>
        <v>97</v>
      </c>
      <c r="I12" s="39">
        <f t="shared" si="1"/>
        <v>54</v>
      </c>
      <c r="J12" s="39">
        <f t="shared" si="1"/>
        <v>0</v>
      </c>
      <c r="K12" s="39">
        <f t="shared" si="1"/>
        <v>0</v>
      </c>
      <c r="L12" s="39">
        <f t="shared" si="1"/>
        <v>26</v>
      </c>
    </row>
    <row r="13" spans="2:12" ht="15.75" customHeight="1">
      <c r="B13" s="26" t="s">
        <v>50</v>
      </c>
      <c r="C13" s="7">
        <f aca="true" t="shared" si="2" ref="C13:C22">SUM(D13:K13)</f>
        <v>65</v>
      </c>
      <c r="D13" s="7">
        <v>17</v>
      </c>
      <c r="E13" s="7">
        <v>8</v>
      </c>
      <c r="F13" s="7">
        <v>9</v>
      </c>
      <c r="G13" s="7">
        <v>17</v>
      </c>
      <c r="H13" s="7">
        <v>10</v>
      </c>
      <c r="I13" s="7">
        <v>4</v>
      </c>
      <c r="J13" s="8">
        <v>0</v>
      </c>
      <c r="K13" s="8">
        <v>0</v>
      </c>
      <c r="L13" s="7">
        <v>4</v>
      </c>
    </row>
    <row r="14" spans="2:12" ht="15.75" customHeight="1">
      <c r="B14" s="26" t="s">
        <v>53</v>
      </c>
      <c r="C14" s="7">
        <f t="shared" si="2"/>
        <v>126</v>
      </c>
      <c r="D14" s="7">
        <v>12</v>
      </c>
      <c r="E14" s="7">
        <v>3</v>
      </c>
      <c r="F14" s="7">
        <v>22</v>
      </c>
      <c r="G14" s="7">
        <v>29</v>
      </c>
      <c r="H14" s="7">
        <v>37</v>
      </c>
      <c r="I14" s="7">
        <v>23</v>
      </c>
      <c r="J14" s="8">
        <v>0</v>
      </c>
      <c r="K14" s="8">
        <v>0</v>
      </c>
      <c r="L14" s="7">
        <v>4</v>
      </c>
    </row>
    <row r="15" spans="2:12" ht="15.75" customHeight="1">
      <c r="B15" s="26" t="s">
        <v>62</v>
      </c>
      <c r="C15" s="7">
        <f t="shared" si="2"/>
        <v>56</v>
      </c>
      <c r="D15" s="7">
        <v>6</v>
      </c>
      <c r="E15" s="7">
        <v>15</v>
      </c>
      <c r="F15" s="7">
        <v>17</v>
      </c>
      <c r="G15" s="7">
        <v>16</v>
      </c>
      <c r="H15" s="7">
        <v>1</v>
      </c>
      <c r="I15" s="7">
        <v>1</v>
      </c>
      <c r="J15" s="8">
        <v>0</v>
      </c>
      <c r="K15" s="8">
        <v>0</v>
      </c>
      <c r="L15" s="7">
        <v>3</v>
      </c>
    </row>
    <row r="16" spans="2:12" ht="15.75" customHeight="1">
      <c r="B16" s="26" t="s">
        <v>65</v>
      </c>
      <c r="C16" s="7">
        <f t="shared" si="2"/>
        <v>83</v>
      </c>
      <c r="D16" s="7">
        <v>18</v>
      </c>
      <c r="E16" s="7">
        <v>21</v>
      </c>
      <c r="F16" s="7">
        <v>26</v>
      </c>
      <c r="G16" s="7">
        <v>11</v>
      </c>
      <c r="H16" s="7">
        <v>7</v>
      </c>
      <c r="I16" s="7">
        <v>0</v>
      </c>
      <c r="J16" s="8">
        <v>0</v>
      </c>
      <c r="K16" s="8">
        <v>0</v>
      </c>
      <c r="L16" s="7">
        <v>2</v>
      </c>
    </row>
    <row r="17" spans="2:12" ht="15.75" customHeight="1">
      <c r="B17" s="26" t="s">
        <v>82</v>
      </c>
      <c r="C17" s="7">
        <f t="shared" si="2"/>
        <v>93</v>
      </c>
      <c r="D17" s="7">
        <v>11</v>
      </c>
      <c r="E17" s="7">
        <v>1</v>
      </c>
      <c r="F17" s="7">
        <v>6</v>
      </c>
      <c r="G17" s="7">
        <v>23</v>
      </c>
      <c r="H17" s="7">
        <v>31</v>
      </c>
      <c r="I17" s="7">
        <v>21</v>
      </c>
      <c r="J17" s="8">
        <v>0</v>
      </c>
      <c r="K17" s="8">
        <v>0</v>
      </c>
      <c r="L17" s="7">
        <v>5</v>
      </c>
    </row>
    <row r="18" spans="2:12" ht="15.75" customHeight="1">
      <c r="B18" s="26" t="s">
        <v>66</v>
      </c>
      <c r="C18" s="7">
        <f t="shared" si="2"/>
        <v>32</v>
      </c>
      <c r="D18" s="7">
        <v>9</v>
      </c>
      <c r="E18" s="7">
        <v>0</v>
      </c>
      <c r="F18" s="7">
        <v>8</v>
      </c>
      <c r="G18" s="7">
        <v>13</v>
      </c>
      <c r="H18" s="7">
        <v>2</v>
      </c>
      <c r="I18" s="7">
        <v>0</v>
      </c>
      <c r="J18" s="8">
        <v>0</v>
      </c>
      <c r="K18" s="8">
        <v>0</v>
      </c>
      <c r="L18" s="7">
        <v>3</v>
      </c>
    </row>
    <row r="19" spans="2:12" ht="15.75" customHeight="1">
      <c r="B19" s="26" t="s">
        <v>67</v>
      </c>
      <c r="C19" s="7">
        <f t="shared" si="2"/>
        <v>22</v>
      </c>
      <c r="D19" s="7">
        <v>6</v>
      </c>
      <c r="E19" s="7">
        <v>9</v>
      </c>
      <c r="F19" s="7">
        <v>3</v>
      </c>
      <c r="G19" s="7">
        <v>0</v>
      </c>
      <c r="H19" s="7">
        <v>2</v>
      </c>
      <c r="I19" s="7">
        <v>2</v>
      </c>
      <c r="J19" s="8">
        <v>0</v>
      </c>
      <c r="K19" s="8">
        <v>0</v>
      </c>
      <c r="L19" s="7">
        <v>2</v>
      </c>
    </row>
    <row r="20" spans="2:12" ht="15.75" customHeight="1">
      <c r="B20" s="26" t="s">
        <v>68</v>
      </c>
      <c r="C20" s="7">
        <f t="shared" si="2"/>
        <v>23</v>
      </c>
      <c r="D20" s="7">
        <v>8</v>
      </c>
      <c r="E20" s="7">
        <v>2</v>
      </c>
      <c r="F20" s="7">
        <v>5</v>
      </c>
      <c r="G20" s="7">
        <v>6</v>
      </c>
      <c r="H20" s="7">
        <v>0</v>
      </c>
      <c r="I20" s="7">
        <v>2</v>
      </c>
      <c r="J20" s="8">
        <v>0</v>
      </c>
      <c r="K20" s="8">
        <v>0</v>
      </c>
      <c r="L20" s="7">
        <v>1</v>
      </c>
    </row>
    <row r="21" spans="2:12" ht="15.75" customHeight="1">
      <c r="B21" s="26" t="s">
        <v>69</v>
      </c>
      <c r="C21" s="7">
        <f t="shared" si="2"/>
        <v>19</v>
      </c>
      <c r="D21" s="7">
        <v>4</v>
      </c>
      <c r="E21" s="7">
        <v>3</v>
      </c>
      <c r="F21" s="7">
        <v>0</v>
      </c>
      <c r="G21" s="7">
        <v>8</v>
      </c>
      <c r="H21" s="7">
        <v>4</v>
      </c>
      <c r="I21" s="7">
        <v>0</v>
      </c>
      <c r="J21" s="8">
        <v>0</v>
      </c>
      <c r="K21" s="8">
        <v>0</v>
      </c>
      <c r="L21" s="7">
        <v>1</v>
      </c>
    </row>
    <row r="22" spans="2:12" ht="15.75" customHeight="1">
      <c r="B22" s="26" t="s">
        <v>70</v>
      </c>
      <c r="C22" s="7">
        <f t="shared" si="2"/>
        <v>19</v>
      </c>
      <c r="D22" s="7">
        <v>2</v>
      </c>
      <c r="E22" s="7">
        <v>8</v>
      </c>
      <c r="F22" s="7">
        <v>3</v>
      </c>
      <c r="G22" s="7">
        <v>2</v>
      </c>
      <c r="H22" s="7">
        <v>3</v>
      </c>
      <c r="I22" s="7">
        <v>1</v>
      </c>
      <c r="J22" s="8">
        <v>0</v>
      </c>
      <c r="K22" s="8">
        <v>0</v>
      </c>
      <c r="L22" s="7">
        <v>1</v>
      </c>
    </row>
    <row r="23" spans="2:12" ht="15.75" customHeight="1">
      <c r="B23" s="26"/>
      <c r="C23" s="7"/>
      <c r="D23" s="7"/>
      <c r="E23" s="7"/>
      <c r="F23" s="7"/>
      <c r="G23" s="7"/>
      <c r="H23" s="7"/>
      <c r="I23" s="7"/>
      <c r="J23" s="8"/>
      <c r="K23" s="8"/>
      <c r="L23" s="7"/>
    </row>
    <row r="24" spans="1:12" s="57" customFormat="1" ht="15.75" customHeight="1">
      <c r="A24" s="83" t="s">
        <v>103</v>
      </c>
      <c r="B24" s="84"/>
      <c r="C24" s="39">
        <f aca="true" t="shared" si="3" ref="C24:L24">SUM(C25:C35)</f>
        <v>1901</v>
      </c>
      <c r="D24" s="39">
        <f t="shared" si="3"/>
        <v>154</v>
      </c>
      <c r="E24" s="39">
        <f t="shared" si="3"/>
        <v>63</v>
      </c>
      <c r="F24" s="39">
        <f t="shared" si="3"/>
        <v>114</v>
      </c>
      <c r="G24" s="39">
        <f t="shared" si="3"/>
        <v>300</v>
      </c>
      <c r="H24" s="39">
        <f t="shared" si="3"/>
        <v>713</v>
      </c>
      <c r="I24" s="39">
        <f t="shared" si="3"/>
        <v>557</v>
      </c>
      <c r="J24" s="49">
        <f t="shared" si="3"/>
        <v>0</v>
      </c>
      <c r="K24" s="49">
        <f t="shared" si="3"/>
        <v>0</v>
      </c>
      <c r="L24" s="39">
        <f t="shared" si="3"/>
        <v>107</v>
      </c>
    </row>
    <row r="25" spans="2:12" ht="15.75" customHeight="1">
      <c r="B25" s="26" t="s">
        <v>49</v>
      </c>
      <c r="C25" s="7">
        <f aca="true" t="shared" si="4" ref="C25:C35">SUM(D25:K25)</f>
        <v>388</v>
      </c>
      <c r="D25" s="7">
        <v>38</v>
      </c>
      <c r="E25" s="7">
        <v>26</v>
      </c>
      <c r="F25" s="7">
        <v>31</v>
      </c>
      <c r="G25" s="7">
        <v>64</v>
      </c>
      <c r="H25" s="7">
        <v>118</v>
      </c>
      <c r="I25" s="7">
        <v>111</v>
      </c>
      <c r="J25" s="7">
        <v>0</v>
      </c>
      <c r="K25" s="7">
        <v>0</v>
      </c>
      <c r="L25" s="7">
        <v>22</v>
      </c>
    </row>
    <row r="26" spans="2:12" ht="15.75" customHeight="1">
      <c r="B26" s="26" t="s">
        <v>51</v>
      </c>
      <c r="C26" s="7">
        <f t="shared" si="4"/>
        <v>205</v>
      </c>
      <c r="D26" s="7">
        <v>11</v>
      </c>
      <c r="E26" s="7">
        <v>4</v>
      </c>
      <c r="F26" s="7">
        <v>9</v>
      </c>
      <c r="G26" s="7">
        <v>56</v>
      </c>
      <c r="H26" s="7">
        <v>80</v>
      </c>
      <c r="I26" s="7">
        <v>45</v>
      </c>
      <c r="J26" s="8">
        <v>0</v>
      </c>
      <c r="K26" s="8">
        <v>0</v>
      </c>
      <c r="L26" s="7">
        <v>9</v>
      </c>
    </row>
    <row r="27" spans="2:12" ht="15.75" customHeight="1">
      <c r="B27" s="26" t="s">
        <v>52</v>
      </c>
      <c r="C27" s="7">
        <f t="shared" si="4"/>
        <v>253</v>
      </c>
      <c r="D27" s="7">
        <v>23</v>
      </c>
      <c r="E27" s="7">
        <v>10</v>
      </c>
      <c r="F27" s="7">
        <v>25</v>
      </c>
      <c r="G27" s="7">
        <v>38</v>
      </c>
      <c r="H27" s="7">
        <v>100</v>
      </c>
      <c r="I27" s="7">
        <v>57</v>
      </c>
      <c r="J27" s="8">
        <v>0</v>
      </c>
      <c r="K27" s="8">
        <v>0</v>
      </c>
      <c r="L27" s="7">
        <v>11</v>
      </c>
    </row>
    <row r="28" spans="2:12" ht="15.75" customHeight="1">
      <c r="B28" s="26" t="s">
        <v>55</v>
      </c>
      <c r="C28" s="7">
        <f t="shared" si="4"/>
        <v>489</v>
      </c>
      <c r="D28" s="7">
        <v>34</v>
      </c>
      <c r="E28" s="7">
        <v>3</v>
      </c>
      <c r="F28" s="7">
        <v>8</v>
      </c>
      <c r="G28" s="7">
        <v>66</v>
      </c>
      <c r="H28" s="7">
        <v>206</v>
      </c>
      <c r="I28" s="7">
        <v>172</v>
      </c>
      <c r="J28" s="8">
        <v>0</v>
      </c>
      <c r="K28" s="8">
        <v>0</v>
      </c>
      <c r="L28" s="7">
        <v>29</v>
      </c>
    </row>
    <row r="29" spans="2:12" ht="15.75" customHeight="1">
      <c r="B29" s="26" t="s">
        <v>60</v>
      </c>
      <c r="C29" s="7">
        <f t="shared" si="4"/>
        <v>178</v>
      </c>
      <c r="D29" s="7">
        <v>16</v>
      </c>
      <c r="E29" s="7">
        <v>3</v>
      </c>
      <c r="F29" s="7">
        <v>6</v>
      </c>
      <c r="G29" s="7">
        <v>27</v>
      </c>
      <c r="H29" s="7">
        <v>67</v>
      </c>
      <c r="I29" s="7">
        <v>59</v>
      </c>
      <c r="J29" s="8">
        <v>0</v>
      </c>
      <c r="K29" s="8">
        <v>0</v>
      </c>
      <c r="L29" s="7">
        <v>14</v>
      </c>
    </row>
    <row r="30" spans="2:12" ht="15.75" customHeight="1">
      <c r="B30" s="26" t="s">
        <v>63</v>
      </c>
      <c r="C30" s="7">
        <f t="shared" si="4"/>
        <v>108</v>
      </c>
      <c r="D30" s="7">
        <v>7</v>
      </c>
      <c r="E30" s="7">
        <v>5</v>
      </c>
      <c r="F30" s="7">
        <v>19</v>
      </c>
      <c r="G30" s="7">
        <v>19</v>
      </c>
      <c r="H30" s="7">
        <v>26</v>
      </c>
      <c r="I30" s="7">
        <v>32</v>
      </c>
      <c r="J30" s="7">
        <v>0</v>
      </c>
      <c r="K30" s="8">
        <v>0</v>
      </c>
      <c r="L30" s="7">
        <v>7</v>
      </c>
    </row>
    <row r="31" spans="2:12" ht="15.75" customHeight="1">
      <c r="B31" s="26" t="s">
        <v>71</v>
      </c>
      <c r="C31" s="7">
        <f t="shared" si="4"/>
        <v>71</v>
      </c>
      <c r="D31" s="7">
        <v>6</v>
      </c>
      <c r="E31" s="7">
        <v>5</v>
      </c>
      <c r="F31" s="7">
        <v>2</v>
      </c>
      <c r="G31" s="7">
        <v>8</v>
      </c>
      <c r="H31" s="7">
        <v>25</v>
      </c>
      <c r="I31" s="7">
        <v>25</v>
      </c>
      <c r="J31" s="8">
        <v>0</v>
      </c>
      <c r="K31" s="8">
        <v>0</v>
      </c>
      <c r="L31" s="7">
        <v>4</v>
      </c>
    </row>
    <row r="32" spans="2:12" ht="15.75" customHeight="1">
      <c r="B32" s="26" t="s">
        <v>72</v>
      </c>
      <c r="C32" s="7">
        <f t="shared" si="4"/>
        <v>62</v>
      </c>
      <c r="D32" s="7">
        <v>2</v>
      </c>
      <c r="E32" s="7">
        <v>0</v>
      </c>
      <c r="F32" s="7">
        <v>0</v>
      </c>
      <c r="G32" s="7">
        <v>3</v>
      </c>
      <c r="H32" s="7">
        <v>36</v>
      </c>
      <c r="I32" s="7">
        <v>21</v>
      </c>
      <c r="J32" s="8">
        <v>0</v>
      </c>
      <c r="K32" s="8">
        <v>0</v>
      </c>
      <c r="L32" s="8">
        <v>2</v>
      </c>
    </row>
    <row r="33" spans="2:12" ht="15.75" customHeight="1">
      <c r="B33" s="26" t="s">
        <v>73</v>
      </c>
      <c r="C33" s="7">
        <f t="shared" si="4"/>
        <v>78</v>
      </c>
      <c r="D33" s="8">
        <v>4</v>
      </c>
      <c r="E33" s="7">
        <v>0</v>
      </c>
      <c r="F33" s="7">
        <v>0</v>
      </c>
      <c r="G33" s="7">
        <v>8</v>
      </c>
      <c r="H33" s="7">
        <v>41</v>
      </c>
      <c r="I33" s="7">
        <v>25</v>
      </c>
      <c r="J33" s="8">
        <v>0</v>
      </c>
      <c r="K33" s="8">
        <v>0</v>
      </c>
      <c r="L33" s="8">
        <v>4</v>
      </c>
    </row>
    <row r="34" spans="2:12" ht="15.75" customHeight="1">
      <c r="B34" s="26" t="s">
        <v>74</v>
      </c>
      <c r="C34" s="7">
        <f t="shared" si="4"/>
        <v>46</v>
      </c>
      <c r="D34" s="7">
        <v>4</v>
      </c>
      <c r="E34" s="8">
        <v>4</v>
      </c>
      <c r="F34" s="8">
        <v>10</v>
      </c>
      <c r="G34" s="7">
        <v>10</v>
      </c>
      <c r="H34" s="7">
        <v>13</v>
      </c>
      <c r="I34" s="7">
        <v>5</v>
      </c>
      <c r="J34" s="8">
        <v>0</v>
      </c>
      <c r="K34" s="8">
        <v>0</v>
      </c>
      <c r="L34" s="7">
        <v>4</v>
      </c>
    </row>
    <row r="35" spans="2:12" ht="15.75" customHeight="1">
      <c r="B35" s="26" t="s">
        <v>75</v>
      </c>
      <c r="C35" s="7">
        <f t="shared" si="4"/>
        <v>23</v>
      </c>
      <c r="D35" s="8">
        <v>9</v>
      </c>
      <c r="E35" s="8">
        <v>3</v>
      </c>
      <c r="F35" s="8">
        <v>4</v>
      </c>
      <c r="G35" s="7">
        <v>1</v>
      </c>
      <c r="H35" s="7">
        <v>1</v>
      </c>
      <c r="I35" s="7">
        <v>5</v>
      </c>
      <c r="J35" s="8">
        <v>0</v>
      </c>
      <c r="K35" s="8">
        <v>0</v>
      </c>
      <c r="L35" s="8">
        <v>1</v>
      </c>
    </row>
    <row r="36" spans="2:12" ht="15.75" customHeight="1">
      <c r="B36" s="26"/>
      <c r="C36" s="7"/>
      <c r="D36" s="7"/>
      <c r="E36" s="7"/>
      <c r="F36" s="7"/>
      <c r="G36" s="7"/>
      <c r="H36" s="7"/>
      <c r="I36" s="7"/>
      <c r="J36" s="8"/>
      <c r="K36" s="8"/>
      <c r="L36" s="7"/>
    </row>
    <row r="37" spans="1:12" s="57" customFormat="1" ht="15.75" customHeight="1">
      <c r="A37" s="83" t="s">
        <v>104</v>
      </c>
      <c r="B37" s="84"/>
      <c r="C37" s="39">
        <f aca="true" t="shared" si="5" ref="C37:L37">SUM(C38:C38)</f>
        <v>1326</v>
      </c>
      <c r="D37" s="39">
        <f t="shared" si="5"/>
        <v>142</v>
      </c>
      <c r="E37" s="39">
        <f t="shared" si="5"/>
        <v>44</v>
      </c>
      <c r="F37" s="39">
        <f t="shared" si="5"/>
        <v>104</v>
      </c>
      <c r="G37" s="39">
        <f t="shared" si="5"/>
        <v>190</v>
      </c>
      <c r="H37" s="39">
        <f t="shared" si="5"/>
        <v>490</v>
      </c>
      <c r="I37" s="39">
        <f t="shared" si="5"/>
        <v>356</v>
      </c>
      <c r="J37" s="49">
        <f t="shared" si="5"/>
        <v>0</v>
      </c>
      <c r="K37" s="49">
        <f t="shared" si="5"/>
        <v>0</v>
      </c>
      <c r="L37" s="39">
        <f t="shared" si="5"/>
        <v>67</v>
      </c>
    </row>
    <row r="38" spans="2:12" ht="15.75" customHeight="1">
      <c r="B38" s="26" t="s">
        <v>47</v>
      </c>
      <c r="C38" s="7">
        <f>SUM(D38:K38)</f>
        <v>1326</v>
      </c>
      <c r="D38" s="7">
        <v>142</v>
      </c>
      <c r="E38" s="7">
        <v>44</v>
      </c>
      <c r="F38" s="7">
        <v>104</v>
      </c>
      <c r="G38" s="7">
        <v>190</v>
      </c>
      <c r="H38" s="7">
        <v>490</v>
      </c>
      <c r="I38" s="7">
        <v>356</v>
      </c>
      <c r="J38" s="7">
        <v>0</v>
      </c>
      <c r="K38" s="8">
        <v>0</v>
      </c>
      <c r="L38" s="7">
        <v>67</v>
      </c>
    </row>
    <row r="39" ht="15.75" customHeight="1">
      <c r="B39" s="71"/>
    </row>
    <row r="40" spans="1:12" s="57" customFormat="1" ht="15.75" customHeight="1">
      <c r="A40" s="81" t="s">
        <v>110</v>
      </c>
      <c r="B40" s="82"/>
      <c r="C40" s="39">
        <f aca="true" t="shared" si="6" ref="C40:L40">SUM(C41:C52)</f>
        <v>1965</v>
      </c>
      <c r="D40" s="39">
        <f t="shared" si="6"/>
        <v>238</v>
      </c>
      <c r="E40" s="49">
        <f t="shared" si="6"/>
        <v>98</v>
      </c>
      <c r="F40" s="49">
        <f t="shared" si="6"/>
        <v>209</v>
      </c>
      <c r="G40" s="39">
        <f t="shared" si="6"/>
        <v>412</v>
      </c>
      <c r="H40" s="39">
        <f t="shared" si="6"/>
        <v>637</v>
      </c>
      <c r="I40" s="39">
        <f t="shared" si="6"/>
        <v>371</v>
      </c>
      <c r="J40" s="49">
        <f t="shared" si="6"/>
        <v>0</v>
      </c>
      <c r="K40" s="49">
        <f t="shared" si="6"/>
        <v>0</v>
      </c>
      <c r="L40" s="39">
        <f t="shared" si="6"/>
        <v>190</v>
      </c>
    </row>
    <row r="41" spans="2:12" ht="15.75" customHeight="1">
      <c r="B41" s="26" t="s">
        <v>54</v>
      </c>
      <c r="C41" s="7">
        <f aca="true" t="shared" si="7" ref="C41:C52">SUM(D41:K41)</f>
        <v>214</v>
      </c>
      <c r="D41" s="7">
        <v>36</v>
      </c>
      <c r="E41" s="7">
        <v>6</v>
      </c>
      <c r="F41" s="7">
        <v>27</v>
      </c>
      <c r="G41" s="7">
        <v>48</v>
      </c>
      <c r="H41" s="7">
        <v>60</v>
      </c>
      <c r="I41" s="7">
        <v>37</v>
      </c>
      <c r="J41" s="8">
        <v>0</v>
      </c>
      <c r="K41" s="8">
        <v>0</v>
      </c>
      <c r="L41" s="7">
        <v>20</v>
      </c>
    </row>
    <row r="42" spans="2:12" ht="15.75" customHeight="1">
      <c r="B42" s="26" t="s">
        <v>56</v>
      </c>
      <c r="C42" s="7">
        <f t="shared" si="7"/>
        <v>367</v>
      </c>
      <c r="D42" s="7">
        <v>43</v>
      </c>
      <c r="E42" s="7">
        <v>28</v>
      </c>
      <c r="F42" s="7">
        <v>56</v>
      </c>
      <c r="G42" s="7">
        <v>80</v>
      </c>
      <c r="H42" s="7">
        <v>148</v>
      </c>
      <c r="I42" s="7">
        <v>12</v>
      </c>
      <c r="J42" s="8">
        <v>0</v>
      </c>
      <c r="K42" s="8">
        <v>0</v>
      </c>
      <c r="L42" s="7">
        <v>39</v>
      </c>
    </row>
    <row r="43" spans="2:12" ht="15.75" customHeight="1">
      <c r="B43" s="26" t="s">
        <v>57</v>
      </c>
      <c r="C43" s="7">
        <f t="shared" si="7"/>
        <v>250</v>
      </c>
      <c r="D43" s="7">
        <v>12</v>
      </c>
      <c r="E43" s="7">
        <v>0</v>
      </c>
      <c r="F43" s="7">
        <v>0</v>
      </c>
      <c r="G43" s="7">
        <v>32</v>
      </c>
      <c r="H43" s="7">
        <v>104</v>
      </c>
      <c r="I43" s="7">
        <v>102</v>
      </c>
      <c r="J43" s="8">
        <v>0</v>
      </c>
      <c r="K43" s="8">
        <v>0</v>
      </c>
      <c r="L43" s="7">
        <v>12</v>
      </c>
    </row>
    <row r="44" spans="2:12" ht="15.75" customHeight="1">
      <c r="B44" s="26" t="s">
        <v>58</v>
      </c>
      <c r="C44" s="7">
        <f t="shared" si="7"/>
        <v>251</v>
      </c>
      <c r="D44" s="7">
        <v>35</v>
      </c>
      <c r="E44" s="7">
        <v>20</v>
      </c>
      <c r="F44" s="7">
        <v>29</v>
      </c>
      <c r="G44" s="7">
        <v>60</v>
      </c>
      <c r="H44" s="7">
        <v>54</v>
      </c>
      <c r="I44" s="7">
        <v>53</v>
      </c>
      <c r="J44" s="8">
        <v>0</v>
      </c>
      <c r="K44" s="8">
        <v>0</v>
      </c>
      <c r="L44" s="7">
        <v>27</v>
      </c>
    </row>
    <row r="45" spans="2:12" ht="15.75" customHeight="1">
      <c r="B45" s="26" t="s">
        <v>59</v>
      </c>
      <c r="C45" s="7">
        <f t="shared" si="7"/>
        <v>273</v>
      </c>
      <c r="D45" s="7">
        <v>18</v>
      </c>
      <c r="E45" s="7">
        <v>13</v>
      </c>
      <c r="F45" s="7">
        <v>8</v>
      </c>
      <c r="G45" s="7">
        <v>63</v>
      </c>
      <c r="H45" s="7">
        <v>102</v>
      </c>
      <c r="I45" s="7">
        <v>69</v>
      </c>
      <c r="J45" s="8">
        <v>0</v>
      </c>
      <c r="K45" s="8">
        <v>0</v>
      </c>
      <c r="L45" s="7">
        <v>16</v>
      </c>
    </row>
    <row r="46" spans="2:12" ht="15.75" customHeight="1">
      <c r="B46" s="26" t="s">
        <v>61</v>
      </c>
      <c r="C46" s="7">
        <f t="shared" si="7"/>
        <v>191</v>
      </c>
      <c r="D46" s="7">
        <v>28</v>
      </c>
      <c r="E46" s="7">
        <v>3</v>
      </c>
      <c r="F46" s="7">
        <v>21</v>
      </c>
      <c r="G46" s="7">
        <v>50</v>
      </c>
      <c r="H46" s="7">
        <v>59</v>
      </c>
      <c r="I46" s="7">
        <v>30</v>
      </c>
      <c r="J46" s="8">
        <v>0</v>
      </c>
      <c r="K46" s="8">
        <v>0</v>
      </c>
      <c r="L46" s="7">
        <v>28</v>
      </c>
    </row>
    <row r="47" spans="2:12" ht="15.75" customHeight="1">
      <c r="B47" s="26" t="s">
        <v>80</v>
      </c>
      <c r="C47" s="7">
        <f t="shared" si="7"/>
        <v>76</v>
      </c>
      <c r="D47" s="7">
        <v>10</v>
      </c>
      <c r="E47" s="7">
        <v>1</v>
      </c>
      <c r="F47" s="7">
        <v>11</v>
      </c>
      <c r="G47" s="7">
        <v>14</v>
      </c>
      <c r="H47" s="7">
        <v>30</v>
      </c>
      <c r="I47" s="7">
        <v>10</v>
      </c>
      <c r="J47" s="8">
        <v>0</v>
      </c>
      <c r="K47" s="8">
        <v>0</v>
      </c>
      <c r="L47" s="8">
        <v>10</v>
      </c>
    </row>
    <row r="48" spans="2:12" ht="15.75" customHeight="1">
      <c r="B48" s="26" t="s">
        <v>81</v>
      </c>
      <c r="C48" s="7">
        <f t="shared" si="7"/>
        <v>103</v>
      </c>
      <c r="D48" s="7">
        <v>13</v>
      </c>
      <c r="E48" s="7">
        <v>2</v>
      </c>
      <c r="F48" s="7">
        <v>22</v>
      </c>
      <c r="G48" s="7">
        <v>34</v>
      </c>
      <c r="H48" s="7">
        <v>21</v>
      </c>
      <c r="I48" s="7">
        <v>11</v>
      </c>
      <c r="J48" s="8">
        <v>0</v>
      </c>
      <c r="K48" s="8">
        <v>0</v>
      </c>
      <c r="L48" s="7">
        <v>13</v>
      </c>
    </row>
    <row r="49" spans="2:12" ht="15.75" customHeight="1">
      <c r="B49" s="26" t="s">
        <v>84</v>
      </c>
      <c r="C49" s="7">
        <f t="shared" si="7"/>
        <v>106</v>
      </c>
      <c r="D49" s="7">
        <v>14</v>
      </c>
      <c r="E49" s="7">
        <v>9</v>
      </c>
      <c r="F49" s="7">
        <v>15</v>
      </c>
      <c r="G49" s="7">
        <v>21</v>
      </c>
      <c r="H49" s="7">
        <v>39</v>
      </c>
      <c r="I49" s="7">
        <v>8</v>
      </c>
      <c r="J49" s="8">
        <v>0</v>
      </c>
      <c r="K49" s="8">
        <v>0</v>
      </c>
      <c r="L49" s="7">
        <v>10</v>
      </c>
    </row>
    <row r="50" spans="2:12" ht="15.75" customHeight="1">
      <c r="B50" s="26" t="s">
        <v>76</v>
      </c>
      <c r="C50" s="7">
        <f t="shared" si="7"/>
        <v>61</v>
      </c>
      <c r="D50" s="7">
        <v>7</v>
      </c>
      <c r="E50" s="8">
        <v>0</v>
      </c>
      <c r="F50" s="7">
        <v>2</v>
      </c>
      <c r="G50" s="7">
        <v>6</v>
      </c>
      <c r="H50" s="7">
        <v>14</v>
      </c>
      <c r="I50" s="7">
        <v>32</v>
      </c>
      <c r="J50" s="8">
        <v>0</v>
      </c>
      <c r="K50" s="8">
        <v>0</v>
      </c>
      <c r="L50" s="7">
        <v>7</v>
      </c>
    </row>
    <row r="51" spans="2:12" ht="15.75" customHeight="1">
      <c r="B51" s="26" t="s">
        <v>83</v>
      </c>
      <c r="C51" s="7">
        <f t="shared" si="7"/>
        <v>26</v>
      </c>
      <c r="D51" s="7">
        <v>12</v>
      </c>
      <c r="E51" s="7">
        <v>12</v>
      </c>
      <c r="F51" s="7">
        <v>1</v>
      </c>
      <c r="G51" s="7">
        <v>1</v>
      </c>
      <c r="H51" s="7">
        <v>0</v>
      </c>
      <c r="I51" s="7">
        <v>0</v>
      </c>
      <c r="J51" s="8">
        <v>0</v>
      </c>
      <c r="K51" s="8">
        <v>0</v>
      </c>
      <c r="L51" s="7">
        <v>2</v>
      </c>
    </row>
    <row r="52" spans="2:12" ht="15.75" customHeight="1">
      <c r="B52" s="26" t="s">
        <v>78</v>
      </c>
      <c r="C52" s="7">
        <f t="shared" si="7"/>
        <v>47</v>
      </c>
      <c r="D52" s="7">
        <v>10</v>
      </c>
      <c r="E52" s="7">
        <v>4</v>
      </c>
      <c r="F52" s="7">
        <v>17</v>
      </c>
      <c r="G52" s="7">
        <v>3</v>
      </c>
      <c r="H52" s="7">
        <v>6</v>
      </c>
      <c r="I52" s="7">
        <v>7</v>
      </c>
      <c r="J52" s="8">
        <v>0</v>
      </c>
      <c r="K52" s="8">
        <v>0</v>
      </c>
      <c r="L52" s="7">
        <v>6</v>
      </c>
    </row>
    <row r="53" spans="2:12" ht="15.75" customHeight="1">
      <c r="B53" s="26"/>
      <c r="C53" s="7"/>
      <c r="D53" s="7"/>
      <c r="E53" s="7"/>
      <c r="F53" s="7"/>
      <c r="G53" s="7"/>
      <c r="H53" s="7"/>
      <c r="I53" s="7"/>
      <c r="J53" s="8"/>
      <c r="K53" s="8"/>
      <c r="L53" s="7"/>
    </row>
    <row r="54" spans="1:12" s="57" customFormat="1" ht="15.75" customHeight="1">
      <c r="A54" s="83" t="s">
        <v>109</v>
      </c>
      <c r="B54" s="84"/>
      <c r="C54" s="39">
        <f aca="true" t="shared" si="8" ref="C54:L54">SUM(C55:C57)</f>
        <v>1709</v>
      </c>
      <c r="D54" s="39">
        <f t="shared" si="8"/>
        <v>193</v>
      </c>
      <c r="E54" s="39">
        <f t="shared" si="8"/>
        <v>59</v>
      </c>
      <c r="F54" s="39">
        <f t="shared" si="8"/>
        <v>112</v>
      </c>
      <c r="G54" s="39">
        <f t="shared" si="8"/>
        <v>252</v>
      </c>
      <c r="H54" s="39">
        <f t="shared" si="8"/>
        <v>650</v>
      </c>
      <c r="I54" s="39">
        <f t="shared" si="8"/>
        <v>433</v>
      </c>
      <c r="J54" s="49">
        <f t="shared" si="8"/>
        <v>10</v>
      </c>
      <c r="K54" s="49">
        <f t="shared" si="8"/>
        <v>0</v>
      </c>
      <c r="L54" s="39">
        <f t="shared" si="8"/>
        <v>109</v>
      </c>
    </row>
    <row r="55" spans="2:12" ht="15.75" customHeight="1">
      <c r="B55" s="26" t="s">
        <v>48</v>
      </c>
      <c r="C55" s="7">
        <f>SUM(D55:K55)</f>
        <v>1592</v>
      </c>
      <c r="D55" s="7">
        <v>182</v>
      </c>
      <c r="E55" s="7">
        <v>56</v>
      </c>
      <c r="F55" s="7">
        <v>105</v>
      </c>
      <c r="G55" s="7">
        <v>250</v>
      </c>
      <c r="H55" s="7">
        <v>613</v>
      </c>
      <c r="I55" s="7">
        <v>376</v>
      </c>
      <c r="J55" s="7">
        <v>10</v>
      </c>
      <c r="K55" s="8">
        <v>0</v>
      </c>
      <c r="L55" s="7">
        <v>98</v>
      </c>
    </row>
    <row r="56" spans="2:12" ht="15.75" customHeight="1">
      <c r="B56" s="26" t="s">
        <v>64</v>
      </c>
      <c r="C56" s="7">
        <f>SUM(D56:K56)</f>
        <v>87</v>
      </c>
      <c r="D56" s="7">
        <v>9</v>
      </c>
      <c r="E56" s="7">
        <v>3</v>
      </c>
      <c r="F56" s="7">
        <v>7</v>
      </c>
      <c r="G56" s="7">
        <v>2</v>
      </c>
      <c r="H56" s="7">
        <v>27</v>
      </c>
      <c r="I56" s="7">
        <v>39</v>
      </c>
      <c r="J56" s="8">
        <v>0</v>
      </c>
      <c r="K56" s="8">
        <v>0</v>
      </c>
      <c r="L56" s="7">
        <v>9</v>
      </c>
    </row>
    <row r="57" spans="1:12" ht="15.75" customHeight="1">
      <c r="A57" s="58"/>
      <c r="B57" s="59" t="s">
        <v>79</v>
      </c>
      <c r="C57" s="62">
        <f>SUM(D57:K57)</f>
        <v>30</v>
      </c>
      <c r="D57" s="62">
        <v>2</v>
      </c>
      <c r="E57" s="62">
        <v>0</v>
      </c>
      <c r="F57" s="62">
        <v>0</v>
      </c>
      <c r="G57" s="62">
        <v>0</v>
      </c>
      <c r="H57" s="62">
        <v>10</v>
      </c>
      <c r="I57" s="62">
        <v>18</v>
      </c>
      <c r="J57" s="61">
        <v>0</v>
      </c>
      <c r="K57" s="61">
        <v>0</v>
      </c>
      <c r="L57" s="62">
        <v>2</v>
      </c>
    </row>
    <row r="58" spans="2:12" ht="17.25" customHeight="1">
      <c r="B58" s="11"/>
      <c r="C58" s="12"/>
      <c r="D58" s="12"/>
      <c r="E58" s="13"/>
      <c r="F58" s="13"/>
      <c r="G58" s="13"/>
      <c r="H58" s="12"/>
      <c r="I58" s="12"/>
      <c r="J58" s="13"/>
      <c r="K58" s="13"/>
      <c r="L58" s="12"/>
    </row>
    <row r="59" spans="3:12" ht="17.25" customHeight="1">
      <c r="C59" s="7"/>
      <c r="D59" s="7"/>
      <c r="E59" s="8"/>
      <c r="F59" s="8"/>
      <c r="G59" s="7"/>
      <c r="H59" s="7"/>
      <c r="I59" s="7"/>
      <c r="J59" s="8"/>
      <c r="K59" s="8"/>
      <c r="L59" s="7"/>
    </row>
    <row r="60" spans="3:12" ht="17.25" customHeight="1">
      <c r="C60" s="7"/>
      <c r="D60" s="7"/>
      <c r="E60" s="8"/>
      <c r="F60" s="8"/>
      <c r="G60" s="7"/>
      <c r="H60" s="7"/>
      <c r="I60" s="7"/>
      <c r="J60" s="8"/>
      <c r="K60" s="8"/>
      <c r="L60" s="7"/>
    </row>
    <row r="61" spans="3:12" ht="17.25" customHeight="1">
      <c r="C61" s="7"/>
      <c r="D61" s="7"/>
      <c r="E61" s="7"/>
      <c r="F61" s="7"/>
      <c r="G61" s="7"/>
      <c r="H61" s="7"/>
      <c r="I61" s="7"/>
      <c r="J61" s="8"/>
      <c r="K61" s="8"/>
      <c r="L61" s="7"/>
    </row>
    <row r="62" spans="3:12" ht="17.25" customHeight="1">
      <c r="C62" s="7"/>
      <c r="D62" s="7"/>
      <c r="E62" s="7"/>
      <c r="F62" s="7"/>
      <c r="G62" s="7"/>
      <c r="H62" s="7"/>
      <c r="I62" s="7"/>
      <c r="J62" s="8"/>
      <c r="K62" s="8"/>
      <c r="L62" s="7"/>
    </row>
    <row r="63" spans="3:12" ht="17.25" customHeight="1">
      <c r="C63" s="7"/>
      <c r="D63" s="7"/>
      <c r="E63" s="7"/>
      <c r="F63" s="7"/>
      <c r="G63" s="7"/>
      <c r="H63" s="7"/>
      <c r="I63" s="7"/>
      <c r="J63" s="8"/>
      <c r="K63" s="8"/>
      <c r="L63" s="7"/>
    </row>
  </sheetData>
  <mergeCells count="14">
    <mergeCell ref="A2:B2"/>
    <mergeCell ref="A8:B8"/>
    <mergeCell ref="A9:B9"/>
    <mergeCell ref="A3:B3"/>
    <mergeCell ref="A4:B4"/>
    <mergeCell ref="A5:B5"/>
    <mergeCell ref="A6:B6"/>
    <mergeCell ref="A10:B10"/>
    <mergeCell ref="A7:B7"/>
    <mergeCell ref="A54:B54"/>
    <mergeCell ref="A12:B12"/>
    <mergeCell ref="A24:B24"/>
    <mergeCell ref="A37:B37"/>
    <mergeCell ref="A40:B40"/>
  </mergeCells>
  <printOptions horizontalCentered="1"/>
  <pageMargins left="0.7874015748031497" right="0.7874015748031497" top="0.7874015748031497" bottom="0.5905511811023623" header="0.3937007874015748" footer="0.3937007874015748"/>
  <pageSetup blackAndWhite="1" firstPageNumber="40" useFirstPageNumber="1" fitToHeight="0" horizontalDpi="98" verticalDpi="98" orientation="portrait" paperSize="9" scale="80" r:id="rId3"/>
  <headerFooter alignWithMargins="0">
    <oddHeader>&amp;L&amp;"ＭＳ Ｐゴシック,標準"&amp;18小学校</oddHeader>
  </headerFooter>
  <ignoredErrors>
    <ignoredError sqref="C3:C57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L104"/>
  <sheetViews>
    <sheetView showOutlineSymbols="0" zoomScaleSheetLayoutView="85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C4" sqref="C4"/>
    </sheetView>
  </sheetViews>
  <sheetFormatPr defaultColWidth="8.796875" defaultRowHeight="14.25"/>
  <cols>
    <col min="1" max="1" width="2.59765625" style="2" customWidth="1"/>
    <col min="2" max="2" width="12.59765625" style="1" customWidth="1"/>
    <col min="3" max="3" width="10.59765625" style="2" customWidth="1"/>
    <col min="4" max="4" width="9.69921875" style="2" customWidth="1"/>
    <col min="5" max="12" width="8.59765625" style="2" customWidth="1"/>
    <col min="13" max="16384" width="14" style="2" customWidth="1"/>
  </cols>
  <sheetData>
    <row r="1" spans="1:3" s="5" customFormat="1" ht="24" customHeight="1">
      <c r="A1" s="37" t="s">
        <v>124</v>
      </c>
      <c r="B1" s="37"/>
      <c r="C1" s="37"/>
    </row>
    <row r="2" spans="1:12" s="5" customFormat="1" ht="15.75" customHeight="1">
      <c r="A2" s="99" t="s">
        <v>0</v>
      </c>
      <c r="B2" s="100"/>
      <c r="C2" s="100" t="s">
        <v>1</v>
      </c>
      <c r="D2" s="100" t="s">
        <v>16</v>
      </c>
      <c r="E2" s="100"/>
      <c r="F2" s="100"/>
      <c r="G2" s="100"/>
      <c r="H2" s="100"/>
      <c r="I2" s="100"/>
      <c r="J2" s="100"/>
      <c r="K2" s="101" t="s">
        <v>17</v>
      </c>
      <c r="L2" s="103" t="s">
        <v>120</v>
      </c>
    </row>
    <row r="3" spans="1:12" s="5" customFormat="1" ht="15.75" customHeight="1">
      <c r="A3" s="99"/>
      <c r="B3" s="100"/>
      <c r="C3" s="100"/>
      <c r="D3" s="21" t="s">
        <v>1</v>
      </c>
      <c r="E3" s="21" t="s">
        <v>18</v>
      </c>
      <c r="F3" s="21" t="s">
        <v>19</v>
      </c>
      <c r="G3" s="21" t="s">
        <v>20</v>
      </c>
      <c r="H3" s="21" t="s">
        <v>21</v>
      </c>
      <c r="I3" s="21" t="s">
        <v>22</v>
      </c>
      <c r="J3" s="21" t="s">
        <v>23</v>
      </c>
      <c r="K3" s="102"/>
      <c r="L3" s="104"/>
    </row>
    <row r="4" spans="1:12" ht="15.75" customHeight="1">
      <c r="A4" s="88">
        <v>17</v>
      </c>
      <c r="B4" s="89"/>
      <c r="C4" s="7">
        <v>217231</v>
      </c>
      <c r="D4" s="7">
        <v>214890</v>
      </c>
      <c r="E4" s="7">
        <v>36092</v>
      </c>
      <c r="F4" s="7">
        <v>35334</v>
      </c>
      <c r="G4" s="7">
        <v>35700</v>
      </c>
      <c r="H4" s="7">
        <v>34848</v>
      </c>
      <c r="I4" s="7">
        <v>36831</v>
      </c>
      <c r="J4" s="7">
        <v>36085</v>
      </c>
      <c r="K4" s="7">
        <v>812</v>
      </c>
      <c r="L4" s="7">
        <v>1529</v>
      </c>
    </row>
    <row r="5" spans="1:12" ht="15.75" customHeight="1">
      <c r="A5" s="88">
        <f>A4+1</f>
        <v>18</v>
      </c>
      <c r="B5" s="89"/>
      <c r="C5" s="7">
        <v>216524</v>
      </c>
      <c r="D5" s="7">
        <v>214049</v>
      </c>
      <c r="E5" s="7">
        <v>35604</v>
      </c>
      <c r="F5" s="7">
        <v>35972</v>
      </c>
      <c r="G5" s="7">
        <v>35173</v>
      </c>
      <c r="H5" s="7">
        <v>35647</v>
      </c>
      <c r="I5" s="7">
        <v>34816</v>
      </c>
      <c r="J5" s="7">
        <v>36837</v>
      </c>
      <c r="K5" s="7">
        <v>801</v>
      </c>
      <c r="L5" s="7">
        <v>1674</v>
      </c>
    </row>
    <row r="6" spans="1:12" ht="15.75" customHeight="1">
      <c r="A6" s="88">
        <f>A5+1</f>
        <v>19</v>
      </c>
      <c r="B6" s="89"/>
      <c r="C6" s="7">
        <v>215028</v>
      </c>
      <c r="D6" s="7">
        <v>212538</v>
      </c>
      <c r="E6" s="7">
        <v>35451</v>
      </c>
      <c r="F6" s="7">
        <v>35489</v>
      </c>
      <c r="G6" s="7">
        <v>35934</v>
      </c>
      <c r="H6" s="7">
        <v>35177</v>
      </c>
      <c r="I6" s="7">
        <v>35632</v>
      </c>
      <c r="J6" s="7">
        <v>34855</v>
      </c>
      <c r="K6" s="7">
        <v>770</v>
      </c>
      <c r="L6" s="7">
        <v>1720</v>
      </c>
    </row>
    <row r="7" spans="1:12" ht="15.75" customHeight="1">
      <c r="A7" s="88">
        <f>A6+1</f>
        <v>20</v>
      </c>
      <c r="B7" s="92"/>
      <c r="C7" s="7">
        <v>215325</v>
      </c>
      <c r="D7" s="7">
        <v>212645</v>
      </c>
      <c r="E7" s="7">
        <v>35315</v>
      </c>
      <c r="F7" s="7">
        <v>35288</v>
      </c>
      <c r="G7" s="7">
        <v>35350</v>
      </c>
      <c r="H7" s="7">
        <v>35893</v>
      </c>
      <c r="I7" s="7">
        <v>35138</v>
      </c>
      <c r="J7" s="7">
        <v>35661</v>
      </c>
      <c r="K7" s="7">
        <v>780</v>
      </c>
      <c r="L7" s="7">
        <v>1900</v>
      </c>
    </row>
    <row r="8" spans="1:12" ht="15.75" customHeight="1">
      <c r="A8" s="80">
        <f>A7+1</f>
        <v>21</v>
      </c>
      <c r="B8" s="96"/>
      <c r="C8" s="39">
        <f aca="true" t="shared" si="0" ref="C8:L8">C13+C25+C38+C41+C56</f>
        <v>213771</v>
      </c>
      <c r="D8" s="39">
        <f t="shared" si="0"/>
        <v>210911</v>
      </c>
      <c r="E8" s="39">
        <f t="shared" si="0"/>
        <v>34597</v>
      </c>
      <c r="F8" s="39">
        <f t="shared" si="0"/>
        <v>35039</v>
      </c>
      <c r="G8" s="39">
        <f t="shared" si="0"/>
        <v>35059</v>
      </c>
      <c r="H8" s="39">
        <f t="shared" si="0"/>
        <v>35287</v>
      </c>
      <c r="I8" s="39">
        <f t="shared" si="0"/>
        <v>35790</v>
      </c>
      <c r="J8" s="39">
        <f t="shared" si="0"/>
        <v>35139</v>
      </c>
      <c r="K8" s="39">
        <f t="shared" si="0"/>
        <v>783</v>
      </c>
      <c r="L8" s="39">
        <f t="shared" si="0"/>
        <v>2077</v>
      </c>
    </row>
    <row r="9" spans="1:12" ht="15.75" customHeight="1">
      <c r="A9" s="97" t="s">
        <v>13</v>
      </c>
      <c r="B9" s="98"/>
      <c r="C9" s="7">
        <f>D9+K9+L9</f>
        <v>1164</v>
      </c>
      <c r="D9" s="7">
        <f>SUM(E9:J9)</f>
        <v>1164</v>
      </c>
      <c r="E9" s="7">
        <v>195</v>
      </c>
      <c r="F9" s="7">
        <v>204</v>
      </c>
      <c r="G9" s="7">
        <v>198</v>
      </c>
      <c r="H9" s="7">
        <v>195</v>
      </c>
      <c r="I9" s="7">
        <v>187</v>
      </c>
      <c r="J9" s="7">
        <v>185</v>
      </c>
      <c r="K9" s="7">
        <v>0</v>
      </c>
      <c r="L9" s="7">
        <v>0</v>
      </c>
    </row>
    <row r="10" spans="1:12" ht="15.75" customHeight="1">
      <c r="A10" s="97" t="s">
        <v>14</v>
      </c>
      <c r="B10" s="98"/>
      <c r="C10" s="7">
        <f>D10+K10+L10</f>
        <v>211251</v>
      </c>
      <c r="D10" s="7">
        <f>SUM(E10:J10)</f>
        <v>208391</v>
      </c>
      <c r="E10" s="7">
        <v>34196</v>
      </c>
      <c r="F10" s="7">
        <v>34597</v>
      </c>
      <c r="G10" s="7">
        <v>34635</v>
      </c>
      <c r="H10" s="7">
        <v>34844</v>
      </c>
      <c r="I10" s="7">
        <v>35384</v>
      </c>
      <c r="J10" s="7">
        <v>34735</v>
      </c>
      <c r="K10" s="7">
        <v>783</v>
      </c>
      <c r="L10" s="7">
        <v>2077</v>
      </c>
    </row>
    <row r="11" spans="1:12" ht="15.75" customHeight="1">
      <c r="A11" s="97" t="s">
        <v>15</v>
      </c>
      <c r="B11" s="98"/>
      <c r="C11" s="7">
        <f>D11+K11+L11</f>
        <v>1356</v>
      </c>
      <c r="D11" s="7">
        <f>SUM(E11:J11)</f>
        <v>1356</v>
      </c>
      <c r="E11" s="7">
        <v>206</v>
      </c>
      <c r="F11" s="7">
        <v>238</v>
      </c>
      <c r="G11" s="7">
        <v>226</v>
      </c>
      <c r="H11" s="7">
        <v>248</v>
      </c>
      <c r="I11" s="7">
        <v>219</v>
      </c>
      <c r="J11" s="7">
        <v>219</v>
      </c>
      <c r="K11" s="7">
        <v>0</v>
      </c>
      <c r="L11" s="7">
        <v>0</v>
      </c>
    </row>
    <row r="12" ht="15.75" customHeight="1">
      <c r="B12" s="14"/>
    </row>
    <row r="13" spans="1:12" s="57" customFormat="1" ht="15.75" customHeight="1">
      <c r="A13" s="87" t="s">
        <v>100</v>
      </c>
      <c r="B13" s="84"/>
      <c r="C13" s="33">
        <f aca="true" t="shared" si="1" ref="C13:L13">SUM(C14:C23)</f>
        <v>12816</v>
      </c>
      <c r="D13" s="57">
        <f t="shared" si="1"/>
        <v>12594</v>
      </c>
      <c r="E13" s="57">
        <f t="shared" si="1"/>
        <v>1968</v>
      </c>
      <c r="F13" s="57">
        <f t="shared" si="1"/>
        <v>2002</v>
      </c>
      <c r="G13" s="57">
        <f t="shared" si="1"/>
        <v>2109</v>
      </c>
      <c r="H13" s="57">
        <f t="shared" si="1"/>
        <v>2130</v>
      </c>
      <c r="I13" s="57">
        <f t="shared" si="1"/>
        <v>2170</v>
      </c>
      <c r="J13" s="57">
        <f t="shared" si="1"/>
        <v>2215</v>
      </c>
      <c r="K13" s="57">
        <f t="shared" si="1"/>
        <v>135</v>
      </c>
      <c r="L13" s="57">
        <f t="shared" si="1"/>
        <v>87</v>
      </c>
    </row>
    <row r="14" spans="2:12" ht="15.75" customHeight="1">
      <c r="B14" s="26" t="s">
        <v>50</v>
      </c>
      <c r="C14" s="7">
        <f aca="true" t="shared" si="2" ref="C14:C23">D14+K14+L14</f>
        <v>1376</v>
      </c>
      <c r="D14" s="7">
        <f aca="true" t="shared" si="3" ref="D14:D23">SUM(E14:J14)</f>
        <v>1300</v>
      </c>
      <c r="E14" s="7">
        <v>201</v>
      </c>
      <c r="F14" s="7">
        <v>198</v>
      </c>
      <c r="G14" s="7">
        <v>190</v>
      </c>
      <c r="H14" s="7">
        <v>228</v>
      </c>
      <c r="I14" s="7">
        <v>242</v>
      </c>
      <c r="J14" s="7">
        <v>241</v>
      </c>
      <c r="K14" s="7">
        <v>62</v>
      </c>
      <c r="L14" s="7">
        <v>14</v>
      </c>
    </row>
    <row r="15" spans="2:12" ht="15.75" customHeight="1">
      <c r="B15" s="26" t="s">
        <v>53</v>
      </c>
      <c r="C15" s="7">
        <f t="shared" si="2"/>
        <v>3581</v>
      </c>
      <c r="D15" s="7">
        <f t="shared" si="3"/>
        <v>3544</v>
      </c>
      <c r="E15" s="7">
        <v>576</v>
      </c>
      <c r="F15" s="7">
        <v>561</v>
      </c>
      <c r="G15" s="7">
        <v>608</v>
      </c>
      <c r="H15" s="7">
        <v>598</v>
      </c>
      <c r="I15" s="7">
        <v>619</v>
      </c>
      <c r="J15" s="7">
        <v>582</v>
      </c>
      <c r="K15" s="7">
        <v>12</v>
      </c>
      <c r="L15" s="7">
        <v>25</v>
      </c>
    </row>
    <row r="16" spans="2:12" ht="15.75" customHeight="1">
      <c r="B16" s="26" t="s">
        <v>62</v>
      </c>
      <c r="C16" s="7">
        <f t="shared" si="2"/>
        <v>1198</v>
      </c>
      <c r="D16" s="7">
        <f t="shared" si="3"/>
        <v>1190</v>
      </c>
      <c r="E16" s="7">
        <v>175</v>
      </c>
      <c r="F16" s="7">
        <v>211</v>
      </c>
      <c r="G16" s="7">
        <v>214</v>
      </c>
      <c r="H16" s="7">
        <v>195</v>
      </c>
      <c r="I16" s="7">
        <v>196</v>
      </c>
      <c r="J16" s="7">
        <v>199</v>
      </c>
      <c r="K16" s="8">
        <v>0</v>
      </c>
      <c r="L16" s="8">
        <v>8</v>
      </c>
    </row>
    <row r="17" spans="2:12" ht="15.75" customHeight="1">
      <c r="B17" s="26" t="s">
        <v>65</v>
      </c>
      <c r="C17" s="7">
        <f t="shared" si="2"/>
        <v>1651</v>
      </c>
      <c r="D17" s="7">
        <f t="shared" si="3"/>
        <v>1620</v>
      </c>
      <c r="E17" s="7">
        <v>235</v>
      </c>
      <c r="F17" s="7">
        <v>252</v>
      </c>
      <c r="G17" s="7">
        <v>291</v>
      </c>
      <c r="H17" s="7">
        <v>260</v>
      </c>
      <c r="I17" s="7">
        <v>262</v>
      </c>
      <c r="J17" s="7">
        <v>320</v>
      </c>
      <c r="K17" s="8">
        <v>23</v>
      </c>
      <c r="L17" s="7">
        <v>8</v>
      </c>
    </row>
    <row r="18" spans="2:12" ht="15.75" customHeight="1">
      <c r="B18" s="26" t="s">
        <v>82</v>
      </c>
      <c r="C18" s="7">
        <f t="shared" si="2"/>
        <v>2673</v>
      </c>
      <c r="D18" s="7">
        <f t="shared" si="3"/>
        <v>2661</v>
      </c>
      <c r="E18" s="7">
        <v>420</v>
      </c>
      <c r="F18" s="7">
        <v>415</v>
      </c>
      <c r="G18" s="7">
        <v>449</v>
      </c>
      <c r="H18" s="7">
        <v>446</v>
      </c>
      <c r="I18" s="7">
        <v>452</v>
      </c>
      <c r="J18" s="7">
        <v>479</v>
      </c>
      <c r="K18" s="8">
        <v>0</v>
      </c>
      <c r="L18" s="7">
        <v>12</v>
      </c>
    </row>
    <row r="19" spans="2:12" ht="15.75" customHeight="1">
      <c r="B19" s="26" t="s">
        <v>66</v>
      </c>
      <c r="C19" s="7">
        <f t="shared" si="2"/>
        <v>670</v>
      </c>
      <c r="D19" s="7">
        <f t="shared" si="3"/>
        <v>658</v>
      </c>
      <c r="E19" s="7">
        <v>98</v>
      </c>
      <c r="F19" s="7">
        <v>99</v>
      </c>
      <c r="G19" s="7">
        <v>102</v>
      </c>
      <c r="H19" s="7">
        <v>118</v>
      </c>
      <c r="I19" s="7">
        <v>125</v>
      </c>
      <c r="J19" s="7">
        <v>116</v>
      </c>
      <c r="K19" s="8">
        <v>0</v>
      </c>
      <c r="L19" s="7">
        <v>12</v>
      </c>
    </row>
    <row r="20" spans="2:12" ht="15.75" customHeight="1">
      <c r="B20" s="26" t="s">
        <v>67</v>
      </c>
      <c r="C20" s="7">
        <f t="shared" si="2"/>
        <v>395</v>
      </c>
      <c r="D20" s="7">
        <f t="shared" si="3"/>
        <v>391</v>
      </c>
      <c r="E20" s="7">
        <v>57</v>
      </c>
      <c r="F20" s="7">
        <v>72</v>
      </c>
      <c r="G20" s="7">
        <v>57</v>
      </c>
      <c r="H20" s="7">
        <v>67</v>
      </c>
      <c r="I20" s="7">
        <v>71</v>
      </c>
      <c r="J20" s="7">
        <v>67</v>
      </c>
      <c r="K20" s="7">
        <v>0</v>
      </c>
      <c r="L20" s="7">
        <v>4</v>
      </c>
    </row>
    <row r="21" spans="2:12" ht="15.75" customHeight="1">
      <c r="B21" s="26" t="s">
        <v>68</v>
      </c>
      <c r="C21" s="7">
        <f t="shared" si="2"/>
        <v>444</v>
      </c>
      <c r="D21" s="7">
        <f t="shared" si="3"/>
        <v>405</v>
      </c>
      <c r="E21" s="7">
        <v>88</v>
      </c>
      <c r="F21" s="7">
        <v>53</v>
      </c>
      <c r="G21" s="7">
        <v>68</v>
      </c>
      <c r="H21" s="7">
        <v>71</v>
      </c>
      <c r="I21" s="7">
        <v>62</v>
      </c>
      <c r="J21" s="7">
        <v>63</v>
      </c>
      <c r="K21" s="8">
        <v>38</v>
      </c>
      <c r="L21" s="8">
        <v>1</v>
      </c>
    </row>
    <row r="22" spans="2:12" ht="15.75" customHeight="1">
      <c r="B22" s="26" t="s">
        <v>69</v>
      </c>
      <c r="C22" s="7">
        <f t="shared" si="2"/>
        <v>424</v>
      </c>
      <c r="D22" s="7">
        <f t="shared" si="3"/>
        <v>423</v>
      </c>
      <c r="E22" s="7">
        <v>62</v>
      </c>
      <c r="F22" s="7">
        <v>63</v>
      </c>
      <c r="G22" s="7">
        <v>72</v>
      </c>
      <c r="H22" s="7">
        <v>71</v>
      </c>
      <c r="I22" s="7">
        <v>73</v>
      </c>
      <c r="J22" s="7">
        <v>82</v>
      </c>
      <c r="K22" s="8">
        <v>0</v>
      </c>
      <c r="L22" s="7">
        <v>1</v>
      </c>
    </row>
    <row r="23" spans="2:12" ht="15.75" customHeight="1">
      <c r="B23" s="26" t="s">
        <v>70</v>
      </c>
      <c r="C23" s="7">
        <f t="shared" si="2"/>
        <v>404</v>
      </c>
      <c r="D23" s="7">
        <f t="shared" si="3"/>
        <v>402</v>
      </c>
      <c r="E23" s="7">
        <v>56</v>
      </c>
      <c r="F23" s="7">
        <v>78</v>
      </c>
      <c r="G23" s="7">
        <v>58</v>
      </c>
      <c r="H23" s="7">
        <v>76</v>
      </c>
      <c r="I23" s="7">
        <v>68</v>
      </c>
      <c r="J23" s="7">
        <v>66</v>
      </c>
      <c r="K23" s="8">
        <v>0</v>
      </c>
      <c r="L23" s="7">
        <v>2</v>
      </c>
    </row>
    <row r="24" spans="2:12" ht="15.75" customHeight="1">
      <c r="B24" s="26"/>
      <c r="C24" s="7"/>
      <c r="D24" s="7"/>
      <c r="E24" s="7"/>
      <c r="F24" s="7"/>
      <c r="G24" s="7"/>
      <c r="H24" s="7"/>
      <c r="I24" s="7"/>
      <c r="J24" s="7"/>
      <c r="K24" s="8"/>
      <c r="L24" s="7"/>
    </row>
    <row r="25" spans="1:12" s="57" customFormat="1" ht="15.75" customHeight="1">
      <c r="A25" s="83" t="s">
        <v>103</v>
      </c>
      <c r="B25" s="84"/>
      <c r="C25" s="33">
        <f aca="true" t="shared" si="4" ref="C25:L25">SUM(C26:C36)</f>
        <v>57664</v>
      </c>
      <c r="D25" s="39">
        <f t="shared" si="4"/>
        <v>57118</v>
      </c>
      <c r="E25" s="39">
        <f t="shared" si="4"/>
        <v>9423</v>
      </c>
      <c r="F25" s="39">
        <f t="shared" si="4"/>
        <v>9659</v>
      </c>
      <c r="G25" s="39">
        <f t="shared" si="4"/>
        <v>9487</v>
      </c>
      <c r="H25" s="39">
        <f t="shared" si="4"/>
        <v>9576</v>
      </c>
      <c r="I25" s="39">
        <f t="shared" si="4"/>
        <v>9637</v>
      </c>
      <c r="J25" s="39">
        <f t="shared" si="4"/>
        <v>9336</v>
      </c>
      <c r="K25" s="49">
        <f t="shared" si="4"/>
        <v>49</v>
      </c>
      <c r="L25" s="39">
        <f t="shared" si="4"/>
        <v>497</v>
      </c>
    </row>
    <row r="26" spans="2:12" ht="15.75" customHeight="1">
      <c r="B26" s="26" t="s">
        <v>49</v>
      </c>
      <c r="C26" s="7">
        <f aca="true" t="shared" si="5" ref="C26:C36">D26+K26+L26</f>
        <v>11262</v>
      </c>
      <c r="D26" s="7">
        <f aca="true" t="shared" si="6" ref="D26:D36">SUM(E26:J26)</f>
        <v>11174</v>
      </c>
      <c r="E26" s="7">
        <v>1779</v>
      </c>
      <c r="F26" s="7">
        <v>1883</v>
      </c>
      <c r="G26" s="7">
        <v>1829</v>
      </c>
      <c r="H26" s="7">
        <v>1917</v>
      </c>
      <c r="I26" s="7">
        <v>1952</v>
      </c>
      <c r="J26" s="7">
        <v>1814</v>
      </c>
      <c r="K26" s="8">
        <v>0</v>
      </c>
      <c r="L26" s="7">
        <v>88</v>
      </c>
    </row>
    <row r="27" spans="2:12" ht="15.75" customHeight="1">
      <c r="B27" s="26" t="s">
        <v>51</v>
      </c>
      <c r="C27" s="7">
        <f t="shared" si="5"/>
        <v>6246</v>
      </c>
      <c r="D27" s="7">
        <f t="shared" si="6"/>
        <v>6197</v>
      </c>
      <c r="E27" s="7">
        <v>1008</v>
      </c>
      <c r="F27" s="7">
        <v>1001</v>
      </c>
      <c r="G27" s="7">
        <v>1039</v>
      </c>
      <c r="H27" s="7">
        <v>1067</v>
      </c>
      <c r="I27" s="7">
        <v>1067</v>
      </c>
      <c r="J27" s="7">
        <v>1015</v>
      </c>
      <c r="K27" s="8">
        <v>0</v>
      </c>
      <c r="L27" s="7">
        <v>49</v>
      </c>
    </row>
    <row r="28" spans="2:12" ht="15.75" customHeight="1">
      <c r="B28" s="26" t="s">
        <v>52</v>
      </c>
      <c r="C28" s="7">
        <f t="shared" si="5"/>
        <v>7422</v>
      </c>
      <c r="D28" s="7">
        <f t="shared" si="6"/>
        <v>7332</v>
      </c>
      <c r="E28" s="7">
        <v>1217</v>
      </c>
      <c r="F28" s="7">
        <v>1229</v>
      </c>
      <c r="G28" s="7">
        <v>1234</v>
      </c>
      <c r="H28" s="7">
        <v>1193</v>
      </c>
      <c r="I28" s="7">
        <v>1237</v>
      </c>
      <c r="J28" s="7">
        <v>1222</v>
      </c>
      <c r="K28" s="8">
        <v>30</v>
      </c>
      <c r="L28" s="7">
        <v>60</v>
      </c>
    </row>
    <row r="29" spans="2:12" ht="15.75" customHeight="1">
      <c r="B29" s="26" t="s">
        <v>55</v>
      </c>
      <c r="C29" s="7">
        <f t="shared" si="5"/>
        <v>15591</v>
      </c>
      <c r="D29" s="7">
        <f t="shared" si="6"/>
        <v>15416</v>
      </c>
      <c r="E29" s="7">
        <v>2522</v>
      </c>
      <c r="F29" s="7">
        <v>2629</v>
      </c>
      <c r="G29" s="7">
        <v>2492</v>
      </c>
      <c r="H29" s="7">
        <v>2601</v>
      </c>
      <c r="I29" s="7">
        <v>2610</v>
      </c>
      <c r="J29" s="7">
        <v>2562</v>
      </c>
      <c r="K29" s="7">
        <v>14</v>
      </c>
      <c r="L29" s="7">
        <v>161</v>
      </c>
    </row>
    <row r="30" spans="2:12" ht="15.75" customHeight="1">
      <c r="B30" s="26" t="s">
        <v>60</v>
      </c>
      <c r="C30" s="7">
        <f t="shared" si="5"/>
        <v>5504</v>
      </c>
      <c r="D30" s="7">
        <f t="shared" si="6"/>
        <v>5450</v>
      </c>
      <c r="E30" s="7">
        <v>978</v>
      </c>
      <c r="F30" s="7">
        <v>948</v>
      </c>
      <c r="G30" s="7">
        <v>915</v>
      </c>
      <c r="H30" s="7">
        <v>880</v>
      </c>
      <c r="I30" s="7">
        <v>871</v>
      </c>
      <c r="J30" s="7">
        <v>858</v>
      </c>
      <c r="K30" s="7">
        <v>0</v>
      </c>
      <c r="L30" s="7">
        <v>54</v>
      </c>
    </row>
    <row r="31" spans="2:12" ht="15.75" customHeight="1">
      <c r="B31" s="26" t="s">
        <v>63</v>
      </c>
      <c r="C31" s="7">
        <f t="shared" si="5"/>
        <v>3170</v>
      </c>
      <c r="D31" s="7">
        <f t="shared" si="6"/>
        <v>3154</v>
      </c>
      <c r="E31" s="7">
        <v>526</v>
      </c>
      <c r="F31" s="7">
        <v>535</v>
      </c>
      <c r="G31" s="7">
        <v>544</v>
      </c>
      <c r="H31" s="7">
        <v>533</v>
      </c>
      <c r="I31" s="7">
        <v>519</v>
      </c>
      <c r="J31" s="7">
        <v>497</v>
      </c>
      <c r="K31" s="8">
        <v>0</v>
      </c>
      <c r="L31" s="7">
        <v>16</v>
      </c>
    </row>
    <row r="32" spans="2:12" ht="15.75" customHeight="1">
      <c r="B32" s="26" t="s">
        <v>71</v>
      </c>
      <c r="C32" s="7">
        <f t="shared" si="5"/>
        <v>2163</v>
      </c>
      <c r="D32" s="7">
        <f t="shared" si="6"/>
        <v>2138</v>
      </c>
      <c r="E32" s="7">
        <v>354</v>
      </c>
      <c r="F32" s="7">
        <v>352</v>
      </c>
      <c r="G32" s="7">
        <v>375</v>
      </c>
      <c r="H32" s="7">
        <v>341</v>
      </c>
      <c r="I32" s="7">
        <v>352</v>
      </c>
      <c r="J32" s="7">
        <v>364</v>
      </c>
      <c r="K32" s="8">
        <v>0</v>
      </c>
      <c r="L32" s="7">
        <v>25</v>
      </c>
    </row>
    <row r="33" spans="2:12" ht="15.75" customHeight="1">
      <c r="B33" s="26" t="s">
        <v>72</v>
      </c>
      <c r="C33" s="7">
        <f t="shared" si="5"/>
        <v>2079</v>
      </c>
      <c r="D33" s="7">
        <f t="shared" si="6"/>
        <v>2069</v>
      </c>
      <c r="E33" s="7">
        <v>332</v>
      </c>
      <c r="F33" s="7">
        <v>355</v>
      </c>
      <c r="G33" s="7">
        <v>344</v>
      </c>
      <c r="H33" s="7">
        <v>344</v>
      </c>
      <c r="I33" s="7">
        <v>337</v>
      </c>
      <c r="J33" s="7">
        <v>357</v>
      </c>
      <c r="K33" s="8">
        <v>0</v>
      </c>
      <c r="L33" s="7">
        <v>10</v>
      </c>
    </row>
    <row r="34" spans="2:12" ht="15.75" customHeight="1">
      <c r="B34" s="26" t="s">
        <v>73</v>
      </c>
      <c r="C34" s="7">
        <f t="shared" si="5"/>
        <v>2562</v>
      </c>
      <c r="D34" s="7">
        <f t="shared" si="6"/>
        <v>2539</v>
      </c>
      <c r="E34" s="7">
        <v>451</v>
      </c>
      <c r="F34" s="7">
        <v>444</v>
      </c>
      <c r="G34" s="7">
        <v>444</v>
      </c>
      <c r="H34" s="7">
        <v>428</v>
      </c>
      <c r="I34" s="7">
        <v>399</v>
      </c>
      <c r="J34" s="7">
        <v>373</v>
      </c>
      <c r="K34" s="8">
        <v>0</v>
      </c>
      <c r="L34" s="8">
        <v>23</v>
      </c>
    </row>
    <row r="35" spans="2:12" ht="15.75" customHeight="1">
      <c r="B35" s="26" t="s">
        <v>74</v>
      </c>
      <c r="C35" s="7">
        <f t="shared" si="5"/>
        <v>1223</v>
      </c>
      <c r="D35" s="7">
        <f t="shared" si="6"/>
        <v>1213</v>
      </c>
      <c r="E35" s="7">
        <v>192</v>
      </c>
      <c r="F35" s="7">
        <v>204</v>
      </c>
      <c r="G35" s="7">
        <v>198</v>
      </c>
      <c r="H35" s="7">
        <v>202</v>
      </c>
      <c r="I35" s="7">
        <v>219</v>
      </c>
      <c r="J35" s="7">
        <v>198</v>
      </c>
      <c r="K35" s="8">
        <v>0</v>
      </c>
      <c r="L35" s="7">
        <v>10</v>
      </c>
    </row>
    <row r="36" spans="2:12" ht="15.75" customHeight="1">
      <c r="B36" s="26" t="s">
        <v>75</v>
      </c>
      <c r="C36" s="7">
        <f t="shared" si="5"/>
        <v>442</v>
      </c>
      <c r="D36" s="7">
        <f t="shared" si="6"/>
        <v>436</v>
      </c>
      <c r="E36" s="7">
        <v>64</v>
      </c>
      <c r="F36" s="7">
        <v>79</v>
      </c>
      <c r="G36" s="7">
        <v>73</v>
      </c>
      <c r="H36" s="7">
        <v>70</v>
      </c>
      <c r="I36" s="7">
        <v>74</v>
      </c>
      <c r="J36" s="7">
        <v>76</v>
      </c>
      <c r="K36" s="8">
        <v>5</v>
      </c>
      <c r="L36" s="7">
        <v>1</v>
      </c>
    </row>
    <row r="37" spans="2:12" ht="15.75" customHeight="1">
      <c r="B37" s="26"/>
      <c r="C37" s="7"/>
      <c r="D37" s="7"/>
      <c r="E37" s="7"/>
      <c r="F37" s="7"/>
      <c r="G37" s="7"/>
      <c r="H37" s="7"/>
      <c r="I37" s="7"/>
      <c r="J37" s="7"/>
      <c r="K37" s="8"/>
      <c r="L37" s="8"/>
    </row>
    <row r="38" spans="1:12" s="57" customFormat="1" ht="15.75" customHeight="1">
      <c r="A38" s="83" t="s">
        <v>104</v>
      </c>
      <c r="B38" s="84"/>
      <c r="C38" s="33">
        <f aca="true" t="shared" si="7" ref="C38:L38">SUM(C39:C39)</f>
        <v>38972</v>
      </c>
      <c r="D38" s="33">
        <f t="shared" si="7"/>
        <v>38457</v>
      </c>
      <c r="E38" s="33">
        <f t="shared" si="7"/>
        <v>6212</v>
      </c>
      <c r="F38" s="33">
        <f t="shared" si="7"/>
        <v>6303</v>
      </c>
      <c r="G38" s="33">
        <f t="shared" si="7"/>
        <v>6347</v>
      </c>
      <c r="H38" s="33">
        <f t="shared" si="7"/>
        <v>6363</v>
      </c>
      <c r="I38" s="33">
        <f t="shared" si="7"/>
        <v>6568</v>
      </c>
      <c r="J38" s="33">
        <f t="shared" si="7"/>
        <v>6664</v>
      </c>
      <c r="K38" s="33">
        <f t="shared" si="7"/>
        <v>225</v>
      </c>
      <c r="L38" s="33">
        <f t="shared" si="7"/>
        <v>290</v>
      </c>
    </row>
    <row r="39" spans="2:12" ht="15.75" customHeight="1">
      <c r="B39" s="26" t="s">
        <v>47</v>
      </c>
      <c r="C39" s="7">
        <f>D39+K39+L39</f>
        <v>38972</v>
      </c>
      <c r="D39" s="7">
        <f>SUM(E39:J39)</f>
        <v>38457</v>
      </c>
      <c r="E39" s="7">
        <v>6212</v>
      </c>
      <c r="F39" s="7">
        <v>6303</v>
      </c>
      <c r="G39" s="7">
        <v>6347</v>
      </c>
      <c r="H39" s="7">
        <v>6363</v>
      </c>
      <c r="I39" s="7">
        <v>6568</v>
      </c>
      <c r="J39" s="7">
        <v>6664</v>
      </c>
      <c r="K39" s="7">
        <v>225</v>
      </c>
      <c r="L39" s="7">
        <v>290</v>
      </c>
    </row>
    <row r="40" spans="2:12" ht="15.75" customHeight="1">
      <c r="B40" s="26"/>
      <c r="C40" s="7"/>
      <c r="D40" s="7"/>
      <c r="E40" s="7"/>
      <c r="F40" s="7"/>
      <c r="G40" s="7"/>
      <c r="H40" s="7"/>
      <c r="I40" s="7"/>
      <c r="J40" s="7"/>
      <c r="K40" s="8"/>
      <c r="L40" s="8"/>
    </row>
    <row r="41" spans="1:12" s="57" customFormat="1" ht="15.75" customHeight="1">
      <c r="A41" s="81" t="s">
        <v>110</v>
      </c>
      <c r="B41" s="82"/>
      <c r="C41" s="33">
        <f aca="true" t="shared" si="8" ref="C41:L41">SUM(C42:C54)</f>
        <v>54184</v>
      </c>
      <c r="D41" s="39">
        <f t="shared" si="8"/>
        <v>53367</v>
      </c>
      <c r="E41" s="39">
        <f t="shared" si="8"/>
        <v>8792</v>
      </c>
      <c r="F41" s="39">
        <f t="shared" si="8"/>
        <v>8836</v>
      </c>
      <c r="G41" s="39">
        <f t="shared" si="8"/>
        <v>8896</v>
      </c>
      <c r="H41" s="39">
        <f t="shared" si="8"/>
        <v>8994</v>
      </c>
      <c r="I41" s="39">
        <f t="shared" si="8"/>
        <v>8995</v>
      </c>
      <c r="J41" s="39">
        <f t="shared" si="8"/>
        <v>8854</v>
      </c>
      <c r="K41" s="49">
        <f t="shared" si="8"/>
        <v>113</v>
      </c>
      <c r="L41" s="49">
        <f t="shared" si="8"/>
        <v>704</v>
      </c>
    </row>
    <row r="42" spans="2:12" ht="15.75" customHeight="1">
      <c r="B42" s="26" t="s">
        <v>54</v>
      </c>
      <c r="C42" s="7">
        <f aca="true" t="shared" si="9" ref="C42:C54">D42+K42+L42</f>
        <v>5678</v>
      </c>
      <c r="D42" s="7">
        <f aca="true" t="shared" si="10" ref="D42:D54">SUM(E42:J42)</f>
        <v>5581</v>
      </c>
      <c r="E42" s="7">
        <v>922</v>
      </c>
      <c r="F42" s="7">
        <v>939</v>
      </c>
      <c r="G42" s="7">
        <v>891</v>
      </c>
      <c r="H42" s="7">
        <v>904</v>
      </c>
      <c r="I42" s="7">
        <v>966</v>
      </c>
      <c r="J42" s="7">
        <v>959</v>
      </c>
      <c r="K42" s="8">
        <v>40</v>
      </c>
      <c r="L42" s="7">
        <v>57</v>
      </c>
    </row>
    <row r="43" spans="2:12" ht="15.75" customHeight="1">
      <c r="B43" s="26" t="s">
        <v>56</v>
      </c>
      <c r="C43" s="7">
        <f t="shared" si="9"/>
        <v>9564</v>
      </c>
      <c r="D43" s="7">
        <f t="shared" si="10"/>
        <v>9417</v>
      </c>
      <c r="E43" s="7">
        <v>1612</v>
      </c>
      <c r="F43" s="7">
        <v>1556</v>
      </c>
      <c r="G43" s="7">
        <v>1570</v>
      </c>
      <c r="H43" s="7">
        <v>1571</v>
      </c>
      <c r="I43" s="7">
        <v>1609</v>
      </c>
      <c r="J43" s="7">
        <v>1499</v>
      </c>
      <c r="K43" s="8">
        <v>12</v>
      </c>
      <c r="L43" s="7">
        <v>135</v>
      </c>
    </row>
    <row r="44" spans="2:12" ht="15.75" customHeight="1">
      <c r="B44" s="26" t="s">
        <v>57</v>
      </c>
      <c r="C44" s="7">
        <f t="shared" si="9"/>
        <v>8248</v>
      </c>
      <c r="D44" s="7">
        <f t="shared" si="10"/>
        <v>8191</v>
      </c>
      <c r="E44" s="7">
        <v>1343</v>
      </c>
      <c r="F44" s="7">
        <v>1354</v>
      </c>
      <c r="G44" s="7">
        <v>1345</v>
      </c>
      <c r="H44" s="7">
        <v>1413</v>
      </c>
      <c r="I44" s="7">
        <v>1401</v>
      </c>
      <c r="J44" s="7">
        <v>1335</v>
      </c>
      <c r="K44" s="8">
        <v>0</v>
      </c>
      <c r="L44" s="7">
        <v>57</v>
      </c>
    </row>
    <row r="45" spans="2:12" ht="15.75" customHeight="1">
      <c r="B45" s="26" t="s">
        <v>58</v>
      </c>
      <c r="C45" s="7">
        <f t="shared" si="9"/>
        <v>6553</v>
      </c>
      <c r="D45" s="7">
        <f t="shared" si="10"/>
        <v>6438</v>
      </c>
      <c r="E45" s="7">
        <v>1038</v>
      </c>
      <c r="F45" s="7">
        <v>1093</v>
      </c>
      <c r="G45" s="7">
        <v>1100</v>
      </c>
      <c r="H45" s="7">
        <v>1083</v>
      </c>
      <c r="I45" s="7">
        <v>1069</v>
      </c>
      <c r="J45" s="7">
        <v>1055</v>
      </c>
      <c r="K45" s="8">
        <v>26</v>
      </c>
      <c r="L45" s="7">
        <v>89</v>
      </c>
    </row>
    <row r="46" spans="2:12" ht="15.75" customHeight="1">
      <c r="B46" s="26" t="s">
        <v>59</v>
      </c>
      <c r="C46" s="7">
        <f t="shared" si="9"/>
        <v>8240</v>
      </c>
      <c r="D46" s="7">
        <f t="shared" si="10"/>
        <v>8159</v>
      </c>
      <c r="E46" s="7">
        <v>1334</v>
      </c>
      <c r="F46" s="7">
        <v>1308</v>
      </c>
      <c r="G46" s="7">
        <v>1350</v>
      </c>
      <c r="H46" s="7">
        <v>1385</v>
      </c>
      <c r="I46" s="7">
        <v>1407</v>
      </c>
      <c r="J46" s="7">
        <v>1375</v>
      </c>
      <c r="K46" s="8">
        <v>0</v>
      </c>
      <c r="L46" s="7">
        <v>81</v>
      </c>
    </row>
    <row r="47" spans="2:12" ht="15.75" customHeight="1">
      <c r="B47" s="26" t="s">
        <v>61</v>
      </c>
      <c r="C47" s="7">
        <f t="shared" si="9"/>
        <v>5117</v>
      </c>
      <c r="D47" s="7">
        <f t="shared" si="10"/>
        <v>5000</v>
      </c>
      <c r="E47" s="7">
        <v>839</v>
      </c>
      <c r="F47" s="7">
        <v>844</v>
      </c>
      <c r="G47" s="7">
        <v>844</v>
      </c>
      <c r="H47" s="7">
        <v>848</v>
      </c>
      <c r="I47" s="7">
        <v>815</v>
      </c>
      <c r="J47" s="7">
        <v>810</v>
      </c>
      <c r="K47" s="8">
        <v>0</v>
      </c>
      <c r="L47" s="7">
        <v>117</v>
      </c>
    </row>
    <row r="48" spans="2:12" ht="15.75" customHeight="1">
      <c r="B48" s="26" t="s">
        <v>80</v>
      </c>
      <c r="C48" s="7">
        <f t="shared" si="9"/>
        <v>2083</v>
      </c>
      <c r="D48" s="7">
        <f t="shared" si="10"/>
        <v>2038</v>
      </c>
      <c r="E48" s="7">
        <v>358</v>
      </c>
      <c r="F48" s="7">
        <v>354</v>
      </c>
      <c r="G48" s="7">
        <v>351</v>
      </c>
      <c r="H48" s="7">
        <v>337</v>
      </c>
      <c r="I48" s="7">
        <v>343</v>
      </c>
      <c r="J48" s="7">
        <v>295</v>
      </c>
      <c r="K48" s="7">
        <v>0</v>
      </c>
      <c r="L48" s="7">
        <v>45</v>
      </c>
    </row>
    <row r="49" spans="2:12" ht="15.75" customHeight="1">
      <c r="B49" s="26" t="s">
        <v>81</v>
      </c>
      <c r="C49" s="7">
        <f t="shared" si="9"/>
        <v>2669</v>
      </c>
      <c r="D49" s="7">
        <f t="shared" si="10"/>
        <v>2621</v>
      </c>
      <c r="E49" s="7">
        <v>412</v>
      </c>
      <c r="F49" s="7">
        <v>455</v>
      </c>
      <c r="G49" s="7">
        <v>474</v>
      </c>
      <c r="H49" s="7">
        <v>420</v>
      </c>
      <c r="I49" s="7">
        <v>404</v>
      </c>
      <c r="J49" s="7">
        <v>456</v>
      </c>
      <c r="K49" s="8">
        <v>0</v>
      </c>
      <c r="L49" s="7">
        <v>48</v>
      </c>
    </row>
    <row r="50" spans="2:12" ht="15.75" customHeight="1">
      <c r="B50" s="26" t="s">
        <v>84</v>
      </c>
      <c r="C50" s="7">
        <f t="shared" si="9"/>
        <v>2765</v>
      </c>
      <c r="D50" s="7">
        <f t="shared" si="10"/>
        <v>2728</v>
      </c>
      <c r="E50" s="7">
        <v>433</v>
      </c>
      <c r="F50" s="7">
        <v>407</v>
      </c>
      <c r="G50" s="7">
        <v>440</v>
      </c>
      <c r="H50" s="7">
        <v>483</v>
      </c>
      <c r="I50" s="7">
        <v>455</v>
      </c>
      <c r="J50" s="7">
        <v>510</v>
      </c>
      <c r="K50" s="8">
        <v>12</v>
      </c>
      <c r="L50" s="7">
        <v>25</v>
      </c>
    </row>
    <row r="51" spans="2:12" ht="15.75" customHeight="1">
      <c r="B51" s="26" t="s">
        <v>76</v>
      </c>
      <c r="C51" s="7">
        <f t="shared" si="9"/>
        <v>1888</v>
      </c>
      <c r="D51" s="7">
        <f t="shared" si="10"/>
        <v>1860</v>
      </c>
      <c r="E51" s="7">
        <v>300</v>
      </c>
      <c r="F51" s="7">
        <v>306</v>
      </c>
      <c r="G51" s="7">
        <v>302</v>
      </c>
      <c r="H51" s="7">
        <v>311</v>
      </c>
      <c r="I51" s="7">
        <v>310</v>
      </c>
      <c r="J51" s="7">
        <v>331</v>
      </c>
      <c r="K51" s="8">
        <v>0</v>
      </c>
      <c r="L51" s="7">
        <v>28</v>
      </c>
    </row>
    <row r="52" spans="2:12" ht="15.75" customHeight="1">
      <c r="B52" s="26" t="s">
        <v>77</v>
      </c>
      <c r="C52" s="7">
        <f t="shared" si="9"/>
        <v>342</v>
      </c>
      <c r="D52" s="7">
        <f t="shared" si="10"/>
        <v>339</v>
      </c>
      <c r="E52" s="7">
        <v>44</v>
      </c>
      <c r="F52" s="7">
        <v>46</v>
      </c>
      <c r="G52" s="7">
        <v>62</v>
      </c>
      <c r="H52" s="7">
        <v>51</v>
      </c>
      <c r="I52" s="7">
        <v>54</v>
      </c>
      <c r="J52" s="7">
        <v>82</v>
      </c>
      <c r="K52" s="7">
        <v>0</v>
      </c>
      <c r="L52" s="7">
        <v>3</v>
      </c>
    </row>
    <row r="53" spans="2:12" ht="15.75" customHeight="1">
      <c r="B53" s="26" t="s">
        <v>83</v>
      </c>
      <c r="C53" s="7">
        <f t="shared" si="9"/>
        <v>1037</v>
      </c>
      <c r="D53" s="7">
        <f t="shared" si="10"/>
        <v>995</v>
      </c>
      <c r="E53" s="7">
        <v>157</v>
      </c>
      <c r="F53" s="7">
        <v>174</v>
      </c>
      <c r="G53" s="7">
        <v>167</v>
      </c>
      <c r="H53" s="7">
        <v>188</v>
      </c>
      <c r="I53" s="7">
        <v>162</v>
      </c>
      <c r="J53" s="7">
        <v>147</v>
      </c>
      <c r="K53" s="8">
        <v>23</v>
      </c>
      <c r="L53" s="7">
        <v>19</v>
      </c>
    </row>
    <row r="54" spans="2:12" ht="15.75" customHeight="1">
      <c r="B54" s="26" t="s">
        <v>78</v>
      </c>
      <c r="C54" s="7">
        <f t="shared" si="9"/>
        <v>0</v>
      </c>
      <c r="D54" s="7">
        <f t="shared" si="10"/>
        <v>0</v>
      </c>
      <c r="E54" s="7"/>
      <c r="F54" s="7"/>
      <c r="G54" s="7"/>
      <c r="H54" s="7"/>
      <c r="I54" s="7"/>
      <c r="J54" s="7"/>
      <c r="K54" s="8"/>
      <c r="L54" s="8"/>
    </row>
    <row r="55" spans="2:12" ht="15.75" customHeight="1">
      <c r="B55" s="26"/>
      <c r="C55" s="7"/>
      <c r="D55" s="7"/>
      <c r="E55" s="7"/>
      <c r="F55" s="7"/>
      <c r="G55" s="7"/>
      <c r="H55" s="7"/>
      <c r="I55" s="7"/>
      <c r="J55" s="7"/>
      <c r="K55" s="8"/>
      <c r="L55" s="8"/>
    </row>
    <row r="56" spans="1:12" s="57" customFormat="1" ht="15.75" customHeight="1">
      <c r="A56" s="83" t="s">
        <v>109</v>
      </c>
      <c r="B56" s="84"/>
      <c r="C56" s="33">
        <f aca="true" t="shared" si="11" ref="C56:L56">SUM(C57:C59)</f>
        <v>50135</v>
      </c>
      <c r="D56" s="39">
        <f t="shared" si="11"/>
        <v>49375</v>
      </c>
      <c r="E56" s="39">
        <f t="shared" si="11"/>
        <v>8202</v>
      </c>
      <c r="F56" s="39">
        <f t="shared" si="11"/>
        <v>8239</v>
      </c>
      <c r="G56" s="39">
        <f t="shared" si="11"/>
        <v>8220</v>
      </c>
      <c r="H56" s="39">
        <f t="shared" si="11"/>
        <v>8224</v>
      </c>
      <c r="I56" s="39">
        <f t="shared" si="11"/>
        <v>8420</v>
      </c>
      <c r="J56" s="39">
        <f t="shared" si="11"/>
        <v>8070</v>
      </c>
      <c r="K56" s="49">
        <f t="shared" si="11"/>
        <v>261</v>
      </c>
      <c r="L56" s="49">
        <f t="shared" si="11"/>
        <v>499</v>
      </c>
    </row>
    <row r="57" spans="2:12" ht="15.75" customHeight="1">
      <c r="B57" s="26" t="s">
        <v>48</v>
      </c>
      <c r="C57" s="7">
        <f>D57+K57+L57</f>
        <v>46449</v>
      </c>
      <c r="D57" s="7">
        <f>SUM(E57:J57)</f>
        <v>45724</v>
      </c>
      <c r="E57" s="7">
        <v>7592</v>
      </c>
      <c r="F57" s="7">
        <v>7644</v>
      </c>
      <c r="G57" s="7">
        <v>7594</v>
      </c>
      <c r="H57" s="7">
        <v>7596</v>
      </c>
      <c r="I57" s="7">
        <v>7786</v>
      </c>
      <c r="J57" s="7">
        <v>7512</v>
      </c>
      <c r="K57" s="8">
        <v>261</v>
      </c>
      <c r="L57" s="7">
        <v>464</v>
      </c>
    </row>
    <row r="58" spans="2:12" ht="15.75" customHeight="1">
      <c r="B58" s="26" t="s">
        <v>64</v>
      </c>
      <c r="C58" s="7">
        <f>D58+K58+L58</f>
        <v>2685</v>
      </c>
      <c r="D58" s="7">
        <f>SUM(E58:J58)</f>
        <v>2653</v>
      </c>
      <c r="E58" s="7">
        <v>443</v>
      </c>
      <c r="F58" s="7">
        <v>435</v>
      </c>
      <c r="G58" s="7">
        <v>441</v>
      </c>
      <c r="H58" s="7">
        <v>473</v>
      </c>
      <c r="I58" s="7">
        <v>451</v>
      </c>
      <c r="J58" s="7">
        <v>410</v>
      </c>
      <c r="K58" s="8">
        <v>0</v>
      </c>
      <c r="L58" s="7">
        <v>32</v>
      </c>
    </row>
    <row r="59" spans="1:12" ht="15.75" customHeight="1">
      <c r="A59" s="58"/>
      <c r="B59" s="59" t="s">
        <v>79</v>
      </c>
      <c r="C59" s="62">
        <f>D59+K59+L59</f>
        <v>1001</v>
      </c>
      <c r="D59" s="62">
        <f>SUM(E59:J59)</f>
        <v>998</v>
      </c>
      <c r="E59" s="62">
        <v>167</v>
      </c>
      <c r="F59" s="62">
        <v>160</v>
      </c>
      <c r="G59" s="62">
        <v>185</v>
      </c>
      <c r="H59" s="62">
        <v>155</v>
      </c>
      <c r="I59" s="62">
        <v>183</v>
      </c>
      <c r="J59" s="62">
        <v>148</v>
      </c>
      <c r="K59" s="61">
        <v>0</v>
      </c>
      <c r="L59" s="61">
        <v>3</v>
      </c>
    </row>
    <row r="60" spans="3:12" ht="17.25" customHeight="1">
      <c r="C60" s="7"/>
      <c r="D60" s="7"/>
      <c r="E60" s="7"/>
      <c r="F60" s="7"/>
      <c r="G60" s="7"/>
      <c r="H60" s="7"/>
      <c r="I60" s="7"/>
      <c r="J60" s="7"/>
      <c r="K60" s="8"/>
      <c r="L60" s="7"/>
    </row>
    <row r="61" spans="3:12" ht="17.25" customHeight="1">
      <c r="C61" s="7"/>
      <c r="D61" s="7"/>
      <c r="E61" s="7"/>
      <c r="F61" s="7"/>
      <c r="G61" s="7"/>
      <c r="H61" s="7"/>
      <c r="I61" s="7"/>
      <c r="J61" s="7"/>
      <c r="K61" s="8"/>
      <c r="L61" s="7"/>
    </row>
    <row r="62" spans="3:12" ht="17.25" customHeight="1">
      <c r="C62" s="7"/>
      <c r="D62" s="7"/>
      <c r="E62" s="7"/>
      <c r="F62" s="7"/>
      <c r="G62" s="7"/>
      <c r="H62" s="7"/>
      <c r="I62" s="7"/>
      <c r="J62" s="7"/>
      <c r="K62" s="8"/>
      <c r="L62" s="7"/>
    </row>
    <row r="63" spans="3:12" ht="17.25" customHeight="1"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3:12" ht="17.25" customHeight="1">
      <c r="C64" s="7"/>
      <c r="D64" s="7"/>
      <c r="E64" s="7"/>
      <c r="F64" s="7"/>
      <c r="G64" s="7"/>
      <c r="H64" s="7"/>
      <c r="I64" s="7"/>
      <c r="J64" s="7"/>
      <c r="K64" s="8"/>
      <c r="L64" s="7"/>
    </row>
    <row r="65" spans="3:12" ht="17.25" customHeight="1">
      <c r="C65" s="7"/>
      <c r="D65" s="7"/>
      <c r="E65" s="7"/>
      <c r="F65" s="7"/>
      <c r="G65" s="7"/>
      <c r="H65" s="7"/>
      <c r="I65" s="7"/>
      <c r="J65" s="7"/>
      <c r="K65" s="8"/>
      <c r="L65" s="7"/>
    </row>
    <row r="66" spans="3:12" ht="17.25" customHeight="1">
      <c r="C66" s="7"/>
      <c r="D66" s="7"/>
      <c r="E66" s="7"/>
      <c r="F66" s="7"/>
      <c r="G66" s="7"/>
      <c r="H66" s="7"/>
      <c r="I66" s="7"/>
      <c r="J66" s="7"/>
      <c r="K66" s="8"/>
      <c r="L66" s="7"/>
    </row>
    <row r="67" spans="3:12" ht="17.25" customHeight="1">
      <c r="C67" s="7"/>
      <c r="D67" s="7"/>
      <c r="E67" s="7"/>
      <c r="F67" s="7"/>
      <c r="G67" s="7"/>
      <c r="H67" s="7"/>
      <c r="I67" s="7"/>
      <c r="J67" s="7"/>
      <c r="K67" s="7"/>
      <c r="L67" s="8"/>
    </row>
    <row r="68" spans="3:12" ht="17.25" customHeight="1">
      <c r="C68" s="7"/>
      <c r="D68" s="7"/>
      <c r="E68" s="7"/>
      <c r="F68" s="7"/>
      <c r="G68" s="7"/>
      <c r="H68" s="7"/>
      <c r="I68" s="7"/>
      <c r="J68" s="7"/>
      <c r="K68" s="8"/>
      <c r="L68" s="8"/>
    </row>
    <row r="69" spans="3:12" ht="17.25" customHeight="1">
      <c r="C69" s="7"/>
      <c r="D69" s="7"/>
      <c r="E69" s="7"/>
      <c r="F69" s="7"/>
      <c r="G69" s="7"/>
      <c r="H69" s="7"/>
      <c r="I69" s="7"/>
      <c r="J69" s="7"/>
      <c r="K69" s="8"/>
      <c r="L69" s="7"/>
    </row>
    <row r="70" spans="3:12" ht="17.25" customHeight="1">
      <c r="C70" s="7"/>
      <c r="D70" s="7"/>
      <c r="E70" s="7"/>
      <c r="F70" s="7"/>
      <c r="G70" s="7"/>
      <c r="H70" s="7"/>
      <c r="I70" s="7"/>
      <c r="J70" s="7"/>
      <c r="K70" s="8"/>
      <c r="L70" s="8"/>
    </row>
    <row r="71" spans="3:12" ht="17.25" customHeight="1">
      <c r="C71" s="7"/>
      <c r="D71" s="7"/>
      <c r="E71" s="7"/>
      <c r="F71" s="7"/>
      <c r="G71" s="7"/>
      <c r="H71" s="7"/>
      <c r="I71" s="7"/>
      <c r="J71" s="7"/>
      <c r="K71" s="8"/>
      <c r="L71" s="8"/>
    </row>
    <row r="72" spans="3:12" ht="17.25" customHeight="1">
      <c r="C72" s="7"/>
      <c r="D72" s="7"/>
      <c r="E72" s="7"/>
      <c r="F72" s="7"/>
      <c r="G72" s="7"/>
      <c r="H72" s="7"/>
      <c r="I72" s="7"/>
      <c r="J72" s="7"/>
      <c r="K72" s="8"/>
      <c r="L72" s="7"/>
    </row>
    <row r="73" spans="3:12" ht="17.25" customHeight="1">
      <c r="C73" s="7"/>
      <c r="D73" s="7"/>
      <c r="E73" s="7"/>
      <c r="F73" s="7"/>
      <c r="G73" s="7"/>
      <c r="H73" s="7"/>
      <c r="I73" s="7"/>
      <c r="J73" s="7"/>
      <c r="K73" s="8"/>
      <c r="L73" s="7"/>
    </row>
    <row r="74" spans="3:12" ht="17.25" customHeight="1">
      <c r="C74" s="7"/>
      <c r="D74" s="7"/>
      <c r="E74" s="7"/>
      <c r="F74" s="7"/>
      <c r="G74" s="7"/>
      <c r="H74" s="7"/>
      <c r="I74" s="7"/>
      <c r="J74" s="7"/>
      <c r="K74" s="8"/>
      <c r="L74" s="7"/>
    </row>
    <row r="75" spans="3:12" ht="17.25" customHeight="1">
      <c r="C75" s="7"/>
      <c r="D75" s="7"/>
      <c r="E75" s="7"/>
      <c r="F75" s="7"/>
      <c r="G75" s="7"/>
      <c r="H75" s="7"/>
      <c r="I75" s="7"/>
      <c r="J75" s="7"/>
      <c r="K75" s="8"/>
      <c r="L75" s="7"/>
    </row>
    <row r="76" spans="3:12" ht="17.25" customHeight="1">
      <c r="C76" s="7"/>
      <c r="D76" s="7"/>
      <c r="E76" s="7"/>
      <c r="F76" s="7"/>
      <c r="G76" s="7"/>
      <c r="H76" s="7"/>
      <c r="I76" s="7"/>
      <c r="J76" s="7"/>
      <c r="K76" s="7"/>
      <c r="L76" s="8"/>
    </row>
    <row r="77" spans="3:12" ht="17.25" customHeight="1">
      <c r="C77" s="7"/>
      <c r="D77" s="7"/>
      <c r="E77" s="7"/>
      <c r="F77" s="7"/>
      <c r="G77" s="7"/>
      <c r="H77" s="7"/>
      <c r="I77" s="7"/>
      <c r="J77" s="7"/>
      <c r="K77" s="7"/>
      <c r="L77" s="8"/>
    </row>
    <row r="78" spans="3:12" ht="17.25" customHeight="1">
      <c r="C78" s="7"/>
      <c r="D78" s="7"/>
      <c r="E78" s="7"/>
      <c r="F78" s="7"/>
      <c r="G78" s="7"/>
      <c r="H78" s="7"/>
      <c r="I78" s="7"/>
      <c r="J78" s="7"/>
      <c r="K78" s="8"/>
      <c r="L78" s="8"/>
    </row>
    <row r="79" spans="3:12" ht="17.25" customHeight="1">
      <c r="C79" s="7"/>
      <c r="D79" s="7"/>
      <c r="E79" s="7"/>
      <c r="F79" s="7"/>
      <c r="G79" s="7"/>
      <c r="H79" s="7"/>
      <c r="I79" s="7"/>
      <c r="J79" s="7"/>
      <c r="K79" s="8"/>
      <c r="L79" s="8"/>
    </row>
    <row r="80" spans="3:12" ht="17.25" customHeight="1">
      <c r="C80" s="7"/>
      <c r="D80" s="7"/>
      <c r="E80" s="7"/>
      <c r="F80" s="7"/>
      <c r="G80" s="7"/>
      <c r="H80" s="7"/>
      <c r="I80" s="7"/>
      <c r="J80" s="7"/>
      <c r="K80" s="8"/>
      <c r="L80" s="7"/>
    </row>
    <row r="81" spans="3:12" ht="17.25" customHeight="1">
      <c r="C81" s="7"/>
      <c r="D81" s="7"/>
      <c r="E81" s="7"/>
      <c r="F81" s="7"/>
      <c r="G81" s="7"/>
      <c r="H81" s="7"/>
      <c r="I81" s="7"/>
      <c r="J81" s="7"/>
      <c r="K81" s="8"/>
      <c r="L81" s="7"/>
    </row>
    <row r="82" spans="3:12" ht="17.25" customHeight="1">
      <c r="C82" s="7"/>
      <c r="D82" s="7"/>
      <c r="E82" s="7"/>
      <c r="F82" s="7"/>
      <c r="G82" s="7"/>
      <c r="H82" s="7"/>
      <c r="I82" s="7"/>
      <c r="J82" s="7"/>
      <c r="K82" s="8"/>
      <c r="L82" s="7"/>
    </row>
    <row r="83" spans="3:12" ht="17.25" customHeight="1">
      <c r="C83" s="7"/>
      <c r="D83" s="7"/>
      <c r="E83" s="7"/>
      <c r="F83" s="7"/>
      <c r="G83" s="7"/>
      <c r="H83" s="7"/>
      <c r="I83" s="7"/>
      <c r="J83" s="7"/>
      <c r="K83" s="8"/>
      <c r="L83" s="7"/>
    </row>
    <row r="84" spans="3:12" ht="17.25" customHeight="1">
      <c r="C84" s="7"/>
      <c r="D84" s="7"/>
      <c r="E84" s="7"/>
      <c r="F84" s="7"/>
      <c r="G84" s="7"/>
      <c r="H84" s="7"/>
      <c r="I84" s="7"/>
      <c r="J84" s="7"/>
      <c r="K84" s="8"/>
      <c r="L84" s="7"/>
    </row>
    <row r="85" spans="3:12" ht="17.25" customHeight="1">
      <c r="C85" s="7"/>
      <c r="D85" s="7"/>
      <c r="E85" s="7"/>
      <c r="F85" s="7"/>
      <c r="G85" s="7"/>
      <c r="H85" s="7"/>
      <c r="I85" s="7"/>
      <c r="J85" s="7"/>
      <c r="K85" s="8"/>
      <c r="L85" s="7"/>
    </row>
    <row r="86" spans="3:12" ht="17.25" customHeight="1">
      <c r="C86" s="7"/>
      <c r="D86" s="7"/>
      <c r="E86" s="7"/>
      <c r="F86" s="7"/>
      <c r="G86" s="7"/>
      <c r="H86" s="7"/>
      <c r="I86" s="7"/>
      <c r="J86" s="7"/>
      <c r="K86" s="8"/>
      <c r="L86" s="7"/>
    </row>
    <row r="87" spans="3:12" ht="17.25" customHeight="1"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3:12" ht="17.25" customHeight="1">
      <c r="C88" s="7"/>
      <c r="D88" s="7"/>
      <c r="E88" s="7"/>
      <c r="F88" s="7"/>
      <c r="G88" s="7"/>
      <c r="H88" s="7"/>
      <c r="I88" s="7"/>
      <c r="J88" s="7"/>
      <c r="K88" s="8"/>
      <c r="L88" s="7"/>
    </row>
    <row r="89" spans="3:12" ht="17.25" customHeight="1">
      <c r="C89" s="7"/>
      <c r="D89" s="7"/>
      <c r="E89" s="7"/>
      <c r="F89" s="7"/>
      <c r="G89" s="7"/>
      <c r="H89" s="7"/>
      <c r="I89" s="7"/>
      <c r="J89" s="7"/>
      <c r="K89" s="8"/>
      <c r="L89" s="7"/>
    </row>
    <row r="90" spans="3:12" ht="17.25" customHeight="1">
      <c r="C90" s="7"/>
      <c r="D90" s="7"/>
      <c r="E90" s="7"/>
      <c r="F90" s="7"/>
      <c r="G90" s="7"/>
      <c r="H90" s="7"/>
      <c r="I90" s="7"/>
      <c r="J90" s="7"/>
      <c r="K90" s="8"/>
      <c r="L90" s="7"/>
    </row>
    <row r="91" spans="3:12" ht="17.25" customHeight="1">
      <c r="C91" s="7"/>
      <c r="D91" s="7"/>
      <c r="E91" s="7"/>
      <c r="F91" s="7"/>
      <c r="G91" s="7"/>
      <c r="H91" s="7"/>
      <c r="I91" s="7"/>
      <c r="J91" s="7"/>
      <c r="K91" s="8"/>
      <c r="L91" s="7"/>
    </row>
    <row r="92" spans="3:12" ht="17.25" customHeight="1">
      <c r="C92" s="7"/>
      <c r="D92" s="7"/>
      <c r="E92" s="7"/>
      <c r="F92" s="7"/>
      <c r="G92" s="7"/>
      <c r="H92" s="7"/>
      <c r="I92" s="7"/>
      <c r="J92" s="7"/>
      <c r="K92" s="8"/>
      <c r="L92" s="7"/>
    </row>
    <row r="93" spans="3:12" ht="17.25" customHeight="1">
      <c r="C93" s="7"/>
      <c r="D93" s="7"/>
      <c r="E93" s="7"/>
      <c r="F93" s="7"/>
      <c r="G93" s="7"/>
      <c r="H93" s="7"/>
      <c r="I93" s="7"/>
      <c r="J93" s="7"/>
      <c r="K93" s="8"/>
      <c r="L93" s="7"/>
    </row>
    <row r="94" spans="3:12" ht="17.25" customHeight="1">
      <c r="C94" s="7"/>
      <c r="D94" s="7"/>
      <c r="E94" s="7"/>
      <c r="F94" s="8"/>
      <c r="G94" s="8"/>
      <c r="H94" s="8"/>
      <c r="I94" s="8"/>
      <c r="J94" s="7"/>
      <c r="K94" s="7"/>
      <c r="L94" s="8"/>
    </row>
    <row r="95" spans="3:12" ht="17.25" customHeight="1">
      <c r="C95" s="7"/>
      <c r="D95" s="7"/>
      <c r="E95" s="7"/>
      <c r="F95" s="8"/>
      <c r="G95" s="8"/>
      <c r="H95" s="8"/>
      <c r="I95" s="8"/>
      <c r="J95" s="7"/>
      <c r="K95" s="7"/>
      <c r="L95" s="8"/>
    </row>
    <row r="96" spans="3:12" ht="17.25" customHeight="1"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3:12" ht="17.25" customHeight="1"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3:12" ht="17.25" customHeight="1">
      <c r="C98" s="7"/>
      <c r="D98" s="7"/>
      <c r="E98" s="7"/>
      <c r="F98" s="7"/>
      <c r="G98" s="7"/>
      <c r="H98" s="7"/>
      <c r="I98" s="7"/>
      <c r="J98" s="7"/>
      <c r="K98" s="8"/>
      <c r="L98" s="7"/>
    </row>
    <row r="99" spans="3:12" ht="17.25" customHeight="1">
      <c r="C99" s="7"/>
      <c r="D99" s="7"/>
      <c r="E99" s="7"/>
      <c r="F99" s="7"/>
      <c r="G99" s="7"/>
      <c r="H99" s="7"/>
      <c r="I99" s="7"/>
      <c r="J99" s="7"/>
      <c r="K99" s="8"/>
      <c r="L99" s="7"/>
    </row>
    <row r="100" spans="3:12" ht="17.25" customHeight="1">
      <c r="C100" s="7"/>
      <c r="D100" s="7"/>
      <c r="E100" s="7"/>
      <c r="F100" s="7"/>
      <c r="G100" s="7"/>
      <c r="H100" s="7"/>
      <c r="I100" s="7"/>
      <c r="J100" s="7"/>
      <c r="K100" s="8"/>
      <c r="L100" s="7"/>
    </row>
    <row r="101" spans="3:12" ht="17.25" customHeight="1">
      <c r="C101" s="7"/>
      <c r="D101" s="7"/>
      <c r="E101" s="7"/>
      <c r="F101" s="7"/>
      <c r="G101" s="7"/>
      <c r="H101" s="7"/>
      <c r="I101" s="7"/>
      <c r="J101" s="7"/>
      <c r="K101" s="8"/>
      <c r="L101" s="7"/>
    </row>
    <row r="102" spans="3:12" ht="17.25" customHeight="1">
      <c r="C102" s="7"/>
      <c r="D102" s="7"/>
      <c r="E102" s="7"/>
      <c r="F102" s="7"/>
      <c r="G102" s="7"/>
      <c r="H102" s="7"/>
      <c r="I102" s="7"/>
      <c r="J102" s="7"/>
      <c r="K102" s="8"/>
      <c r="L102" s="7"/>
    </row>
    <row r="103" spans="3:12" ht="17.25" customHeight="1"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3:12" ht="17.25" customHeight="1">
      <c r="C104" s="7"/>
      <c r="D104" s="7"/>
      <c r="E104" s="7"/>
      <c r="F104" s="7"/>
      <c r="G104" s="7"/>
      <c r="H104" s="7"/>
      <c r="I104" s="7"/>
      <c r="J104" s="7"/>
      <c r="K104" s="8"/>
      <c r="L104" s="7"/>
    </row>
  </sheetData>
  <mergeCells count="18">
    <mergeCell ref="K2:K3"/>
    <mergeCell ref="L2:L3"/>
    <mergeCell ref="D2:J2"/>
    <mergeCell ref="C2:C3"/>
    <mergeCell ref="A4:B4"/>
    <mergeCell ref="A5:B5"/>
    <mergeCell ref="A6:B6"/>
    <mergeCell ref="A2:B3"/>
    <mergeCell ref="A7:B7"/>
    <mergeCell ref="A56:B56"/>
    <mergeCell ref="A13:B13"/>
    <mergeCell ref="A25:B25"/>
    <mergeCell ref="A38:B38"/>
    <mergeCell ref="A41:B41"/>
    <mergeCell ref="A8:B8"/>
    <mergeCell ref="A9:B9"/>
    <mergeCell ref="A10:B10"/>
    <mergeCell ref="A11:B11"/>
  </mergeCells>
  <printOptions horizontalCentered="1"/>
  <pageMargins left="0.7874015748031497" right="0.7874015748031497" top="0.7874015748031497" bottom="0.3937007874015748" header="0.3937007874015748" footer="0.3937007874015748"/>
  <pageSetup blackAndWhite="1" firstPageNumber="41" useFirstPageNumber="1" fitToHeight="0" horizontalDpi="98" verticalDpi="98" orientation="portrait" paperSize="9" scale="80" r:id="rId3"/>
  <headerFooter alignWithMargins="0">
    <oddHeader>&amp;R&amp;"ＭＳ Ｐゴシック,標準"&amp;18小学校</oddHeader>
  </headerFooter>
  <rowBreaks count="1" manualBreakCount="1">
    <brk id="59" max="255" man="1"/>
  </rowBreaks>
  <ignoredErrors>
    <ignoredError sqref="D9:D59" formulaRange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S64"/>
  <sheetViews>
    <sheetView showOutlineSymbols="0" zoomScaleSheetLayoutView="85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F10" sqref="F10"/>
    </sheetView>
  </sheetViews>
  <sheetFormatPr defaultColWidth="8.796875" defaultRowHeight="14.25"/>
  <cols>
    <col min="1" max="1" width="2.59765625" style="2" customWidth="1"/>
    <col min="2" max="2" width="12.59765625" style="1" customWidth="1"/>
    <col min="3" max="11" width="10.09765625" style="1" customWidth="1"/>
    <col min="12" max="17" width="10.59765625" style="2" customWidth="1"/>
    <col min="18" max="19" width="9.59765625" style="2" customWidth="1"/>
    <col min="20" max="16384" width="14" style="2" customWidth="1"/>
  </cols>
  <sheetData>
    <row r="1" spans="1:6" s="38" customFormat="1" ht="24" customHeight="1">
      <c r="A1" s="43" t="s">
        <v>128</v>
      </c>
      <c r="C1" s="43"/>
      <c r="D1" s="44"/>
      <c r="E1" s="44"/>
      <c r="F1" s="44"/>
    </row>
    <row r="2" spans="1:19" s="5" customFormat="1" ht="15.75" customHeight="1">
      <c r="A2" s="99" t="s">
        <v>0</v>
      </c>
      <c r="B2" s="100"/>
      <c r="C2" s="100" t="s">
        <v>1</v>
      </c>
      <c r="D2" s="100"/>
      <c r="E2" s="100"/>
      <c r="F2" s="100" t="s">
        <v>24</v>
      </c>
      <c r="G2" s="100"/>
      <c r="H2" s="100" t="s">
        <v>25</v>
      </c>
      <c r="I2" s="100"/>
      <c r="J2" s="100" t="s">
        <v>26</v>
      </c>
      <c r="K2" s="107"/>
      <c r="L2" s="99" t="s">
        <v>27</v>
      </c>
      <c r="M2" s="100"/>
      <c r="N2" s="100" t="s">
        <v>28</v>
      </c>
      <c r="O2" s="100"/>
      <c r="P2" s="100" t="s">
        <v>29</v>
      </c>
      <c r="Q2" s="100"/>
      <c r="R2" s="100" t="s">
        <v>4</v>
      </c>
      <c r="S2" s="107"/>
    </row>
    <row r="3" spans="1:19" s="5" customFormat="1" ht="15.75" customHeight="1">
      <c r="A3" s="99"/>
      <c r="B3" s="100"/>
      <c r="C3" s="21" t="s">
        <v>1</v>
      </c>
      <c r="D3" s="21" t="s">
        <v>2</v>
      </c>
      <c r="E3" s="21" t="s">
        <v>3</v>
      </c>
      <c r="F3" s="21" t="s">
        <v>2</v>
      </c>
      <c r="G3" s="21" t="s">
        <v>3</v>
      </c>
      <c r="H3" s="21" t="s">
        <v>2</v>
      </c>
      <c r="I3" s="21" t="s">
        <v>3</v>
      </c>
      <c r="J3" s="21" t="s">
        <v>2</v>
      </c>
      <c r="K3" s="23" t="s">
        <v>3</v>
      </c>
      <c r="L3" s="22" t="s">
        <v>2</v>
      </c>
      <c r="M3" s="21" t="s">
        <v>3</v>
      </c>
      <c r="N3" s="21" t="s">
        <v>2</v>
      </c>
      <c r="O3" s="21" t="s">
        <v>3</v>
      </c>
      <c r="P3" s="21" t="s">
        <v>2</v>
      </c>
      <c r="Q3" s="21" t="s">
        <v>3</v>
      </c>
      <c r="R3" s="21" t="s">
        <v>30</v>
      </c>
      <c r="S3" s="23" t="s">
        <v>121</v>
      </c>
    </row>
    <row r="4" spans="1:19" s="6" customFormat="1" ht="15.75" customHeight="1">
      <c r="A4" s="88">
        <v>17</v>
      </c>
      <c r="B4" s="89"/>
      <c r="C4" s="15">
        <v>217231</v>
      </c>
      <c r="D4" s="15">
        <v>111175</v>
      </c>
      <c r="E4" s="15">
        <v>106056</v>
      </c>
      <c r="F4" s="15">
        <v>18794</v>
      </c>
      <c r="G4" s="15">
        <v>17519</v>
      </c>
      <c r="H4" s="15">
        <v>18033</v>
      </c>
      <c r="I4" s="15">
        <v>17619</v>
      </c>
      <c r="J4" s="15">
        <v>18561</v>
      </c>
      <c r="K4" s="15">
        <v>17591</v>
      </c>
      <c r="L4" s="15">
        <v>17973</v>
      </c>
      <c r="M4" s="15">
        <v>17326</v>
      </c>
      <c r="N4" s="15">
        <v>19088</v>
      </c>
      <c r="O4" s="15">
        <v>18240</v>
      </c>
      <c r="P4" s="15">
        <v>18726</v>
      </c>
      <c r="Q4" s="15">
        <v>17761</v>
      </c>
      <c r="R4" s="15">
        <v>2431</v>
      </c>
      <c r="S4" s="15">
        <v>304</v>
      </c>
    </row>
    <row r="5" spans="1:19" s="6" customFormat="1" ht="15.75" customHeight="1">
      <c r="A5" s="88">
        <f>A4+1</f>
        <v>18</v>
      </c>
      <c r="B5" s="89"/>
      <c r="C5" s="15">
        <v>216524</v>
      </c>
      <c r="D5" s="15">
        <v>110750</v>
      </c>
      <c r="E5" s="15">
        <v>105774</v>
      </c>
      <c r="F5" s="15">
        <v>18348</v>
      </c>
      <c r="G5" s="15">
        <v>17509</v>
      </c>
      <c r="H5" s="15">
        <v>18786</v>
      </c>
      <c r="I5" s="15">
        <v>17544</v>
      </c>
      <c r="J5" s="15">
        <v>18037</v>
      </c>
      <c r="K5" s="15">
        <v>17585</v>
      </c>
      <c r="L5" s="15">
        <v>18553</v>
      </c>
      <c r="M5" s="15">
        <v>17565</v>
      </c>
      <c r="N5" s="15">
        <v>17954</v>
      </c>
      <c r="O5" s="15">
        <v>17347</v>
      </c>
      <c r="P5" s="15">
        <v>19072</v>
      </c>
      <c r="Q5" s="15">
        <v>18224</v>
      </c>
      <c r="R5" s="15">
        <v>2711</v>
      </c>
      <c r="S5" s="15">
        <v>297</v>
      </c>
    </row>
    <row r="6" spans="1:19" s="6" customFormat="1" ht="15.75" customHeight="1">
      <c r="A6" s="88">
        <f>A5+1</f>
        <v>19</v>
      </c>
      <c r="B6" s="89"/>
      <c r="C6" s="15">
        <v>215028</v>
      </c>
      <c r="D6" s="15">
        <v>110098</v>
      </c>
      <c r="E6" s="15">
        <v>104930</v>
      </c>
      <c r="F6" s="15">
        <v>18372</v>
      </c>
      <c r="G6" s="15">
        <v>17333</v>
      </c>
      <c r="H6" s="15">
        <v>18359</v>
      </c>
      <c r="I6" s="15">
        <v>17492</v>
      </c>
      <c r="J6" s="15">
        <v>18815</v>
      </c>
      <c r="K6" s="15">
        <v>17578</v>
      </c>
      <c r="L6" s="15">
        <v>18040</v>
      </c>
      <c r="M6" s="15">
        <v>17584</v>
      </c>
      <c r="N6" s="15">
        <v>18526</v>
      </c>
      <c r="O6" s="15">
        <v>17610</v>
      </c>
      <c r="P6" s="15">
        <v>17986</v>
      </c>
      <c r="Q6" s="15">
        <v>17333</v>
      </c>
      <c r="R6" s="15">
        <v>2987</v>
      </c>
      <c r="S6" s="15">
        <v>346</v>
      </c>
    </row>
    <row r="7" spans="1:19" s="6" customFormat="1" ht="15.75" customHeight="1">
      <c r="A7" s="88">
        <f>A6+1</f>
        <v>20</v>
      </c>
      <c r="B7" s="92"/>
      <c r="C7" s="15">
        <v>215325</v>
      </c>
      <c r="D7" s="15">
        <v>110412</v>
      </c>
      <c r="E7" s="15">
        <v>104913</v>
      </c>
      <c r="F7" s="15">
        <v>18264</v>
      </c>
      <c r="G7" s="15">
        <v>17353</v>
      </c>
      <c r="H7" s="15">
        <v>18373</v>
      </c>
      <c r="I7" s="15">
        <v>17336</v>
      </c>
      <c r="J7" s="15">
        <v>18360</v>
      </c>
      <c r="K7" s="15">
        <v>17483</v>
      </c>
      <c r="L7" s="15">
        <v>18833</v>
      </c>
      <c r="M7" s="15">
        <v>17545</v>
      </c>
      <c r="N7" s="15">
        <v>18056</v>
      </c>
      <c r="O7" s="15">
        <v>17591</v>
      </c>
      <c r="P7" s="15">
        <v>18526</v>
      </c>
      <c r="Q7" s="15">
        <v>17605</v>
      </c>
      <c r="R7" s="15">
        <v>3233</v>
      </c>
      <c r="S7" s="15">
        <v>328</v>
      </c>
    </row>
    <row r="8" spans="1:19" s="6" customFormat="1" ht="15.75" customHeight="1">
      <c r="A8" s="80">
        <f>A7+1</f>
        <v>21</v>
      </c>
      <c r="B8" s="96"/>
      <c r="C8" s="45">
        <f aca="true" t="shared" si="0" ref="C8:S8">C13+C25+C38+C41+C55</f>
        <v>213771</v>
      </c>
      <c r="D8" s="45">
        <f t="shared" si="0"/>
        <v>109824</v>
      </c>
      <c r="E8" s="45">
        <f t="shared" si="0"/>
        <v>103947</v>
      </c>
      <c r="F8" s="45">
        <f t="shared" si="0"/>
        <v>18149</v>
      </c>
      <c r="G8" s="45">
        <f t="shared" si="0"/>
        <v>16780</v>
      </c>
      <c r="H8" s="45">
        <f t="shared" si="0"/>
        <v>18196</v>
      </c>
      <c r="I8" s="45">
        <f t="shared" si="0"/>
        <v>17325</v>
      </c>
      <c r="J8" s="45">
        <f t="shared" si="0"/>
        <v>18330</v>
      </c>
      <c r="K8" s="45">
        <f t="shared" si="0"/>
        <v>17298</v>
      </c>
      <c r="L8" s="45">
        <f t="shared" si="0"/>
        <v>18336</v>
      </c>
      <c r="M8" s="45">
        <f t="shared" si="0"/>
        <v>17459</v>
      </c>
      <c r="N8" s="45">
        <f t="shared" si="0"/>
        <v>18791</v>
      </c>
      <c r="O8" s="45">
        <f t="shared" si="0"/>
        <v>17517</v>
      </c>
      <c r="P8" s="45">
        <f t="shared" si="0"/>
        <v>18022</v>
      </c>
      <c r="Q8" s="45">
        <f t="shared" si="0"/>
        <v>17568</v>
      </c>
      <c r="R8" s="45">
        <f t="shared" si="0"/>
        <v>3031</v>
      </c>
      <c r="S8" s="45">
        <f t="shared" si="0"/>
        <v>297</v>
      </c>
    </row>
    <row r="9" spans="1:19" s="6" customFormat="1" ht="15.75" customHeight="1">
      <c r="A9" s="97" t="s">
        <v>13</v>
      </c>
      <c r="B9" s="98"/>
      <c r="C9" s="15">
        <f>D9+E9</f>
        <v>1164</v>
      </c>
      <c r="D9" s="15">
        <f aca="true" t="shared" si="1" ref="D9:E11">F9+H9+J9+L9+N9+P9</f>
        <v>566</v>
      </c>
      <c r="E9" s="15">
        <f t="shared" si="1"/>
        <v>598</v>
      </c>
      <c r="F9" s="15">
        <v>95</v>
      </c>
      <c r="G9" s="15">
        <v>100</v>
      </c>
      <c r="H9" s="15">
        <v>97</v>
      </c>
      <c r="I9" s="15">
        <v>107</v>
      </c>
      <c r="J9" s="15">
        <v>95</v>
      </c>
      <c r="K9" s="15">
        <v>103</v>
      </c>
      <c r="L9" s="15">
        <v>97</v>
      </c>
      <c r="M9" s="15">
        <v>98</v>
      </c>
      <c r="N9" s="15">
        <v>91</v>
      </c>
      <c r="O9" s="15">
        <v>96</v>
      </c>
      <c r="P9" s="15">
        <v>91</v>
      </c>
      <c r="Q9" s="15">
        <v>94</v>
      </c>
      <c r="R9" s="15">
        <v>3</v>
      </c>
      <c r="S9" s="15">
        <v>0</v>
      </c>
    </row>
    <row r="10" spans="1:19" s="6" customFormat="1" ht="15.75" customHeight="1">
      <c r="A10" s="97" t="s">
        <v>14</v>
      </c>
      <c r="B10" s="98"/>
      <c r="C10" s="15">
        <f>'7(2)公'!C8</f>
        <v>211251</v>
      </c>
      <c r="D10" s="15">
        <f>'7(2)公'!D8</f>
        <v>108679</v>
      </c>
      <c r="E10" s="15">
        <f>'7(2)公'!E8</f>
        <v>102572</v>
      </c>
      <c r="F10" s="15">
        <f>'7(2)公'!F8</f>
        <v>17957</v>
      </c>
      <c r="G10" s="15">
        <f>'7(2)公'!G8</f>
        <v>16571</v>
      </c>
      <c r="H10" s="15">
        <f>'7(2)公'!H8</f>
        <v>18014</v>
      </c>
      <c r="I10" s="15">
        <f>'7(2)公'!I8</f>
        <v>17065</v>
      </c>
      <c r="J10" s="15">
        <f>'7(2)公'!J8</f>
        <v>18133</v>
      </c>
      <c r="K10" s="15">
        <f>'7(2)公'!K8</f>
        <v>17071</v>
      </c>
      <c r="L10" s="15">
        <f>'7(2)公'!L8</f>
        <v>18125</v>
      </c>
      <c r="M10" s="15">
        <f>'7(2)公'!M8</f>
        <v>17227</v>
      </c>
      <c r="N10" s="15">
        <f>'7(2)公'!N8</f>
        <v>18613</v>
      </c>
      <c r="O10" s="15">
        <f>'7(2)公'!O8</f>
        <v>17289</v>
      </c>
      <c r="P10" s="15">
        <f>'7(2)公'!P8</f>
        <v>17837</v>
      </c>
      <c r="Q10" s="15">
        <f>'7(2)公'!Q8</f>
        <v>17349</v>
      </c>
      <c r="R10" s="15">
        <f>'7(2)公'!R8</f>
        <v>3013</v>
      </c>
      <c r="S10" s="15">
        <f>'7(2)公'!S8</f>
        <v>293</v>
      </c>
    </row>
    <row r="11" spans="1:19" s="6" customFormat="1" ht="15.75" customHeight="1">
      <c r="A11" s="97" t="s">
        <v>15</v>
      </c>
      <c r="B11" s="98"/>
      <c r="C11" s="15">
        <f>D11+E11</f>
        <v>1356</v>
      </c>
      <c r="D11" s="15">
        <f t="shared" si="1"/>
        <v>579</v>
      </c>
      <c r="E11" s="15">
        <f t="shared" si="1"/>
        <v>777</v>
      </c>
      <c r="F11" s="15">
        <v>97</v>
      </c>
      <c r="G11" s="15">
        <v>109</v>
      </c>
      <c r="H11" s="15">
        <v>85</v>
      </c>
      <c r="I11" s="15">
        <v>153</v>
      </c>
      <c r="J11" s="15">
        <v>102</v>
      </c>
      <c r="K11" s="15">
        <v>124</v>
      </c>
      <c r="L11" s="15">
        <v>114</v>
      </c>
      <c r="M11" s="15">
        <v>134</v>
      </c>
      <c r="N11" s="15">
        <v>87</v>
      </c>
      <c r="O11" s="15">
        <v>132</v>
      </c>
      <c r="P11" s="15">
        <v>94</v>
      </c>
      <c r="Q11" s="15">
        <v>125</v>
      </c>
      <c r="R11" s="15">
        <v>15</v>
      </c>
      <c r="S11" s="15">
        <v>4</v>
      </c>
    </row>
    <row r="12" spans="1:19" s="6" customFormat="1" ht="15.75" customHeight="1">
      <c r="A12" s="2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6"/>
      <c r="M12" s="16"/>
      <c r="N12" s="16"/>
      <c r="O12" s="16"/>
      <c r="P12" s="16"/>
      <c r="Q12" s="16"/>
      <c r="R12" s="16"/>
      <c r="S12" s="16"/>
    </row>
    <row r="13" spans="1:19" s="67" customFormat="1" ht="15.75" customHeight="1">
      <c r="A13" s="105" t="s">
        <v>100</v>
      </c>
      <c r="B13" s="106"/>
      <c r="C13" s="64">
        <f aca="true" t="shared" si="2" ref="C13:S13">SUM(C14:C23)</f>
        <v>12816</v>
      </c>
      <c r="D13" s="65">
        <f t="shared" si="2"/>
        <v>6564</v>
      </c>
      <c r="E13" s="65">
        <f t="shared" si="2"/>
        <v>6252</v>
      </c>
      <c r="F13" s="65">
        <f t="shared" si="2"/>
        <v>990</v>
      </c>
      <c r="G13" s="65">
        <f t="shared" si="2"/>
        <v>988</v>
      </c>
      <c r="H13" s="65">
        <f t="shared" si="2"/>
        <v>1074</v>
      </c>
      <c r="I13" s="65">
        <f t="shared" si="2"/>
        <v>976</v>
      </c>
      <c r="J13" s="65">
        <f t="shared" si="2"/>
        <v>1092</v>
      </c>
      <c r="K13" s="65">
        <f t="shared" si="2"/>
        <v>1067</v>
      </c>
      <c r="L13" s="66">
        <f t="shared" si="2"/>
        <v>1117</v>
      </c>
      <c r="M13" s="66">
        <f t="shared" si="2"/>
        <v>1058</v>
      </c>
      <c r="N13" s="66">
        <f t="shared" si="2"/>
        <v>1140</v>
      </c>
      <c r="O13" s="66">
        <f t="shared" si="2"/>
        <v>1075</v>
      </c>
      <c r="P13" s="66">
        <f t="shared" si="2"/>
        <v>1151</v>
      </c>
      <c r="Q13" s="66">
        <f t="shared" si="2"/>
        <v>1088</v>
      </c>
      <c r="R13" s="66">
        <f t="shared" si="2"/>
        <v>13</v>
      </c>
      <c r="S13" s="66">
        <f t="shared" si="2"/>
        <v>7</v>
      </c>
    </row>
    <row r="14" spans="1:19" s="6" customFormat="1" ht="15.75" customHeight="1">
      <c r="A14" s="2"/>
      <c r="B14" s="26" t="s">
        <v>50</v>
      </c>
      <c r="C14" s="15">
        <f aca="true" t="shared" si="3" ref="C14:C23">D14+E14</f>
        <v>1376</v>
      </c>
      <c r="D14" s="15">
        <f aca="true" t="shared" si="4" ref="D14:D23">F14+H14+J14+L14+N14+P14</f>
        <v>712</v>
      </c>
      <c r="E14" s="15">
        <f aca="true" t="shared" si="5" ref="E14:E23">G14+I14+K14+M14+O14+Q14</f>
        <v>664</v>
      </c>
      <c r="F14" s="15">
        <v>106</v>
      </c>
      <c r="G14" s="15">
        <v>98</v>
      </c>
      <c r="H14" s="15">
        <v>124</v>
      </c>
      <c r="I14" s="15">
        <v>97</v>
      </c>
      <c r="J14" s="15">
        <v>101</v>
      </c>
      <c r="K14" s="15">
        <v>116</v>
      </c>
      <c r="L14" s="15">
        <v>128</v>
      </c>
      <c r="M14" s="15">
        <v>117</v>
      </c>
      <c r="N14" s="15">
        <v>134</v>
      </c>
      <c r="O14" s="15">
        <v>112</v>
      </c>
      <c r="P14" s="15">
        <v>119</v>
      </c>
      <c r="Q14" s="15">
        <v>124</v>
      </c>
      <c r="R14" s="15">
        <v>2</v>
      </c>
      <c r="S14" s="15">
        <v>3</v>
      </c>
    </row>
    <row r="15" spans="1:19" s="6" customFormat="1" ht="15.75" customHeight="1">
      <c r="A15" s="2"/>
      <c r="B15" s="26" t="s">
        <v>53</v>
      </c>
      <c r="C15" s="15">
        <f t="shared" si="3"/>
        <v>3581</v>
      </c>
      <c r="D15" s="15">
        <f t="shared" si="4"/>
        <v>1819</v>
      </c>
      <c r="E15" s="15">
        <f t="shared" si="5"/>
        <v>1762</v>
      </c>
      <c r="F15" s="15">
        <v>280</v>
      </c>
      <c r="G15" s="15">
        <v>297</v>
      </c>
      <c r="H15" s="15">
        <v>267</v>
      </c>
      <c r="I15" s="15">
        <v>299</v>
      </c>
      <c r="J15" s="15">
        <v>318</v>
      </c>
      <c r="K15" s="15">
        <v>294</v>
      </c>
      <c r="L15" s="15">
        <v>304</v>
      </c>
      <c r="M15" s="15">
        <v>305</v>
      </c>
      <c r="N15" s="15">
        <v>339</v>
      </c>
      <c r="O15" s="15">
        <v>290</v>
      </c>
      <c r="P15" s="15">
        <v>311</v>
      </c>
      <c r="Q15" s="15">
        <v>277</v>
      </c>
      <c r="R15" s="15">
        <v>2</v>
      </c>
      <c r="S15" s="15">
        <v>3</v>
      </c>
    </row>
    <row r="16" spans="1:19" s="6" customFormat="1" ht="15.75" customHeight="1">
      <c r="A16" s="2"/>
      <c r="B16" s="26" t="s">
        <v>62</v>
      </c>
      <c r="C16" s="15">
        <f t="shared" si="3"/>
        <v>1198</v>
      </c>
      <c r="D16" s="15">
        <f t="shared" si="4"/>
        <v>641</v>
      </c>
      <c r="E16" s="15">
        <f t="shared" si="5"/>
        <v>557</v>
      </c>
      <c r="F16" s="15">
        <v>92</v>
      </c>
      <c r="G16" s="15">
        <v>85</v>
      </c>
      <c r="H16" s="15">
        <v>127</v>
      </c>
      <c r="I16" s="15">
        <v>84</v>
      </c>
      <c r="J16" s="15">
        <v>110</v>
      </c>
      <c r="K16" s="15">
        <v>106</v>
      </c>
      <c r="L16" s="15">
        <v>99</v>
      </c>
      <c r="M16" s="15">
        <v>98</v>
      </c>
      <c r="N16" s="15">
        <v>103</v>
      </c>
      <c r="O16" s="15">
        <v>94</v>
      </c>
      <c r="P16" s="15">
        <v>110</v>
      </c>
      <c r="Q16" s="15">
        <v>90</v>
      </c>
      <c r="R16" s="15">
        <v>0</v>
      </c>
      <c r="S16" s="15">
        <v>0</v>
      </c>
    </row>
    <row r="17" spans="1:19" s="6" customFormat="1" ht="15.75" customHeight="1">
      <c r="A17" s="2"/>
      <c r="B17" s="26" t="s">
        <v>65</v>
      </c>
      <c r="C17" s="15">
        <f t="shared" si="3"/>
        <v>1651</v>
      </c>
      <c r="D17" s="15">
        <f t="shared" si="4"/>
        <v>847</v>
      </c>
      <c r="E17" s="15">
        <f t="shared" si="5"/>
        <v>804</v>
      </c>
      <c r="F17" s="15">
        <v>112</v>
      </c>
      <c r="G17" s="15">
        <v>124</v>
      </c>
      <c r="H17" s="15">
        <v>142</v>
      </c>
      <c r="I17" s="15">
        <v>118</v>
      </c>
      <c r="J17" s="15">
        <v>149</v>
      </c>
      <c r="K17" s="15">
        <v>147</v>
      </c>
      <c r="L17" s="15">
        <v>135</v>
      </c>
      <c r="M17" s="15">
        <v>126</v>
      </c>
      <c r="N17" s="15">
        <v>133</v>
      </c>
      <c r="O17" s="15">
        <v>138</v>
      </c>
      <c r="P17" s="15">
        <v>176</v>
      </c>
      <c r="Q17" s="15">
        <v>151</v>
      </c>
      <c r="R17" s="15">
        <v>0</v>
      </c>
      <c r="S17" s="15">
        <v>0</v>
      </c>
    </row>
    <row r="18" spans="1:19" s="6" customFormat="1" ht="15.75" customHeight="1">
      <c r="A18" s="2"/>
      <c r="B18" s="26" t="s">
        <v>82</v>
      </c>
      <c r="C18" s="15">
        <f t="shared" si="3"/>
        <v>2673</v>
      </c>
      <c r="D18" s="15">
        <f t="shared" si="4"/>
        <v>1366</v>
      </c>
      <c r="E18" s="15">
        <f t="shared" si="5"/>
        <v>1307</v>
      </c>
      <c r="F18" s="15">
        <v>209</v>
      </c>
      <c r="G18" s="15">
        <v>213</v>
      </c>
      <c r="H18" s="15">
        <v>216</v>
      </c>
      <c r="I18" s="15">
        <v>200</v>
      </c>
      <c r="J18" s="15">
        <v>225</v>
      </c>
      <c r="K18" s="15">
        <v>225</v>
      </c>
      <c r="L18" s="15">
        <v>245</v>
      </c>
      <c r="M18" s="15">
        <v>203</v>
      </c>
      <c r="N18" s="15">
        <v>224</v>
      </c>
      <c r="O18" s="15">
        <v>231</v>
      </c>
      <c r="P18" s="15">
        <v>247</v>
      </c>
      <c r="Q18" s="15">
        <v>235</v>
      </c>
      <c r="R18" s="15">
        <v>9</v>
      </c>
      <c r="S18" s="15">
        <v>0</v>
      </c>
    </row>
    <row r="19" spans="1:19" s="6" customFormat="1" ht="15.75" customHeight="1">
      <c r="A19" s="2"/>
      <c r="B19" s="26" t="s">
        <v>66</v>
      </c>
      <c r="C19" s="15">
        <f t="shared" si="3"/>
        <v>670</v>
      </c>
      <c r="D19" s="15">
        <f t="shared" si="4"/>
        <v>339</v>
      </c>
      <c r="E19" s="15">
        <f t="shared" si="5"/>
        <v>331</v>
      </c>
      <c r="F19" s="15">
        <v>54</v>
      </c>
      <c r="G19" s="15">
        <v>45</v>
      </c>
      <c r="H19" s="15">
        <v>60</v>
      </c>
      <c r="I19" s="15">
        <v>42</v>
      </c>
      <c r="J19" s="15">
        <v>53</v>
      </c>
      <c r="K19" s="15">
        <v>52</v>
      </c>
      <c r="L19" s="15">
        <v>57</v>
      </c>
      <c r="M19" s="15">
        <v>64</v>
      </c>
      <c r="N19" s="15">
        <v>61</v>
      </c>
      <c r="O19" s="15">
        <v>66</v>
      </c>
      <c r="P19" s="15">
        <v>54</v>
      </c>
      <c r="Q19" s="15">
        <v>62</v>
      </c>
      <c r="R19" s="15">
        <v>0</v>
      </c>
      <c r="S19" s="15">
        <v>0</v>
      </c>
    </row>
    <row r="20" spans="1:19" s="6" customFormat="1" ht="15.75" customHeight="1">
      <c r="A20" s="2"/>
      <c r="B20" s="26" t="s">
        <v>67</v>
      </c>
      <c r="C20" s="15">
        <f t="shared" si="3"/>
        <v>395</v>
      </c>
      <c r="D20" s="15">
        <f t="shared" si="4"/>
        <v>197</v>
      </c>
      <c r="E20" s="15">
        <f t="shared" si="5"/>
        <v>198</v>
      </c>
      <c r="F20" s="15">
        <v>24</v>
      </c>
      <c r="G20" s="15">
        <v>33</v>
      </c>
      <c r="H20" s="15">
        <v>35</v>
      </c>
      <c r="I20" s="15">
        <v>38</v>
      </c>
      <c r="J20" s="15">
        <v>33</v>
      </c>
      <c r="K20" s="15">
        <v>25</v>
      </c>
      <c r="L20" s="15">
        <v>40</v>
      </c>
      <c r="M20" s="15">
        <v>28</v>
      </c>
      <c r="N20" s="15">
        <v>36</v>
      </c>
      <c r="O20" s="15">
        <v>36</v>
      </c>
      <c r="P20" s="15">
        <v>29</v>
      </c>
      <c r="Q20" s="15">
        <v>38</v>
      </c>
      <c r="R20" s="8">
        <v>0</v>
      </c>
      <c r="S20" s="8">
        <v>0</v>
      </c>
    </row>
    <row r="21" spans="1:19" s="6" customFormat="1" ht="15.75" customHeight="1">
      <c r="A21" s="2"/>
      <c r="B21" s="26" t="s">
        <v>68</v>
      </c>
      <c r="C21" s="15">
        <f t="shared" si="3"/>
        <v>444</v>
      </c>
      <c r="D21" s="15">
        <f t="shared" si="4"/>
        <v>235</v>
      </c>
      <c r="E21" s="15">
        <f t="shared" si="5"/>
        <v>209</v>
      </c>
      <c r="F21" s="15">
        <v>54</v>
      </c>
      <c r="G21" s="15">
        <v>34</v>
      </c>
      <c r="H21" s="15">
        <v>28</v>
      </c>
      <c r="I21" s="15">
        <v>32</v>
      </c>
      <c r="J21" s="15">
        <v>39</v>
      </c>
      <c r="K21" s="15">
        <v>35</v>
      </c>
      <c r="L21" s="15">
        <v>38</v>
      </c>
      <c r="M21" s="15">
        <v>39</v>
      </c>
      <c r="N21" s="15">
        <v>41</v>
      </c>
      <c r="O21" s="15">
        <v>36</v>
      </c>
      <c r="P21" s="15">
        <v>35</v>
      </c>
      <c r="Q21" s="15">
        <v>33</v>
      </c>
      <c r="R21" s="15">
        <v>0</v>
      </c>
      <c r="S21" s="8">
        <v>1</v>
      </c>
    </row>
    <row r="22" spans="1:19" s="6" customFormat="1" ht="15.75" customHeight="1">
      <c r="A22" s="2"/>
      <c r="B22" s="26" t="s">
        <v>69</v>
      </c>
      <c r="C22" s="15">
        <f t="shared" si="3"/>
        <v>424</v>
      </c>
      <c r="D22" s="15">
        <f t="shared" si="4"/>
        <v>207</v>
      </c>
      <c r="E22" s="15">
        <f t="shared" si="5"/>
        <v>217</v>
      </c>
      <c r="F22" s="15">
        <v>30</v>
      </c>
      <c r="G22" s="15">
        <v>32</v>
      </c>
      <c r="H22" s="15">
        <v>34</v>
      </c>
      <c r="I22" s="15">
        <v>29</v>
      </c>
      <c r="J22" s="15">
        <v>35</v>
      </c>
      <c r="K22" s="15">
        <v>37</v>
      </c>
      <c r="L22" s="15">
        <v>35</v>
      </c>
      <c r="M22" s="15">
        <v>37</v>
      </c>
      <c r="N22" s="15">
        <v>34</v>
      </c>
      <c r="O22" s="15">
        <v>39</v>
      </c>
      <c r="P22" s="15">
        <v>39</v>
      </c>
      <c r="Q22" s="15">
        <v>43</v>
      </c>
      <c r="R22" s="8">
        <v>0</v>
      </c>
      <c r="S22" s="8">
        <v>0</v>
      </c>
    </row>
    <row r="23" spans="1:19" s="6" customFormat="1" ht="15.75" customHeight="1">
      <c r="A23" s="2"/>
      <c r="B23" s="26" t="s">
        <v>70</v>
      </c>
      <c r="C23" s="15">
        <f t="shared" si="3"/>
        <v>404</v>
      </c>
      <c r="D23" s="15">
        <f t="shared" si="4"/>
        <v>201</v>
      </c>
      <c r="E23" s="15">
        <f t="shared" si="5"/>
        <v>203</v>
      </c>
      <c r="F23" s="15">
        <v>29</v>
      </c>
      <c r="G23" s="15">
        <v>27</v>
      </c>
      <c r="H23" s="15">
        <v>41</v>
      </c>
      <c r="I23" s="15">
        <v>37</v>
      </c>
      <c r="J23" s="15">
        <v>29</v>
      </c>
      <c r="K23" s="15">
        <v>30</v>
      </c>
      <c r="L23" s="15">
        <v>36</v>
      </c>
      <c r="M23" s="15">
        <v>41</v>
      </c>
      <c r="N23" s="15">
        <v>35</v>
      </c>
      <c r="O23" s="15">
        <v>33</v>
      </c>
      <c r="P23" s="15">
        <v>31</v>
      </c>
      <c r="Q23" s="15">
        <v>35</v>
      </c>
      <c r="R23" s="8">
        <v>0</v>
      </c>
      <c r="S23" s="8">
        <v>0</v>
      </c>
    </row>
    <row r="24" spans="1:19" s="6" customFormat="1" ht="15.75" customHeight="1">
      <c r="A24" s="2"/>
      <c r="B24" s="26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8"/>
      <c r="S24" s="8"/>
    </row>
    <row r="25" spans="1:19" s="63" customFormat="1" ht="15.75" customHeight="1">
      <c r="A25" s="83" t="s">
        <v>103</v>
      </c>
      <c r="B25" s="84"/>
      <c r="C25" s="33">
        <f aca="true" t="shared" si="6" ref="C25:S25">SUM(C26:C36)</f>
        <v>57664</v>
      </c>
      <c r="D25" s="33">
        <f t="shared" si="6"/>
        <v>29452</v>
      </c>
      <c r="E25" s="33">
        <f t="shared" si="6"/>
        <v>28212</v>
      </c>
      <c r="F25" s="33">
        <f t="shared" si="6"/>
        <v>4937</v>
      </c>
      <c r="G25" s="33">
        <f t="shared" si="6"/>
        <v>4559</v>
      </c>
      <c r="H25" s="33">
        <f t="shared" si="6"/>
        <v>5021</v>
      </c>
      <c r="I25" s="33">
        <f t="shared" si="6"/>
        <v>4718</v>
      </c>
      <c r="J25" s="33">
        <f t="shared" si="6"/>
        <v>4808</v>
      </c>
      <c r="K25" s="33">
        <f t="shared" si="6"/>
        <v>4769</v>
      </c>
      <c r="L25" s="33">
        <f t="shared" si="6"/>
        <v>4995</v>
      </c>
      <c r="M25" s="33">
        <f t="shared" si="6"/>
        <v>4700</v>
      </c>
      <c r="N25" s="33">
        <f t="shared" si="6"/>
        <v>4960</v>
      </c>
      <c r="O25" s="33">
        <f t="shared" si="6"/>
        <v>4771</v>
      </c>
      <c r="P25" s="33">
        <f t="shared" si="6"/>
        <v>4731</v>
      </c>
      <c r="Q25" s="33">
        <f t="shared" si="6"/>
        <v>4695</v>
      </c>
      <c r="R25" s="33">
        <f t="shared" si="6"/>
        <v>537</v>
      </c>
      <c r="S25" s="33">
        <f t="shared" si="6"/>
        <v>63</v>
      </c>
    </row>
    <row r="26" spans="1:19" s="6" customFormat="1" ht="15.75" customHeight="1">
      <c r="A26" s="2"/>
      <c r="B26" s="26" t="s">
        <v>49</v>
      </c>
      <c r="C26" s="15">
        <f aca="true" t="shared" si="7" ref="C26:C36">D26+E26</f>
        <v>11262</v>
      </c>
      <c r="D26" s="15">
        <f aca="true" t="shared" si="8" ref="D26:D36">F26+H26+J26+L26+N26+P26</f>
        <v>5785</v>
      </c>
      <c r="E26" s="15">
        <f aca="true" t="shared" si="9" ref="E26:E36">G26+I26+K26+M26+O26+Q26</f>
        <v>5477</v>
      </c>
      <c r="F26" s="15">
        <v>923</v>
      </c>
      <c r="G26" s="15">
        <v>864</v>
      </c>
      <c r="H26" s="15">
        <v>975</v>
      </c>
      <c r="I26" s="15">
        <v>924</v>
      </c>
      <c r="J26" s="15">
        <v>919</v>
      </c>
      <c r="K26" s="15">
        <v>918</v>
      </c>
      <c r="L26" s="15">
        <v>992</v>
      </c>
      <c r="M26" s="15">
        <v>946</v>
      </c>
      <c r="N26" s="15">
        <v>1028</v>
      </c>
      <c r="O26" s="15">
        <v>940</v>
      </c>
      <c r="P26" s="15">
        <v>948</v>
      </c>
      <c r="Q26" s="15">
        <v>885</v>
      </c>
      <c r="R26" s="15">
        <v>86</v>
      </c>
      <c r="S26" s="15">
        <v>7</v>
      </c>
    </row>
    <row r="27" spans="1:19" s="6" customFormat="1" ht="15.75" customHeight="1">
      <c r="A27" s="2"/>
      <c r="B27" s="26" t="s">
        <v>51</v>
      </c>
      <c r="C27" s="15">
        <f t="shared" si="7"/>
        <v>6246</v>
      </c>
      <c r="D27" s="15">
        <f t="shared" si="8"/>
        <v>3196</v>
      </c>
      <c r="E27" s="15">
        <f t="shared" si="9"/>
        <v>3050</v>
      </c>
      <c r="F27" s="15">
        <v>529</v>
      </c>
      <c r="G27" s="15">
        <v>483</v>
      </c>
      <c r="H27" s="15">
        <v>524</v>
      </c>
      <c r="I27" s="15">
        <v>488</v>
      </c>
      <c r="J27" s="15">
        <v>501</v>
      </c>
      <c r="K27" s="15">
        <v>546</v>
      </c>
      <c r="L27" s="15">
        <v>585</v>
      </c>
      <c r="M27" s="15">
        <v>493</v>
      </c>
      <c r="N27" s="15">
        <v>543</v>
      </c>
      <c r="O27" s="15">
        <v>532</v>
      </c>
      <c r="P27" s="15">
        <v>514</v>
      </c>
      <c r="Q27" s="15">
        <v>508</v>
      </c>
      <c r="R27" s="15">
        <v>43</v>
      </c>
      <c r="S27" s="15">
        <v>5</v>
      </c>
    </row>
    <row r="28" spans="1:19" s="6" customFormat="1" ht="15.75" customHeight="1">
      <c r="A28" s="2"/>
      <c r="B28" s="26" t="s">
        <v>52</v>
      </c>
      <c r="C28" s="15">
        <f t="shared" si="7"/>
        <v>7422</v>
      </c>
      <c r="D28" s="15">
        <f t="shared" si="8"/>
        <v>3847</v>
      </c>
      <c r="E28" s="15">
        <f t="shared" si="9"/>
        <v>3575</v>
      </c>
      <c r="F28" s="15">
        <v>652</v>
      </c>
      <c r="G28" s="15">
        <v>582</v>
      </c>
      <c r="H28" s="15">
        <v>645</v>
      </c>
      <c r="I28" s="15">
        <v>596</v>
      </c>
      <c r="J28" s="15">
        <v>648</v>
      </c>
      <c r="K28" s="15">
        <v>604</v>
      </c>
      <c r="L28" s="15">
        <v>654</v>
      </c>
      <c r="M28" s="15">
        <v>561</v>
      </c>
      <c r="N28" s="15">
        <v>632</v>
      </c>
      <c r="O28" s="15">
        <v>614</v>
      </c>
      <c r="P28" s="15">
        <v>616</v>
      </c>
      <c r="Q28" s="15">
        <v>618</v>
      </c>
      <c r="R28" s="15">
        <v>58</v>
      </c>
      <c r="S28" s="15">
        <v>4</v>
      </c>
    </row>
    <row r="29" spans="1:19" s="6" customFormat="1" ht="15.75" customHeight="1">
      <c r="A29" s="2"/>
      <c r="B29" s="26" t="s">
        <v>55</v>
      </c>
      <c r="C29" s="15">
        <f t="shared" si="7"/>
        <v>15591</v>
      </c>
      <c r="D29" s="15">
        <f t="shared" si="8"/>
        <v>7853</v>
      </c>
      <c r="E29" s="15">
        <f t="shared" si="9"/>
        <v>7738</v>
      </c>
      <c r="F29" s="15">
        <v>1330</v>
      </c>
      <c r="G29" s="15">
        <v>1215</v>
      </c>
      <c r="H29" s="15">
        <v>1366</v>
      </c>
      <c r="I29" s="15">
        <v>1287</v>
      </c>
      <c r="J29" s="15">
        <v>1268</v>
      </c>
      <c r="K29" s="15">
        <v>1254</v>
      </c>
      <c r="L29" s="15">
        <v>1339</v>
      </c>
      <c r="M29" s="15">
        <v>1300</v>
      </c>
      <c r="N29" s="15">
        <v>1312</v>
      </c>
      <c r="O29" s="15">
        <v>1329</v>
      </c>
      <c r="P29" s="15">
        <v>1238</v>
      </c>
      <c r="Q29" s="15">
        <v>1353</v>
      </c>
      <c r="R29" s="15">
        <v>164</v>
      </c>
      <c r="S29" s="15">
        <v>21</v>
      </c>
    </row>
    <row r="30" spans="1:19" s="6" customFormat="1" ht="15.75" customHeight="1">
      <c r="A30" s="2"/>
      <c r="B30" s="26" t="s">
        <v>60</v>
      </c>
      <c r="C30" s="15">
        <f t="shared" si="7"/>
        <v>5504</v>
      </c>
      <c r="D30" s="15">
        <f t="shared" si="8"/>
        <v>2830</v>
      </c>
      <c r="E30" s="15">
        <f t="shared" si="9"/>
        <v>2674</v>
      </c>
      <c r="F30" s="15">
        <v>518</v>
      </c>
      <c r="G30" s="15">
        <v>467</v>
      </c>
      <c r="H30" s="15">
        <v>474</v>
      </c>
      <c r="I30" s="15">
        <v>478</v>
      </c>
      <c r="J30" s="15">
        <v>480</v>
      </c>
      <c r="K30" s="15">
        <v>439</v>
      </c>
      <c r="L30" s="15">
        <v>451</v>
      </c>
      <c r="M30" s="15">
        <v>441</v>
      </c>
      <c r="N30" s="15">
        <v>449</v>
      </c>
      <c r="O30" s="15">
        <v>438</v>
      </c>
      <c r="P30" s="15">
        <v>458</v>
      </c>
      <c r="Q30" s="15">
        <v>411</v>
      </c>
      <c r="R30" s="15">
        <v>85</v>
      </c>
      <c r="S30" s="15">
        <v>8</v>
      </c>
    </row>
    <row r="31" spans="1:19" s="6" customFormat="1" ht="15.75" customHeight="1">
      <c r="A31" s="2"/>
      <c r="B31" s="26" t="s">
        <v>63</v>
      </c>
      <c r="C31" s="15">
        <f t="shared" si="7"/>
        <v>3170</v>
      </c>
      <c r="D31" s="15">
        <f t="shared" si="8"/>
        <v>1613</v>
      </c>
      <c r="E31" s="15">
        <f t="shared" si="9"/>
        <v>1557</v>
      </c>
      <c r="F31" s="15">
        <v>269</v>
      </c>
      <c r="G31" s="15">
        <v>261</v>
      </c>
      <c r="H31" s="15">
        <v>286</v>
      </c>
      <c r="I31" s="15">
        <v>251</v>
      </c>
      <c r="J31" s="15">
        <v>277</v>
      </c>
      <c r="K31" s="15">
        <v>271</v>
      </c>
      <c r="L31" s="15">
        <v>264</v>
      </c>
      <c r="M31" s="15">
        <v>270</v>
      </c>
      <c r="N31" s="15">
        <v>258</v>
      </c>
      <c r="O31" s="15">
        <v>263</v>
      </c>
      <c r="P31" s="15">
        <v>259</v>
      </c>
      <c r="Q31" s="15">
        <v>241</v>
      </c>
      <c r="R31" s="15">
        <v>44</v>
      </c>
      <c r="S31" s="15">
        <v>9</v>
      </c>
    </row>
    <row r="32" spans="1:19" s="6" customFormat="1" ht="15.75" customHeight="1">
      <c r="A32" s="2"/>
      <c r="B32" s="26" t="s">
        <v>71</v>
      </c>
      <c r="C32" s="15">
        <f t="shared" si="7"/>
        <v>2163</v>
      </c>
      <c r="D32" s="15">
        <f t="shared" si="8"/>
        <v>1158</v>
      </c>
      <c r="E32" s="15">
        <f t="shared" si="9"/>
        <v>1005</v>
      </c>
      <c r="F32" s="15">
        <v>194</v>
      </c>
      <c r="G32" s="15">
        <v>163</v>
      </c>
      <c r="H32" s="15">
        <v>184</v>
      </c>
      <c r="I32" s="15">
        <v>170</v>
      </c>
      <c r="J32" s="15">
        <v>195</v>
      </c>
      <c r="K32" s="15">
        <v>186</v>
      </c>
      <c r="L32" s="15">
        <v>186</v>
      </c>
      <c r="M32" s="15">
        <v>161</v>
      </c>
      <c r="N32" s="15">
        <v>204</v>
      </c>
      <c r="O32" s="15">
        <v>151</v>
      </c>
      <c r="P32" s="15">
        <v>195</v>
      </c>
      <c r="Q32" s="15">
        <v>174</v>
      </c>
      <c r="R32" s="15">
        <v>6</v>
      </c>
      <c r="S32" s="8">
        <v>0</v>
      </c>
    </row>
    <row r="33" spans="1:19" s="6" customFormat="1" ht="15.75" customHeight="1">
      <c r="A33" s="2"/>
      <c r="B33" s="26" t="s">
        <v>72</v>
      </c>
      <c r="C33" s="15">
        <f t="shared" si="7"/>
        <v>2079</v>
      </c>
      <c r="D33" s="15">
        <f t="shared" si="8"/>
        <v>1065</v>
      </c>
      <c r="E33" s="15">
        <f t="shared" si="9"/>
        <v>1014</v>
      </c>
      <c r="F33" s="15">
        <v>168</v>
      </c>
      <c r="G33" s="15">
        <v>165</v>
      </c>
      <c r="H33" s="15">
        <v>178</v>
      </c>
      <c r="I33" s="15">
        <v>177</v>
      </c>
      <c r="J33" s="15">
        <v>181</v>
      </c>
      <c r="K33" s="15">
        <v>168</v>
      </c>
      <c r="L33" s="15">
        <v>182</v>
      </c>
      <c r="M33" s="15">
        <v>164</v>
      </c>
      <c r="N33" s="15">
        <v>193</v>
      </c>
      <c r="O33" s="15">
        <v>146</v>
      </c>
      <c r="P33" s="15">
        <v>163</v>
      </c>
      <c r="Q33" s="15">
        <v>194</v>
      </c>
      <c r="R33" s="15">
        <v>24</v>
      </c>
      <c r="S33" s="8">
        <v>0</v>
      </c>
    </row>
    <row r="34" spans="1:19" s="6" customFormat="1" ht="15.75" customHeight="1">
      <c r="A34" s="2"/>
      <c r="B34" s="26" t="s">
        <v>73</v>
      </c>
      <c r="C34" s="15">
        <f t="shared" si="7"/>
        <v>2562</v>
      </c>
      <c r="D34" s="15">
        <f t="shared" si="8"/>
        <v>1269</v>
      </c>
      <c r="E34" s="15">
        <f t="shared" si="9"/>
        <v>1293</v>
      </c>
      <c r="F34" s="15">
        <v>234</v>
      </c>
      <c r="G34" s="15">
        <v>222</v>
      </c>
      <c r="H34" s="15">
        <v>232</v>
      </c>
      <c r="I34" s="15">
        <v>216</v>
      </c>
      <c r="J34" s="15">
        <v>198</v>
      </c>
      <c r="K34" s="15">
        <v>250</v>
      </c>
      <c r="L34" s="15">
        <v>212</v>
      </c>
      <c r="M34" s="15">
        <v>222</v>
      </c>
      <c r="N34" s="15">
        <v>199</v>
      </c>
      <c r="O34" s="15">
        <v>204</v>
      </c>
      <c r="P34" s="15">
        <v>194</v>
      </c>
      <c r="Q34" s="15">
        <v>179</v>
      </c>
      <c r="R34" s="8">
        <v>11</v>
      </c>
      <c r="S34" s="8">
        <v>7</v>
      </c>
    </row>
    <row r="35" spans="1:19" s="6" customFormat="1" ht="15.75" customHeight="1">
      <c r="A35" s="2"/>
      <c r="B35" s="26" t="s">
        <v>74</v>
      </c>
      <c r="C35" s="15">
        <f t="shared" si="7"/>
        <v>1223</v>
      </c>
      <c r="D35" s="15">
        <f t="shared" si="8"/>
        <v>598</v>
      </c>
      <c r="E35" s="15">
        <f t="shared" si="9"/>
        <v>625</v>
      </c>
      <c r="F35" s="15">
        <v>85</v>
      </c>
      <c r="G35" s="15">
        <v>107</v>
      </c>
      <c r="H35" s="15">
        <v>112</v>
      </c>
      <c r="I35" s="15">
        <v>95</v>
      </c>
      <c r="J35" s="15">
        <v>102</v>
      </c>
      <c r="K35" s="15">
        <v>98</v>
      </c>
      <c r="L35" s="15">
        <v>91</v>
      </c>
      <c r="M35" s="15">
        <v>111</v>
      </c>
      <c r="N35" s="15">
        <v>108</v>
      </c>
      <c r="O35" s="15">
        <v>112</v>
      </c>
      <c r="P35" s="15">
        <v>100</v>
      </c>
      <c r="Q35" s="15">
        <v>102</v>
      </c>
      <c r="R35" s="15">
        <v>16</v>
      </c>
      <c r="S35" s="8">
        <v>2</v>
      </c>
    </row>
    <row r="36" spans="1:19" s="6" customFormat="1" ht="15.75" customHeight="1">
      <c r="A36" s="2"/>
      <c r="B36" s="26" t="s">
        <v>75</v>
      </c>
      <c r="C36" s="15">
        <f t="shared" si="7"/>
        <v>442</v>
      </c>
      <c r="D36" s="15">
        <f t="shared" si="8"/>
        <v>238</v>
      </c>
      <c r="E36" s="15">
        <f t="shared" si="9"/>
        <v>204</v>
      </c>
      <c r="F36" s="15">
        <v>35</v>
      </c>
      <c r="G36" s="15">
        <v>30</v>
      </c>
      <c r="H36" s="15">
        <v>45</v>
      </c>
      <c r="I36" s="15">
        <v>36</v>
      </c>
      <c r="J36" s="15">
        <v>39</v>
      </c>
      <c r="K36" s="15">
        <v>35</v>
      </c>
      <c r="L36" s="15">
        <v>39</v>
      </c>
      <c r="M36" s="15">
        <v>31</v>
      </c>
      <c r="N36" s="15">
        <v>34</v>
      </c>
      <c r="O36" s="15">
        <v>42</v>
      </c>
      <c r="P36" s="15">
        <v>46</v>
      </c>
      <c r="Q36" s="15">
        <v>30</v>
      </c>
      <c r="R36" s="15">
        <v>0</v>
      </c>
      <c r="S36" s="15">
        <v>0</v>
      </c>
    </row>
    <row r="37" spans="1:19" s="6" customFormat="1" ht="15.75" customHeight="1">
      <c r="A37" s="2"/>
      <c r="B37" s="26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8"/>
      <c r="S37" s="8"/>
    </row>
    <row r="38" spans="1:19" s="63" customFormat="1" ht="15.75" customHeight="1">
      <c r="A38" s="83" t="s">
        <v>104</v>
      </c>
      <c r="B38" s="84"/>
      <c r="C38" s="33">
        <f aca="true" t="shared" si="10" ref="C38:S38">SUM(C39:C39)</f>
        <v>38972</v>
      </c>
      <c r="D38" s="33">
        <f t="shared" si="10"/>
        <v>20127</v>
      </c>
      <c r="E38" s="33">
        <f t="shared" si="10"/>
        <v>18845</v>
      </c>
      <c r="F38" s="33">
        <f t="shared" si="10"/>
        <v>3219</v>
      </c>
      <c r="G38" s="33">
        <f t="shared" si="10"/>
        <v>3046</v>
      </c>
      <c r="H38" s="33">
        <f t="shared" si="10"/>
        <v>3262</v>
      </c>
      <c r="I38" s="33">
        <f t="shared" si="10"/>
        <v>3120</v>
      </c>
      <c r="J38" s="33">
        <f t="shared" si="10"/>
        <v>3367</v>
      </c>
      <c r="K38" s="33">
        <f t="shared" si="10"/>
        <v>3084</v>
      </c>
      <c r="L38" s="33">
        <f t="shared" si="10"/>
        <v>3279</v>
      </c>
      <c r="M38" s="33">
        <f t="shared" si="10"/>
        <v>3175</v>
      </c>
      <c r="N38" s="33">
        <f t="shared" si="10"/>
        <v>3560</v>
      </c>
      <c r="O38" s="33">
        <f t="shared" si="10"/>
        <v>3113</v>
      </c>
      <c r="P38" s="33">
        <f t="shared" si="10"/>
        <v>3440</v>
      </c>
      <c r="Q38" s="33">
        <f t="shared" si="10"/>
        <v>3307</v>
      </c>
      <c r="R38" s="33">
        <f t="shared" si="10"/>
        <v>174</v>
      </c>
      <c r="S38" s="33">
        <f t="shared" si="10"/>
        <v>39</v>
      </c>
    </row>
    <row r="39" spans="1:19" s="6" customFormat="1" ht="15.75" customHeight="1">
      <c r="A39" s="2"/>
      <c r="B39" s="26" t="s">
        <v>47</v>
      </c>
      <c r="C39" s="15">
        <f>D39+E39</f>
        <v>38972</v>
      </c>
      <c r="D39" s="15">
        <f>F39+H39+J39+L39+N39+P39</f>
        <v>20127</v>
      </c>
      <c r="E39" s="15">
        <f>G39+I39+K39+M39+O39+Q39</f>
        <v>18845</v>
      </c>
      <c r="F39" s="15">
        <v>3219</v>
      </c>
      <c r="G39" s="15">
        <v>3046</v>
      </c>
      <c r="H39" s="15">
        <v>3262</v>
      </c>
      <c r="I39" s="15">
        <v>3120</v>
      </c>
      <c r="J39" s="15">
        <v>3367</v>
      </c>
      <c r="K39" s="15">
        <v>3084</v>
      </c>
      <c r="L39" s="15">
        <v>3279</v>
      </c>
      <c r="M39" s="15">
        <v>3175</v>
      </c>
      <c r="N39" s="15">
        <v>3560</v>
      </c>
      <c r="O39" s="15">
        <v>3113</v>
      </c>
      <c r="P39" s="15">
        <v>3440</v>
      </c>
      <c r="Q39" s="15">
        <v>3307</v>
      </c>
      <c r="R39" s="15">
        <v>174</v>
      </c>
      <c r="S39" s="15">
        <v>39</v>
      </c>
    </row>
    <row r="40" spans="1:19" s="6" customFormat="1" ht="15.75" customHeight="1">
      <c r="A40" s="2"/>
      <c r="B40" s="2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8"/>
      <c r="S40" s="15"/>
    </row>
    <row r="41" spans="1:19" s="63" customFormat="1" ht="15.75" customHeight="1">
      <c r="A41" s="81" t="s">
        <v>110</v>
      </c>
      <c r="B41" s="82"/>
      <c r="C41" s="33">
        <f aca="true" t="shared" si="11" ref="C41:S41">SUM(C42:C53)</f>
        <v>54184</v>
      </c>
      <c r="D41" s="33">
        <f t="shared" si="11"/>
        <v>27904</v>
      </c>
      <c r="E41" s="33">
        <f t="shared" si="11"/>
        <v>26280</v>
      </c>
      <c r="F41" s="33">
        <f t="shared" si="11"/>
        <v>4680</v>
      </c>
      <c r="G41" s="33">
        <f t="shared" si="11"/>
        <v>4212</v>
      </c>
      <c r="H41" s="33">
        <f t="shared" si="11"/>
        <v>4533</v>
      </c>
      <c r="I41" s="33">
        <f t="shared" si="11"/>
        <v>4467</v>
      </c>
      <c r="J41" s="33">
        <f t="shared" si="11"/>
        <v>4719</v>
      </c>
      <c r="K41" s="33">
        <f t="shared" si="11"/>
        <v>4352</v>
      </c>
      <c r="L41" s="33">
        <f t="shared" si="11"/>
        <v>4696</v>
      </c>
      <c r="M41" s="33">
        <f t="shared" si="11"/>
        <v>4430</v>
      </c>
      <c r="N41" s="33">
        <f t="shared" si="11"/>
        <v>4717</v>
      </c>
      <c r="O41" s="33">
        <f t="shared" si="11"/>
        <v>4406</v>
      </c>
      <c r="P41" s="33">
        <f t="shared" si="11"/>
        <v>4559</v>
      </c>
      <c r="Q41" s="33">
        <f t="shared" si="11"/>
        <v>4413</v>
      </c>
      <c r="R41" s="33">
        <f t="shared" si="11"/>
        <v>974</v>
      </c>
      <c r="S41" s="33">
        <f t="shared" si="11"/>
        <v>60</v>
      </c>
    </row>
    <row r="42" spans="1:19" s="6" customFormat="1" ht="15.75" customHeight="1">
      <c r="A42" s="2"/>
      <c r="B42" s="26" t="s">
        <v>54</v>
      </c>
      <c r="C42" s="15">
        <f aca="true" t="shared" si="12" ref="C42:C53">D42+E42</f>
        <v>5678</v>
      </c>
      <c r="D42" s="15">
        <f aca="true" t="shared" si="13" ref="D42:D53">F42+H42+J42+L42+N42+P42</f>
        <v>2903</v>
      </c>
      <c r="E42" s="15">
        <f aca="true" t="shared" si="14" ref="E42:E53">G42+I42+K42+M42+O42+Q42</f>
        <v>2775</v>
      </c>
      <c r="F42" s="15">
        <v>479</v>
      </c>
      <c r="G42" s="15">
        <v>448</v>
      </c>
      <c r="H42" s="15">
        <v>496</v>
      </c>
      <c r="I42" s="15">
        <v>461</v>
      </c>
      <c r="J42" s="15">
        <v>474</v>
      </c>
      <c r="K42" s="15">
        <v>441</v>
      </c>
      <c r="L42" s="15">
        <v>467</v>
      </c>
      <c r="M42" s="15">
        <v>453</v>
      </c>
      <c r="N42" s="15">
        <v>487</v>
      </c>
      <c r="O42" s="15">
        <v>494</v>
      </c>
      <c r="P42" s="15">
        <v>500</v>
      </c>
      <c r="Q42" s="15">
        <v>478</v>
      </c>
      <c r="R42" s="15">
        <v>25</v>
      </c>
      <c r="S42" s="8">
        <v>7</v>
      </c>
    </row>
    <row r="43" spans="1:19" s="6" customFormat="1" ht="15.75" customHeight="1">
      <c r="A43" s="2"/>
      <c r="B43" s="26" t="s">
        <v>56</v>
      </c>
      <c r="C43" s="15">
        <f t="shared" si="12"/>
        <v>9564</v>
      </c>
      <c r="D43" s="15">
        <f t="shared" si="13"/>
        <v>4958</v>
      </c>
      <c r="E43" s="15">
        <f t="shared" si="14"/>
        <v>4606</v>
      </c>
      <c r="F43" s="15">
        <v>866</v>
      </c>
      <c r="G43" s="15">
        <v>753</v>
      </c>
      <c r="H43" s="15">
        <v>782</v>
      </c>
      <c r="I43" s="15">
        <v>808</v>
      </c>
      <c r="J43" s="15">
        <v>843</v>
      </c>
      <c r="K43" s="15">
        <v>765</v>
      </c>
      <c r="L43" s="15">
        <v>824</v>
      </c>
      <c r="M43" s="15">
        <v>768</v>
      </c>
      <c r="N43" s="15">
        <v>876</v>
      </c>
      <c r="O43" s="15">
        <v>755</v>
      </c>
      <c r="P43" s="15">
        <v>767</v>
      </c>
      <c r="Q43" s="15">
        <v>757</v>
      </c>
      <c r="R43" s="15">
        <v>249</v>
      </c>
      <c r="S43" s="15">
        <v>19</v>
      </c>
    </row>
    <row r="44" spans="1:19" s="6" customFormat="1" ht="15.75" customHeight="1">
      <c r="A44" s="2"/>
      <c r="B44" s="26" t="s">
        <v>57</v>
      </c>
      <c r="C44" s="15">
        <f t="shared" si="12"/>
        <v>8248</v>
      </c>
      <c r="D44" s="15">
        <f t="shared" si="13"/>
        <v>4284</v>
      </c>
      <c r="E44" s="15">
        <f t="shared" si="14"/>
        <v>3964</v>
      </c>
      <c r="F44" s="15">
        <v>735</v>
      </c>
      <c r="G44" s="15">
        <v>619</v>
      </c>
      <c r="H44" s="15">
        <v>694</v>
      </c>
      <c r="I44" s="15">
        <v>667</v>
      </c>
      <c r="J44" s="15">
        <v>692</v>
      </c>
      <c r="K44" s="15">
        <v>661</v>
      </c>
      <c r="L44" s="15">
        <v>723</v>
      </c>
      <c r="M44" s="15">
        <v>698</v>
      </c>
      <c r="N44" s="15">
        <v>749</v>
      </c>
      <c r="O44" s="15">
        <v>663</v>
      </c>
      <c r="P44" s="15">
        <v>691</v>
      </c>
      <c r="Q44" s="15">
        <v>656</v>
      </c>
      <c r="R44" s="15">
        <v>59</v>
      </c>
      <c r="S44" s="15">
        <v>7</v>
      </c>
    </row>
    <row r="45" spans="1:19" s="6" customFormat="1" ht="15.75" customHeight="1">
      <c r="A45" s="2"/>
      <c r="B45" s="26" t="s">
        <v>58</v>
      </c>
      <c r="C45" s="15">
        <f t="shared" si="12"/>
        <v>6553</v>
      </c>
      <c r="D45" s="15">
        <f t="shared" si="13"/>
        <v>3361</v>
      </c>
      <c r="E45" s="15">
        <f t="shared" si="14"/>
        <v>3192</v>
      </c>
      <c r="F45" s="15">
        <v>563</v>
      </c>
      <c r="G45" s="15">
        <v>494</v>
      </c>
      <c r="H45" s="15">
        <v>594</v>
      </c>
      <c r="I45" s="15">
        <v>533</v>
      </c>
      <c r="J45" s="15">
        <v>581</v>
      </c>
      <c r="K45" s="15">
        <v>535</v>
      </c>
      <c r="L45" s="15">
        <v>538</v>
      </c>
      <c r="M45" s="15">
        <v>562</v>
      </c>
      <c r="N45" s="15">
        <v>546</v>
      </c>
      <c r="O45" s="15">
        <v>544</v>
      </c>
      <c r="P45" s="15">
        <v>539</v>
      </c>
      <c r="Q45" s="15">
        <v>524</v>
      </c>
      <c r="R45" s="15">
        <v>194</v>
      </c>
      <c r="S45" s="15">
        <v>5</v>
      </c>
    </row>
    <row r="46" spans="1:19" s="6" customFormat="1" ht="15.75" customHeight="1">
      <c r="A46" s="2"/>
      <c r="B46" s="26" t="s">
        <v>59</v>
      </c>
      <c r="C46" s="15">
        <f t="shared" si="12"/>
        <v>8240</v>
      </c>
      <c r="D46" s="15">
        <f t="shared" si="13"/>
        <v>4264</v>
      </c>
      <c r="E46" s="15">
        <f t="shared" si="14"/>
        <v>3976</v>
      </c>
      <c r="F46" s="15">
        <v>698</v>
      </c>
      <c r="G46" s="15">
        <v>650</v>
      </c>
      <c r="H46" s="15">
        <v>691</v>
      </c>
      <c r="I46" s="15">
        <v>634</v>
      </c>
      <c r="J46" s="15">
        <v>704</v>
      </c>
      <c r="K46" s="15">
        <v>663</v>
      </c>
      <c r="L46" s="15">
        <v>735</v>
      </c>
      <c r="M46" s="15">
        <v>662</v>
      </c>
      <c r="N46" s="15">
        <v>734</v>
      </c>
      <c r="O46" s="15">
        <v>689</v>
      </c>
      <c r="P46" s="15">
        <v>702</v>
      </c>
      <c r="Q46" s="15">
        <v>678</v>
      </c>
      <c r="R46" s="15">
        <v>46</v>
      </c>
      <c r="S46" s="15">
        <v>5</v>
      </c>
    </row>
    <row r="47" spans="1:19" s="6" customFormat="1" ht="15.75" customHeight="1">
      <c r="A47" s="2"/>
      <c r="B47" s="26" t="s">
        <v>61</v>
      </c>
      <c r="C47" s="15">
        <f t="shared" si="12"/>
        <v>5117</v>
      </c>
      <c r="D47" s="15">
        <f t="shared" si="13"/>
        <v>2647</v>
      </c>
      <c r="E47" s="15">
        <f t="shared" si="14"/>
        <v>2470</v>
      </c>
      <c r="F47" s="15">
        <v>443</v>
      </c>
      <c r="G47" s="15">
        <v>409</v>
      </c>
      <c r="H47" s="15">
        <v>430</v>
      </c>
      <c r="I47" s="15">
        <v>435</v>
      </c>
      <c r="J47" s="15">
        <v>452</v>
      </c>
      <c r="K47" s="15">
        <v>414</v>
      </c>
      <c r="L47" s="15">
        <v>434</v>
      </c>
      <c r="M47" s="15">
        <v>438</v>
      </c>
      <c r="N47" s="15">
        <v>453</v>
      </c>
      <c r="O47" s="15">
        <v>381</v>
      </c>
      <c r="P47" s="15">
        <v>435</v>
      </c>
      <c r="Q47" s="15">
        <v>393</v>
      </c>
      <c r="R47" s="15">
        <v>111</v>
      </c>
      <c r="S47" s="15">
        <v>8</v>
      </c>
    </row>
    <row r="48" spans="1:19" s="6" customFormat="1" ht="15.75" customHeight="1">
      <c r="A48" s="2"/>
      <c r="B48" s="26" t="s">
        <v>80</v>
      </c>
      <c r="C48" s="15">
        <f t="shared" si="12"/>
        <v>2083</v>
      </c>
      <c r="D48" s="15">
        <f t="shared" si="13"/>
        <v>1036</v>
      </c>
      <c r="E48" s="15">
        <f t="shared" si="14"/>
        <v>1047</v>
      </c>
      <c r="F48" s="15">
        <v>179</v>
      </c>
      <c r="G48" s="15">
        <v>185</v>
      </c>
      <c r="H48" s="15">
        <v>166</v>
      </c>
      <c r="I48" s="15">
        <v>193</v>
      </c>
      <c r="J48" s="15">
        <v>191</v>
      </c>
      <c r="K48" s="15">
        <v>176</v>
      </c>
      <c r="L48" s="15">
        <v>175</v>
      </c>
      <c r="M48" s="15">
        <v>170</v>
      </c>
      <c r="N48" s="15">
        <v>167</v>
      </c>
      <c r="O48" s="15">
        <v>181</v>
      </c>
      <c r="P48" s="15">
        <v>158</v>
      </c>
      <c r="Q48" s="15">
        <v>142</v>
      </c>
      <c r="R48" s="15">
        <v>52</v>
      </c>
      <c r="S48" s="15">
        <v>0</v>
      </c>
    </row>
    <row r="49" spans="1:19" s="6" customFormat="1" ht="15.75" customHeight="1">
      <c r="A49" s="2"/>
      <c r="B49" s="26" t="s">
        <v>81</v>
      </c>
      <c r="C49" s="15">
        <f t="shared" si="12"/>
        <v>2669</v>
      </c>
      <c r="D49" s="15">
        <f t="shared" si="13"/>
        <v>1352</v>
      </c>
      <c r="E49" s="15">
        <f t="shared" si="14"/>
        <v>1317</v>
      </c>
      <c r="F49" s="15">
        <v>236</v>
      </c>
      <c r="G49" s="15">
        <v>191</v>
      </c>
      <c r="H49" s="15">
        <v>222</v>
      </c>
      <c r="I49" s="15">
        <v>241</v>
      </c>
      <c r="J49" s="15">
        <v>246</v>
      </c>
      <c r="K49" s="15">
        <v>238</v>
      </c>
      <c r="L49" s="15">
        <v>237</v>
      </c>
      <c r="M49" s="15">
        <v>189</v>
      </c>
      <c r="N49" s="15">
        <v>204</v>
      </c>
      <c r="O49" s="15">
        <v>203</v>
      </c>
      <c r="P49" s="15">
        <v>207</v>
      </c>
      <c r="Q49" s="15">
        <v>255</v>
      </c>
      <c r="R49" s="15">
        <v>146</v>
      </c>
      <c r="S49" s="8">
        <v>7</v>
      </c>
    </row>
    <row r="50" spans="1:19" s="6" customFormat="1" ht="15.75" customHeight="1">
      <c r="A50" s="2"/>
      <c r="B50" s="26" t="s">
        <v>84</v>
      </c>
      <c r="C50" s="15">
        <f t="shared" si="12"/>
        <v>2765</v>
      </c>
      <c r="D50" s="15">
        <f t="shared" si="13"/>
        <v>1388</v>
      </c>
      <c r="E50" s="15">
        <f t="shared" si="14"/>
        <v>1377</v>
      </c>
      <c r="F50" s="15">
        <v>216</v>
      </c>
      <c r="G50" s="15">
        <v>218</v>
      </c>
      <c r="H50" s="15">
        <v>198</v>
      </c>
      <c r="I50" s="15">
        <v>218</v>
      </c>
      <c r="J50" s="15">
        <v>241</v>
      </c>
      <c r="K50" s="15">
        <v>210</v>
      </c>
      <c r="L50" s="15">
        <v>261</v>
      </c>
      <c r="M50" s="15">
        <v>227</v>
      </c>
      <c r="N50" s="15">
        <v>225</v>
      </c>
      <c r="O50" s="15">
        <v>233</v>
      </c>
      <c r="P50" s="15">
        <v>247</v>
      </c>
      <c r="Q50" s="15">
        <v>271</v>
      </c>
      <c r="R50" s="15">
        <v>55</v>
      </c>
      <c r="S50" s="15">
        <v>1</v>
      </c>
    </row>
    <row r="51" spans="1:19" s="6" customFormat="1" ht="15.75" customHeight="1">
      <c r="A51" s="2"/>
      <c r="B51" s="26" t="s">
        <v>76</v>
      </c>
      <c r="C51" s="15">
        <f t="shared" si="12"/>
        <v>1888</v>
      </c>
      <c r="D51" s="15">
        <f t="shared" si="13"/>
        <v>973</v>
      </c>
      <c r="E51" s="15">
        <f t="shared" si="14"/>
        <v>915</v>
      </c>
      <c r="F51" s="15">
        <v>162</v>
      </c>
      <c r="G51" s="15">
        <v>142</v>
      </c>
      <c r="H51" s="15">
        <v>149</v>
      </c>
      <c r="I51" s="15">
        <v>162</v>
      </c>
      <c r="J51" s="15">
        <v>160</v>
      </c>
      <c r="K51" s="15">
        <v>148</v>
      </c>
      <c r="L51" s="15">
        <v>161</v>
      </c>
      <c r="M51" s="15">
        <v>153</v>
      </c>
      <c r="N51" s="15">
        <v>157</v>
      </c>
      <c r="O51" s="15">
        <v>158</v>
      </c>
      <c r="P51" s="15">
        <v>184</v>
      </c>
      <c r="Q51" s="15">
        <v>152</v>
      </c>
      <c r="R51" s="15">
        <v>31</v>
      </c>
      <c r="S51" s="15">
        <v>0</v>
      </c>
    </row>
    <row r="52" spans="1:19" s="6" customFormat="1" ht="15.75" customHeight="1">
      <c r="A52" s="2"/>
      <c r="B52" s="26" t="s">
        <v>83</v>
      </c>
      <c r="C52" s="15">
        <f t="shared" si="12"/>
        <v>342</v>
      </c>
      <c r="D52" s="15">
        <f t="shared" si="13"/>
        <v>189</v>
      </c>
      <c r="E52" s="15">
        <f t="shared" si="14"/>
        <v>153</v>
      </c>
      <c r="F52" s="15">
        <v>21</v>
      </c>
      <c r="G52" s="15">
        <v>23</v>
      </c>
      <c r="H52" s="15">
        <v>23</v>
      </c>
      <c r="I52" s="15">
        <v>23</v>
      </c>
      <c r="J52" s="15">
        <v>40</v>
      </c>
      <c r="K52" s="15">
        <v>22</v>
      </c>
      <c r="L52" s="15">
        <v>30</v>
      </c>
      <c r="M52" s="15">
        <v>22</v>
      </c>
      <c r="N52" s="15">
        <v>33</v>
      </c>
      <c r="O52" s="15">
        <v>23</v>
      </c>
      <c r="P52" s="15">
        <v>42</v>
      </c>
      <c r="Q52" s="15">
        <v>40</v>
      </c>
      <c r="R52" s="15">
        <v>0</v>
      </c>
      <c r="S52" s="8">
        <v>0</v>
      </c>
    </row>
    <row r="53" spans="1:19" s="6" customFormat="1" ht="15.75" customHeight="1">
      <c r="A53" s="2"/>
      <c r="B53" s="26" t="s">
        <v>78</v>
      </c>
      <c r="C53" s="15">
        <f t="shared" si="12"/>
        <v>1037</v>
      </c>
      <c r="D53" s="15">
        <f t="shared" si="13"/>
        <v>549</v>
      </c>
      <c r="E53" s="15">
        <f t="shared" si="14"/>
        <v>488</v>
      </c>
      <c r="F53" s="15">
        <v>82</v>
      </c>
      <c r="G53" s="15">
        <v>80</v>
      </c>
      <c r="H53" s="15">
        <v>88</v>
      </c>
      <c r="I53" s="15">
        <v>92</v>
      </c>
      <c r="J53" s="15">
        <v>95</v>
      </c>
      <c r="K53" s="15">
        <v>79</v>
      </c>
      <c r="L53" s="15">
        <v>111</v>
      </c>
      <c r="M53" s="15">
        <v>88</v>
      </c>
      <c r="N53" s="15">
        <v>86</v>
      </c>
      <c r="O53" s="15">
        <v>82</v>
      </c>
      <c r="P53" s="15">
        <v>87</v>
      </c>
      <c r="Q53" s="15">
        <v>67</v>
      </c>
      <c r="R53" s="8">
        <v>6</v>
      </c>
      <c r="S53" s="8">
        <v>1</v>
      </c>
    </row>
    <row r="54" spans="1:19" s="6" customFormat="1" ht="15.75" customHeight="1">
      <c r="A54" s="2"/>
      <c r="B54" s="26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8"/>
      <c r="S54" s="8"/>
    </row>
    <row r="55" spans="1:19" s="6" customFormat="1" ht="15.75" customHeight="1">
      <c r="A55" s="83" t="s">
        <v>109</v>
      </c>
      <c r="B55" s="84"/>
      <c r="C55" s="33">
        <f aca="true" t="shared" si="15" ref="C55:S55">SUM(C56:C58)</f>
        <v>50135</v>
      </c>
      <c r="D55" s="33">
        <f t="shared" si="15"/>
        <v>25777</v>
      </c>
      <c r="E55" s="33">
        <f t="shared" si="15"/>
        <v>24358</v>
      </c>
      <c r="F55" s="33">
        <f t="shared" si="15"/>
        <v>4323</v>
      </c>
      <c r="G55" s="33">
        <f t="shared" si="15"/>
        <v>3975</v>
      </c>
      <c r="H55" s="33">
        <f t="shared" si="15"/>
        <v>4306</v>
      </c>
      <c r="I55" s="33">
        <f t="shared" si="15"/>
        <v>4044</v>
      </c>
      <c r="J55" s="33">
        <f t="shared" si="15"/>
        <v>4344</v>
      </c>
      <c r="K55" s="33">
        <f t="shared" si="15"/>
        <v>4026</v>
      </c>
      <c r="L55" s="33">
        <f t="shared" si="15"/>
        <v>4249</v>
      </c>
      <c r="M55" s="33">
        <f t="shared" si="15"/>
        <v>4096</v>
      </c>
      <c r="N55" s="33">
        <f t="shared" si="15"/>
        <v>4414</v>
      </c>
      <c r="O55" s="33">
        <f t="shared" si="15"/>
        <v>4152</v>
      </c>
      <c r="P55" s="33">
        <f t="shared" si="15"/>
        <v>4141</v>
      </c>
      <c r="Q55" s="33">
        <f t="shared" si="15"/>
        <v>4065</v>
      </c>
      <c r="R55" s="33">
        <f t="shared" si="15"/>
        <v>1333</v>
      </c>
      <c r="S55" s="33">
        <f t="shared" si="15"/>
        <v>128</v>
      </c>
    </row>
    <row r="56" spans="1:19" s="6" customFormat="1" ht="15.75" customHeight="1">
      <c r="A56" s="2"/>
      <c r="B56" s="26" t="s">
        <v>48</v>
      </c>
      <c r="C56" s="15">
        <f>D56+E56</f>
        <v>46449</v>
      </c>
      <c r="D56" s="15">
        <f aca="true" t="shared" si="16" ref="D56:E58">F56+H56+J56+L56+N56+P56</f>
        <v>23910</v>
      </c>
      <c r="E56" s="15">
        <f t="shared" si="16"/>
        <v>22539</v>
      </c>
      <c r="F56" s="15">
        <v>4033</v>
      </c>
      <c r="G56" s="15">
        <v>3649</v>
      </c>
      <c r="H56" s="15">
        <v>3979</v>
      </c>
      <c r="I56" s="15">
        <v>3769</v>
      </c>
      <c r="J56" s="15">
        <v>4013</v>
      </c>
      <c r="K56" s="15">
        <v>3728</v>
      </c>
      <c r="L56" s="15">
        <v>3951</v>
      </c>
      <c r="M56" s="15">
        <v>3759</v>
      </c>
      <c r="N56" s="15">
        <v>4091</v>
      </c>
      <c r="O56" s="15">
        <v>3834</v>
      </c>
      <c r="P56" s="15">
        <v>3843</v>
      </c>
      <c r="Q56" s="15">
        <v>3800</v>
      </c>
      <c r="R56" s="15">
        <v>1176</v>
      </c>
      <c r="S56" s="15">
        <v>123</v>
      </c>
    </row>
    <row r="57" spans="1:19" s="6" customFormat="1" ht="15.75" customHeight="1">
      <c r="A57" s="2"/>
      <c r="B57" s="26" t="s">
        <v>64</v>
      </c>
      <c r="C57" s="15">
        <f>D57+E57</f>
        <v>2685</v>
      </c>
      <c r="D57" s="15">
        <f t="shared" si="16"/>
        <v>1352</v>
      </c>
      <c r="E57" s="15">
        <f t="shared" si="16"/>
        <v>1333</v>
      </c>
      <c r="F57" s="15">
        <v>213</v>
      </c>
      <c r="G57" s="15">
        <v>235</v>
      </c>
      <c r="H57" s="15">
        <v>234</v>
      </c>
      <c r="I57" s="15">
        <v>208</v>
      </c>
      <c r="J57" s="15">
        <v>233</v>
      </c>
      <c r="K57" s="15">
        <v>211</v>
      </c>
      <c r="L57" s="15">
        <v>223</v>
      </c>
      <c r="M57" s="15">
        <v>256</v>
      </c>
      <c r="N57" s="15">
        <v>222</v>
      </c>
      <c r="O57" s="15">
        <v>235</v>
      </c>
      <c r="P57" s="15">
        <v>227</v>
      </c>
      <c r="Q57" s="15">
        <v>188</v>
      </c>
      <c r="R57" s="15">
        <v>145</v>
      </c>
      <c r="S57" s="15">
        <v>2</v>
      </c>
    </row>
    <row r="58" spans="1:19" s="6" customFormat="1" ht="15.75" customHeight="1">
      <c r="A58" s="58"/>
      <c r="B58" s="59" t="s">
        <v>79</v>
      </c>
      <c r="C58" s="60">
        <f>D58+E58</f>
        <v>1001</v>
      </c>
      <c r="D58" s="60">
        <f t="shared" si="16"/>
        <v>515</v>
      </c>
      <c r="E58" s="60">
        <f t="shared" si="16"/>
        <v>486</v>
      </c>
      <c r="F58" s="60">
        <v>77</v>
      </c>
      <c r="G58" s="60">
        <v>91</v>
      </c>
      <c r="H58" s="60">
        <v>93</v>
      </c>
      <c r="I58" s="60">
        <v>67</v>
      </c>
      <c r="J58" s="60">
        <v>98</v>
      </c>
      <c r="K58" s="60">
        <v>87</v>
      </c>
      <c r="L58" s="60">
        <v>75</v>
      </c>
      <c r="M58" s="60">
        <v>81</v>
      </c>
      <c r="N58" s="60">
        <v>101</v>
      </c>
      <c r="O58" s="60">
        <v>83</v>
      </c>
      <c r="P58" s="60">
        <v>71</v>
      </c>
      <c r="Q58" s="60">
        <v>77</v>
      </c>
      <c r="R58" s="61">
        <v>12</v>
      </c>
      <c r="S58" s="61">
        <v>3</v>
      </c>
    </row>
    <row r="59" spans="2:19" s="6" customFormat="1" ht="19.5" customHeight="1">
      <c r="B59" s="9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8"/>
    </row>
    <row r="60" spans="2:19" s="6" customFormat="1" ht="19.5" customHeight="1">
      <c r="B60" s="9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2:19" s="6" customFormat="1" ht="19.5" customHeight="1">
      <c r="B61" s="9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2:19" s="6" customFormat="1" ht="19.5" customHeight="1">
      <c r="B62" s="9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2:19" s="6" customFormat="1" ht="19.5" customHeight="1">
      <c r="B63" s="9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2:19" s="6" customFormat="1" ht="19.5" customHeight="1">
      <c r="B64" s="9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</sheetData>
  <mergeCells count="22">
    <mergeCell ref="A2:B3"/>
    <mergeCell ref="A8:B8"/>
    <mergeCell ref="A9:B9"/>
    <mergeCell ref="A10:B10"/>
    <mergeCell ref="A11:B11"/>
    <mergeCell ref="A4:B4"/>
    <mergeCell ref="A5:B5"/>
    <mergeCell ref="A6:B6"/>
    <mergeCell ref="A7:B7"/>
    <mergeCell ref="H2:I2"/>
    <mergeCell ref="J2:K2"/>
    <mergeCell ref="C2:E2"/>
    <mergeCell ref="F2:G2"/>
    <mergeCell ref="L2:M2"/>
    <mergeCell ref="N2:O2"/>
    <mergeCell ref="P2:Q2"/>
    <mergeCell ref="R2:S2"/>
    <mergeCell ref="A55:B55"/>
    <mergeCell ref="A13:B13"/>
    <mergeCell ref="A25:B25"/>
    <mergeCell ref="A38:B38"/>
    <mergeCell ref="A41:B41"/>
  </mergeCells>
  <printOptions/>
  <pageMargins left="0.7874015748031497" right="0.7874015748031497" top="0.7874015748031497" bottom="0.5905511811023623" header="0.3937007874015748" footer="0.3937007874015748"/>
  <pageSetup blackAndWhite="1" firstPageNumber="42" useFirstPageNumber="1" horizontalDpi="98" verticalDpi="98" orientation="portrait" pageOrder="overThenDown" paperSize="9" scale="80" r:id="rId3"/>
  <headerFooter alignWithMargins="0">
    <oddHeader>&amp;L&amp;"ＭＳ Ｐゴシック,標準"&amp;18小学校&amp;R&amp;"ＭＳ Ｐゴシック,標準"&amp;18小学校</oddHeader>
  </headerFooter>
  <colBreaks count="1" manualBreakCount="1">
    <brk id="11" max="65535" man="1"/>
  </colBreaks>
  <ignoredErrors>
    <ignoredError sqref="C10:S10" 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S64"/>
  <sheetViews>
    <sheetView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2" sqref="A2:B3"/>
    </sheetView>
  </sheetViews>
  <sheetFormatPr defaultColWidth="8.796875" defaultRowHeight="14.25"/>
  <cols>
    <col min="1" max="1" width="2.59765625" style="2" customWidth="1"/>
    <col min="2" max="2" width="12.59765625" style="1" customWidth="1"/>
    <col min="3" max="11" width="10.09765625" style="1" customWidth="1"/>
    <col min="12" max="17" width="10.59765625" style="2" customWidth="1"/>
    <col min="18" max="19" width="9.59765625" style="2" customWidth="1"/>
    <col min="20" max="16384" width="14" style="2" customWidth="1"/>
  </cols>
  <sheetData>
    <row r="1" spans="1:6" s="38" customFormat="1" ht="24" customHeight="1">
      <c r="A1" s="43" t="s">
        <v>130</v>
      </c>
      <c r="C1" s="43"/>
      <c r="D1" s="44"/>
      <c r="E1" s="44"/>
      <c r="F1" s="44"/>
    </row>
    <row r="2" spans="1:19" s="5" customFormat="1" ht="15.75" customHeight="1">
      <c r="A2" s="99" t="s">
        <v>0</v>
      </c>
      <c r="B2" s="100"/>
      <c r="C2" s="100" t="s">
        <v>1</v>
      </c>
      <c r="D2" s="100"/>
      <c r="E2" s="100"/>
      <c r="F2" s="100" t="s">
        <v>24</v>
      </c>
      <c r="G2" s="100"/>
      <c r="H2" s="100" t="s">
        <v>25</v>
      </c>
      <c r="I2" s="100"/>
      <c r="J2" s="100" t="s">
        <v>26</v>
      </c>
      <c r="K2" s="107"/>
      <c r="L2" s="99" t="s">
        <v>27</v>
      </c>
      <c r="M2" s="100"/>
      <c r="N2" s="100" t="s">
        <v>28</v>
      </c>
      <c r="O2" s="100"/>
      <c r="P2" s="100" t="s">
        <v>29</v>
      </c>
      <c r="Q2" s="100"/>
      <c r="R2" s="100" t="s">
        <v>4</v>
      </c>
      <c r="S2" s="107"/>
    </row>
    <row r="3" spans="1:19" s="5" customFormat="1" ht="15.75" customHeight="1">
      <c r="A3" s="99"/>
      <c r="B3" s="100"/>
      <c r="C3" s="21" t="s">
        <v>1</v>
      </c>
      <c r="D3" s="21" t="s">
        <v>2</v>
      </c>
      <c r="E3" s="21" t="s">
        <v>3</v>
      </c>
      <c r="F3" s="21" t="s">
        <v>2</v>
      </c>
      <c r="G3" s="21" t="s">
        <v>3</v>
      </c>
      <c r="H3" s="21" t="s">
        <v>2</v>
      </c>
      <c r="I3" s="21" t="s">
        <v>3</v>
      </c>
      <c r="J3" s="21" t="s">
        <v>2</v>
      </c>
      <c r="K3" s="23" t="s">
        <v>3</v>
      </c>
      <c r="L3" s="22" t="s">
        <v>2</v>
      </c>
      <c r="M3" s="21" t="s">
        <v>3</v>
      </c>
      <c r="N3" s="21" t="s">
        <v>2</v>
      </c>
      <c r="O3" s="21" t="s">
        <v>3</v>
      </c>
      <c r="P3" s="21" t="s">
        <v>2</v>
      </c>
      <c r="Q3" s="21" t="s">
        <v>3</v>
      </c>
      <c r="R3" s="21" t="s">
        <v>30</v>
      </c>
      <c r="S3" s="23" t="s">
        <v>121</v>
      </c>
    </row>
    <row r="4" spans="1:19" s="6" customFormat="1" ht="15.75" customHeight="1">
      <c r="A4" s="88">
        <v>17</v>
      </c>
      <c r="B4" s="89"/>
      <c r="C4" s="15">
        <v>214723</v>
      </c>
      <c r="D4" s="15">
        <v>110011</v>
      </c>
      <c r="E4" s="15">
        <v>104712</v>
      </c>
      <c r="F4" s="15">
        <v>18606</v>
      </c>
      <c r="G4" s="15">
        <v>17285</v>
      </c>
      <c r="H4" s="15">
        <v>17841</v>
      </c>
      <c r="I4" s="15">
        <v>17387</v>
      </c>
      <c r="J4" s="15">
        <v>18373</v>
      </c>
      <c r="K4" s="15">
        <v>17374</v>
      </c>
      <c r="L4" s="15">
        <v>17785</v>
      </c>
      <c r="M4" s="15">
        <v>17093</v>
      </c>
      <c r="N4" s="15">
        <v>18874</v>
      </c>
      <c r="O4" s="15">
        <v>18011</v>
      </c>
      <c r="P4" s="15">
        <v>18532</v>
      </c>
      <c r="Q4" s="15">
        <v>17562</v>
      </c>
      <c r="R4" s="15">
        <v>2424</v>
      </c>
      <c r="S4" s="15">
        <v>300</v>
      </c>
    </row>
    <row r="5" spans="1:19" s="6" customFormat="1" ht="15.75" customHeight="1">
      <c r="A5" s="88">
        <f>A4+1</f>
        <v>18</v>
      </c>
      <c r="B5" s="89"/>
      <c r="C5" s="15">
        <v>213978</v>
      </c>
      <c r="D5" s="15">
        <v>109574</v>
      </c>
      <c r="E5" s="15">
        <v>104404</v>
      </c>
      <c r="F5" s="15">
        <v>18130</v>
      </c>
      <c r="G5" s="15">
        <v>17272</v>
      </c>
      <c r="H5" s="15">
        <v>18602</v>
      </c>
      <c r="I5" s="15">
        <v>17310</v>
      </c>
      <c r="J5" s="15">
        <v>17847</v>
      </c>
      <c r="K5" s="15">
        <v>17358</v>
      </c>
      <c r="L5" s="15">
        <v>18371</v>
      </c>
      <c r="M5" s="15">
        <v>17350</v>
      </c>
      <c r="N5" s="15">
        <v>17765</v>
      </c>
      <c r="O5" s="15">
        <v>17116</v>
      </c>
      <c r="P5" s="15">
        <v>18859</v>
      </c>
      <c r="Q5" s="15">
        <v>17998</v>
      </c>
      <c r="R5" s="15">
        <v>2702</v>
      </c>
      <c r="S5" s="15">
        <v>295</v>
      </c>
    </row>
    <row r="6" spans="1:19" s="6" customFormat="1" ht="15.75" customHeight="1">
      <c r="A6" s="88">
        <f>A5+1</f>
        <v>19</v>
      </c>
      <c r="B6" s="89"/>
      <c r="C6" s="15">
        <v>212524</v>
      </c>
      <c r="D6" s="15">
        <v>108948</v>
      </c>
      <c r="E6" s="15">
        <v>103576</v>
      </c>
      <c r="F6" s="15">
        <v>18170</v>
      </c>
      <c r="G6" s="15">
        <v>17106</v>
      </c>
      <c r="H6" s="15">
        <v>18146</v>
      </c>
      <c r="I6" s="15">
        <v>17260</v>
      </c>
      <c r="J6" s="15">
        <v>18632</v>
      </c>
      <c r="K6" s="15">
        <v>17347</v>
      </c>
      <c r="L6" s="15">
        <v>17853</v>
      </c>
      <c r="M6" s="15">
        <v>17358</v>
      </c>
      <c r="N6" s="15">
        <v>18348</v>
      </c>
      <c r="O6" s="15">
        <v>17398</v>
      </c>
      <c r="P6" s="15">
        <v>17799</v>
      </c>
      <c r="Q6" s="15">
        <v>17107</v>
      </c>
      <c r="R6" s="15">
        <v>2979</v>
      </c>
      <c r="S6" s="15">
        <v>346</v>
      </c>
    </row>
    <row r="7" spans="1:19" s="6" customFormat="1" ht="15.75" customHeight="1">
      <c r="A7" s="88">
        <f>A6+1</f>
        <v>20</v>
      </c>
      <c r="B7" s="92"/>
      <c r="C7" s="15">
        <v>212805</v>
      </c>
      <c r="D7" s="15">
        <v>109278</v>
      </c>
      <c r="E7" s="15">
        <v>103527</v>
      </c>
      <c r="F7" s="15">
        <v>18082</v>
      </c>
      <c r="G7" s="15">
        <v>17093</v>
      </c>
      <c r="H7" s="15">
        <v>18175</v>
      </c>
      <c r="I7" s="15">
        <v>17106</v>
      </c>
      <c r="J7" s="15">
        <v>18150</v>
      </c>
      <c r="K7" s="15">
        <v>17251</v>
      </c>
      <c r="L7" s="15">
        <v>18655</v>
      </c>
      <c r="M7" s="15">
        <v>17316</v>
      </c>
      <c r="N7" s="15">
        <v>17867</v>
      </c>
      <c r="O7" s="15">
        <v>17368</v>
      </c>
      <c r="P7" s="15">
        <v>18349</v>
      </c>
      <c r="Q7" s="15">
        <v>17393</v>
      </c>
      <c r="R7" s="15">
        <v>3216</v>
      </c>
      <c r="S7" s="15">
        <v>325</v>
      </c>
    </row>
    <row r="8" spans="1:19" s="6" customFormat="1" ht="15.75" customHeight="1">
      <c r="A8" s="80">
        <f>A7+1</f>
        <v>21</v>
      </c>
      <c r="B8" s="96"/>
      <c r="C8" s="45">
        <f aca="true" t="shared" si="0" ref="C8:S8">C13+C25+C38+C41+C55</f>
        <v>211251</v>
      </c>
      <c r="D8" s="45">
        <f t="shared" si="0"/>
        <v>108679</v>
      </c>
      <c r="E8" s="45">
        <f t="shared" si="0"/>
        <v>102572</v>
      </c>
      <c r="F8" s="45">
        <f t="shared" si="0"/>
        <v>17957</v>
      </c>
      <c r="G8" s="45">
        <f t="shared" si="0"/>
        <v>16571</v>
      </c>
      <c r="H8" s="45">
        <f t="shared" si="0"/>
        <v>18014</v>
      </c>
      <c r="I8" s="45">
        <f t="shared" si="0"/>
        <v>17065</v>
      </c>
      <c r="J8" s="45">
        <f t="shared" si="0"/>
        <v>18133</v>
      </c>
      <c r="K8" s="45">
        <f t="shared" si="0"/>
        <v>17071</v>
      </c>
      <c r="L8" s="45">
        <f t="shared" si="0"/>
        <v>18125</v>
      </c>
      <c r="M8" s="45">
        <f t="shared" si="0"/>
        <v>17227</v>
      </c>
      <c r="N8" s="45">
        <f t="shared" si="0"/>
        <v>18613</v>
      </c>
      <c r="O8" s="45">
        <f t="shared" si="0"/>
        <v>17289</v>
      </c>
      <c r="P8" s="45">
        <f t="shared" si="0"/>
        <v>17837</v>
      </c>
      <c r="Q8" s="45">
        <f t="shared" si="0"/>
        <v>17349</v>
      </c>
      <c r="R8" s="45">
        <f t="shared" si="0"/>
        <v>3013</v>
      </c>
      <c r="S8" s="45">
        <f t="shared" si="0"/>
        <v>293</v>
      </c>
    </row>
    <row r="9" spans="1:19" s="6" customFormat="1" ht="15.75" customHeight="1">
      <c r="A9" s="2"/>
      <c r="B9" s="14"/>
      <c r="C9" s="15"/>
      <c r="D9" s="15"/>
      <c r="E9" s="15"/>
      <c r="F9" s="15"/>
      <c r="G9" s="15"/>
      <c r="H9" s="15"/>
      <c r="I9" s="15"/>
      <c r="J9" s="15"/>
      <c r="K9" s="15"/>
      <c r="L9" s="16"/>
      <c r="M9" s="16"/>
      <c r="N9" s="16"/>
      <c r="O9" s="16"/>
      <c r="P9" s="16"/>
      <c r="Q9" s="16"/>
      <c r="R9" s="16"/>
      <c r="S9" s="16"/>
    </row>
    <row r="10" spans="1:19" s="6" customFormat="1" ht="15.75" customHeight="1">
      <c r="A10" s="2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6"/>
      <c r="M10" s="16"/>
      <c r="N10" s="16"/>
      <c r="O10" s="16"/>
      <c r="P10" s="16"/>
      <c r="Q10" s="16"/>
      <c r="R10" s="16"/>
      <c r="S10" s="16"/>
    </row>
    <row r="11" spans="1:19" s="6" customFormat="1" ht="15.75" customHeight="1">
      <c r="A11" s="2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6"/>
      <c r="M11" s="16"/>
      <c r="N11" s="16"/>
      <c r="O11" s="16"/>
      <c r="P11" s="16"/>
      <c r="Q11" s="16"/>
      <c r="R11" s="16"/>
      <c r="S11" s="16"/>
    </row>
    <row r="12" spans="1:19" s="6" customFormat="1" ht="15.75" customHeight="1">
      <c r="A12" s="2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6"/>
      <c r="M12" s="16"/>
      <c r="N12" s="16"/>
      <c r="O12" s="16"/>
      <c r="P12" s="16"/>
      <c r="Q12" s="16"/>
      <c r="R12" s="16"/>
      <c r="S12" s="16"/>
    </row>
    <row r="13" spans="1:19" s="67" customFormat="1" ht="15.75" customHeight="1">
      <c r="A13" s="105" t="s">
        <v>100</v>
      </c>
      <c r="B13" s="106"/>
      <c r="C13" s="64">
        <f aca="true" t="shared" si="1" ref="C13:S13">SUM(C14:C23)</f>
        <v>12816</v>
      </c>
      <c r="D13" s="65">
        <f t="shared" si="1"/>
        <v>6564</v>
      </c>
      <c r="E13" s="65">
        <f t="shared" si="1"/>
        <v>6252</v>
      </c>
      <c r="F13" s="65">
        <f t="shared" si="1"/>
        <v>990</v>
      </c>
      <c r="G13" s="65">
        <f t="shared" si="1"/>
        <v>988</v>
      </c>
      <c r="H13" s="65">
        <f t="shared" si="1"/>
        <v>1074</v>
      </c>
      <c r="I13" s="65">
        <f t="shared" si="1"/>
        <v>976</v>
      </c>
      <c r="J13" s="65">
        <f t="shared" si="1"/>
        <v>1092</v>
      </c>
      <c r="K13" s="65">
        <f t="shared" si="1"/>
        <v>1067</v>
      </c>
      <c r="L13" s="66">
        <f t="shared" si="1"/>
        <v>1117</v>
      </c>
      <c r="M13" s="66">
        <f t="shared" si="1"/>
        <v>1058</v>
      </c>
      <c r="N13" s="66">
        <f t="shared" si="1"/>
        <v>1140</v>
      </c>
      <c r="O13" s="66">
        <f t="shared" si="1"/>
        <v>1075</v>
      </c>
      <c r="P13" s="66">
        <f t="shared" si="1"/>
        <v>1151</v>
      </c>
      <c r="Q13" s="66">
        <f t="shared" si="1"/>
        <v>1088</v>
      </c>
      <c r="R13" s="66">
        <f t="shared" si="1"/>
        <v>13</v>
      </c>
      <c r="S13" s="66">
        <f t="shared" si="1"/>
        <v>7</v>
      </c>
    </row>
    <row r="14" spans="1:19" s="6" customFormat="1" ht="15.75" customHeight="1">
      <c r="A14" s="2"/>
      <c r="B14" s="26" t="s">
        <v>50</v>
      </c>
      <c r="C14" s="15">
        <f aca="true" t="shared" si="2" ref="C14:C23">D14+E14</f>
        <v>1376</v>
      </c>
      <c r="D14" s="15">
        <f aca="true" t="shared" si="3" ref="D14:E23">F14+H14+J14+L14+N14+P14</f>
        <v>712</v>
      </c>
      <c r="E14" s="15">
        <f t="shared" si="3"/>
        <v>664</v>
      </c>
      <c r="F14" s="15">
        <v>106</v>
      </c>
      <c r="G14" s="15">
        <v>98</v>
      </c>
      <c r="H14" s="15">
        <v>124</v>
      </c>
      <c r="I14" s="15">
        <v>97</v>
      </c>
      <c r="J14" s="15">
        <v>101</v>
      </c>
      <c r="K14" s="15">
        <v>116</v>
      </c>
      <c r="L14" s="15">
        <v>128</v>
      </c>
      <c r="M14" s="15">
        <v>117</v>
      </c>
      <c r="N14" s="15">
        <v>134</v>
      </c>
      <c r="O14" s="15">
        <v>112</v>
      </c>
      <c r="P14" s="15">
        <v>119</v>
      </c>
      <c r="Q14" s="15">
        <v>124</v>
      </c>
      <c r="R14" s="15">
        <v>2</v>
      </c>
      <c r="S14" s="15">
        <v>3</v>
      </c>
    </row>
    <row r="15" spans="1:19" s="6" customFormat="1" ht="15.75" customHeight="1">
      <c r="A15" s="2"/>
      <c r="B15" s="26" t="s">
        <v>53</v>
      </c>
      <c r="C15" s="15">
        <f t="shared" si="2"/>
        <v>3581</v>
      </c>
      <c r="D15" s="15">
        <f t="shared" si="3"/>
        <v>1819</v>
      </c>
      <c r="E15" s="15">
        <f t="shared" si="3"/>
        <v>1762</v>
      </c>
      <c r="F15" s="15">
        <v>280</v>
      </c>
      <c r="G15" s="15">
        <v>297</v>
      </c>
      <c r="H15" s="15">
        <v>267</v>
      </c>
      <c r="I15" s="15">
        <v>299</v>
      </c>
      <c r="J15" s="15">
        <v>318</v>
      </c>
      <c r="K15" s="15">
        <v>294</v>
      </c>
      <c r="L15" s="15">
        <v>304</v>
      </c>
      <c r="M15" s="15">
        <v>305</v>
      </c>
      <c r="N15" s="15">
        <v>339</v>
      </c>
      <c r="O15" s="15">
        <v>290</v>
      </c>
      <c r="P15" s="15">
        <v>311</v>
      </c>
      <c r="Q15" s="15">
        <v>277</v>
      </c>
      <c r="R15" s="15">
        <v>2</v>
      </c>
      <c r="S15" s="15">
        <v>3</v>
      </c>
    </row>
    <row r="16" spans="1:19" s="6" customFormat="1" ht="15.75" customHeight="1">
      <c r="A16" s="2"/>
      <c r="B16" s="26" t="s">
        <v>62</v>
      </c>
      <c r="C16" s="15">
        <f t="shared" si="2"/>
        <v>1198</v>
      </c>
      <c r="D16" s="15">
        <f t="shared" si="3"/>
        <v>641</v>
      </c>
      <c r="E16" s="15">
        <f t="shared" si="3"/>
        <v>557</v>
      </c>
      <c r="F16" s="15">
        <v>92</v>
      </c>
      <c r="G16" s="15">
        <v>85</v>
      </c>
      <c r="H16" s="15">
        <v>127</v>
      </c>
      <c r="I16" s="15">
        <v>84</v>
      </c>
      <c r="J16" s="15">
        <v>110</v>
      </c>
      <c r="K16" s="15">
        <v>106</v>
      </c>
      <c r="L16" s="15">
        <v>99</v>
      </c>
      <c r="M16" s="15">
        <v>98</v>
      </c>
      <c r="N16" s="15">
        <v>103</v>
      </c>
      <c r="O16" s="15">
        <v>94</v>
      </c>
      <c r="P16" s="15">
        <v>110</v>
      </c>
      <c r="Q16" s="15">
        <v>90</v>
      </c>
      <c r="R16" s="15">
        <v>0</v>
      </c>
      <c r="S16" s="15">
        <v>0</v>
      </c>
    </row>
    <row r="17" spans="1:19" s="6" customFormat="1" ht="15.75" customHeight="1">
      <c r="A17" s="2"/>
      <c r="B17" s="26" t="s">
        <v>65</v>
      </c>
      <c r="C17" s="15">
        <f t="shared" si="2"/>
        <v>1651</v>
      </c>
      <c r="D17" s="15">
        <f t="shared" si="3"/>
        <v>847</v>
      </c>
      <c r="E17" s="15">
        <f t="shared" si="3"/>
        <v>804</v>
      </c>
      <c r="F17" s="15">
        <v>112</v>
      </c>
      <c r="G17" s="15">
        <v>124</v>
      </c>
      <c r="H17" s="15">
        <v>142</v>
      </c>
      <c r="I17" s="15">
        <v>118</v>
      </c>
      <c r="J17" s="15">
        <v>149</v>
      </c>
      <c r="K17" s="15">
        <v>147</v>
      </c>
      <c r="L17" s="15">
        <v>135</v>
      </c>
      <c r="M17" s="15">
        <v>126</v>
      </c>
      <c r="N17" s="15">
        <v>133</v>
      </c>
      <c r="O17" s="15">
        <v>138</v>
      </c>
      <c r="P17" s="15">
        <v>176</v>
      </c>
      <c r="Q17" s="15">
        <v>151</v>
      </c>
      <c r="R17" s="15">
        <v>0</v>
      </c>
      <c r="S17" s="15">
        <v>0</v>
      </c>
    </row>
    <row r="18" spans="1:19" s="6" customFormat="1" ht="15.75" customHeight="1">
      <c r="A18" s="2"/>
      <c r="B18" s="26" t="s">
        <v>82</v>
      </c>
      <c r="C18" s="15">
        <f t="shared" si="2"/>
        <v>2673</v>
      </c>
      <c r="D18" s="15">
        <f t="shared" si="3"/>
        <v>1366</v>
      </c>
      <c r="E18" s="15">
        <f t="shared" si="3"/>
        <v>1307</v>
      </c>
      <c r="F18" s="15">
        <v>209</v>
      </c>
      <c r="G18" s="15">
        <v>213</v>
      </c>
      <c r="H18" s="15">
        <v>216</v>
      </c>
      <c r="I18" s="15">
        <v>200</v>
      </c>
      <c r="J18" s="15">
        <v>225</v>
      </c>
      <c r="K18" s="15">
        <v>225</v>
      </c>
      <c r="L18" s="15">
        <v>245</v>
      </c>
      <c r="M18" s="15">
        <v>203</v>
      </c>
      <c r="N18" s="15">
        <v>224</v>
      </c>
      <c r="O18" s="15">
        <v>231</v>
      </c>
      <c r="P18" s="15">
        <v>247</v>
      </c>
      <c r="Q18" s="15">
        <v>235</v>
      </c>
      <c r="R18" s="15">
        <v>9</v>
      </c>
      <c r="S18" s="15">
        <v>0</v>
      </c>
    </row>
    <row r="19" spans="1:19" s="6" customFormat="1" ht="15.75" customHeight="1">
      <c r="A19" s="2"/>
      <c r="B19" s="26" t="s">
        <v>66</v>
      </c>
      <c r="C19" s="15">
        <f t="shared" si="2"/>
        <v>670</v>
      </c>
      <c r="D19" s="15">
        <f t="shared" si="3"/>
        <v>339</v>
      </c>
      <c r="E19" s="15">
        <f t="shared" si="3"/>
        <v>331</v>
      </c>
      <c r="F19" s="15">
        <v>54</v>
      </c>
      <c r="G19" s="15">
        <v>45</v>
      </c>
      <c r="H19" s="15">
        <v>60</v>
      </c>
      <c r="I19" s="15">
        <v>42</v>
      </c>
      <c r="J19" s="15">
        <v>53</v>
      </c>
      <c r="K19" s="15">
        <v>52</v>
      </c>
      <c r="L19" s="15">
        <v>57</v>
      </c>
      <c r="M19" s="15">
        <v>64</v>
      </c>
      <c r="N19" s="15">
        <v>61</v>
      </c>
      <c r="O19" s="15">
        <v>66</v>
      </c>
      <c r="P19" s="15">
        <v>54</v>
      </c>
      <c r="Q19" s="15">
        <v>62</v>
      </c>
      <c r="R19" s="15">
        <v>0</v>
      </c>
      <c r="S19" s="15">
        <v>0</v>
      </c>
    </row>
    <row r="20" spans="1:19" s="6" customFormat="1" ht="15.75" customHeight="1">
      <c r="A20" s="2"/>
      <c r="B20" s="26" t="s">
        <v>67</v>
      </c>
      <c r="C20" s="15">
        <f t="shared" si="2"/>
        <v>395</v>
      </c>
      <c r="D20" s="15">
        <f t="shared" si="3"/>
        <v>197</v>
      </c>
      <c r="E20" s="15">
        <f t="shared" si="3"/>
        <v>198</v>
      </c>
      <c r="F20" s="15">
        <v>24</v>
      </c>
      <c r="G20" s="15">
        <v>33</v>
      </c>
      <c r="H20" s="15">
        <v>35</v>
      </c>
      <c r="I20" s="15">
        <v>38</v>
      </c>
      <c r="J20" s="15">
        <v>33</v>
      </c>
      <c r="K20" s="15">
        <v>25</v>
      </c>
      <c r="L20" s="15">
        <v>40</v>
      </c>
      <c r="M20" s="15">
        <v>28</v>
      </c>
      <c r="N20" s="15">
        <v>36</v>
      </c>
      <c r="O20" s="15">
        <v>36</v>
      </c>
      <c r="P20" s="15">
        <v>29</v>
      </c>
      <c r="Q20" s="15">
        <v>38</v>
      </c>
      <c r="R20" s="8">
        <v>0</v>
      </c>
      <c r="S20" s="8">
        <v>0</v>
      </c>
    </row>
    <row r="21" spans="1:19" s="6" customFormat="1" ht="15.75" customHeight="1">
      <c r="A21" s="2"/>
      <c r="B21" s="26" t="s">
        <v>68</v>
      </c>
      <c r="C21" s="15">
        <f t="shared" si="2"/>
        <v>444</v>
      </c>
      <c r="D21" s="15">
        <f t="shared" si="3"/>
        <v>235</v>
      </c>
      <c r="E21" s="15">
        <f t="shared" si="3"/>
        <v>209</v>
      </c>
      <c r="F21" s="15">
        <v>54</v>
      </c>
      <c r="G21" s="15">
        <v>34</v>
      </c>
      <c r="H21" s="15">
        <v>28</v>
      </c>
      <c r="I21" s="15">
        <v>32</v>
      </c>
      <c r="J21" s="15">
        <v>39</v>
      </c>
      <c r="K21" s="15">
        <v>35</v>
      </c>
      <c r="L21" s="15">
        <v>38</v>
      </c>
      <c r="M21" s="15">
        <v>39</v>
      </c>
      <c r="N21" s="15">
        <v>41</v>
      </c>
      <c r="O21" s="15">
        <v>36</v>
      </c>
      <c r="P21" s="15">
        <v>35</v>
      </c>
      <c r="Q21" s="15">
        <v>33</v>
      </c>
      <c r="R21" s="15">
        <v>0</v>
      </c>
      <c r="S21" s="8">
        <v>1</v>
      </c>
    </row>
    <row r="22" spans="1:19" s="6" customFormat="1" ht="15.75" customHeight="1">
      <c r="A22" s="2"/>
      <c r="B22" s="26" t="s">
        <v>69</v>
      </c>
      <c r="C22" s="15">
        <f t="shared" si="2"/>
        <v>424</v>
      </c>
      <c r="D22" s="15">
        <f t="shared" si="3"/>
        <v>207</v>
      </c>
      <c r="E22" s="15">
        <f t="shared" si="3"/>
        <v>217</v>
      </c>
      <c r="F22" s="15">
        <v>30</v>
      </c>
      <c r="G22" s="15">
        <v>32</v>
      </c>
      <c r="H22" s="15">
        <v>34</v>
      </c>
      <c r="I22" s="15">
        <v>29</v>
      </c>
      <c r="J22" s="15">
        <v>35</v>
      </c>
      <c r="K22" s="15">
        <v>37</v>
      </c>
      <c r="L22" s="15">
        <v>35</v>
      </c>
      <c r="M22" s="15">
        <v>37</v>
      </c>
      <c r="N22" s="15">
        <v>34</v>
      </c>
      <c r="O22" s="15">
        <v>39</v>
      </c>
      <c r="P22" s="15">
        <v>39</v>
      </c>
      <c r="Q22" s="15">
        <v>43</v>
      </c>
      <c r="R22" s="8">
        <v>0</v>
      </c>
      <c r="S22" s="8">
        <v>0</v>
      </c>
    </row>
    <row r="23" spans="1:19" s="6" customFormat="1" ht="15.75" customHeight="1">
      <c r="A23" s="2"/>
      <c r="B23" s="26" t="s">
        <v>70</v>
      </c>
      <c r="C23" s="15">
        <f t="shared" si="2"/>
        <v>404</v>
      </c>
      <c r="D23" s="15">
        <f t="shared" si="3"/>
        <v>201</v>
      </c>
      <c r="E23" s="15">
        <f t="shared" si="3"/>
        <v>203</v>
      </c>
      <c r="F23" s="15">
        <v>29</v>
      </c>
      <c r="G23" s="15">
        <v>27</v>
      </c>
      <c r="H23" s="15">
        <v>41</v>
      </c>
      <c r="I23" s="15">
        <v>37</v>
      </c>
      <c r="J23" s="15">
        <v>29</v>
      </c>
      <c r="K23" s="15">
        <v>30</v>
      </c>
      <c r="L23" s="15">
        <v>36</v>
      </c>
      <c r="M23" s="15">
        <v>41</v>
      </c>
      <c r="N23" s="15">
        <v>35</v>
      </c>
      <c r="O23" s="15">
        <v>33</v>
      </c>
      <c r="P23" s="15">
        <v>31</v>
      </c>
      <c r="Q23" s="15">
        <v>35</v>
      </c>
      <c r="R23" s="8">
        <v>0</v>
      </c>
      <c r="S23" s="8">
        <v>0</v>
      </c>
    </row>
    <row r="24" spans="1:19" s="6" customFormat="1" ht="15.75" customHeight="1">
      <c r="A24" s="2"/>
      <c r="B24" s="26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8"/>
      <c r="S24" s="8"/>
    </row>
    <row r="25" spans="1:19" s="63" customFormat="1" ht="15.75" customHeight="1">
      <c r="A25" s="83" t="s">
        <v>103</v>
      </c>
      <c r="B25" s="84"/>
      <c r="C25" s="33">
        <f aca="true" t="shared" si="4" ref="C25:S25">SUM(C26:C36)</f>
        <v>57215</v>
      </c>
      <c r="D25" s="33">
        <f t="shared" si="4"/>
        <v>29260</v>
      </c>
      <c r="E25" s="33">
        <f t="shared" si="4"/>
        <v>27955</v>
      </c>
      <c r="F25" s="33">
        <f t="shared" si="4"/>
        <v>4903</v>
      </c>
      <c r="G25" s="33">
        <f t="shared" si="4"/>
        <v>4517</v>
      </c>
      <c r="H25" s="33">
        <f t="shared" si="4"/>
        <v>4987</v>
      </c>
      <c r="I25" s="33">
        <f t="shared" si="4"/>
        <v>4662</v>
      </c>
      <c r="J25" s="33">
        <f t="shared" si="4"/>
        <v>4779</v>
      </c>
      <c r="K25" s="33">
        <f t="shared" si="4"/>
        <v>4726</v>
      </c>
      <c r="L25" s="33">
        <f t="shared" si="4"/>
        <v>4962</v>
      </c>
      <c r="M25" s="33">
        <f t="shared" si="4"/>
        <v>4652</v>
      </c>
      <c r="N25" s="33">
        <f t="shared" si="4"/>
        <v>4930</v>
      </c>
      <c r="O25" s="33">
        <f t="shared" si="4"/>
        <v>4736</v>
      </c>
      <c r="P25" s="33">
        <f t="shared" si="4"/>
        <v>4699</v>
      </c>
      <c r="Q25" s="33">
        <f t="shared" si="4"/>
        <v>4662</v>
      </c>
      <c r="R25" s="33">
        <f t="shared" si="4"/>
        <v>534</v>
      </c>
      <c r="S25" s="33">
        <f t="shared" si="4"/>
        <v>59</v>
      </c>
    </row>
    <row r="26" spans="1:19" s="6" customFormat="1" ht="15.75" customHeight="1">
      <c r="A26" s="2"/>
      <c r="B26" s="26" t="s">
        <v>49</v>
      </c>
      <c r="C26" s="15">
        <f aca="true" t="shared" si="5" ref="C26:C36">D26+E26</f>
        <v>10813</v>
      </c>
      <c r="D26" s="15">
        <f aca="true" t="shared" si="6" ref="D26:E36">F26+H26+J26+L26+N26+P26</f>
        <v>5593</v>
      </c>
      <c r="E26" s="15">
        <f t="shared" si="6"/>
        <v>5220</v>
      </c>
      <c r="F26" s="15">
        <v>889</v>
      </c>
      <c r="G26" s="15">
        <v>822</v>
      </c>
      <c r="H26" s="15">
        <v>941</v>
      </c>
      <c r="I26" s="15">
        <v>868</v>
      </c>
      <c r="J26" s="15">
        <v>890</v>
      </c>
      <c r="K26" s="15">
        <v>875</v>
      </c>
      <c r="L26" s="15">
        <v>959</v>
      </c>
      <c r="M26" s="15">
        <v>898</v>
      </c>
      <c r="N26" s="15">
        <v>998</v>
      </c>
      <c r="O26" s="15">
        <v>905</v>
      </c>
      <c r="P26" s="15">
        <v>916</v>
      </c>
      <c r="Q26" s="15">
        <v>852</v>
      </c>
      <c r="R26" s="15">
        <v>83</v>
      </c>
      <c r="S26" s="15">
        <v>3</v>
      </c>
    </row>
    <row r="27" spans="1:19" s="6" customFormat="1" ht="15.75" customHeight="1">
      <c r="A27" s="2"/>
      <c r="B27" s="26" t="s">
        <v>51</v>
      </c>
      <c r="C27" s="15">
        <f t="shared" si="5"/>
        <v>6246</v>
      </c>
      <c r="D27" s="15">
        <f t="shared" si="6"/>
        <v>3196</v>
      </c>
      <c r="E27" s="15">
        <f t="shared" si="6"/>
        <v>3050</v>
      </c>
      <c r="F27" s="15">
        <v>529</v>
      </c>
      <c r="G27" s="15">
        <v>483</v>
      </c>
      <c r="H27" s="15">
        <v>524</v>
      </c>
      <c r="I27" s="15">
        <v>488</v>
      </c>
      <c r="J27" s="15">
        <v>501</v>
      </c>
      <c r="K27" s="15">
        <v>546</v>
      </c>
      <c r="L27" s="15">
        <v>585</v>
      </c>
      <c r="M27" s="15">
        <v>493</v>
      </c>
      <c r="N27" s="15">
        <v>543</v>
      </c>
      <c r="O27" s="15">
        <v>532</v>
      </c>
      <c r="P27" s="15">
        <v>514</v>
      </c>
      <c r="Q27" s="15">
        <v>508</v>
      </c>
      <c r="R27" s="15">
        <v>43</v>
      </c>
      <c r="S27" s="15">
        <v>5</v>
      </c>
    </row>
    <row r="28" spans="1:19" s="6" customFormat="1" ht="15.75" customHeight="1">
      <c r="A28" s="2"/>
      <c r="B28" s="26" t="s">
        <v>52</v>
      </c>
      <c r="C28" s="15">
        <f t="shared" si="5"/>
        <v>7422</v>
      </c>
      <c r="D28" s="15">
        <f t="shared" si="6"/>
        <v>3847</v>
      </c>
      <c r="E28" s="15">
        <f t="shared" si="6"/>
        <v>3575</v>
      </c>
      <c r="F28" s="15">
        <v>652</v>
      </c>
      <c r="G28" s="15">
        <v>582</v>
      </c>
      <c r="H28" s="15">
        <v>645</v>
      </c>
      <c r="I28" s="15">
        <v>596</v>
      </c>
      <c r="J28" s="15">
        <v>648</v>
      </c>
      <c r="K28" s="15">
        <v>604</v>
      </c>
      <c r="L28" s="15">
        <v>654</v>
      </c>
      <c r="M28" s="15">
        <v>561</v>
      </c>
      <c r="N28" s="15">
        <v>632</v>
      </c>
      <c r="O28" s="15">
        <v>614</v>
      </c>
      <c r="P28" s="15">
        <v>616</v>
      </c>
      <c r="Q28" s="15">
        <v>618</v>
      </c>
      <c r="R28" s="15">
        <v>58</v>
      </c>
      <c r="S28" s="15">
        <v>4</v>
      </c>
    </row>
    <row r="29" spans="1:19" s="6" customFormat="1" ht="15.75" customHeight="1">
      <c r="A29" s="2"/>
      <c r="B29" s="26" t="s">
        <v>55</v>
      </c>
      <c r="C29" s="15">
        <f t="shared" si="5"/>
        <v>15591</v>
      </c>
      <c r="D29" s="15">
        <f t="shared" si="6"/>
        <v>7853</v>
      </c>
      <c r="E29" s="15">
        <f t="shared" si="6"/>
        <v>7738</v>
      </c>
      <c r="F29" s="15">
        <v>1330</v>
      </c>
      <c r="G29" s="15">
        <v>1215</v>
      </c>
      <c r="H29" s="15">
        <v>1366</v>
      </c>
      <c r="I29" s="15">
        <v>1287</v>
      </c>
      <c r="J29" s="15">
        <v>1268</v>
      </c>
      <c r="K29" s="15">
        <v>1254</v>
      </c>
      <c r="L29" s="15">
        <v>1339</v>
      </c>
      <c r="M29" s="15">
        <v>1300</v>
      </c>
      <c r="N29" s="15">
        <v>1312</v>
      </c>
      <c r="O29" s="15">
        <v>1329</v>
      </c>
      <c r="P29" s="15">
        <v>1238</v>
      </c>
      <c r="Q29" s="15">
        <v>1353</v>
      </c>
      <c r="R29" s="15">
        <v>164</v>
      </c>
      <c r="S29" s="15">
        <v>21</v>
      </c>
    </row>
    <row r="30" spans="1:19" s="6" customFormat="1" ht="15.75" customHeight="1">
      <c r="A30" s="2"/>
      <c r="B30" s="26" t="s">
        <v>60</v>
      </c>
      <c r="C30" s="15">
        <f t="shared" si="5"/>
        <v>5504</v>
      </c>
      <c r="D30" s="15">
        <f t="shared" si="6"/>
        <v>2830</v>
      </c>
      <c r="E30" s="15">
        <f t="shared" si="6"/>
        <v>2674</v>
      </c>
      <c r="F30" s="15">
        <v>518</v>
      </c>
      <c r="G30" s="15">
        <v>467</v>
      </c>
      <c r="H30" s="15">
        <v>474</v>
      </c>
      <c r="I30" s="15">
        <v>478</v>
      </c>
      <c r="J30" s="15">
        <v>480</v>
      </c>
      <c r="K30" s="15">
        <v>439</v>
      </c>
      <c r="L30" s="15">
        <v>451</v>
      </c>
      <c r="M30" s="15">
        <v>441</v>
      </c>
      <c r="N30" s="15">
        <v>449</v>
      </c>
      <c r="O30" s="15">
        <v>438</v>
      </c>
      <c r="P30" s="15">
        <v>458</v>
      </c>
      <c r="Q30" s="15">
        <v>411</v>
      </c>
      <c r="R30" s="15">
        <v>85</v>
      </c>
      <c r="S30" s="15">
        <v>8</v>
      </c>
    </row>
    <row r="31" spans="1:19" s="6" customFormat="1" ht="15.75" customHeight="1">
      <c r="A31" s="2"/>
      <c r="B31" s="26" t="s">
        <v>63</v>
      </c>
      <c r="C31" s="15">
        <f t="shared" si="5"/>
        <v>3170</v>
      </c>
      <c r="D31" s="15">
        <f t="shared" si="6"/>
        <v>1613</v>
      </c>
      <c r="E31" s="15">
        <f t="shared" si="6"/>
        <v>1557</v>
      </c>
      <c r="F31" s="15">
        <v>269</v>
      </c>
      <c r="G31" s="15">
        <v>261</v>
      </c>
      <c r="H31" s="15">
        <v>286</v>
      </c>
      <c r="I31" s="15">
        <v>251</v>
      </c>
      <c r="J31" s="15">
        <v>277</v>
      </c>
      <c r="K31" s="15">
        <v>271</v>
      </c>
      <c r="L31" s="15">
        <v>264</v>
      </c>
      <c r="M31" s="15">
        <v>270</v>
      </c>
      <c r="N31" s="15">
        <v>258</v>
      </c>
      <c r="O31" s="15">
        <v>263</v>
      </c>
      <c r="P31" s="15">
        <v>259</v>
      </c>
      <c r="Q31" s="15">
        <v>241</v>
      </c>
      <c r="R31" s="15">
        <v>44</v>
      </c>
      <c r="S31" s="15">
        <v>9</v>
      </c>
    </row>
    <row r="32" spans="1:19" s="6" customFormat="1" ht="15.75" customHeight="1">
      <c r="A32" s="2"/>
      <c r="B32" s="26" t="s">
        <v>71</v>
      </c>
      <c r="C32" s="15">
        <f t="shared" si="5"/>
        <v>2163</v>
      </c>
      <c r="D32" s="15">
        <f t="shared" si="6"/>
        <v>1158</v>
      </c>
      <c r="E32" s="15">
        <f t="shared" si="6"/>
        <v>1005</v>
      </c>
      <c r="F32" s="15">
        <v>194</v>
      </c>
      <c r="G32" s="15">
        <v>163</v>
      </c>
      <c r="H32" s="15">
        <v>184</v>
      </c>
      <c r="I32" s="15">
        <v>170</v>
      </c>
      <c r="J32" s="15">
        <v>195</v>
      </c>
      <c r="K32" s="15">
        <v>186</v>
      </c>
      <c r="L32" s="15">
        <v>186</v>
      </c>
      <c r="M32" s="15">
        <v>161</v>
      </c>
      <c r="N32" s="15">
        <v>204</v>
      </c>
      <c r="O32" s="15">
        <v>151</v>
      </c>
      <c r="P32" s="15">
        <v>195</v>
      </c>
      <c r="Q32" s="15">
        <v>174</v>
      </c>
      <c r="R32" s="15">
        <v>6</v>
      </c>
      <c r="S32" s="8">
        <v>0</v>
      </c>
    </row>
    <row r="33" spans="1:19" s="6" customFormat="1" ht="15.75" customHeight="1">
      <c r="A33" s="2"/>
      <c r="B33" s="26" t="s">
        <v>72</v>
      </c>
      <c r="C33" s="15">
        <f t="shared" si="5"/>
        <v>2079</v>
      </c>
      <c r="D33" s="15">
        <f t="shared" si="6"/>
        <v>1065</v>
      </c>
      <c r="E33" s="15">
        <f t="shared" si="6"/>
        <v>1014</v>
      </c>
      <c r="F33" s="15">
        <v>168</v>
      </c>
      <c r="G33" s="15">
        <v>165</v>
      </c>
      <c r="H33" s="15">
        <v>178</v>
      </c>
      <c r="I33" s="15">
        <v>177</v>
      </c>
      <c r="J33" s="15">
        <v>181</v>
      </c>
      <c r="K33" s="15">
        <v>168</v>
      </c>
      <c r="L33" s="15">
        <v>182</v>
      </c>
      <c r="M33" s="15">
        <v>164</v>
      </c>
      <c r="N33" s="15">
        <v>193</v>
      </c>
      <c r="O33" s="15">
        <v>146</v>
      </c>
      <c r="P33" s="15">
        <v>163</v>
      </c>
      <c r="Q33" s="15">
        <v>194</v>
      </c>
      <c r="R33" s="15">
        <v>24</v>
      </c>
      <c r="S33" s="8">
        <v>0</v>
      </c>
    </row>
    <row r="34" spans="1:19" s="6" customFormat="1" ht="15.75" customHeight="1">
      <c r="A34" s="2"/>
      <c r="B34" s="26" t="s">
        <v>73</v>
      </c>
      <c r="C34" s="15">
        <f t="shared" si="5"/>
        <v>2562</v>
      </c>
      <c r="D34" s="15">
        <f t="shared" si="6"/>
        <v>1269</v>
      </c>
      <c r="E34" s="15">
        <f t="shared" si="6"/>
        <v>1293</v>
      </c>
      <c r="F34" s="15">
        <v>234</v>
      </c>
      <c r="G34" s="15">
        <v>222</v>
      </c>
      <c r="H34" s="15">
        <v>232</v>
      </c>
      <c r="I34" s="15">
        <v>216</v>
      </c>
      <c r="J34" s="15">
        <v>198</v>
      </c>
      <c r="K34" s="15">
        <v>250</v>
      </c>
      <c r="L34" s="15">
        <v>212</v>
      </c>
      <c r="M34" s="15">
        <v>222</v>
      </c>
      <c r="N34" s="15">
        <v>199</v>
      </c>
      <c r="O34" s="15">
        <v>204</v>
      </c>
      <c r="P34" s="15">
        <v>194</v>
      </c>
      <c r="Q34" s="15">
        <v>179</v>
      </c>
      <c r="R34" s="8">
        <v>11</v>
      </c>
      <c r="S34" s="8">
        <v>7</v>
      </c>
    </row>
    <row r="35" spans="1:19" s="6" customFormat="1" ht="15.75" customHeight="1">
      <c r="A35" s="2"/>
      <c r="B35" s="26" t="s">
        <v>74</v>
      </c>
      <c r="C35" s="15">
        <f t="shared" si="5"/>
        <v>1223</v>
      </c>
      <c r="D35" s="15">
        <f t="shared" si="6"/>
        <v>598</v>
      </c>
      <c r="E35" s="15">
        <f t="shared" si="6"/>
        <v>625</v>
      </c>
      <c r="F35" s="15">
        <v>85</v>
      </c>
      <c r="G35" s="15">
        <v>107</v>
      </c>
      <c r="H35" s="15">
        <v>112</v>
      </c>
      <c r="I35" s="15">
        <v>95</v>
      </c>
      <c r="J35" s="15">
        <v>102</v>
      </c>
      <c r="K35" s="15">
        <v>98</v>
      </c>
      <c r="L35" s="15">
        <v>91</v>
      </c>
      <c r="M35" s="15">
        <v>111</v>
      </c>
      <c r="N35" s="15">
        <v>108</v>
      </c>
      <c r="O35" s="15">
        <v>112</v>
      </c>
      <c r="P35" s="15">
        <v>100</v>
      </c>
      <c r="Q35" s="15">
        <v>102</v>
      </c>
      <c r="R35" s="15">
        <v>16</v>
      </c>
      <c r="S35" s="8">
        <v>2</v>
      </c>
    </row>
    <row r="36" spans="1:19" s="6" customFormat="1" ht="15.75" customHeight="1">
      <c r="A36" s="2"/>
      <c r="B36" s="26" t="s">
        <v>75</v>
      </c>
      <c r="C36" s="15">
        <f t="shared" si="5"/>
        <v>442</v>
      </c>
      <c r="D36" s="15">
        <f t="shared" si="6"/>
        <v>238</v>
      </c>
      <c r="E36" s="15">
        <f t="shared" si="6"/>
        <v>204</v>
      </c>
      <c r="F36" s="15">
        <v>35</v>
      </c>
      <c r="G36" s="15">
        <v>30</v>
      </c>
      <c r="H36" s="15">
        <v>45</v>
      </c>
      <c r="I36" s="15">
        <v>36</v>
      </c>
      <c r="J36" s="15">
        <v>39</v>
      </c>
      <c r="K36" s="15">
        <v>35</v>
      </c>
      <c r="L36" s="15">
        <v>39</v>
      </c>
      <c r="M36" s="15">
        <v>31</v>
      </c>
      <c r="N36" s="15">
        <v>34</v>
      </c>
      <c r="O36" s="15">
        <v>42</v>
      </c>
      <c r="P36" s="15">
        <v>46</v>
      </c>
      <c r="Q36" s="15">
        <v>30</v>
      </c>
      <c r="R36" s="15">
        <v>0</v>
      </c>
      <c r="S36" s="15">
        <v>0</v>
      </c>
    </row>
    <row r="37" spans="1:19" s="6" customFormat="1" ht="15.75" customHeight="1">
      <c r="A37" s="2"/>
      <c r="B37" s="26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8"/>
      <c r="S37" s="8"/>
    </row>
    <row r="38" spans="1:19" s="63" customFormat="1" ht="15.75" customHeight="1">
      <c r="A38" s="83" t="s">
        <v>104</v>
      </c>
      <c r="B38" s="84"/>
      <c r="C38" s="33">
        <f aca="true" t="shared" si="7" ref="C38:S38">SUM(C39:C39)</f>
        <v>37386</v>
      </c>
      <c r="D38" s="33">
        <f t="shared" si="7"/>
        <v>19403</v>
      </c>
      <c r="E38" s="33">
        <f t="shared" si="7"/>
        <v>17983</v>
      </c>
      <c r="F38" s="33">
        <f t="shared" si="7"/>
        <v>3098</v>
      </c>
      <c r="G38" s="33">
        <f t="shared" si="7"/>
        <v>2920</v>
      </c>
      <c r="H38" s="33">
        <f t="shared" si="7"/>
        <v>3153</v>
      </c>
      <c r="I38" s="33">
        <f t="shared" si="7"/>
        <v>2963</v>
      </c>
      <c r="J38" s="33">
        <f t="shared" si="7"/>
        <v>3238</v>
      </c>
      <c r="K38" s="33">
        <f t="shared" si="7"/>
        <v>2944</v>
      </c>
      <c r="L38" s="33">
        <f t="shared" si="7"/>
        <v>3143</v>
      </c>
      <c r="M38" s="33">
        <f t="shared" si="7"/>
        <v>3033</v>
      </c>
      <c r="N38" s="33">
        <f t="shared" si="7"/>
        <v>3448</v>
      </c>
      <c r="O38" s="33">
        <f t="shared" si="7"/>
        <v>2960</v>
      </c>
      <c r="P38" s="33">
        <f t="shared" si="7"/>
        <v>3323</v>
      </c>
      <c r="Q38" s="33">
        <f t="shared" si="7"/>
        <v>3163</v>
      </c>
      <c r="R38" s="33">
        <f t="shared" si="7"/>
        <v>161</v>
      </c>
      <c r="S38" s="33">
        <f t="shared" si="7"/>
        <v>39</v>
      </c>
    </row>
    <row r="39" spans="1:19" s="6" customFormat="1" ht="15.75" customHeight="1">
      <c r="A39" s="2"/>
      <c r="B39" s="26" t="s">
        <v>47</v>
      </c>
      <c r="C39" s="15">
        <f>D39+E39</f>
        <v>37386</v>
      </c>
      <c r="D39" s="15">
        <f>F39+H39+J39+L39+N39+P39</f>
        <v>19403</v>
      </c>
      <c r="E39" s="15">
        <f>G39+I39+K39+M39+O39+Q39</f>
        <v>17983</v>
      </c>
      <c r="F39" s="15">
        <v>3098</v>
      </c>
      <c r="G39" s="15">
        <v>2920</v>
      </c>
      <c r="H39" s="15">
        <v>3153</v>
      </c>
      <c r="I39" s="15">
        <v>2963</v>
      </c>
      <c r="J39" s="15">
        <v>3238</v>
      </c>
      <c r="K39" s="15">
        <v>2944</v>
      </c>
      <c r="L39" s="15">
        <v>3143</v>
      </c>
      <c r="M39" s="15">
        <v>3033</v>
      </c>
      <c r="N39" s="15">
        <v>3448</v>
      </c>
      <c r="O39" s="15">
        <v>2960</v>
      </c>
      <c r="P39" s="15">
        <v>3323</v>
      </c>
      <c r="Q39" s="15">
        <v>3163</v>
      </c>
      <c r="R39" s="15">
        <v>161</v>
      </c>
      <c r="S39" s="15">
        <v>39</v>
      </c>
    </row>
    <row r="40" spans="1:19" s="6" customFormat="1" ht="15.75" customHeight="1">
      <c r="A40" s="2"/>
      <c r="B40" s="2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8"/>
      <c r="S40" s="15"/>
    </row>
    <row r="41" spans="1:19" s="63" customFormat="1" ht="15.75" customHeight="1">
      <c r="A41" s="81" t="s">
        <v>110</v>
      </c>
      <c r="B41" s="82"/>
      <c r="C41" s="33">
        <f aca="true" t="shared" si="8" ref="C41:S41">SUM(C42:C53)</f>
        <v>54184</v>
      </c>
      <c r="D41" s="33">
        <f t="shared" si="8"/>
        <v>27904</v>
      </c>
      <c r="E41" s="33">
        <f t="shared" si="8"/>
        <v>26280</v>
      </c>
      <c r="F41" s="33">
        <f t="shared" si="8"/>
        <v>4680</v>
      </c>
      <c r="G41" s="33">
        <f t="shared" si="8"/>
        <v>4212</v>
      </c>
      <c r="H41" s="33">
        <f t="shared" si="8"/>
        <v>4533</v>
      </c>
      <c r="I41" s="33">
        <f t="shared" si="8"/>
        <v>4467</v>
      </c>
      <c r="J41" s="33">
        <f t="shared" si="8"/>
        <v>4719</v>
      </c>
      <c r="K41" s="33">
        <f t="shared" si="8"/>
        <v>4352</v>
      </c>
      <c r="L41" s="33">
        <f t="shared" si="8"/>
        <v>4696</v>
      </c>
      <c r="M41" s="33">
        <f t="shared" si="8"/>
        <v>4430</v>
      </c>
      <c r="N41" s="33">
        <f t="shared" si="8"/>
        <v>4717</v>
      </c>
      <c r="O41" s="33">
        <f t="shared" si="8"/>
        <v>4406</v>
      </c>
      <c r="P41" s="33">
        <f t="shared" si="8"/>
        <v>4559</v>
      </c>
      <c r="Q41" s="33">
        <f t="shared" si="8"/>
        <v>4413</v>
      </c>
      <c r="R41" s="33">
        <f t="shared" si="8"/>
        <v>974</v>
      </c>
      <c r="S41" s="33">
        <f t="shared" si="8"/>
        <v>60</v>
      </c>
    </row>
    <row r="42" spans="1:19" s="6" customFormat="1" ht="15.75" customHeight="1">
      <c r="A42" s="2"/>
      <c r="B42" s="26" t="s">
        <v>54</v>
      </c>
      <c r="C42" s="15">
        <f aca="true" t="shared" si="9" ref="C42:C53">D42+E42</f>
        <v>5678</v>
      </c>
      <c r="D42" s="15">
        <f aca="true" t="shared" si="10" ref="D42:E53">F42+H42+J42+L42+N42+P42</f>
        <v>2903</v>
      </c>
      <c r="E42" s="15">
        <f t="shared" si="10"/>
        <v>2775</v>
      </c>
      <c r="F42" s="15">
        <v>479</v>
      </c>
      <c r="G42" s="15">
        <v>448</v>
      </c>
      <c r="H42" s="15">
        <v>496</v>
      </c>
      <c r="I42" s="15">
        <v>461</v>
      </c>
      <c r="J42" s="15">
        <v>474</v>
      </c>
      <c r="K42" s="15">
        <v>441</v>
      </c>
      <c r="L42" s="15">
        <v>467</v>
      </c>
      <c r="M42" s="15">
        <v>453</v>
      </c>
      <c r="N42" s="15">
        <v>487</v>
      </c>
      <c r="O42" s="15">
        <v>494</v>
      </c>
      <c r="P42" s="15">
        <v>500</v>
      </c>
      <c r="Q42" s="15">
        <v>478</v>
      </c>
      <c r="R42" s="15">
        <v>25</v>
      </c>
      <c r="S42" s="8">
        <v>7</v>
      </c>
    </row>
    <row r="43" spans="1:19" s="6" customFormat="1" ht="15.75" customHeight="1">
      <c r="A43" s="2"/>
      <c r="B43" s="26" t="s">
        <v>56</v>
      </c>
      <c r="C43" s="15">
        <f t="shared" si="9"/>
        <v>9564</v>
      </c>
      <c r="D43" s="15">
        <f t="shared" si="10"/>
        <v>4958</v>
      </c>
      <c r="E43" s="15">
        <f t="shared" si="10"/>
        <v>4606</v>
      </c>
      <c r="F43" s="15">
        <v>866</v>
      </c>
      <c r="G43" s="15">
        <v>753</v>
      </c>
      <c r="H43" s="15">
        <v>782</v>
      </c>
      <c r="I43" s="15">
        <v>808</v>
      </c>
      <c r="J43" s="15">
        <v>843</v>
      </c>
      <c r="K43" s="15">
        <v>765</v>
      </c>
      <c r="L43" s="15">
        <v>824</v>
      </c>
      <c r="M43" s="15">
        <v>768</v>
      </c>
      <c r="N43" s="15">
        <v>876</v>
      </c>
      <c r="O43" s="15">
        <v>755</v>
      </c>
      <c r="P43" s="15">
        <v>767</v>
      </c>
      <c r="Q43" s="15">
        <v>757</v>
      </c>
      <c r="R43" s="15">
        <v>249</v>
      </c>
      <c r="S43" s="15">
        <v>19</v>
      </c>
    </row>
    <row r="44" spans="1:19" s="6" customFormat="1" ht="15.75" customHeight="1">
      <c r="A44" s="2"/>
      <c r="B44" s="26" t="s">
        <v>57</v>
      </c>
      <c r="C44" s="15">
        <f t="shared" si="9"/>
        <v>8248</v>
      </c>
      <c r="D44" s="15">
        <f t="shared" si="10"/>
        <v>4284</v>
      </c>
      <c r="E44" s="15">
        <f t="shared" si="10"/>
        <v>3964</v>
      </c>
      <c r="F44" s="15">
        <v>735</v>
      </c>
      <c r="G44" s="15">
        <v>619</v>
      </c>
      <c r="H44" s="15">
        <v>694</v>
      </c>
      <c r="I44" s="15">
        <v>667</v>
      </c>
      <c r="J44" s="15">
        <v>692</v>
      </c>
      <c r="K44" s="15">
        <v>661</v>
      </c>
      <c r="L44" s="15">
        <v>723</v>
      </c>
      <c r="M44" s="15">
        <v>698</v>
      </c>
      <c r="N44" s="15">
        <v>749</v>
      </c>
      <c r="O44" s="15">
        <v>663</v>
      </c>
      <c r="P44" s="15">
        <v>691</v>
      </c>
      <c r="Q44" s="15">
        <v>656</v>
      </c>
      <c r="R44" s="15">
        <v>59</v>
      </c>
      <c r="S44" s="15">
        <v>7</v>
      </c>
    </row>
    <row r="45" spans="1:19" s="6" customFormat="1" ht="15.75" customHeight="1">
      <c r="A45" s="2"/>
      <c r="B45" s="26" t="s">
        <v>58</v>
      </c>
      <c r="C45" s="15">
        <f t="shared" si="9"/>
        <v>6553</v>
      </c>
      <c r="D45" s="15">
        <f t="shared" si="10"/>
        <v>3361</v>
      </c>
      <c r="E45" s="15">
        <f t="shared" si="10"/>
        <v>3192</v>
      </c>
      <c r="F45" s="15">
        <v>563</v>
      </c>
      <c r="G45" s="15">
        <v>494</v>
      </c>
      <c r="H45" s="15">
        <v>594</v>
      </c>
      <c r="I45" s="15">
        <v>533</v>
      </c>
      <c r="J45" s="15">
        <v>581</v>
      </c>
      <c r="K45" s="15">
        <v>535</v>
      </c>
      <c r="L45" s="15">
        <v>538</v>
      </c>
      <c r="M45" s="15">
        <v>562</v>
      </c>
      <c r="N45" s="15">
        <v>546</v>
      </c>
      <c r="O45" s="15">
        <v>544</v>
      </c>
      <c r="P45" s="15">
        <v>539</v>
      </c>
      <c r="Q45" s="15">
        <v>524</v>
      </c>
      <c r="R45" s="15">
        <v>194</v>
      </c>
      <c r="S45" s="15">
        <v>5</v>
      </c>
    </row>
    <row r="46" spans="1:19" s="6" customFormat="1" ht="15.75" customHeight="1">
      <c r="A46" s="2"/>
      <c r="B46" s="26" t="s">
        <v>59</v>
      </c>
      <c r="C46" s="15">
        <f t="shared" si="9"/>
        <v>8240</v>
      </c>
      <c r="D46" s="15">
        <f t="shared" si="10"/>
        <v>4264</v>
      </c>
      <c r="E46" s="15">
        <f t="shared" si="10"/>
        <v>3976</v>
      </c>
      <c r="F46" s="15">
        <v>698</v>
      </c>
      <c r="G46" s="15">
        <v>650</v>
      </c>
      <c r="H46" s="15">
        <v>691</v>
      </c>
      <c r="I46" s="15">
        <v>634</v>
      </c>
      <c r="J46" s="15">
        <v>704</v>
      </c>
      <c r="K46" s="15">
        <v>663</v>
      </c>
      <c r="L46" s="15">
        <v>735</v>
      </c>
      <c r="M46" s="15">
        <v>662</v>
      </c>
      <c r="N46" s="15">
        <v>734</v>
      </c>
      <c r="O46" s="15">
        <v>689</v>
      </c>
      <c r="P46" s="15">
        <v>702</v>
      </c>
      <c r="Q46" s="15">
        <v>678</v>
      </c>
      <c r="R46" s="15">
        <v>46</v>
      </c>
      <c r="S46" s="15">
        <v>5</v>
      </c>
    </row>
    <row r="47" spans="1:19" s="6" customFormat="1" ht="15.75" customHeight="1">
      <c r="A47" s="2"/>
      <c r="B47" s="26" t="s">
        <v>61</v>
      </c>
      <c r="C47" s="15">
        <f t="shared" si="9"/>
        <v>5117</v>
      </c>
      <c r="D47" s="15">
        <f t="shared" si="10"/>
        <v>2647</v>
      </c>
      <c r="E47" s="15">
        <f t="shared" si="10"/>
        <v>2470</v>
      </c>
      <c r="F47" s="15">
        <v>443</v>
      </c>
      <c r="G47" s="15">
        <v>409</v>
      </c>
      <c r="H47" s="15">
        <v>430</v>
      </c>
      <c r="I47" s="15">
        <v>435</v>
      </c>
      <c r="J47" s="15">
        <v>452</v>
      </c>
      <c r="K47" s="15">
        <v>414</v>
      </c>
      <c r="L47" s="15">
        <v>434</v>
      </c>
      <c r="M47" s="15">
        <v>438</v>
      </c>
      <c r="N47" s="15">
        <v>453</v>
      </c>
      <c r="O47" s="15">
        <v>381</v>
      </c>
      <c r="P47" s="15">
        <v>435</v>
      </c>
      <c r="Q47" s="15">
        <v>393</v>
      </c>
      <c r="R47" s="15">
        <v>111</v>
      </c>
      <c r="S47" s="15">
        <v>8</v>
      </c>
    </row>
    <row r="48" spans="1:19" s="6" customFormat="1" ht="15.75" customHeight="1">
      <c r="A48" s="2"/>
      <c r="B48" s="26" t="s">
        <v>80</v>
      </c>
      <c r="C48" s="15">
        <f t="shared" si="9"/>
        <v>2083</v>
      </c>
      <c r="D48" s="15">
        <f t="shared" si="10"/>
        <v>1036</v>
      </c>
      <c r="E48" s="15">
        <f t="shared" si="10"/>
        <v>1047</v>
      </c>
      <c r="F48" s="15">
        <v>179</v>
      </c>
      <c r="G48" s="15">
        <v>185</v>
      </c>
      <c r="H48" s="15">
        <v>166</v>
      </c>
      <c r="I48" s="15">
        <v>193</v>
      </c>
      <c r="J48" s="15">
        <v>191</v>
      </c>
      <c r="K48" s="15">
        <v>176</v>
      </c>
      <c r="L48" s="15">
        <v>175</v>
      </c>
      <c r="M48" s="15">
        <v>170</v>
      </c>
      <c r="N48" s="15">
        <v>167</v>
      </c>
      <c r="O48" s="15">
        <v>181</v>
      </c>
      <c r="P48" s="15">
        <v>158</v>
      </c>
      <c r="Q48" s="15">
        <v>142</v>
      </c>
      <c r="R48" s="15">
        <v>52</v>
      </c>
      <c r="S48" s="15">
        <v>0</v>
      </c>
    </row>
    <row r="49" spans="1:19" s="6" customFormat="1" ht="15.75" customHeight="1">
      <c r="A49" s="2"/>
      <c r="B49" s="26" t="s">
        <v>81</v>
      </c>
      <c r="C49" s="15">
        <f t="shared" si="9"/>
        <v>2669</v>
      </c>
      <c r="D49" s="15">
        <f t="shared" si="10"/>
        <v>1352</v>
      </c>
      <c r="E49" s="15">
        <f t="shared" si="10"/>
        <v>1317</v>
      </c>
      <c r="F49" s="15">
        <v>236</v>
      </c>
      <c r="G49" s="15">
        <v>191</v>
      </c>
      <c r="H49" s="15">
        <v>222</v>
      </c>
      <c r="I49" s="15">
        <v>241</v>
      </c>
      <c r="J49" s="15">
        <v>246</v>
      </c>
      <c r="K49" s="15">
        <v>238</v>
      </c>
      <c r="L49" s="15">
        <v>237</v>
      </c>
      <c r="M49" s="15">
        <v>189</v>
      </c>
      <c r="N49" s="15">
        <v>204</v>
      </c>
      <c r="O49" s="15">
        <v>203</v>
      </c>
      <c r="P49" s="15">
        <v>207</v>
      </c>
      <c r="Q49" s="15">
        <v>255</v>
      </c>
      <c r="R49" s="15">
        <v>146</v>
      </c>
      <c r="S49" s="8">
        <v>7</v>
      </c>
    </row>
    <row r="50" spans="1:19" s="6" customFormat="1" ht="15.75" customHeight="1">
      <c r="A50" s="2"/>
      <c r="B50" s="26" t="s">
        <v>84</v>
      </c>
      <c r="C50" s="15">
        <f t="shared" si="9"/>
        <v>2765</v>
      </c>
      <c r="D50" s="15">
        <f t="shared" si="10"/>
        <v>1388</v>
      </c>
      <c r="E50" s="15">
        <f t="shared" si="10"/>
        <v>1377</v>
      </c>
      <c r="F50" s="15">
        <v>216</v>
      </c>
      <c r="G50" s="15">
        <v>218</v>
      </c>
      <c r="H50" s="15">
        <v>198</v>
      </c>
      <c r="I50" s="15">
        <v>218</v>
      </c>
      <c r="J50" s="15">
        <v>241</v>
      </c>
      <c r="K50" s="15">
        <v>210</v>
      </c>
      <c r="L50" s="15">
        <v>261</v>
      </c>
      <c r="M50" s="15">
        <v>227</v>
      </c>
      <c r="N50" s="15">
        <v>225</v>
      </c>
      <c r="O50" s="15">
        <v>233</v>
      </c>
      <c r="P50" s="15">
        <v>247</v>
      </c>
      <c r="Q50" s="15">
        <v>271</v>
      </c>
      <c r="R50" s="15">
        <v>55</v>
      </c>
      <c r="S50" s="15">
        <v>1</v>
      </c>
    </row>
    <row r="51" spans="1:19" s="6" customFormat="1" ht="15.75" customHeight="1">
      <c r="A51" s="2"/>
      <c r="B51" s="26" t="s">
        <v>76</v>
      </c>
      <c r="C51" s="15">
        <f t="shared" si="9"/>
        <v>1888</v>
      </c>
      <c r="D51" s="15">
        <f t="shared" si="10"/>
        <v>973</v>
      </c>
      <c r="E51" s="15">
        <f t="shared" si="10"/>
        <v>915</v>
      </c>
      <c r="F51" s="15">
        <v>162</v>
      </c>
      <c r="G51" s="15">
        <v>142</v>
      </c>
      <c r="H51" s="15">
        <v>149</v>
      </c>
      <c r="I51" s="15">
        <v>162</v>
      </c>
      <c r="J51" s="15">
        <v>160</v>
      </c>
      <c r="K51" s="15">
        <v>148</v>
      </c>
      <c r="L51" s="15">
        <v>161</v>
      </c>
      <c r="M51" s="15">
        <v>153</v>
      </c>
      <c r="N51" s="15">
        <v>157</v>
      </c>
      <c r="O51" s="15">
        <v>158</v>
      </c>
      <c r="P51" s="15">
        <v>184</v>
      </c>
      <c r="Q51" s="15">
        <v>152</v>
      </c>
      <c r="R51" s="15">
        <v>31</v>
      </c>
      <c r="S51" s="15">
        <v>0</v>
      </c>
    </row>
    <row r="52" spans="1:19" s="6" customFormat="1" ht="15.75" customHeight="1">
      <c r="A52" s="2"/>
      <c r="B52" s="26" t="s">
        <v>83</v>
      </c>
      <c r="C52" s="15">
        <f t="shared" si="9"/>
        <v>342</v>
      </c>
      <c r="D52" s="15">
        <f t="shared" si="10"/>
        <v>189</v>
      </c>
      <c r="E52" s="15">
        <f t="shared" si="10"/>
        <v>153</v>
      </c>
      <c r="F52" s="15">
        <v>21</v>
      </c>
      <c r="G52" s="15">
        <v>23</v>
      </c>
      <c r="H52" s="15">
        <v>23</v>
      </c>
      <c r="I52" s="15">
        <v>23</v>
      </c>
      <c r="J52" s="15">
        <v>40</v>
      </c>
      <c r="K52" s="15">
        <v>22</v>
      </c>
      <c r="L52" s="15">
        <v>30</v>
      </c>
      <c r="M52" s="15">
        <v>22</v>
      </c>
      <c r="N52" s="15">
        <v>33</v>
      </c>
      <c r="O52" s="15">
        <v>23</v>
      </c>
      <c r="P52" s="15">
        <v>42</v>
      </c>
      <c r="Q52" s="15">
        <v>40</v>
      </c>
      <c r="R52" s="15">
        <v>0</v>
      </c>
      <c r="S52" s="8">
        <v>0</v>
      </c>
    </row>
    <row r="53" spans="1:19" s="6" customFormat="1" ht="15.75" customHeight="1">
      <c r="A53" s="2"/>
      <c r="B53" s="26" t="s">
        <v>78</v>
      </c>
      <c r="C53" s="15">
        <f t="shared" si="9"/>
        <v>1037</v>
      </c>
      <c r="D53" s="15">
        <f t="shared" si="10"/>
        <v>549</v>
      </c>
      <c r="E53" s="15">
        <f t="shared" si="10"/>
        <v>488</v>
      </c>
      <c r="F53" s="15">
        <v>82</v>
      </c>
      <c r="G53" s="15">
        <v>80</v>
      </c>
      <c r="H53" s="15">
        <v>88</v>
      </c>
      <c r="I53" s="15">
        <v>92</v>
      </c>
      <c r="J53" s="15">
        <v>95</v>
      </c>
      <c r="K53" s="15">
        <v>79</v>
      </c>
      <c r="L53" s="15">
        <v>111</v>
      </c>
      <c r="M53" s="15">
        <v>88</v>
      </c>
      <c r="N53" s="15">
        <v>86</v>
      </c>
      <c r="O53" s="15">
        <v>82</v>
      </c>
      <c r="P53" s="15">
        <v>87</v>
      </c>
      <c r="Q53" s="15">
        <v>67</v>
      </c>
      <c r="R53" s="8">
        <v>6</v>
      </c>
      <c r="S53" s="8">
        <v>1</v>
      </c>
    </row>
    <row r="54" spans="1:19" s="6" customFormat="1" ht="15.75" customHeight="1">
      <c r="A54" s="2"/>
      <c r="B54" s="26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8"/>
      <c r="S54" s="8"/>
    </row>
    <row r="55" spans="1:19" s="6" customFormat="1" ht="15.75" customHeight="1">
      <c r="A55" s="83" t="s">
        <v>109</v>
      </c>
      <c r="B55" s="84"/>
      <c r="C55" s="33">
        <f aca="true" t="shared" si="11" ref="C55:S55">SUM(C56:C58)</f>
        <v>49650</v>
      </c>
      <c r="D55" s="33">
        <f t="shared" si="11"/>
        <v>25548</v>
      </c>
      <c r="E55" s="33">
        <f t="shared" si="11"/>
        <v>24102</v>
      </c>
      <c r="F55" s="33">
        <f t="shared" si="11"/>
        <v>4286</v>
      </c>
      <c r="G55" s="33">
        <f t="shared" si="11"/>
        <v>3934</v>
      </c>
      <c r="H55" s="33">
        <f t="shared" si="11"/>
        <v>4267</v>
      </c>
      <c r="I55" s="33">
        <f t="shared" si="11"/>
        <v>3997</v>
      </c>
      <c r="J55" s="33">
        <f t="shared" si="11"/>
        <v>4305</v>
      </c>
      <c r="K55" s="33">
        <f t="shared" si="11"/>
        <v>3982</v>
      </c>
      <c r="L55" s="33">
        <f t="shared" si="11"/>
        <v>4207</v>
      </c>
      <c r="M55" s="33">
        <f t="shared" si="11"/>
        <v>4054</v>
      </c>
      <c r="N55" s="33">
        <f t="shared" si="11"/>
        <v>4378</v>
      </c>
      <c r="O55" s="33">
        <f t="shared" si="11"/>
        <v>4112</v>
      </c>
      <c r="P55" s="33">
        <f t="shared" si="11"/>
        <v>4105</v>
      </c>
      <c r="Q55" s="33">
        <f t="shared" si="11"/>
        <v>4023</v>
      </c>
      <c r="R55" s="33">
        <f t="shared" si="11"/>
        <v>1331</v>
      </c>
      <c r="S55" s="33">
        <f t="shared" si="11"/>
        <v>128</v>
      </c>
    </row>
    <row r="56" spans="1:19" s="6" customFormat="1" ht="15.75" customHeight="1">
      <c r="A56" s="2"/>
      <c r="B56" s="26" t="s">
        <v>48</v>
      </c>
      <c r="C56" s="15">
        <f>D56+E56</f>
        <v>45964</v>
      </c>
      <c r="D56" s="15">
        <f aca="true" t="shared" si="12" ref="D56:E58">F56+H56+J56+L56+N56+P56</f>
        <v>23681</v>
      </c>
      <c r="E56" s="15">
        <f t="shared" si="12"/>
        <v>22283</v>
      </c>
      <c r="F56" s="15">
        <v>3996</v>
      </c>
      <c r="G56" s="15">
        <v>3608</v>
      </c>
      <c r="H56" s="15">
        <v>3940</v>
      </c>
      <c r="I56" s="15">
        <v>3722</v>
      </c>
      <c r="J56" s="15">
        <v>3974</v>
      </c>
      <c r="K56" s="15">
        <v>3684</v>
      </c>
      <c r="L56" s="15">
        <v>3909</v>
      </c>
      <c r="M56" s="15">
        <v>3717</v>
      </c>
      <c r="N56" s="15">
        <v>4055</v>
      </c>
      <c r="O56" s="15">
        <v>3794</v>
      </c>
      <c r="P56" s="15">
        <v>3807</v>
      </c>
      <c r="Q56" s="15">
        <v>3758</v>
      </c>
      <c r="R56" s="15">
        <v>1174</v>
      </c>
      <c r="S56" s="15">
        <v>123</v>
      </c>
    </row>
    <row r="57" spans="1:19" s="6" customFormat="1" ht="15.75" customHeight="1">
      <c r="A57" s="2"/>
      <c r="B57" s="26" t="s">
        <v>64</v>
      </c>
      <c r="C57" s="15">
        <f>D57+E57</f>
        <v>2685</v>
      </c>
      <c r="D57" s="15">
        <f t="shared" si="12"/>
        <v>1352</v>
      </c>
      <c r="E57" s="15">
        <f t="shared" si="12"/>
        <v>1333</v>
      </c>
      <c r="F57" s="15">
        <v>213</v>
      </c>
      <c r="G57" s="15">
        <v>235</v>
      </c>
      <c r="H57" s="15">
        <v>234</v>
      </c>
      <c r="I57" s="15">
        <v>208</v>
      </c>
      <c r="J57" s="15">
        <v>233</v>
      </c>
      <c r="K57" s="15">
        <v>211</v>
      </c>
      <c r="L57" s="15">
        <v>223</v>
      </c>
      <c r="M57" s="15">
        <v>256</v>
      </c>
      <c r="N57" s="15">
        <v>222</v>
      </c>
      <c r="O57" s="15">
        <v>235</v>
      </c>
      <c r="P57" s="15">
        <v>227</v>
      </c>
      <c r="Q57" s="15">
        <v>188</v>
      </c>
      <c r="R57" s="15">
        <v>145</v>
      </c>
      <c r="S57" s="15">
        <v>2</v>
      </c>
    </row>
    <row r="58" spans="1:19" s="6" customFormat="1" ht="15.75" customHeight="1">
      <c r="A58" s="58"/>
      <c r="B58" s="59" t="s">
        <v>79</v>
      </c>
      <c r="C58" s="60">
        <f>D58+E58</f>
        <v>1001</v>
      </c>
      <c r="D58" s="60">
        <f t="shared" si="12"/>
        <v>515</v>
      </c>
      <c r="E58" s="60">
        <f t="shared" si="12"/>
        <v>486</v>
      </c>
      <c r="F58" s="60">
        <v>77</v>
      </c>
      <c r="G58" s="60">
        <v>91</v>
      </c>
      <c r="H58" s="60">
        <v>93</v>
      </c>
      <c r="I58" s="60">
        <v>67</v>
      </c>
      <c r="J58" s="60">
        <v>98</v>
      </c>
      <c r="K58" s="60">
        <v>87</v>
      </c>
      <c r="L58" s="60">
        <v>75</v>
      </c>
      <c r="M58" s="60">
        <v>81</v>
      </c>
      <c r="N58" s="60">
        <v>101</v>
      </c>
      <c r="O58" s="60">
        <v>83</v>
      </c>
      <c r="P58" s="60">
        <v>71</v>
      </c>
      <c r="Q58" s="60">
        <v>77</v>
      </c>
      <c r="R58" s="61">
        <v>12</v>
      </c>
      <c r="S58" s="61">
        <v>3</v>
      </c>
    </row>
    <row r="59" spans="2:19" s="6" customFormat="1" ht="19.5" customHeight="1">
      <c r="B59" s="9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8"/>
    </row>
    <row r="60" spans="2:19" s="6" customFormat="1" ht="19.5" customHeight="1">
      <c r="B60" s="9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2:19" s="6" customFormat="1" ht="19.5" customHeight="1">
      <c r="B61" s="9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2:19" s="6" customFormat="1" ht="19.5" customHeight="1">
      <c r="B62" s="9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2:19" s="6" customFormat="1" ht="19.5" customHeight="1">
      <c r="B63" s="9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2:19" s="6" customFormat="1" ht="19.5" customHeight="1">
      <c r="B64" s="9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</sheetData>
  <mergeCells count="19">
    <mergeCell ref="A2:B3"/>
    <mergeCell ref="C2:E2"/>
    <mergeCell ref="F2:G2"/>
    <mergeCell ref="H2:I2"/>
    <mergeCell ref="A7:B7"/>
    <mergeCell ref="A8:B8"/>
    <mergeCell ref="R2:S2"/>
    <mergeCell ref="A4:B4"/>
    <mergeCell ref="A5:B5"/>
    <mergeCell ref="A6:B6"/>
    <mergeCell ref="J2:K2"/>
    <mergeCell ref="L2:M2"/>
    <mergeCell ref="N2:O2"/>
    <mergeCell ref="P2:Q2"/>
    <mergeCell ref="A41:B41"/>
    <mergeCell ref="A55:B55"/>
    <mergeCell ref="A13:B13"/>
    <mergeCell ref="A25:B25"/>
    <mergeCell ref="A38:B38"/>
  </mergeCells>
  <printOptions/>
  <pageMargins left="0.75" right="0.75" top="1" bottom="1" header="0.512" footer="0.512"/>
  <pageSetup firstPageNumber="44" useFirstPageNumber="1" horizontalDpi="600" verticalDpi="600" orientation="portrait" paperSize="9" scale="80" r:id="rId3"/>
  <headerFooter alignWithMargins="0">
    <oddHeader>&amp;L&amp;"ＭＳ Ｐゴシック,標準"&amp;18小学校&amp;R&amp;"ＭＳ Ｐゴシック,標準"&amp;18小学校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Y64"/>
  <sheetViews>
    <sheetView showOutlineSymbols="0" zoomScaleSheetLayoutView="85" workbookViewId="0" topLeftCell="A1">
      <pane xSplit="5" ySplit="12" topLeftCell="F13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F10" sqref="F10"/>
    </sheetView>
  </sheetViews>
  <sheetFormatPr defaultColWidth="8.796875" defaultRowHeight="14.25"/>
  <cols>
    <col min="1" max="1" width="2.59765625" style="3" customWidth="1"/>
    <col min="2" max="2" width="12.59765625" style="4" customWidth="1"/>
    <col min="3" max="5" width="7.59765625" style="3" customWidth="1"/>
    <col min="6" max="14" width="4.69921875" style="3" customWidth="1"/>
    <col min="15" max="16" width="7.09765625" style="3" customWidth="1"/>
    <col min="17" max="25" width="4.69921875" style="3" customWidth="1"/>
    <col min="26" max="26" width="5.59765625" style="3" customWidth="1"/>
    <col min="27" max="16384" width="14" style="3" customWidth="1"/>
  </cols>
  <sheetData>
    <row r="1" spans="1:2" s="47" customFormat="1" ht="24" customHeight="1">
      <c r="A1" s="46" t="s">
        <v>125</v>
      </c>
      <c r="B1" s="46"/>
    </row>
    <row r="2" spans="1:25" ht="15.75" customHeight="1">
      <c r="A2" s="111" t="s">
        <v>0</v>
      </c>
      <c r="B2" s="110"/>
      <c r="C2" s="110" t="s">
        <v>31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08" t="s">
        <v>32</v>
      </c>
    </row>
    <row r="3" spans="1:25" ht="15.75" customHeight="1">
      <c r="A3" s="111"/>
      <c r="B3" s="110"/>
      <c r="C3" s="110" t="s">
        <v>1</v>
      </c>
      <c r="D3" s="110"/>
      <c r="E3" s="110"/>
      <c r="F3" s="110" t="s">
        <v>33</v>
      </c>
      <c r="G3" s="110"/>
      <c r="H3" s="74" t="s">
        <v>133</v>
      </c>
      <c r="I3" s="110" t="s">
        <v>34</v>
      </c>
      <c r="J3" s="110"/>
      <c r="K3" s="110" t="s">
        <v>134</v>
      </c>
      <c r="L3" s="110"/>
      <c r="M3" s="110" t="s">
        <v>135</v>
      </c>
      <c r="N3" s="110"/>
      <c r="O3" s="110" t="s">
        <v>35</v>
      </c>
      <c r="P3" s="110"/>
      <c r="Q3" s="110" t="s">
        <v>36</v>
      </c>
      <c r="R3" s="110"/>
      <c r="S3" s="112" t="s">
        <v>85</v>
      </c>
      <c r="T3" s="112"/>
      <c r="U3" s="75" t="s">
        <v>86</v>
      </c>
      <c r="V3" s="74" t="s">
        <v>122</v>
      </c>
      <c r="W3" s="110" t="s">
        <v>37</v>
      </c>
      <c r="X3" s="110"/>
      <c r="Y3" s="109"/>
    </row>
    <row r="4" spans="1:25" ht="15.75" customHeight="1">
      <c r="A4" s="111"/>
      <c r="B4" s="110"/>
      <c r="C4" s="17" t="s">
        <v>1</v>
      </c>
      <c r="D4" s="17" t="s">
        <v>2</v>
      </c>
      <c r="E4" s="17" t="s">
        <v>3</v>
      </c>
      <c r="F4" s="17" t="s">
        <v>2</v>
      </c>
      <c r="G4" s="17" t="s">
        <v>3</v>
      </c>
      <c r="H4" s="17" t="s">
        <v>2</v>
      </c>
      <c r="I4" s="17" t="s">
        <v>2</v>
      </c>
      <c r="J4" s="17" t="s">
        <v>3</v>
      </c>
      <c r="K4" s="17" t="s">
        <v>2</v>
      </c>
      <c r="L4" s="17" t="s">
        <v>3</v>
      </c>
      <c r="M4" s="17" t="s">
        <v>2</v>
      </c>
      <c r="N4" s="17" t="s">
        <v>3</v>
      </c>
      <c r="O4" s="17" t="s">
        <v>2</v>
      </c>
      <c r="P4" s="17" t="s">
        <v>3</v>
      </c>
      <c r="Q4" s="17" t="s">
        <v>2</v>
      </c>
      <c r="R4" s="17" t="s">
        <v>3</v>
      </c>
      <c r="S4" s="17" t="s">
        <v>87</v>
      </c>
      <c r="T4" s="19" t="s">
        <v>88</v>
      </c>
      <c r="U4" s="18" t="s">
        <v>88</v>
      </c>
      <c r="V4" s="18" t="s">
        <v>88</v>
      </c>
      <c r="W4" s="17" t="s">
        <v>2</v>
      </c>
      <c r="X4" s="17" t="s">
        <v>3</v>
      </c>
      <c r="Y4" s="109"/>
    </row>
    <row r="5" spans="1:25" ht="15.75" customHeight="1">
      <c r="A5" s="88">
        <v>17</v>
      </c>
      <c r="B5" s="89"/>
      <c r="C5" s="3">
        <v>11441</v>
      </c>
      <c r="D5" s="3">
        <v>4612</v>
      </c>
      <c r="E5" s="3">
        <v>6829</v>
      </c>
      <c r="F5" s="3">
        <v>449</v>
      </c>
      <c r="G5" s="3">
        <v>89</v>
      </c>
      <c r="H5" s="3">
        <v>0</v>
      </c>
      <c r="I5" s="3">
        <v>446</v>
      </c>
      <c r="J5" s="3">
        <v>101</v>
      </c>
      <c r="K5" s="3">
        <v>0</v>
      </c>
      <c r="L5" s="3">
        <v>0</v>
      </c>
      <c r="M5" s="3">
        <v>0</v>
      </c>
      <c r="N5" s="3">
        <v>0</v>
      </c>
      <c r="O5" s="3">
        <v>3585</v>
      </c>
      <c r="P5" s="3">
        <v>5504</v>
      </c>
      <c r="Q5" s="3">
        <v>5</v>
      </c>
      <c r="R5" s="3">
        <v>12</v>
      </c>
      <c r="S5" s="3">
        <v>1</v>
      </c>
      <c r="T5" s="3">
        <v>599</v>
      </c>
      <c r="U5" s="3">
        <v>1</v>
      </c>
      <c r="V5" s="3">
        <v>0</v>
      </c>
      <c r="W5" s="3">
        <v>126</v>
      </c>
      <c r="X5" s="3">
        <v>523</v>
      </c>
      <c r="Y5" s="3">
        <v>627</v>
      </c>
    </row>
    <row r="6" spans="1:25" ht="15.75" customHeight="1">
      <c r="A6" s="88">
        <f>A5+1</f>
        <v>18</v>
      </c>
      <c r="B6" s="89"/>
      <c r="C6" s="3">
        <v>11409</v>
      </c>
      <c r="D6" s="3">
        <v>4618</v>
      </c>
      <c r="E6" s="3">
        <v>6791</v>
      </c>
      <c r="F6" s="3">
        <v>445</v>
      </c>
      <c r="G6" s="3">
        <v>90</v>
      </c>
      <c r="H6" s="3">
        <v>0</v>
      </c>
      <c r="I6" s="3">
        <v>453</v>
      </c>
      <c r="J6" s="3">
        <v>92</v>
      </c>
      <c r="K6" s="3">
        <v>0</v>
      </c>
      <c r="L6" s="3">
        <v>0</v>
      </c>
      <c r="M6" s="3">
        <v>0</v>
      </c>
      <c r="N6" s="3">
        <v>0</v>
      </c>
      <c r="O6" s="3">
        <v>3594</v>
      </c>
      <c r="P6" s="3">
        <v>5493</v>
      </c>
      <c r="Q6" s="3">
        <v>5</v>
      </c>
      <c r="R6" s="3">
        <v>10</v>
      </c>
      <c r="S6" s="3">
        <v>1</v>
      </c>
      <c r="T6" s="3">
        <v>601</v>
      </c>
      <c r="U6" s="3">
        <v>1</v>
      </c>
      <c r="V6" s="3">
        <v>0</v>
      </c>
      <c r="W6" s="3">
        <v>120</v>
      </c>
      <c r="X6" s="3">
        <v>504</v>
      </c>
      <c r="Y6" s="3">
        <v>791</v>
      </c>
    </row>
    <row r="7" spans="1:25" ht="15.75" customHeight="1">
      <c r="A7" s="88">
        <f>A6+1</f>
        <v>19</v>
      </c>
      <c r="B7" s="89"/>
      <c r="C7" s="3">
        <v>11400</v>
      </c>
      <c r="D7" s="3">
        <v>4608</v>
      </c>
      <c r="E7" s="3">
        <v>6792</v>
      </c>
      <c r="F7" s="3">
        <v>446</v>
      </c>
      <c r="G7" s="3">
        <v>84</v>
      </c>
      <c r="H7" s="3">
        <v>0</v>
      </c>
      <c r="I7" s="3">
        <v>445</v>
      </c>
      <c r="J7" s="3">
        <v>93</v>
      </c>
      <c r="K7" s="3">
        <v>0</v>
      </c>
      <c r="L7" s="3">
        <v>0</v>
      </c>
      <c r="M7" s="3">
        <v>0</v>
      </c>
      <c r="N7" s="3">
        <v>0</v>
      </c>
      <c r="O7" s="3">
        <v>3613</v>
      </c>
      <c r="P7" s="3">
        <v>5495</v>
      </c>
      <c r="Q7" s="3">
        <v>5</v>
      </c>
      <c r="R7" s="3">
        <v>7</v>
      </c>
      <c r="S7" s="3">
        <v>0</v>
      </c>
      <c r="T7" s="3">
        <v>610</v>
      </c>
      <c r="U7" s="3">
        <v>0</v>
      </c>
      <c r="V7" s="3">
        <v>0</v>
      </c>
      <c r="W7" s="3">
        <v>99</v>
      </c>
      <c r="X7" s="3">
        <v>503</v>
      </c>
      <c r="Y7" s="3">
        <v>736</v>
      </c>
    </row>
    <row r="8" spans="1:25" ht="15.75" customHeight="1">
      <c r="A8" s="88">
        <f>A7+1</f>
        <v>20</v>
      </c>
      <c r="B8" s="92"/>
      <c r="C8" s="3">
        <v>11430</v>
      </c>
      <c r="D8" s="3">
        <v>4642</v>
      </c>
      <c r="E8" s="3">
        <v>6788</v>
      </c>
      <c r="F8" s="3">
        <v>445</v>
      </c>
      <c r="G8" s="3">
        <v>83</v>
      </c>
      <c r="H8" s="3">
        <v>0</v>
      </c>
      <c r="I8" s="3">
        <v>436</v>
      </c>
      <c r="J8" s="3">
        <v>99</v>
      </c>
      <c r="K8" s="3">
        <v>0</v>
      </c>
      <c r="L8" s="3">
        <v>0</v>
      </c>
      <c r="M8" s="3">
        <v>0</v>
      </c>
      <c r="N8" s="3">
        <v>0</v>
      </c>
      <c r="O8" s="3">
        <v>3624</v>
      </c>
      <c r="P8" s="3">
        <v>5457</v>
      </c>
      <c r="Q8" s="3">
        <v>5</v>
      </c>
      <c r="R8" s="3">
        <v>4</v>
      </c>
      <c r="S8" s="3">
        <v>0</v>
      </c>
      <c r="T8" s="3">
        <v>606</v>
      </c>
      <c r="U8" s="3">
        <v>0</v>
      </c>
      <c r="V8" s="3">
        <v>2</v>
      </c>
      <c r="W8" s="3">
        <v>132</v>
      </c>
      <c r="X8" s="3">
        <v>537</v>
      </c>
      <c r="Y8" s="3">
        <v>794</v>
      </c>
    </row>
    <row r="9" spans="1:25" ht="15.75" customHeight="1">
      <c r="A9" s="80">
        <f>A8+1</f>
        <v>21</v>
      </c>
      <c r="B9" s="96"/>
      <c r="C9" s="48">
        <f aca="true" t="shared" si="0" ref="C9:Y9">C14+C26+C39+C42+C56</f>
        <v>11463</v>
      </c>
      <c r="D9" s="48">
        <f t="shared" si="0"/>
        <v>4680</v>
      </c>
      <c r="E9" s="48">
        <f t="shared" si="0"/>
        <v>6783</v>
      </c>
      <c r="F9" s="48">
        <f t="shared" si="0"/>
        <v>444</v>
      </c>
      <c r="G9" s="48">
        <f t="shared" si="0"/>
        <v>84</v>
      </c>
      <c r="H9" s="48">
        <f>H14+H26+H39+H42+H56</f>
        <v>2</v>
      </c>
      <c r="I9" s="48">
        <f t="shared" si="0"/>
        <v>433</v>
      </c>
      <c r="J9" s="48">
        <f t="shared" si="0"/>
        <v>94</v>
      </c>
      <c r="K9" s="48">
        <f t="shared" si="0"/>
        <v>77</v>
      </c>
      <c r="L9" s="48">
        <f t="shared" si="0"/>
        <v>9</v>
      </c>
      <c r="M9" s="48">
        <f>M14+M26+M39+M42+M56</f>
        <v>1</v>
      </c>
      <c r="N9" s="48">
        <f>N14+N26+N39+N42+N56</f>
        <v>1</v>
      </c>
      <c r="O9" s="48">
        <f t="shared" si="0"/>
        <v>3567</v>
      </c>
      <c r="P9" s="48">
        <f t="shared" si="0"/>
        <v>5468</v>
      </c>
      <c r="Q9" s="48">
        <f t="shared" si="0"/>
        <v>5</v>
      </c>
      <c r="R9" s="48">
        <f t="shared" si="0"/>
        <v>3</v>
      </c>
      <c r="S9" s="48">
        <f t="shared" si="0"/>
        <v>0</v>
      </c>
      <c r="T9" s="48">
        <f t="shared" si="0"/>
        <v>604</v>
      </c>
      <c r="U9" s="48">
        <f t="shared" si="0"/>
        <v>0</v>
      </c>
      <c r="V9" s="48">
        <f t="shared" si="0"/>
        <v>3</v>
      </c>
      <c r="W9" s="48">
        <f t="shared" si="0"/>
        <v>151</v>
      </c>
      <c r="X9" s="48">
        <f t="shared" si="0"/>
        <v>517</v>
      </c>
      <c r="Y9" s="48">
        <f t="shared" si="0"/>
        <v>566</v>
      </c>
    </row>
    <row r="10" spans="1:25" ht="15.75" customHeight="1">
      <c r="A10" s="97" t="s">
        <v>13</v>
      </c>
      <c r="B10" s="98"/>
      <c r="C10" s="3">
        <f>D10+E10</f>
        <v>42</v>
      </c>
      <c r="D10" s="3">
        <f>F10+I10+O10+Q10+S10+W10+H10+K10+M10</f>
        <v>31</v>
      </c>
      <c r="E10" s="3">
        <f>G10+J10+P10+R10+T10+U10+X10+V10+L10+N10</f>
        <v>11</v>
      </c>
      <c r="F10" s="10">
        <v>0</v>
      </c>
      <c r="G10" s="10">
        <v>0</v>
      </c>
      <c r="H10" s="10">
        <v>2</v>
      </c>
      <c r="I10" s="10">
        <v>1</v>
      </c>
      <c r="J10" s="10">
        <v>0</v>
      </c>
      <c r="K10" s="10">
        <v>2</v>
      </c>
      <c r="L10" s="10">
        <v>0</v>
      </c>
      <c r="M10" s="10">
        <v>1</v>
      </c>
      <c r="N10" s="10">
        <v>1</v>
      </c>
      <c r="O10" s="10">
        <v>25</v>
      </c>
      <c r="P10" s="10">
        <v>8</v>
      </c>
      <c r="Q10" s="10">
        <v>0</v>
      </c>
      <c r="R10" s="10">
        <v>0</v>
      </c>
      <c r="S10" s="10">
        <v>0</v>
      </c>
      <c r="T10" s="10">
        <v>2</v>
      </c>
      <c r="U10" s="10">
        <v>0</v>
      </c>
      <c r="V10" s="10">
        <v>0</v>
      </c>
      <c r="W10" s="10">
        <v>0</v>
      </c>
      <c r="X10" s="10">
        <v>0</v>
      </c>
      <c r="Y10" s="10">
        <v>17</v>
      </c>
    </row>
    <row r="11" spans="1:25" ht="15.75" customHeight="1">
      <c r="A11" s="97" t="s">
        <v>14</v>
      </c>
      <c r="B11" s="98"/>
      <c r="C11" s="3">
        <f>D11+E11</f>
        <v>11311</v>
      </c>
      <c r="D11" s="3">
        <f>F11+I11+O11+Q11+S11+W11+H11+K11+M11</f>
        <v>4602</v>
      </c>
      <c r="E11" s="3">
        <f>G11+J11+P11+R11+T11+U11+X11+V11+L11+N11</f>
        <v>6709</v>
      </c>
      <c r="F11" s="3">
        <v>440</v>
      </c>
      <c r="G11" s="3">
        <v>84</v>
      </c>
      <c r="H11" s="3">
        <v>0</v>
      </c>
      <c r="I11" s="3">
        <v>428</v>
      </c>
      <c r="J11" s="3">
        <v>93</v>
      </c>
      <c r="K11" s="3">
        <v>75</v>
      </c>
      <c r="L11" s="3">
        <v>9</v>
      </c>
      <c r="M11" s="3">
        <v>0</v>
      </c>
      <c r="N11" s="3">
        <v>0</v>
      </c>
      <c r="O11" s="3">
        <v>3509</v>
      </c>
      <c r="P11" s="3">
        <v>5408</v>
      </c>
      <c r="Q11" s="3">
        <v>0</v>
      </c>
      <c r="R11" s="3">
        <v>0</v>
      </c>
      <c r="S11" s="3">
        <v>0</v>
      </c>
      <c r="T11" s="3">
        <v>597</v>
      </c>
      <c r="U11" s="3">
        <v>0</v>
      </c>
      <c r="V11" s="3">
        <v>3</v>
      </c>
      <c r="W11" s="3">
        <v>150</v>
      </c>
      <c r="X11" s="3">
        <v>515</v>
      </c>
      <c r="Y11" s="3">
        <v>518</v>
      </c>
    </row>
    <row r="12" spans="1:25" ht="15.75" customHeight="1">
      <c r="A12" s="97" t="s">
        <v>15</v>
      </c>
      <c r="B12" s="98"/>
      <c r="C12" s="3">
        <f>D12+E12</f>
        <v>110</v>
      </c>
      <c r="D12" s="3">
        <f>F12+I12+O12+Q12+S12+W12+H12+K12+M12</f>
        <v>47</v>
      </c>
      <c r="E12" s="3">
        <f>G12+J12+P12+R12+T12+U12+X12+V12+L12+N12</f>
        <v>63</v>
      </c>
      <c r="F12" s="3">
        <v>4</v>
      </c>
      <c r="G12" s="3">
        <v>0</v>
      </c>
      <c r="H12" s="3">
        <v>0</v>
      </c>
      <c r="I12" s="3">
        <v>4</v>
      </c>
      <c r="J12" s="3">
        <v>1</v>
      </c>
      <c r="K12" s="3">
        <v>0</v>
      </c>
      <c r="L12" s="3">
        <v>0</v>
      </c>
      <c r="M12" s="3">
        <v>0</v>
      </c>
      <c r="N12" s="3">
        <v>0</v>
      </c>
      <c r="O12" s="3">
        <v>33</v>
      </c>
      <c r="P12" s="3">
        <v>52</v>
      </c>
      <c r="Q12" s="3">
        <v>5</v>
      </c>
      <c r="R12" s="3">
        <v>3</v>
      </c>
      <c r="S12" s="3">
        <v>0</v>
      </c>
      <c r="T12" s="3">
        <v>5</v>
      </c>
      <c r="U12" s="3">
        <v>0</v>
      </c>
      <c r="V12" s="3">
        <v>0</v>
      </c>
      <c r="W12" s="73">
        <v>1</v>
      </c>
      <c r="X12" s="73">
        <v>2</v>
      </c>
      <c r="Y12" s="3">
        <v>31</v>
      </c>
    </row>
    <row r="13" spans="1:2" ht="15.75" customHeight="1">
      <c r="A13" s="2"/>
      <c r="B13" s="14"/>
    </row>
    <row r="14" spans="1:25" s="48" customFormat="1" ht="15.75" customHeight="1">
      <c r="A14" s="87" t="s">
        <v>100</v>
      </c>
      <c r="B14" s="84"/>
      <c r="C14" s="33">
        <f aca="true" t="shared" si="1" ref="C14:Y14">SUM(C15:C24)</f>
        <v>879</v>
      </c>
      <c r="D14" s="33">
        <f t="shared" si="1"/>
        <v>415</v>
      </c>
      <c r="E14" s="33">
        <f>SUM(E15:E24)</f>
        <v>464</v>
      </c>
      <c r="F14" s="33">
        <f t="shared" si="1"/>
        <v>53</v>
      </c>
      <c r="G14" s="33">
        <f t="shared" si="1"/>
        <v>4</v>
      </c>
      <c r="H14" s="33">
        <f>SUM(H15:H24)</f>
        <v>0</v>
      </c>
      <c r="I14" s="33">
        <f t="shared" si="1"/>
        <v>40</v>
      </c>
      <c r="J14" s="33">
        <f t="shared" si="1"/>
        <v>16</v>
      </c>
      <c r="K14" s="33">
        <f t="shared" si="1"/>
        <v>0</v>
      </c>
      <c r="L14" s="33">
        <f t="shared" si="1"/>
        <v>1</v>
      </c>
      <c r="M14" s="33">
        <f>SUM(M15:M24)</f>
        <v>0</v>
      </c>
      <c r="N14" s="33">
        <f>SUM(N15:N24)</f>
        <v>0</v>
      </c>
      <c r="O14" s="33">
        <f t="shared" si="1"/>
        <v>310</v>
      </c>
      <c r="P14" s="33">
        <f t="shared" si="1"/>
        <v>345</v>
      </c>
      <c r="Q14" s="33">
        <f t="shared" si="1"/>
        <v>0</v>
      </c>
      <c r="R14" s="33">
        <f t="shared" si="1"/>
        <v>0</v>
      </c>
      <c r="S14" s="33">
        <f t="shared" si="1"/>
        <v>0</v>
      </c>
      <c r="T14" s="33">
        <f t="shared" si="1"/>
        <v>61</v>
      </c>
      <c r="U14" s="33">
        <f t="shared" si="1"/>
        <v>0</v>
      </c>
      <c r="V14" s="33">
        <f t="shared" si="1"/>
        <v>0</v>
      </c>
      <c r="W14" s="33">
        <f t="shared" si="1"/>
        <v>12</v>
      </c>
      <c r="X14" s="33">
        <f t="shared" si="1"/>
        <v>37</v>
      </c>
      <c r="Y14" s="33">
        <f t="shared" si="1"/>
        <v>52</v>
      </c>
    </row>
    <row r="15" spans="1:25" ht="15.75" customHeight="1">
      <c r="A15" s="2"/>
      <c r="B15" s="26" t="s">
        <v>50</v>
      </c>
      <c r="C15" s="3">
        <f aca="true" t="shared" si="2" ref="C15:C24">D15+E15</f>
        <v>106</v>
      </c>
      <c r="D15" s="3">
        <f aca="true" t="shared" si="3" ref="D15:D24">F15+I15+O15+Q15+S15+W15+H15+K15+M15</f>
        <v>52</v>
      </c>
      <c r="E15" s="3">
        <f aca="true" t="shared" si="4" ref="E15:E24">G15+J15+P15+R15+T15+U15+X15+V15+L15+N15</f>
        <v>54</v>
      </c>
      <c r="F15" s="3">
        <v>5</v>
      </c>
      <c r="G15" s="10">
        <v>1</v>
      </c>
      <c r="H15" s="3">
        <v>0</v>
      </c>
      <c r="I15" s="3">
        <v>4</v>
      </c>
      <c r="J15" s="10">
        <v>2</v>
      </c>
      <c r="K15" s="10">
        <v>0</v>
      </c>
      <c r="L15" s="10">
        <v>0</v>
      </c>
      <c r="M15" s="10">
        <v>0</v>
      </c>
      <c r="N15" s="10">
        <v>0</v>
      </c>
      <c r="O15" s="3">
        <v>43</v>
      </c>
      <c r="P15" s="3">
        <v>37</v>
      </c>
      <c r="Q15" s="10">
        <v>0</v>
      </c>
      <c r="R15" s="10">
        <v>0</v>
      </c>
      <c r="S15" s="10">
        <v>0</v>
      </c>
      <c r="T15" s="3">
        <v>9</v>
      </c>
      <c r="U15" s="10">
        <v>0</v>
      </c>
      <c r="V15" s="10">
        <v>0</v>
      </c>
      <c r="W15" s="3">
        <v>0</v>
      </c>
      <c r="X15" s="3">
        <v>5</v>
      </c>
      <c r="Y15" s="3">
        <v>15</v>
      </c>
    </row>
    <row r="16" spans="1:25" ht="15.75" customHeight="1">
      <c r="A16" s="2"/>
      <c r="B16" s="26" t="s">
        <v>53</v>
      </c>
      <c r="C16" s="3">
        <f t="shared" si="2"/>
        <v>196</v>
      </c>
      <c r="D16" s="3">
        <f t="shared" si="3"/>
        <v>96</v>
      </c>
      <c r="E16" s="3">
        <f t="shared" si="4"/>
        <v>100</v>
      </c>
      <c r="F16" s="3">
        <v>10</v>
      </c>
      <c r="G16" s="3">
        <v>0</v>
      </c>
      <c r="H16" s="3">
        <v>0</v>
      </c>
      <c r="I16" s="3">
        <v>7</v>
      </c>
      <c r="J16" s="3">
        <v>3</v>
      </c>
      <c r="K16" s="10">
        <v>0</v>
      </c>
      <c r="L16" s="10">
        <v>1</v>
      </c>
      <c r="M16" s="10">
        <v>0</v>
      </c>
      <c r="N16" s="10">
        <v>0</v>
      </c>
      <c r="O16" s="3">
        <v>77</v>
      </c>
      <c r="P16" s="3">
        <v>75</v>
      </c>
      <c r="Q16" s="10">
        <v>0</v>
      </c>
      <c r="R16" s="10">
        <v>0</v>
      </c>
      <c r="S16" s="10">
        <v>0</v>
      </c>
      <c r="T16" s="3">
        <v>11</v>
      </c>
      <c r="U16" s="10">
        <v>0</v>
      </c>
      <c r="V16" s="10">
        <v>0</v>
      </c>
      <c r="W16" s="3">
        <v>2</v>
      </c>
      <c r="X16" s="3">
        <v>10</v>
      </c>
      <c r="Y16" s="3">
        <v>12</v>
      </c>
    </row>
    <row r="17" spans="1:25" ht="15.75" customHeight="1">
      <c r="A17" s="2"/>
      <c r="B17" s="26" t="s">
        <v>62</v>
      </c>
      <c r="C17" s="3">
        <f t="shared" si="2"/>
        <v>97</v>
      </c>
      <c r="D17" s="3">
        <f t="shared" si="3"/>
        <v>46</v>
      </c>
      <c r="E17" s="3">
        <f t="shared" si="4"/>
        <v>51</v>
      </c>
      <c r="F17" s="3">
        <v>6</v>
      </c>
      <c r="G17" s="3">
        <v>1</v>
      </c>
      <c r="H17" s="3">
        <v>0</v>
      </c>
      <c r="I17" s="3">
        <v>5</v>
      </c>
      <c r="J17" s="3">
        <v>2</v>
      </c>
      <c r="K17" s="10">
        <v>0</v>
      </c>
      <c r="L17" s="10">
        <v>0</v>
      </c>
      <c r="M17" s="10">
        <v>0</v>
      </c>
      <c r="N17" s="10">
        <v>0</v>
      </c>
      <c r="O17" s="3">
        <v>33</v>
      </c>
      <c r="P17" s="3">
        <v>36</v>
      </c>
      <c r="Q17" s="10">
        <v>0</v>
      </c>
      <c r="R17" s="10">
        <v>0</v>
      </c>
      <c r="S17" s="10">
        <v>0</v>
      </c>
      <c r="T17" s="3">
        <v>7</v>
      </c>
      <c r="U17" s="10">
        <v>0</v>
      </c>
      <c r="V17" s="10">
        <v>0</v>
      </c>
      <c r="W17" s="10">
        <v>2</v>
      </c>
      <c r="X17" s="3">
        <v>5</v>
      </c>
      <c r="Y17" s="3">
        <v>6</v>
      </c>
    </row>
    <row r="18" spans="1:25" ht="15.75" customHeight="1">
      <c r="A18" s="2"/>
      <c r="B18" s="26" t="s">
        <v>65</v>
      </c>
      <c r="C18" s="3">
        <f t="shared" si="2"/>
        <v>141</v>
      </c>
      <c r="D18" s="3">
        <f t="shared" si="3"/>
        <v>63</v>
      </c>
      <c r="E18" s="3">
        <f t="shared" si="4"/>
        <v>78</v>
      </c>
      <c r="F18" s="3">
        <v>11</v>
      </c>
      <c r="G18" s="10">
        <v>1</v>
      </c>
      <c r="H18" s="3">
        <v>0</v>
      </c>
      <c r="I18" s="3">
        <v>9</v>
      </c>
      <c r="J18" s="10">
        <v>3</v>
      </c>
      <c r="K18" s="10">
        <v>0</v>
      </c>
      <c r="L18" s="10">
        <v>0</v>
      </c>
      <c r="M18" s="10">
        <v>0</v>
      </c>
      <c r="N18" s="10">
        <v>0</v>
      </c>
      <c r="O18" s="3">
        <v>43</v>
      </c>
      <c r="P18" s="3">
        <v>60</v>
      </c>
      <c r="Q18" s="10">
        <v>0</v>
      </c>
      <c r="R18" s="10">
        <v>0</v>
      </c>
      <c r="S18" s="10">
        <v>0</v>
      </c>
      <c r="T18" s="3">
        <v>12</v>
      </c>
      <c r="U18" s="10">
        <v>0</v>
      </c>
      <c r="V18" s="10">
        <v>0</v>
      </c>
      <c r="W18" s="3">
        <v>0</v>
      </c>
      <c r="X18" s="3">
        <v>2</v>
      </c>
      <c r="Y18" s="3">
        <v>2</v>
      </c>
    </row>
    <row r="19" spans="1:25" ht="15.75" customHeight="1">
      <c r="A19" s="2"/>
      <c r="B19" s="26" t="s">
        <v>82</v>
      </c>
      <c r="C19" s="3">
        <f t="shared" si="2"/>
        <v>146</v>
      </c>
      <c r="D19" s="3">
        <f t="shared" si="3"/>
        <v>64</v>
      </c>
      <c r="E19" s="3">
        <f t="shared" si="4"/>
        <v>82</v>
      </c>
      <c r="F19" s="3">
        <v>7</v>
      </c>
      <c r="G19" s="10">
        <v>0</v>
      </c>
      <c r="H19" s="3">
        <v>0</v>
      </c>
      <c r="I19" s="3">
        <v>5</v>
      </c>
      <c r="J19" s="3">
        <v>2</v>
      </c>
      <c r="K19" s="10">
        <v>0</v>
      </c>
      <c r="L19" s="10">
        <v>0</v>
      </c>
      <c r="M19" s="10">
        <v>0</v>
      </c>
      <c r="N19" s="10">
        <v>0</v>
      </c>
      <c r="O19" s="3">
        <v>49</v>
      </c>
      <c r="P19" s="3">
        <v>68</v>
      </c>
      <c r="Q19" s="10">
        <v>0</v>
      </c>
      <c r="R19" s="10">
        <v>0</v>
      </c>
      <c r="S19" s="10">
        <v>0</v>
      </c>
      <c r="T19" s="3">
        <v>7</v>
      </c>
      <c r="U19" s="10">
        <v>0</v>
      </c>
      <c r="V19" s="10">
        <v>0</v>
      </c>
      <c r="W19" s="3">
        <v>3</v>
      </c>
      <c r="X19" s="3">
        <v>5</v>
      </c>
      <c r="Y19" s="3">
        <v>6</v>
      </c>
    </row>
    <row r="20" spans="1:25" ht="15.75" customHeight="1">
      <c r="A20" s="2"/>
      <c r="B20" s="26" t="s">
        <v>66</v>
      </c>
      <c r="C20" s="3">
        <f t="shared" si="2"/>
        <v>50</v>
      </c>
      <c r="D20" s="3">
        <f t="shared" si="3"/>
        <v>26</v>
      </c>
      <c r="E20" s="3">
        <f t="shared" si="4"/>
        <v>24</v>
      </c>
      <c r="F20" s="3">
        <v>3</v>
      </c>
      <c r="G20" s="3">
        <v>0</v>
      </c>
      <c r="H20" s="3">
        <v>0</v>
      </c>
      <c r="I20" s="3">
        <v>2</v>
      </c>
      <c r="J20" s="3">
        <v>1</v>
      </c>
      <c r="K20" s="10">
        <v>0</v>
      </c>
      <c r="L20" s="10">
        <v>0</v>
      </c>
      <c r="M20" s="10">
        <v>0</v>
      </c>
      <c r="N20" s="10">
        <v>0</v>
      </c>
      <c r="O20" s="3">
        <v>19</v>
      </c>
      <c r="P20" s="3">
        <v>18</v>
      </c>
      <c r="Q20" s="10">
        <v>0</v>
      </c>
      <c r="R20" s="10">
        <v>0</v>
      </c>
      <c r="S20" s="10">
        <v>0</v>
      </c>
      <c r="T20" s="3">
        <v>3</v>
      </c>
      <c r="U20" s="10">
        <v>0</v>
      </c>
      <c r="V20" s="10">
        <v>0</v>
      </c>
      <c r="W20" s="3">
        <v>2</v>
      </c>
      <c r="X20" s="3">
        <v>2</v>
      </c>
      <c r="Y20" s="3">
        <v>6</v>
      </c>
    </row>
    <row r="21" spans="1:25" ht="15.75" customHeight="1">
      <c r="A21" s="2"/>
      <c r="B21" s="26" t="s">
        <v>67</v>
      </c>
      <c r="C21" s="3">
        <f t="shared" si="2"/>
        <v>37</v>
      </c>
      <c r="D21" s="3">
        <f t="shared" si="3"/>
        <v>21</v>
      </c>
      <c r="E21" s="3">
        <f t="shared" si="4"/>
        <v>16</v>
      </c>
      <c r="F21" s="3">
        <v>3</v>
      </c>
      <c r="G21" s="10">
        <v>0</v>
      </c>
      <c r="H21" s="3">
        <v>0</v>
      </c>
      <c r="I21" s="3">
        <v>3</v>
      </c>
      <c r="J21" s="3">
        <v>0</v>
      </c>
      <c r="K21" s="10">
        <v>0</v>
      </c>
      <c r="L21" s="10">
        <v>0</v>
      </c>
      <c r="M21" s="10">
        <v>0</v>
      </c>
      <c r="N21" s="10">
        <v>0</v>
      </c>
      <c r="O21" s="3">
        <v>14</v>
      </c>
      <c r="P21" s="3">
        <v>12</v>
      </c>
      <c r="Q21" s="10">
        <v>0</v>
      </c>
      <c r="R21" s="10">
        <v>0</v>
      </c>
      <c r="S21" s="10">
        <v>0</v>
      </c>
      <c r="T21" s="3">
        <v>3</v>
      </c>
      <c r="U21" s="10">
        <v>0</v>
      </c>
      <c r="V21" s="10">
        <v>0</v>
      </c>
      <c r="W21" s="10">
        <v>1</v>
      </c>
      <c r="X21" s="3">
        <v>1</v>
      </c>
      <c r="Y21" s="10">
        <v>0</v>
      </c>
    </row>
    <row r="22" spans="1:25" ht="15.75" customHeight="1">
      <c r="A22" s="2"/>
      <c r="B22" s="26" t="s">
        <v>68</v>
      </c>
      <c r="C22" s="3">
        <f t="shared" si="2"/>
        <v>42</v>
      </c>
      <c r="D22" s="3">
        <f t="shared" si="3"/>
        <v>20</v>
      </c>
      <c r="E22" s="3">
        <f t="shared" si="4"/>
        <v>22</v>
      </c>
      <c r="F22" s="3">
        <v>4</v>
      </c>
      <c r="G22" s="10">
        <v>0</v>
      </c>
      <c r="H22" s="3">
        <v>0</v>
      </c>
      <c r="I22" s="3">
        <v>2</v>
      </c>
      <c r="J22" s="3">
        <v>2</v>
      </c>
      <c r="K22" s="10">
        <v>0</v>
      </c>
      <c r="L22" s="10">
        <v>0</v>
      </c>
      <c r="M22" s="10">
        <v>0</v>
      </c>
      <c r="N22" s="10">
        <v>0</v>
      </c>
      <c r="O22" s="3">
        <v>14</v>
      </c>
      <c r="P22" s="3">
        <v>13</v>
      </c>
      <c r="Q22" s="10">
        <v>0</v>
      </c>
      <c r="R22" s="10">
        <v>0</v>
      </c>
      <c r="S22" s="10">
        <v>0</v>
      </c>
      <c r="T22" s="3">
        <v>4</v>
      </c>
      <c r="U22" s="10">
        <v>0</v>
      </c>
      <c r="V22" s="10">
        <v>0</v>
      </c>
      <c r="W22" s="10">
        <v>0</v>
      </c>
      <c r="X22" s="3">
        <v>3</v>
      </c>
      <c r="Y22" s="10">
        <v>1</v>
      </c>
    </row>
    <row r="23" spans="1:25" ht="15.75" customHeight="1">
      <c r="A23" s="2"/>
      <c r="B23" s="26" t="s">
        <v>69</v>
      </c>
      <c r="C23" s="3">
        <f t="shared" si="2"/>
        <v>30</v>
      </c>
      <c r="D23" s="3">
        <f t="shared" si="3"/>
        <v>11</v>
      </c>
      <c r="E23" s="3">
        <f t="shared" si="4"/>
        <v>19</v>
      </c>
      <c r="F23" s="3">
        <v>2</v>
      </c>
      <c r="G23" s="10">
        <v>0</v>
      </c>
      <c r="H23" s="3">
        <v>0</v>
      </c>
      <c r="I23" s="3">
        <v>1</v>
      </c>
      <c r="J23" s="10">
        <v>1</v>
      </c>
      <c r="K23" s="10">
        <v>0</v>
      </c>
      <c r="L23" s="10">
        <v>0</v>
      </c>
      <c r="M23" s="10">
        <v>0</v>
      </c>
      <c r="N23" s="10">
        <v>0</v>
      </c>
      <c r="O23" s="3">
        <v>8</v>
      </c>
      <c r="P23" s="3">
        <v>13</v>
      </c>
      <c r="Q23" s="10">
        <v>0</v>
      </c>
      <c r="R23" s="10">
        <v>0</v>
      </c>
      <c r="S23" s="10">
        <v>0</v>
      </c>
      <c r="T23" s="3">
        <v>2</v>
      </c>
      <c r="U23" s="10">
        <v>0</v>
      </c>
      <c r="V23" s="10">
        <v>0</v>
      </c>
      <c r="W23" s="3">
        <v>0</v>
      </c>
      <c r="X23" s="3">
        <v>3</v>
      </c>
      <c r="Y23" s="3">
        <v>1</v>
      </c>
    </row>
    <row r="24" spans="1:25" ht="15.75" customHeight="1">
      <c r="A24" s="2"/>
      <c r="B24" s="26" t="s">
        <v>70</v>
      </c>
      <c r="C24" s="3">
        <f t="shared" si="2"/>
        <v>34</v>
      </c>
      <c r="D24" s="3">
        <f t="shared" si="3"/>
        <v>16</v>
      </c>
      <c r="E24" s="3">
        <f t="shared" si="4"/>
        <v>18</v>
      </c>
      <c r="F24" s="3">
        <v>2</v>
      </c>
      <c r="G24" s="10">
        <v>1</v>
      </c>
      <c r="H24" s="3">
        <v>0</v>
      </c>
      <c r="I24" s="3">
        <v>2</v>
      </c>
      <c r="J24" s="3">
        <v>0</v>
      </c>
      <c r="K24" s="10">
        <v>0</v>
      </c>
      <c r="L24" s="10">
        <v>0</v>
      </c>
      <c r="M24" s="10">
        <v>0</v>
      </c>
      <c r="N24" s="10">
        <v>0</v>
      </c>
      <c r="O24" s="3">
        <v>10</v>
      </c>
      <c r="P24" s="3">
        <v>13</v>
      </c>
      <c r="Q24" s="10">
        <v>0</v>
      </c>
      <c r="R24" s="10">
        <v>0</v>
      </c>
      <c r="S24" s="10">
        <v>0</v>
      </c>
      <c r="T24" s="3">
        <v>3</v>
      </c>
      <c r="U24" s="10">
        <v>0</v>
      </c>
      <c r="V24" s="10">
        <v>0</v>
      </c>
      <c r="W24" s="3">
        <v>2</v>
      </c>
      <c r="X24" s="3">
        <v>1</v>
      </c>
      <c r="Y24" s="10">
        <v>3</v>
      </c>
    </row>
    <row r="25" spans="1:25" ht="15.75" customHeight="1">
      <c r="A25" s="2"/>
      <c r="B25" s="26"/>
      <c r="G25" s="10"/>
      <c r="K25" s="10"/>
      <c r="L25" s="10"/>
      <c r="M25" s="10"/>
      <c r="N25" s="10"/>
      <c r="Q25" s="10"/>
      <c r="R25" s="10"/>
      <c r="S25" s="10"/>
      <c r="U25" s="10"/>
      <c r="V25" s="10"/>
      <c r="Y25" s="10"/>
    </row>
    <row r="26" spans="1:25" s="48" customFormat="1" ht="15.75" customHeight="1">
      <c r="A26" s="83" t="s">
        <v>103</v>
      </c>
      <c r="B26" s="84"/>
      <c r="C26" s="33">
        <f aca="true" t="shared" si="5" ref="C26:Y26">SUM(C27:C37)</f>
        <v>2913</v>
      </c>
      <c r="D26" s="33">
        <f t="shared" si="5"/>
        <v>1108</v>
      </c>
      <c r="E26" s="33">
        <f t="shared" si="5"/>
        <v>1805</v>
      </c>
      <c r="F26" s="33">
        <f t="shared" si="5"/>
        <v>100</v>
      </c>
      <c r="G26" s="33">
        <f t="shared" si="5"/>
        <v>24</v>
      </c>
      <c r="H26" s="33">
        <f t="shared" si="5"/>
        <v>0</v>
      </c>
      <c r="I26" s="33">
        <f t="shared" si="5"/>
        <v>97</v>
      </c>
      <c r="J26" s="33">
        <f t="shared" si="5"/>
        <v>28</v>
      </c>
      <c r="K26" s="33">
        <f>SUM(K27:K37)</f>
        <v>22</v>
      </c>
      <c r="L26" s="33">
        <f>SUM(L27:L37)</f>
        <v>1</v>
      </c>
      <c r="M26" s="33">
        <f>SUM(M27:M37)</f>
        <v>0</v>
      </c>
      <c r="N26" s="33">
        <f>SUM(N27:N37)</f>
        <v>0</v>
      </c>
      <c r="O26" s="33">
        <f t="shared" si="5"/>
        <v>844</v>
      </c>
      <c r="P26" s="33">
        <f t="shared" si="5"/>
        <v>1445</v>
      </c>
      <c r="Q26" s="33">
        <f t="shared" si="5"/>
        <v>5</v>
      </c>
      <c r="R26" s="33">
        <f t="shared" si="5"/>
        <v>3</v>
      </c>
      <c r="S26" s="33">
        <f t="shared" si="5"/>
        <v>0</v>
      </c>
      <c r="T26" s="33">
        <f t="shared" si="5"/>
        <v>146</v>
      </c>
      <c r="U26" s="33">
        <f t="shared" si="5"/>
        <v>0</v>
      </c>
      <c r="V26" s="33">
        <f t="shared" si="5"/>
        <v>1</v>
      </c>
      <c r="W26" s="33">
        <f t="shared" si="5"/>
        <v>40</v>
      </c>
      <c r="X26" s="33">
        <f t="shared" si="5"/>
        <v>157</v>
      </c>
      <c r="Y26" s="33">
        <f t="shared" si="5"/>
        <v>152</v>
      </c>
    </row>
    <row r="27" spans="1:25" ht="15.75" customHeight="1">
      <c r="A27" s="2"/>
      <c r="B27" s="26" t="s">
        <v>49</v>
      </c>
      <c r="C27" s="3">
        <f aca="true" t="shared" si="6" ref="C27:C37">D27+E27</f>
        <v>605</v>
      </c>
      <c r="D27" s="3">
        <f aca="true" t="shared" si="7" ref="D27:D37">F27+I27+O27+Q27+S27+W27+H27+K27+M27</f>
        <v>218</v>
      </c>
      <c r="E27" s="3">
        <f aca="true" t="shared" si="8" ref="E27:E37">G27+J27+P27+R27+T27+U27+X27+V27+L27+N27</f>
        <v>387</v>
      </c>
      <c r="F27" s="3">
        <v>21</v>
      </c>
      <c r="G27" s="3">
        <v>6</v>
      </c>
      <c r="H27" s="3">
        <v>0</v>
      </c>
      <c r="I27" s="3">
        <v>18</v>
      </c>
      <c r="J27" s="3">
        <v>9</v>
      </c>
      <c r="K27" s="3">
        <v>4</v>
      </c>
      <c r="L27" s="3">
        <v>0</v>
      </c>
      <c r="M27" s="3">
        <v>0</v>
      </c>
      <c r="N27" s="3">
        <v>0</v>
      </c>
      <c r="O27" s="3">
        <v>165</v>
      </c>
      <c r="P27" s="3">
        <v>308</v>
      </c>
      <c r="Q27" s="3">
        <v>5</v>
      </c>
      <c r="R27" s="3">
        <v>3</v>
      </c>
      <c r="S27" s="10">
        <v>0</v>
      </c>
      <c r="T27" s="3">
        <v>30</v>
      </c>
      <c r="U27" s="10">
        <v>0</v>
      </c>
      <c r="V27" s="10">
        <v>0</v>
      </c>
      <c r="W27" s="3">
        <v>5</v>
      </c>
      <c r="X27" s="3">
        <v>31</v>
      </c>
      <c r="Y27" s="3">
        <v>47</v>
      </c>
    </row>
    <row r="28" spans="1:25" ht="15.75" customHeight="1">
      <c r="A28" s="2"/>
      <c r="B28" s="26" t="s">
        <v>51</v>
      </c>
      <c r="C28" s="3">
        <f t="shared" si="6"/>
        <v>319</v>
      </c>
      <c r="D28" s="3">
        <f t="shared" si="7"/>
        <v>111</v>
      </c>
      <c r="E28" s="3">
        <f t="shared" si="8"/>
        <v>208</v>
      </c>
      <c r="F28" s="3">
        <v>13</v>
      </c>
      <c r="G28" s="3">
        <v>1</v>
      </c>
      <c r="H28" s="3">
        <v>0</v>
      </c>
      <c r="I28" s="3">
        <v>11</v>
      </c>
      <c r="J28" s="3">
        <v>3</v>
      </c>
      <c r="K28" s="10">
        <v>1</v>
      </c>
      <c r="L28" s="10">
        <v>0</v>
      </c>
      <c r="M28" s="10">
        <v>0</v>
      </c>
      <c r="N28" s="10">
        <v>0</v>
      </c>
      <c r="O28" s="3">
        <v>78</v>
      </c>
      <c r="P28" s="3">
        <v>169</v>
      </c>
      <c r="Q28" s="10">
        <v>0</v>
      </c>
      <c r="R28" s="10">
        <v>0</v>
      </c>
      <c r="S28" s="10">
        <v>0</v>
      </c>
      <c r="T28" s="3">
        <v>17</v>
      </c>
      <c r="U28" s="10">
        <v>0</v>
      </c>
      <c r="V28" s="10">
        <v>0</v>
      </c>
      <c r="W28" s="3">
        <v>8</v>
      </c>
      <c r="X28" s="3">
        <v>18</v>
      </c>
      <c r="Y28" s="3">
        <v>18</v>
      </c>
    </row>
    <row r="29" spans="1:25" ht="15.75" customHeight="1">
      <c r="A29" s="2"/>
      <c r="B29" s="26" t="s">
        <v>52</v>
      </c>
      <c r="C29" s="3">
        <f t="shared" si="6"/>
        <v>390</v>
      </c>
      <c r="D29" s="3">
        <f t="shared" si="7"/>
        <v>146</v>
      </c>
      <c r="E29" s="3">
        <f t="shared" si="8"/>
        <v>244</v>
      </c>
      <c r="F29" s="3">
        <v>14</v>
      </c>
      <c r="G29" s="3">
        <v>3</v>
      </c>
      <c r="H29" s="3">
        <v>0</v>
      </c>
      <c r="I29" s="3">
        <v>14</v>
      </c>
      <c r="J29" s="3">
        <v>4</v>
      </c>
      <c r="K29" s="10">
        <v>4</v>
      </c>
      <c r="L29" s="10">
        <v>0</v>
      </c>
      <c r="M29" s="10">
        <v>0</v>
      </c>
      <c r="N29" s="10">
        <v>0</v>
      </c>
      <c r="O29" s="3">
        <v>108</v>
      </c>
      <c r="P29" s="3">
        <v>193</v>
      </c>
      <c r="Q29" s="10">
        <v>0</v>
      </c>
      <c r="R29" s="10">
        <v>0</v>
      </c>
      <c r="S29" s="10">
        <v>0</v>
      </c>
      <c r="T29" s="3">
        <v>20</v>
      </c>
      <c r="U29" s="10">
        <v>0</v>
      </c>
      <c r="V29" s="10">
        <v>1</v>
      </c>
      <c r="W29" s="3">
        <v>6</v>
      </c>
      <c r="X29" s="3">
        <v>23</v>
      </c>
      <c r="Y29" s="3">
        <v>18</v>
      </c>
    </row>
    <row r="30" spans="1:25" ht="15.75" customHeight="1">
      <c r="A30" s="2"/>
      <c r="B30" s="26" t="s">
        <v>55</v>
      </c>
      <c r="C30" s="3">
        <f t="shared" si="6"/>
        <v>727</v>
      </c>
      <c r="D30" s="3">
        <f t="shared" si="7"/>
        <v>276</v>
      </c>
      <c r="E30" s="3">
        <f t="shared" si="8"/>
        <v>451</v>
      </c>
      <c r="F30" s="3">
        <v>18</v>
      </c>
      <c r="G30" s="3">
        <v>9</v>
      </c>
      <c r="H30" s="3">
        <v>0</v>
      </c>
      <c r="I30" s="3">
        <v>22</v>
      </c>
      <c r="J30" s="3">
        <v>6</v>
      </c>
      <c r="K30" s="10">
        <v>7</v>
      </c>
      <c r="L30" s="10">
        <v>1</v>
      </c>
      <c r="M30" s="10">
        <v>0</v>
      </c>
      <c r="N30" s="10">
        <v>0</v>
      </c>
      <c r="O30" s="3">
        <v>217</v>
      </c>
      <c r="P30" s="3">
        <v>367</v>
      </c>
      <c r="Q30" s="10">
        <v>0</v>
      </c>
      <c r="R30" s="10">
        <v>0</v>
      </c>
      <c r="S30" s="10">
        <v>0</v>
      </c>
      <c r="T30" s="3">
        <v>33</v>
      </c>
      <c r="U30" s="10">
        <v>0</v>
      </c>
      <c r="V30" s="10">
        <v>0</v>
      </c>
      <c r="W30" s="3">
        <v>12</v>
      </c>
      <c r="X30" s="3">
        <v>35</v>
      </c>
      <c r="Y30" s="3">
        <v>26</v>
      </c>
    </row>
    <row r="31" spans="1:25" ht="15.75" customHeight="1">
      <c r="A31" s="2"/>
      <c r="B31" s="26" t="s">
        <v>60</v>
      </c>
      <c r="C31" s="3">
        <f t="shared" si="6"/>
        <v>263</v>
      </c>
      <c r="D31" s="3">
        <f t="shared" si="7"/>
        <v>102</v>
      </c>
      <c r="E31" s="3">
        <f t="shared" si="8"/>
        <v>161</v>
      </c>
      <c r="F31" s="3">
        <v>8</v>
      </c>
      <c r="G31" s="3">
        <v>2</v>
      </c>
      <c r="H31" s="3">
        <v>0</v>
      </c>
      <c r="I31" s="3">
        <v>8</v>
      </c>
      <c r="J31" s="3">
        <v>2</v>
      </c>
      <c r="K31" s="10">
        <v>2</v>
      </c>
      <c r="L31" s="10">
        <v>0</v>
      </c>
      <c r="M31" s="10">
        <v>0</v>
      </c>
      <c r="N31" s="10">
        <v>0</v>
      </c>
      <c r="O31" s="3">
        <v>82</v>
      </c>
      <c r="P31" s="3">
        <v>124</v>
      </c>
      <c r="Q31" s="10">
        <v>0</v>
      </c>
      <c r="R31" s="10">
        <v>0</v>
      </c>
      <c r="S31" s="10">
        <v>0</v>
      </c>
      <c r="T31" s="3">
        <v>12</v>
      </c>
      <c r="U31" s="10">
        <v>0</v>
      </c>
      <c r="V31" s="10">
        <v>0</v>
      </c>
      <c r="W31" s="3">
        <v>2</v>
      </c>
      <c r="X31" s="3">
        <v>21</v>
      </c>
      <c r="Y31" s="3">
        <v>16</v>
      </c>
    </row>
    <row r="32" spans="1:25" ht="15.75" customHeight="1">
      <c r="A32" s="2"/>
      <c r="B32" s="26" t="s">
        <v>63</v>
      </c>
      <c r="C32" s="3">
        <f t="shared" si="6"/>
        <v>177</v>
      </c>
      <c r="D32" s="3">
        <f t="shared" si="7"/>
        <v>75</v>
      </c>
      <c r="E32" s="3">
        <f t="shared" si="8"/>
        <v>102</v>
      </c>
      <c r="F32" s="3">
        <v>8</v>
      </c>
      <c r="G32" s="3">
        <v>1</v>
      </c>
      <c r="H32" s="3">
        <v>0</v>
      </c>
      <c r="I32" s="3">
        <v>7</v>
      </c>
      <c r="J32" s="10">
        <v>2</v>
      </c>
      <c r="K32" s="10">
        <v>0</v>
      </c>
      <c r="L32" s="10">
        <v>0</v>
      </c>
      <c r="M32" s="10">
        <v>0</v>
      </c>
      <c r="N32" s="10">
        <v>0</v>
      </c>
      <c r="O32" s="3">
        <v>60</v>
      </c>
      <c r="P32" s="3">
        <v>79</v>
      </c>
      <c r="Q32" s="10">
        <v>0</v>
      </c>
      <c r="R32" s="10">
        <v>0</v>
      </c>
      <c r="S32" s="10">
        <v>0</v>
      </c>
      <c r="T32" s="3">
        <v>11</v>
      </c>
      <c r="U32" s="10">
        <v>0</v>
      </c>
      <c r="V32" s="10">
        <v>0</v>
      </c>
      <c r="W32" s="3">
        <v>0</v>
      </c>
      <c r="X32" s="3">
        <v>9</v>
      </c>
      <c r="Y32" s="10">
        <v>7</v>
      </c>
    </row>
    <row r="33" spans="1:25" ht="15.75" customHeight="1">
      <c r="A33" s="2"/>
      <c r="B33" s="26" t="s">
        <v>71</v>
      </c>
      <c r="C33" s="3">
        <f t="shared" si="6"/>
        <v>108</v>
      </c>
      <c r="D33" s="3">
        <f t="shared" si="7"/>
        <v>38</v>
      </c>
      <c r="E33" s="3">
        <f t="shared" si="8"/>
        <v>70</v>
      </c>
      <c r="F33" s="3">
        <v>5</v>
      </c>
      <c r="G33" s="10">
        <v>0</v>
      </c>
      <c r="H33" s="3">
        <v>0</v>
      </c>
      <c r="I33" s="3">
        <v>4</v>
      </c>
      <c r="J33" s="3">
        <v>1</v>
      </c>
      <c r="K33" s="10">
        <v>0</v>
      </c>
      <c r="L33" s="10">
        <v>0</v>
      </c>
      <c r="M33" s="10">
        <v>0</v>
      </c>
      <c r="N33" s="10">
        <v>0</v>
      </c>
      <c r="O33" s="3">
        <v>28</v>
      </c>
      <c r="P33" s="3">
        <v>60</v>
      </c>
      <c r="Q33" s="10">
        <v>0</v>
      </c>
      <c r="R33" s="10">
        <v>0</v>
      </c>
      <c r="S33" s="10">
        <v>0</v>
      </c>
      <c r="T33" s="3">
        <v>5</v>
      </c>
      <c r="U33" s="10">
        <v>0</v>
      </c>
      <c r="V33" s="10">
        <v>0</v>
      </c>
      <c r="W33" s="10">
        <v>1</v>
      </c>
      <c r="X33" s="3">
        <v>4</v>
      </c>
      <c r="Y33" s="10">
        <v>2</v>
      </c>
    </row>
    <row r="34" spans="1:25" ht="15.75" customHeight="1">
      <c r="A34" s="2"/>
      <c r="B34" s="26" t="s">
        <v>72</v>
      </c>
      <c r="C34" s="3">
        <f t="shared" si="6"/>
        <v>95</v>
      </c>
      <c r="D34" s="3">
        <f t="shared" si="7"/>
        <v>41</v>
      </c>
      <c r="E34" s="3">
        <f t="shared" si="8"/>
        <v>54</v>
      </c>
      <c r="F34" s="3">
        <v>2</v>
      </c>
      <c r="G34" s="10">
        <v>1</v>
      </c>
      <c r="H34" s="3">
        <v>0</v>
      </c>
      <c r="I34" s="3">
        <v>4</v>
      </c>
      <c r="J34" s="3">
        <v>0</v>
      </c>
      <c r="K34" s="10">
        <v>1</v>
      </c>
      <c r="L34" s="10">
        <v>0</v>
      </c>
      <c r="M34" s="10">
        <v>0</v>
      </c>
      <c r="N34" s="10">
        <v>0</v>
      </c>
      <c r="O34" s="3">
        <v>33</v>
      </c>
      <c r="P34" s="3">
        <v>45</v>
      </c>
      <c r="Q34" s="10">
        <v>0</v>
      </c>
      <c r="R34" s="10">
        <v>0</v>
      </c>
      <c r="S34" s="10">
        <v>0</v>
      </c>
      <c r="T34" s="3">
        <v>4</v>
      </c>
      <c r="U34" s="10">
        <v>0</v>
      </c>
      <c r="V34" s="10">
        <v>0</v>
      </c>
      <c r="W34" s="10">
        <v>1</v>
      </c>
      <c r="X34" s="3">
        <v>4</v>
      </c>
      <c r="Y34" s="10">
        <v>4</v>
      </c>
    </row>
    <row r="35" spans="1:25" ht="15.75" customHeight="1">
      <c r="A35" s="2"/>
      <c r="B35" s="26" t="s">
        <v>73</v>
      </c>
      <c r="C35" s="3">
        <f t="shared" si="6"/>
        <v>111</v>
      </c>
      <c r="D35" s="3">
        <f t="shared" si="7"/>
        <v>39</v>
      </c>
      <c r="E35" s="3">
        <f t="shared" si="8"/>
        <v>72</v>
      </c>
      <c r="F35" s="3">
        <v>3</v>
      </c>
      <c r="G35" s="10">
        <v>0</v>
      </c>
      <c r="H35" s="3">
        <v>0</v>
      </c>
      <c r="I35" s="3">
        <v>3</v>
      </c>
      <c r="J35" s="10">
        <v>0</v>
      </c>
      <c r="K35" s="10">
        <v>3</v>
      </c>
      <c r="L35" s="10">
        <v>0</v>
      </c>
      <c r="M35" s="10">
        <v>0</v>
      </c>
      <c r="N35" s="10">
        <v>0</v>
      </c>
      <c r="O35" s="3">
        <v>27</v>
      </c>
      <c r="P35" s="3">
        <v>60</v>
      </c>
      <c r="Q35" s="10">
        <v>0</v>
      </c>
      <c r="R35" s="10">
        <v>0</v>
      </c>
      <c r="S35" s="10">
        <v>0</v>
      </c>
      <c r="T35" s="3">
        <v>4</v>
      </c>
      <c r="U35" s="10">
        <v>0</v>
      </c>
      <c r="V35" s="10">
        <v>0</v>
      </c>
      <c r="W35" s="10">
        <v>3</v>
      </c>
      <c r="X35" s="10">
        <v>8</v>
      </c>
      <c r="Y35" s="3">
        <v>10</v>
      </c>
    </row>
    <row r="36" spans="1:25" ht="15.75" customHeight="1">
      <c r="A36" s="2"/>
      <c r="B36" s="26" t="s">
        <v>74</v>
      </c>
      <c r="C36" s="3">
        <f t="shared" si="6"/>
        <v>74</v>
      </c>
      <c r="D36" s="3">
        <f t="shared" si="7"/>
        <v>38</v>
      </c>
      <c r="E36" s="3">
        <f t="shared" si="8"/>
        <v>36</v>
      </c>
      <c r="F36" s="3">
        <v>4</v>
      </c>
      <c r="G36" s="10">
        <v>1</v>
      </c>
      <c r="H36" s="3">
        <v>0</v>
      </c>
      <c r="I36" s="3">
        <v>4</v>
      </c>
      <c r="J36" s="10">
        <v>1</v>
      </c>
      <c r="K36" s="10">
        <v>0</v>
      </c>
      <c r="L36" s="10">
        <v>0</v>
      </c>
      <c r="M36" s="10">
        <v>0</v>
      </c>
      <c r="N36" s="10">
        <v>0</v>
      </c>
      <c r="O36" s="3">
        <v>30</v>
      </c>
      <c r="P36" s="3">
        <v>26</v>
      </c>
      <c r="Q36" s="10">
        <v>0</v>
      </c>
      <c r="R36" s="10">
        <v>0</v>
      </c>
      <c r="S36" s="10">
        <v>0</v>
      </c>
      <c r="T36" s="3">
        <v>5</v>
      </c>
      <c r="U36" s="10">
        <v>0</v>
      </c>
      <c r="V36" s="10">
        <v>0</v>
      </c>
      <c r="W36" s="10">
        <v>0</v>
      </c>
      <c r="X36" s="3">
        <v>3</v>
      </c>
      <c r="Y36" s="10">
        <v>2</v>
      </c>
    </row>
    <row r="37" spans="1:25" ht="15.75" customHeight="1">
      <c r="A37" s="2"/>
      <c r="B37" s="26" t="s">
        <v>75</v>
      </c>
      <c r="C37" s="3">
        <f t="shared" si="6"/>
        <v>44</v>
      </c>
      <c r="D37" s="3">
        <f t="shared" si="7"/>
        <v>24</v>
      </c>
      <c r="E37" s="3">
        <f t="shared" si="8"/>
        <v>20</v>
      </c>
      <c r="F37" s="3">
        <v>4</v>
      </c>
      <c r="G37" s="10">
        <v>0</v>
      </c>
      <c r="H37" s="3">
        <v>0</v>
      </c>
      <c r="I37" s="3">
        <v>2</v>
      </c>
      <c r="J37" s="3">
        <v>0</v>
      </c>
      <c r="K37" s="10">
        <v>0</v>
      </c>
      <c r="L37" s="10">
        <v>0</v>
      </c>
      <c r="M37" s="10">
        <v>0</v>
      </c>
      <c r="N37" s="10">
        <v>0</v>
      </c>
      <c r="O37" s="3">
        <v>16</v>
      </c>
      <c r="P37" s="3">
        <v>14</v>
      </c>
      <c r="Q37" s="10">
        <v>0</v>
      </c>
      <c r="R37" s="10">
        <v>0</v>
      </c>
      <c r="S37" s="10">
        <v>0</v>
      </c>
      <c r="T37" s="3">
        <v>5</v>
      </c>
      <c r="U37" s="10">
        <v>0</v>
      </c>
      <c r="V37" s="10">
        <v>0</v>
      </c>
      <c r="W37" s="10">
        <v>2</v>
      </c>
      <c r="X37" s="3">
        <v>1</v>
      </c>
      <c r="Y37" s="3">
        <v>2</v>
      </c>
    </row>
    <row r="38" spans="1:25" ht="15.75" customHeight="1">
      <c r="A38" s="2"/>
      <c r="B38" s="26"/>
      <c r="G38" s="10"/>
      <c r="J38" s="10"/>
      <c r="K38" s="10"/>
      <c r="L38" s="10"/>
      <c r="M38" s="10"/>
      <c r="N38" s="10"/>
      <c r="Q38" s="10"/>
      <c r="R38" s="10"/>
      <c r="S38" s="10"/>
      <c r="U38" s="10"/>
      <c r="V38" s="10"/>
      <c r="W38" s="10"/>
      <c r="X38" s="10"/>
      <c r="Y38" s="10"/>
    </row>
    <row r="39" spans="1:25" s="48" customFormat="1" ht="15.75" customHeight="1">
      <c r="A39" s="83" t="s">
        <v>104</v>
      </c>
      <c r="B39" s="84"/>
      <c r="C39" s="33">
        <f aca="true" t="shared" si="9" ref="C39:Y39">SUM(C40:C40)</f>
        <v>1997</v>
      </c>
      <c r="D39" s="33">
        <f t="shared" si="9"/>
        <v>793</v>
      </c>
      <c r="E39" s="33">
        <f t="shared" si="9"/>
        <v>1204</v>
      </c>
      <c r="F39" s="33">
        <f t="shared" si="9"/>
        <v>79</v>
      </c>
      <c r="G39" s="33">
        <f t="shared" si="9"/>
        <v>10</v>
      </c>
      <c r="H39" s="33">
        <f t="shared" si="9"/>
        <v>1</v>
      </c>
      <c r="I39" s="33">
        <f t="shared" si="9"/>
        <v>74</v>
      </c>
      <c r="J39" s="33">
        <f t="shared" si="9"/>
        <v>14</v>
      </c>
      <c r="K39" s="33">
        <f>SUM(K40:K40)</f>
        <v>16</v>
      </c>
      <c r="L39" s="33">
        <f>SUM(L40:L40)</f>
        <v>1</v>
      </c>
      <c r="M39" s="33">
        <f>SUM(M40:M40)</f>
        <v>0</v>
      </c>
      <c r="N39" s="33">
        <f>SUM(N40:N40)</f>
        <v>1</v>
      </c>
      <c r="O39" s="33">
        <f t="shared" si="9"/>
        <v>596</v>
      </c>
      <c r="P39" s="33">
        <f t="shared" si="9"/>
        <v>991</v>
      </c>
      <c r="Q39" s="33">
        <f t="shared" si="9"/>
        <v>0</v>
      </c>
      <c r="R39" s="33">
        <f t="shared" si="9"/>
        <v>0</v>
      </c>
      <c r="S39" s="33">
        <f t="shared" si="9"/>
        <v>0</v>
      </c>
      <c r="T39" s="33">
        <f t="shared" si="9"/>
        <v>103</v>
      </c>
      <c r="U39" s="33">
        <f t="shared" si="9"/>
        <v>0</v>
      </c>
      <c r="V39" s="33">
        <f t="shared" si="9"/>
        <v>1</v>
      </c>
      <c r="W39" s="33">
        <f t="shared" si="9"/>
        <v>27</v>
      </c>
      <c r="X39" s="33">
        <f t="shared" si="9"/>
        <v>83</v>
      </c>
      <c r="Y39" s="33">
        <f t="shared" si="9"/>
        <v>96</v>
      </c>
    </row>
    <row r="40" spans="1:25" ht="15.75" customHeight="1">
      <c r="A40" s="2"/>
      <c r="B40" s="26" t="s">
        <v>47</v>
      </c>
      <c r="C40" s="3">
        <f>D40+E40</f>
        <v>1997</v>
      </c>
      <c r="D40" s="3">
        <f>F40+I40+O40+Q40+S40+W40+H40+K40+M40</f>
        <v>793</v>
      </c>
      <c r="E40" s="3">
        <f>G40+J40+P40+R40+T40+U40+X40+V40+L40+N40</f>
        <v>1204</v>
      </c>
      <c r="F40" s="3">
        <v>79</v>
      </c>
      <c r="G40" s="3">
        <v>10</v>
      </c>
      <c r="H40" s="3">
        <v>1</v>
      </c>
      <c r="I40" s="3">
        <v>74</v>
      </c>
      <c r="J40" s="3">
        <v>14</v>
      </c>
      <c r="K40" s="10">
        <v>16</v>
      </c>
      <c r="L40" s="10">
        <v>1</v>
      </c>
      <c r="M40" s="10">
        <v>0</v>
      </c>
      <c r="N40" s="10">
        <v>1</v>
      </c>
      <c r="O40" s="3">
        <v>596</v>
      </c>
      <c r="P40" s="3">
        <v>991</v>
      </c>
      <c r="Q40" s="10">
        <v>0</v>
      </c>
      <c r="R40" s="10">
        <v>0</v>
      </c>
      <c r="S40" s="10">
        <v>0</v>
      </c>
      <c r="T40" s="3">
        <v>103</v>
      </c>
      <c r="U40" s="10">
        <v>0</v>
      </c>
      <c r="V40" s="10">
        <v>1</v>
      </c>
      <c r="W40" s="3">
        <v>27</v>
      </c>
      <c r="X40" s="3">
        <v>83</v>
      </c>
      <c r="Y40" s="3">
        <v>96</v>
      </c>
    </row>
    <row r="41" spans="1:25" ht="15.75" customHeight="1">
      <c r="A41" s="2"/>
      <c r="B41" s="26"/>
      <c r="G41" s="10"/>
      <c r="J41" s="10"/>
      <c r="K41" s="10"/>
      <c r="L41" s="10"/>
      <c r="M41" s="10"/>
      <c r="N41" s="10"/>
      <c r="Q41" s="10"/>
      <c r="R41" s="10"/>
      <c r="S41" s="10"/>
      <c r="U41" s="10"/>
      <c r="V41" s="10"/>
      <c r="W41" s="10"/>
      <c r="Y41" s="10"/>
    </row>
    <row r="42" spans="1:25" s="48" customFormat="1" ht="15.75" customHeight="1">
      <c r="A42" s="81" t="s">
        <v>110</v>
      </c>
      <c r="B42" s="82"/>
      <c r="C42" s="33">
        <f aca="true" t="shared" si="10" ref="C42:Y42">SUM(C43:C54)</f>
        <v>3055</v>
      </c>
      <c r="D42" s="33">
        <f t="shared" si="10"/>
        <v>1265</v>
      </c>
      <c r="E42" s="33">
        <f t="shared" si="10"/>
        <v>1790</v>
      </c>
      <c r="F42" s="33">
        <f t="shared" si="10"/>
        <v>114</v>
      </c>
      <c r="G42" s="33">
        <f t="shared" si="10"/>
        <v>28</v>
      </c>
      <c r="H42" s="33">
        <f>SUM(H43:H54)</f>
        <v>0</v>
      </c>
      <c r="I42" s="33">
        <f t="shared" si="10"/>
        <v>125</v>
      </c>
      <c r="J42" s="33">
        <f t="shared" si="10"/>
        <v>16</v>
      </c>
      <c r="K42" s="33">
        <f t="shared" si="10"/>
        <v>15</v>
      </c>
      <c r="L42" s="33">
        <f t="shared" si="10"/>
        <v>5</v>
      </c>
      <c r="M42" s="33">
        <f>SUM(M43:M54)</f>
        <v>0</v>
      </c>
      <c r="N42" s="33">
        <f>SUM(N43:N54)</f>
        <v>0</v>
      </c>
      <c r="O42" s="33">
        <f t="shared" si="10"/>
        <v>968</v>
      </c>
      <c r="P42" s="33">
        <f t="shared" si="10"/>
        <v>1463</v>
      </c>
      <c r="Q42" s="33">
        <f t="shared" si="10"/>
        <v>0</v>
      </c>
      <c r="R42" s="33">
        <f t="shared" si="10"/>
        <v>0</v>
      </c>
      <c r="S42" s="33">
        <f t="shared" si="10"/>
        <v>0</v>
      </c>
      <c r="T42" s="33">
        <f t="shared" si="10"/>
        <v>155</v>
      </c>
      <c r="U42" s="33">
        <f t="shared" si="10"/>
        <v>0</v>
      </c>
      <c r="V42" s="33">
        <f t="shared" si="10"/>
        <v>1</v>
      </c>
      <c r="W42" s="33">
        <f t="shared" si="10"/>
        <v>43</v>
      </c>
      <c r="X42" s="33">
        <f t="shared" si="10"/>
        <v>122</v>
      </c>
      <c r="Y42" s="33">
        <f t="shared" si="10"/>
        <v>183</v>
      </c>
    </row>
    <row r="43" spans="1:25" ht="15.75" customHeight="1">
      <c r="A43" s="2"/>
      <c r="B43" s="26" t="s">
        <v>54</v>
      </c>
      <c r="C43" s="3">
        <f aca="true" t="shared" si="11" ref="C43:C54">D43+E43</f>
        <v>346</v>
      </c>
      <c r="D43" s="3">
        <f aca="true" t="shared" si="12" ref="D43:D54">F43+I43+O43+Q43+S43+W43+H43+K43+M43</f>
        <v>141</v>
      </c>
      <c r="E43" s="3">
        <f aca="true" t="shared" si="13" ref="E43:E54">G43+J43+P43+R43+T43+U43+X43+V43+L43+N43</f>
        <v>205</v>
      </c>
      <c r="F43" s="3">
        <v>15</v>
      </c>
      <c r="G43" s="10">
        <v>3</v>
      </c>
      <c r="H43" s="3">
        <v>0</v>
      </c>
      <c r="I43" s="3">
        <v>16</v>
      </c>
      <c r="J43" s="3">
        <v>1</v>
      </c>
      <c r="K43" s="10">
        <v>0</v>
      </c>
      <c r="L43" s="10">
        <v>1</v>
      </c>
      <c r="M43" s="10">
        <v>0</v>
      </c>
      <c r="N43" s="10">
        <v>0</v>
      </c>
      <c r="O43" s="3">
        <v>105</v>
      </c>
      <c r="P43" s="3">
        <v>166</v>
      </c>
      <c r="Q43" s="10">
        <v>0</v>
      </c>
      <c r="R43" s="10">
        <v>0</v>
      </c>
      <c r="S43" s="10">
        <v>0</v>
      </c>
      <c r="T43" s="3">
        <v>19</v>
      </c>
      <c r="U43" s="10">
        <v>0</v>
      </c>
      <c r="V43" s="10">
        <v>0</v>
      </c>
      <c r="W43" s="10">
        <v>5</v>
      </c>
      <c r="X43" s="3">
        <v>15</v>
      </c>
      <c r="Y43" s="3">
        <v>16</v>
      </c>
    </row>
    <row r="44" spans="1:25" ht="15.75" customHeight="1">
      <c r="A44" s="2"/>
      <c r="B44" s="26" t="s">
        <v>56</v>
      </c>
      <c r="C44" s="3">
        <f t="shared" si="11"/>
        <v>558</v>
      </c>
      <c r="D44" s="3">
        <f t="shared" si="12"/>
        <v>234</v>
      </c>
      <c r="E44" s="3">
        <f t="shared" si="13"/>
        <v>324</v>
      </c>
      <c r="F44" s="3">
        <v>19</v>
      </c>
      <c r="G44" s="3">
        <v>4</v>
      </c>
      <c r="H44" s="3">
        <v>0</v>
      </c>
      <c r="I44" s="3">
        <v>21</v>
      </c>
      <c r="J44" s="3">
        <v>2</v>
      </c>
      <c r="K44" s="10">
        <v>4</v>
      </c>
      <c r="L44" s="10">
        <v>0</v>
      </c>
      <c r="M44" s="10">
        <v>0</v>
      </c>
      <c r="N44" s="10">
        <v>0</v>
      </c>
      <c r="O44" s="3">
        <v>177</v>
      </c>
      <c r="P44" s="3">
        <v>267</v>
      </c>
      <c r="Q44" s="10">
        <v>0</v>
      </c>
      <c r="R44" s="10">
        <v>0</v>
      </c>
      <c r="S44" s="10">
        <v>0</v>
      </c>
      <c r="T44" s="3">
        <v>26</v>
      </c>
      <c r="U44" s="10">
        <v>0</v>
      </c>
      <c r="V44" s="10">
        <v>0</v>
      </c>
      <c r="W44" s="3">
        <v>13</v>
      </c>
      <c r="X44" s="3">
        <v>25</v>
      </c>
      <c r="Y44" s="3">
        <v>35</v>
      </c>
    </row>
    <row r="45" spans="1:25" ht="15.75" customHeight="1">
      <c r="A45" s="2"/>
      <c r="B45" s="26" t="s">
        <v>57</v>
      </c>
      <c r="C45" s="3">
        <f t="shared" si="11"/>
        <v>377</v>
      </c>
      <c r="D45" s="3">
        <f t="shared" si="12"/>
        <v>143</v>
      </c>
      <c r="E45" s="3">
        <f t="shared" si="13"/>
        <v>234</v>
      </c>
      <c r="F45" s="3">
        <v>8</v>
      </c>
      <c r="G45" s="3">
        <v>5</v>
      </c>
      <c r="H45" s="3">
        <v>0</v>
      </c>
      <c r="I45" s="3">
        <v>13</v>
      </c>
      <c r="J45" s="3">
        <v>0</v>
      </c>
      <c r="K45" s="10">
        <v>4</v>
      </c>
      <c r="L45" s="10">
        <v>2</v>
      </c>
      <c r="M45" s="10">
        <v>0</v>
      </c>
      <c r="N45" s="10">
        <v>0</v>
      </c>
      <c r="O45" s="3">
        <v>117</v>
      </c>
      <c r="P45" s="3">
        <v>200</v>
      </c>
      <c r="Q45" s="10">
        <v>0</v>
      </c>
      <c r="R45" s="10">
        <v>0</v>
      </c>
      <c r="S45" s="10">
        <v>0</v>
      </c>
      <c r="T45" s="3">
        <v>16</v>
      </c>
      <c r="U45" s="10">
        <v>0</v>
      </c>
      <c r="V45" s="10">
        <v>1</v>
      </c>
      <c r="W45" s="3">
        <v>1</v>
      </c>
      <c r="X45" s="3">
        <v>10</v>
      </c>
      <c r="Y45" s="3">
        <v>25</v>
      </c>
    </row>
    <row r="46" spans="1:25" ht="15.75" customHeight="1">
      <c r="A46" s="2"/>
      <c r="B46" s="26" t="s">
        <v>58</v>
      </c>
      <c r="C46" s="3">
        <f t="shared" si="11"/>
        <v>410</v>
      </c>
      <c r="D46" s="3">
        <f t="shared" si="12"/>
        <v>162</v>
      </c>
      <c r="E46" s="3">
        <f t="shared" si="13"/>
        <v>248</v>
      </c>
      <c r="F46" s="3">
        <v>19</v>
      </c>
      <c r="G46" s="3">
        <v>4</v>
      </c>
      <c r="H46" s="3">
        <v>0</v>
      </c>
      <c r="I46" s="3">
        <v>19</v>
      </c>
      <c r="J46" s="3">
        <v>4</v>
      </c>
      <c r="K46" s="10">
        <v>1</v>
      </c>
      <c r="L46" s="10">
        <v>0</v>
      </c>
      <c r="M46" s="10">
        <v>0</v>
      </c>
      <c r="N46" s="10">
        <v>0</v>
      </c>
      <c r="O46" s="3">
        <v>115</v>
      </c>
      <c r="P46" s="3">
        <v>189</v>
      </c>
      <c r="Q46" s="10">
        <v>0</v>
      </c>
      <c r="R46" s="10">
        <v>0</v>
      </c>
      <c r="S46" s="10">
        <v>0</v>
      </c>
      <c r="T46" s="3">
        <v>23</v>
      </c>
      <c r="U46" s="10">
        <v>0</v>
      </c>
      <c r="V46" s="10">
        <v>0</v>
      </c>
      <c r="W46" s="3">
        <v>8</v>
      </c>
      <c r="X46" s="3">
        <v>28</v>
      </c>
      <c r="Y46" s="3">
        <v>21</v>
      </c>
    </row>
    <row r="47" spans="1:25" ht="15.75" customHeight="1">
      <c r="A47" s="2"/>
      <c r="B47" s="26" t="s">
        <v>59</v>
      </c>
      <c r="C47" s="3">
        <f t="shared" si="11"/>
        <v>412</v>
      </c>
      <c r="D47" s="3">
        <f t="shared" si="12"/>
        <v>165</v>
      </c>
      <c r="E47" s="3">
        <f t="shared" si="13"/>
        <v>247</v>
      </c>
      <c r="F47" s="3">
        <v>12</v>
      </c>
      <c r="G47" s="10">
        <v>5</v>
      </c>
      <c r="H47" s="3">
        <v>0</v>
      </c>
      <c r="I47" s="3">
        <v>13</v>
      </c>
      <c r="J47" s="3">
        <v>4</v>
      </c>
      <c r="K47" s="10">
        <v>3</v>
      </c>
      <c r="L47" s="10">
        <v>0</v>
      </c>
      <c r="M47" s="10">
        <v>0</v>
      </c>
      <c r="N47" s="10">
        <v>0</v>
      </c>
      <c r="O47" s="3">
        <v>137</v>
      </c>
      <c r="P47" s="3">
        <v>210</v>
      </c>
      <c r="Q47" s="10">
        <v>0</v>
      </c>
      <c r="R47" s="10">
        <v>0</v>
      </c>
      <c r="S47" s="10">
        <v>0</v>
      </c>
      <c r="T47" s="3">
        <v>20</v>
      </c>
      <c r="U47" s="10">
        <v>0</v>
      </c>
      <c r="V47" s="10">
        <v>0</v>
      </c>
      <c r="W47" s="10">
        <v>0</v>
      </c>
      <c r="X47" s="3">
        <v>8</v>
      </c>
      <c r="Y47" s="3">
        <v>25</v>
      </c>
    </row>
    <row r="48" spans="1:25" ht="15.75" customHeight="1">
      <c r="A48" s="2"/>
      <c r="B48" s="26" t="s">
        <v>61</v>
      </c>
      <c r="C48" s="3">
        <f t="shared" si="11"/>
        <v>286</v>
      </c>
      <c r="D48" s="3">
        <f t="shared" si="12"/>
        <v>115</v>
      </c>
      <c r="E48" s="3">
        <f t="shared" si="13"/>
        <v>171</v>
      </c>
      <c r="F48" s="3">
        <v>11</v>
      </c>
      <c r="G48" s="10">
        <v>1</v>
      </c>
      <c r="H48" s="3">
        <v>0</v>
      </c>
      <c r="I48" s="3">
        <v>11</v>
      </c>
      <c r="J48" s="3">
        <v>1</v>
      </c>
      <c r="K48" s="10">
        <v>1</v>
      </c>
      <c r="L48" s="10">
        <v>2</v>
      </c>
      <c r="M48" s="10">
        <v>0</v>
      </c>
      <c r="N48" s="10">
        <v>0</v>
      </c>
      <c r="O48" s="3">
        <v>84</v>
      </c>
      <c r="P48" s="3">
        <v>144</v>
      </c>
      <c r="Q48" s="10">
        <v>0</v>
      </c>
      <c r="R48" s="10">
        <v>0</v>
      </c>
      <c r="S48" s="10">
        <v>0</v>
      </c>
      <c r="T48" s="3">
        <v>13</v>
      </c>
      <c r="U48" s="10">
        <v>0</v>
      </c>
      <c r="V48" s="10">
        <v>0</v>
      </c>
      <c r="W48" s="3">
        <v>8</v>
      </c>
      <c r="X48" s="3">
        <v>10</v>
      </c>
      <c r="Y48" s="3">
        <v>17</v>
      </c>
    </row>
    <row r="49" spans="1:25" ht="15.75" customHeight="1">
      <c r="A49" s="2"/>
      <c r="B49" s="26" t="s">
        <v>80</v>
      </c>
      <c r="C49" s="3">
        <f t="shared" si="11"/>
        <v>117</v>
      </c>
      <c r="D49" s="3">
        <f t="shared" si="12"/>
        <v>56</v>
      </c>
      <c r="E49" s="3">
        <f t="shared" si="13"/>
        <v>61</v>
      </c>
      <c r="F49" s="3">
        <v>4</v>
      </c>
      <c r="G49" s="3">
        <v>1</v>
      </c>
      <c r="H49" s="3">
        <v>0</v>
      </c>
      <c r="I49" s="3">
        <v>4</v>
      </c>
      <c r="J49" s="3">
        <v>1</v>
      </c>
      <c r="K49" s="10">
        <v>1</v>
      </c>
      <c r="L49" s="10">
        <v>0</v>
      </c>
      <c r="M49" s="10">
        <v>0</v>
      </c>
      <c r="N49" s="10">
        <v>0</v>
      </c>
      <c r="O49" s="3">
        <v>45</v>
      </c>
      <c r="P49" s="3">
        <v>50</v>
      </c>
      <c r="Q49" s="10">
        <v>0</v>
      </c>
      <c r="R49" s="10">
        <v>0</v>
      </c>
      <c r="S49" s="10">
        <v>0</v>
      </c>
      <c r="T49" s="3">
        <v>5</v>
      </c>
      <c r="U49" s="10">
        <v>0</v>
      </c>
      <c r="V49" s="10">
        <v>0</v>
      </c>
      <c r="W49" s="3">
        <v>2</v>
      </c>
      <c r="X49" s="3">
        <v>4</v>
      </c>
      <c r="Y49" s="3">
        <v>4</v>
      </c>
    </row>
    <row r="50" spans="1:25" ht="15.75" customHeight="1">
      <c r="A50" s="2"/>
      <c r="B50" s="26" t="s">
        <v>81</v>
      </c>
      <c r="C50" s="3">
        <f t="shared" si="11"/>
        <v>166</v>
      </c>
      <c r="D50" s="3">
        <f t="shared" si="12"/>
        <v>74</v>
      </c>
      <c r="E50" s="3">
        <f t="shared" si="13"/>
        <v>92</v>
      </c>
      <c r="F50" s="3">
        <v>8</v>
      </c>
      <c r="G50" s="10">
        <v>1</v>
      </c>
      <c r="H50" s="3">
        <v>0</v>
      </c>
      <c r="I50" s="3">
        <v>9</v>
      </c>
      <c r="J50" s="3">
        <v>0</v>
      </c>
      <c r="K50" s="10">
        <v>0</v>
      </c>
      <c r="L50" s="10">
        <v>0</v>
      </c>
      <c r="M50" s="10">
        <v>0</v>
      </c>
      <c r="N50" s="10">
        <v>0</v>
      </c>
      <c r="O50" s="3">
        <v>56</v>
      </c>
      <c r="P50" s="3">
        <v>77</v>
      </c>
      <c r="Q50" s="10">
        <v>0</v>
      </c>
      <c r="R50" s="10">
        <v>0</v>
      </c>
      <c r="S50" s="10">
        <v>0</v>
      </c>
      <c r="T50" s="3">
        <v>9</v>
      </c>
      <c r="U50" s="10">
        <v>0</v>
      </c>
      <c r="V50" s="10">
        <v>0</v>
      </c>
      <c r="W50" s="10">
        <v>1</v>
      </c>
      <c r="X50" s="3">
        <v>5</v>
      </c>
      <c r="Y50" s="3">
        <v>9</v>
      </c>
    </row>
    <row r="51" spans="1:25" ht="15.75" customHeight="1">
      <c r="A51" s="2"/>
      <c r="B51" s="26" t="s">
        <v>84</v>
      </c>
      <c r="C51" s="3">
        <f t="shared" si="11"/>
        <v>177</v>
      </c>
      <c r="D51" s="3">
        <f t="shared" si="12"/>
        <v>75</v>
      </c>
      <c r="E51" s="3">
        <f t="shared" si="13"/>
        <v>102</v>
      </c>
      <c r="F51" s="3">
        <v>7</v>
      </c>
      <c r="G51" s="3">
        <v>3</v>
      </c>
      <c r="H51" s="3">
        <v>0</v>
      </c>
      <c r="I51" s="3">
        <v>9</v>
      </c>
      <c r="J51" s="3">
        <v>1</v>
      </c>
      <c r="K51" s="10">
        <v>0</v>
      </c>
      <c r="L51" s="10">
        <v>0</v>
      </c>
      <c r="M51" s="10">
        <v>0</v>
      </c>
      <c r="N51" s="10">
        <v>0</v>
      </c>
      <c r="O51" s="3">
        <v>56</v>
      </c>
      <c r="P51" s="3">
        <v>78</v>
      </c>
      <c r="Q51" s="10">
        <v>0</v>
      </c>
      <c r="R51" s="10">
        <v>0</v>
      </c>
      <c r="S51" s="10">
        <v>0</v>
      </c>
      <c r="T51" s="3">
        <v>11</v>
      </c>
      <c r="U51" s="10">
        <v>0</v>
      </c>
      <c r="V51" s="10">
        <v>0</v>
      </c>
      <c r="W51" s="3">
        <v>3</v>
      </c>
      <c r="X51" s="3">
        <v>9</v>
      </c>
      <c r="Y51" s="3">
        <v>6</v>
      </c>
    </row>
    <row r="52" spans="1:25" ht="15.75" customHeight="1">
      <c r="A52" s="2"/>
      <c r="B52" s="26" t="s">
        <v>76</v>
      </c>
      <c r="C52" s="3">
        <f t="shared" si="11"/>
        <v>89</v>
      </c>
      <c r="D52" s="3">
        <f t="shared" si="12"/>
        <v>38</v>
      </c>
      <c r="E52" s="3">
        <f t="shared" si="13"/>
        <v>51</v>
      </c>
      <c r="F52" s="3">
        <v>3</v>
      </c>
      <c r="G52" s="3">
        <v>0</v>
      </c>
      <c r="H52" s="3">
        <v>0</v>
      </c>
      <c r="I52" s="3">
        <v>3</v>
      </c>
      <c r="J52" s="3">
        <v>0</v>
      </c>
      <c r="K52" s="10">
        <v>1</v>
      </c>
      <c r="L52" s="10">
        <v>0</v>
      </c>
      <c r="M52" s="10">
        <v>0</v>
      </c>
      <c r="N52" s="10">
        <v>0</v>
      </c>
      <c r="O52" s="3">
        <v>30</v>
      </c>
      <c r="P52" s="3">
        <v>40</v>
      </c>
      <c r="Q52" s="10">
        <v>0</v>
      </c>
      <c r="R52" s="10">
        <v>0</v>
      </c>
      <c r="S52" s="10">
        <v>0</v>
      </c>
      <c r="T52" s="3">
        <v>4</v>
      </c>
      <c r="U52" s="10">
        <v>0</v>
      </c>
      <c r="V52" s="10">
        <v>0</v>
      </c>
      <c r="W52" s="10">
        <v>1</v>
      </c>
      <c r="X52" s="10">
        <v>7</v>
      </c>
      <c r="Y52" s="3">
        <v>7</v>
      </c>
    </row>
    <row r="53" spans="1:25" ht="15.75" customHeight="1">
      <c r="A53" s="2"/>
      <c r="B53" s="26" t="s">
        <v>83</v>
      </c>
      <c r="C53" s="3">
        <f t="shared" si="11"/>
        <v>43</v>
      </c>
      <c r="D53" s="3">
        <f t="shared" si="12"/>
        <v>24</v>
      </c>
      <c r="E53" s="3">
        <f t="shared" si="13"/>
        <v>19</v>
      </c>
      <c r="F53" s="3">
        <v>4</v>
      </c>
      <c r="G53" s="3">
        <v>0</v>
      </c>
      <c r="H53" s="3">
        <v>0</v>
      </c>
      <c r="I53" s="3">
        <v>2</v>
      </c>
      <c r="J53" s="3">
        <v>2</v>
      </c>
      <c r="K53" s="10">
        <v>0</v>
      </c>
      <c r="L53" s="10">
        <v>0</v>
      </c>
      <c r="M53" s="10">
        <v>0</v>
      </c>
      <c r="N53" s="10">
        <v>0</v>
      </c>
      <c r="O53" s="3">
        <v>17</v>
      </c>
      <c r="P53" s="3">
        <v>13</v>
      </c>
      <c r="Q53" s="10">
        <v>0</v>
      </c>
      <c r="R53" s="10">
        <v>0</v>
      </c>
      <c r="S53" s="10">
        <v>0</v>
      </c>
      <c r="T53" s="3">
        <v>4</v>
      </c>
      <c r="U53" s="10">
        <v>0</v>
      </c>
      <c r="V53" s="10">
        <v>0</v>
      </c>
      <c r="W53" s="10">
        <v>1</v>
      </c>
      <c r="X53" s="3">
        <v>0</v>
      </c>
      <c r="Y53" s="10">
        <v>9</v>
      </c>
    </row>
    <row r="54" spans="1:25" ht="15.75" customHeight="1">
      <c r="A54" s="2"/>
      <c r="B54" s="26" t="s">
        <v>78</v>
      </c>
      <c r="C54" s="3">
        <f t="shared" si="11"/>
        <v>74</v>
      </c>
      <c r="D54" s="3">
        <f t="shared" si="12"/>
        <v>38</v>
      </c>
      <c r="E54" s="3">
        <f t="shared" si="13"/>
        <v>36</v>
      </c>
      <c r="F54" s="3">
        <v>4</v>
      </c>
      <c r="G54" s="10">
        <v>1</v>
      </c>
      <c r="H54" s="3">
        <v>0</v>
      </c>
      <c r="I54" s="3">
        <v>5</v>
      </c>
      <c r="J54" s="3">
        <v>0</v>
      </c>
      <c r="K54" s="10">
        <v>0</v>
      </c>
      <c r="L54" s="10">
        <v>0</v>
      </c>
      <c r="M54" s="10">
        <v>0</v>
      </c>
      <c r="N54" s="10">
        <v>0</v>
      </c>
      <c r="O54" s="3">
        <v>29</v>
      </c>
      <c r="P54" s="3">
        <v>29</v>
      </c>
      <c r="Q54" s="10">
        <v>0</v>
      </c>
      <c r="R54" s="10">
        <v>0</v>
      </c>
      <c r="S54" s="10">
        <v>0</v>
      </c>
      <c r="T54" s="3">
        <v>5</v>
      </c>
      <c r="U54" s="10">
        <v>0</v>
      </c>
      <c r="V54" s="10">
        <v>0</v>
      </c>
      <c r="W54" s="3">
        <v>0</v>
      </c>
      <c r="X54" s="3">
        <v>1</v>
      </c>
      <c r="Y54" s="10">
        <v>9</v>
      </c>
    </row>
    <row r="55" spans="1:25" ht="15.75" customHeight="1">
      <c r="A55" s="2"/>
      <c r="B55" s="26"/>
      <c r="G55" s="10"/>
      <c r="K55" s="10"/>
      <c r="L55" s="10"/>
      <c r="M55" s="10"/>
      <c r="N55" s="10"/>
      <c r="Q55" s="10"/>
      <c r="R55" s="10"/>
      <c r="S55" s="10"/>
      <c r="U55" s="10"/>
      <c r="V55" s="10"/>
      <c r="Y55" s="10"/>
    </row>
    <row r="56" spans="1:25" s="48" customFormat="1" ht="15.75" customHeight="1">
      <c r="A56" s="83" t="s">
        <v>109</v>
      </c>
      <c r="B56" s="84"/>
      <c r="C56" s="33">
        <f aca="true" t="shared" si="14" ref="C56:Y56">SUM(C57:C59)</f>
        <v>2619</v>
      </c>
      <c r="D56" s="48">
        <f t="shared" si="14"/>
        <v>1099</v>
      </c>
      <c r="E56" s="48">
        <f t="shared" si="14"/>
        <v>1520</v>
      </c>
      <c r="F56" s="48">
        <f t="shared" si="14"/>
        <v>98</v>
      </c>
      <c r="G56" s="69">
        <f t="shared" si="14"/>
        <v>18</v>
      </c>
      <c r="H56" s="48">
        <f>SUM(H57:H59)</f>
        <v>1</v>
      </c>
      <c r="I56" s="48">
        <f t="shared" si="14"/>
        <v>97</v>
      </c>
      <c r="J56" s="48">
        <f t="shared" si="14"/>
        <v>20</v>
      </c>
      <c r="K56" s="69">
        <f t="shared" si="14"/>
        <v>24</v>
      </c>
      <c r="L56" s="69">
        <f t="shared" si="14"/>
        <v>1</v>
      </c>
      <c r="M56" s="69">
        <f>SUM(M57:M59)</f>
        <v>1</v>
      </c>
      <c r="N56" s="69">
        <f>SUM(N57:N59)</f>
        <v>0</v>
      </c>
      <c r="O56" s="48">
        <f t="shared" si="14"/>
        <v>849</v>
      </c>
      <c r="P56" s="48">
        <f t="shared" si="14"/>
        <v>1224</v>
      </c>
      <c r="Q56" s="69">
        <f t="shared" si="14"/>
        <v>0</v>
      </c>
      <c r="R56" s="69">
        <f t="shared" si="14"/>
        <v>0</v>
      </c>
      <c r="S56" s="69">
        <f t="shared" si="14"/>
        <v>0</v>
      </c>
      <c r="T56" s="48">
        <f t="shared" si="14"/>
        <v>139</v>
      </c>
      <c r="U56" s="69">
        <f t="shared" si="14"/>
        <v>0</v>
      </c>
      <c r="V56" s="69">
        <f t="shared" si="14"/>
        <v>0</v>
      </c>
      <c r="W56" s="48">
        <f t="shared" si="14"/>
        <v>29</v>
      </c>
      <c r="X56" s="48">
        <f t="shared" si="14"/>
        <v>118</v>
      </c>
      <c r="Y56" s="69">
        <f t="shared" si="14"/>
        <v>83</v>
      </c>
    </row>
    <row r="57" spans="1:25" ht="15.75" customHeight="1">
      <c r="A57" s="2"/>
      <c r="B57" s="26" t="s">
        <v>48</v>
      </c>
      <c r="C57" s="3">
        <f>D57+E57</f>
        <v>2443</v>
      </c>
      <c r="D57" s="3">
        <f>F57+I57+O57+Q57+S57+W57+H57+K57+M57</f>
        <v>1024</v>
      </c>
      <c r="E57" s="3">
        <f>G57+J57+P57+R57+T57+U57+X57+V57+L57+N57</f>
        <v>1419</v>
      </c>
      <c r="F57" s="3">
        <v>92</v>
      </c>
      <c r="G57" s="3">
        <v>18</v>
      </c>
      <c r="H57" s="3">
        <v>1</v>
      </c>
      <c r="I57" s="3">
        <v>93</v>
      </c>
      <c r="J57" s="3">
        <v>18</v>
      </c>
      <c r="K57" s="10">
        <v>22</v>
      </c>
      <c r="L57" s="10">
        <v>1</v>
      </c>
      <c r="M57" s="10">
        <v>1</v>
      </c>
      <c r="N57" s="10">
        <v>0</v>
      </c>
      <c r="O57" s="3">
        <v>787</v>
      </c>
      <c r="P57" s="3">
        <v>1141</v>
      </c>
      <c r="Q57" s="10">
        <v>0</v>
      </c>
      <c r="R57" s="10">
        <v>0</v>
      </c>
      <c r="S57" s="10">
        <v>0</v>
      </c>
      <c r="T57" s="3">
        <v>130</v>
      </c>
      <c r="U57" s="10">
        <v>0</v>
      </c>
      <c r="V57" s="10">
        <v>0</v>
      </c>
      <c r="W57" s="3">
        <v>28</v>
      </c>
      <c r="X57" s="3">
        <v>111</v>
      </c>
      <c r="Y57" s="3">
        <v>72</v>
      </c>
    </row>
    <row r="58" spans="1:25" ht="15.75" customHeight="1">
      <c r="A58" s="2"/>
      <c r="B58" s="26" t="s">
        <v>64</v>
      </c>
      <c r="C58" s="3">
        <f>D58+E58</f>
        <v>134</v>
      </c>
      <c r="D58" s="3">
        <f>F58+I58+O58+Q58+S58+W58+H58+K58+M58</f>
        <v>53</v>
      </c>
      <c r="E58" s="3">
        <f>G58+J58+P58+R58+T58+U58+X58+V58+L58+N58</f>
        <v>81</v>
      </c>
      <c r="F58" s="3">
        <v>5</v>
      </c>
      <c r="G58" s="3">
        <v>0</v>
      </c>
      <c r="H58" s="3">
        <v>0</v>
      </c>
      <c r="I58" s="3">
        <v>3</v>
      </c>
      <c r="J58" s="10">
        <v>2</v>
      </c>
      <c r="K58" s="10">
        <v>2</v>
      </c>
      <c r="L58" s="10">
        <v>0</v>
      </c>
      <c r="M58" s="10">
        <v>0</v>
      </c>
      <c r="N58" s="10">
        <v>0</v>
      </c>
      <c r="O58" s="3">
        <v>42</v>
      </c>
      <c r="P58" s="3">
        <v>67</v>
      </c>
      <c r="Q58" s="10">
        <v>0</v>
      </c>
      <c r="R58" s="10">
        <v>0</v>
      </c>
      <c r="S58" s="10">
        <v>0</v>
      </c>
      <c r="T58" s="3">
        <v>7</v>
      </c>
      <c r="U58" s="10">
        <v>0</v>
      </c>
      <c r="V58" s="10">
        <v>0</v>
      </c>
      <c r="W58" s="3">
        <v>1</v>
      </c>
      <c r="X58" s="3">
        <v>5</v>
      </c>
      <c r="Y58" s="10">
        <v>7</v>
      </c>
    </row>
    <row r="59" spans="1:25" ht="15.75" customHeight="1">
      <c r="A59" s="58"/>
      <c r="B59" s="59" t="s">
        <v>79</v>
      </c>
      <c r="C59" s="68">
        <f>D59+E59</f>
        <v>42</v>
      </c>
      <c r="D59" s="68">
        <f>F59+I59+O59+Q59+S59+W59+H59+K59+M59</f>
        <v>22</v>
      </c>
      <c r="E59" s="68">
        <f>G59+J59+P59+R59+T59+U59+X59+V59+L59+N59</f>
        <v>20</v>
      </c>
      <c r="F59" s="68">
        <v>1</v>
      </c>
      <c r="G59" s="56">
        <v>0</v>
      </c>
      <c r="H59" s="68">
        <v>0</v>
      </c>
      <c r="I59" s="68">
        <v>1</v>
      </c>
      <c r="J59" s="68">
        <v>0</v>
      </c>
      <c r="K59" s="56">
        <v>0</v>
      </c>
      <c r="L59" s="56">
        <v>0</v>
      </c>
      <c r="M59" s="56">
        <v>0</v>
      </c>
      <c r="N59" s="56">
        <v>0</v>
      </c>
      <c r="O59" s="68">
        <v>20</v>
      </c>
      <c r="P59" s="68">
        <v>16</v>
      </c>
      <c r="Q59" s="56">
        <v>0</v>
      </c>
      <c r="R59" s="56">
        <v>0</v>
      </c>
      <c r="S59" s="56">
        <v>0</v>
      </c>
      <c r="T59" s="68">
        <v>2</v>
      </c>
      <c r="U59" s="56">
        <v>0</v>
      </c>
      <c r="V59" s="56">
        <v>0</v>
      </c>
      <c r="W59" s="68">
        <v>0</v>
      </c>
      <c r="X59" s="68">
        <v>2</v>
      </c>
      <c r="Y59" s="56">
        <v>4</v>
      </c>
    </row>
    <row r="60" spans="7:25" ht="16.5" customHeight="1">
      <c r="G60" s="10"/>
      <c r="J60" s="10"/>
      <c r="K60" s="10"/>
      <c r="L60" s="10"/>
      <c r="M60" s="10"/>
      <c r="N60" s="10"/>
      <c r="Q60" s="10"/>
      <c r="R60" s="10"/>
      <c r="S60" s="10"/>
      <c r="U60" s="10"/>
      <c r="V60" s="10"/>
      <c r="Y60" s="10"/>
    </row>
    <row r="61" spans="7:25" ht="16.5" customHeight="1">
      <c r="G61" s="10"/>
      <c r="J61" s="10"/>
      <c r="K61" s="10"/>
      <c r="L61" s="10"/>
      <c r="M61" s="10"/>
      <c r="N61" s="10"/>
      <c r="Q61" s="10"/>
      <c r="R61" s="10"/>
      <c r="S61" s="10"/>
      <c r="U61" s="10"/>
      <c r="V61" s="10"/>
      <c r="Y61" s="10"/>
    </row>
    <row r="62" spans="7:25" ht="16.5" customHeight="1">
      <c r="G62" s="10"/>
      <c r="K62" s="10"/>
      <c r="L62" s="10"/>
      <c r="M62" s="10"/>
      <c r="N62" s="10"/>
      <c r="Q62" s="10"/>
      <c r="R62" s="10"/>
      <c r="S62" s="10"/>
      <c r="U62" s="10"/>
      <c r="V62" s="10"/>
      <c r="Y62" s="10"/>
    </row>
    <row r="63" spans="10:25" ht="16.5" customHeight="1">
      <c r="J63" s="10"/>
      <c r="K63" s="10"/>
      <c r="L63" s="10"/>
      <c r="M63" s="10"/>
      <c r="N63" s="10"/>
      <c r="Q63" s="10"/>
      <c r="R63" s="10"/>
      <c r="S63" s="10"/>
      <c r="U63" s="10"/>
      <c r="V63" s="10"/>
      <c r="Y63" s="10"/>
    </row>
    <row r="64" spans="10:22" ht="16.5" customHeight="1">
      <c r="J64" s="10"/>
      <c r="K64" s="10"/>
      <c r="L64" s="10"/>
      <c r="M64" s="10"/>
      <c r="N64" s="10"/>
      <c r="Q64" s="10"/>
      <c r="R64" s="10"/>
      <c r="S64" s="10"/>
      <c r="U64" s="10"/>
      <c r="V64" s="10"/>
    </row>
  </sheetData>
  <mergeCells count="25">
    <mergeCell ref="A2:B4"/>
    <mergeCell ref="S3:T3"/>
    <mergeCell ref="A9:B9"/>
    <mergeCell ref="M3:N3"/>
    <mergeCell ref="K3:L3"/>
    <mergeCell ref="A10:B10"/>
    <mergeCell ref="A11:B11"/>
    <mergeCell ref="A12:B12"/>
    <mergeCell ref="A5:B5"/>
    <mergeCell ref="A6:B6"/>
    <mergeCell ref="A7:B7"/>
    <mergeCell ref="A8:B8"/>
    <mergeCell ref="Y2:Y4"/>
    <mergeCell ref="C3:E3"/>
    <mergeCell ref="F3:G3"/>
    <mergeCell ref="I3:J3"/>
    <mergeCell ref="O3:P3"/>
    <mergeCell ref="Q3:R3"/>
    <mergeCell ref="W3:X3"/>
    <mergeCell ref="C2:X2"/>
    <mergeCell ref="A56:B56"/>
    <mergeCell ref="A14:B14"/>
    <mergeCell ref="A26:B26"/>
    <mergeCell ref="A39:B39"/>
    <mergeCell ref="A42:B42"/>
  </mergeCells>
  <printOptions/>
  <pageMargins left="0.7874015748031497" right="0.7086614173228347" top="0.7874015748031497" bottom="0.3937007874015748" header="0.3937007874015748" footer="0.3937007874015748"/>
  <pageSetup blackAndWhite="1" firstPageNumber="46" useFirstPageNumber="1" fitToHeight="0" horizontalDpi="98" verticalDpi="98" orientation="portrait" paperSize="9" scale="77" r:id="rId3"/>
  <headerFooter alignWithMargins="0">
    <oddHeader>&amp;L&amp;"ＭＳ Ｐゴシック,標準"&amp;18小学校&amp;R&amp;"ＭＳ ゴシック,標準"&amp;18小学校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1:P60"/>
  <sheetViews>
    <sheetView zoomScaleSheetLayoutView="85" workbookViewId="0" topLeftCell="A1">
      <pane xSplit="5" ySplit="12" topLeftCell="F32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C12" sqref="C12"/>
    </sheetView>
  </sheetViews>
  <sheetFormatPr defaultColWidth="8.796875" defaultRowHeight="14.25"/>
  <cols>
    <col min="1" max="1" width="2.59765625" style="20" customWidth="1"/>
    <col min="2" max="2" width="12.59765625" style="20" customWidth="1"/>
    <col min="3" max="5" width="7.59765625" style="20" customWidth="1"/>
    <col min="6" max="7" width="8.59765625" style="20" customWidth="1"/>
    <col min="8" max="16" width="5.8984375" style="20" customWidth="1"/>
    <col min="17" max="16384" width="9" style="20" customWidth="1"/>
  </cols>
  <sheetData>
    <row r="1" spans="1:2" s="38" customFormat="1" ht="24" customHeight="1">
      <c r="A1" s="37" t="s">
        <v>126</v>
      </c>
      <c r="B1" s="37"/>
    </row>
    <row r="2" spans="1:16" s="5" customFormat="1" ht="15.75" customHeight="1">
      <c r="A2" s="99" t="s">
        <v>0</v>
      </c>
      <c r="B2" s="100"/>
      <c r="C2" s="100" t="s">
        <v>1</v>
      </c>
      <c r="D2" s="122"/>
      <c r="E2" s="122"/>
      <c r="F2" s="123" t="s">
        <v>38</v>
      </c>
      <c r="G2" s="124"/>
      <c r="H2" s="100" t="s">
        <v>118</v>
      </c>
      <c r="I2" s="100"/>
      <c r="J2" s="122"/>
      <c r="K2" s="122"/>
      <c r="L2" s="122"/>
      <c r="M2" s="122"/>
      <c r="N2" s="122"/>
      <c r="O2" s="122"/>
      <c r="P2" s="125"/>
    </row>
    <row r="3" spans="1:16" s="2" customFormat="1" ht="15.75" customHeight="1">
      <c r="A3" s="99"/>
      <c r="B3" s="100"/>
      <c r="C3" s="100" t="s">
        <v>1</v>
      </c>
      <c r="D3" s="100" t="s">
        <v>2</v>
      </c>
      <c r="E3" s="100" t="s">
        <v>3</v>
      </c>
      <c r="F3" s="113" t="s">
        <v>39</v>
      </c>
      <c r="G3" s="113" t="s">
        <v>113</v>
      </c>
      <c r="H3" s="119" t="s">
        <v>114</v>
      </c>
      <c r="I3" s="115" t="s">
        <v>131</v>
      </c>
      <c r="J3" s="120" t="s">
        <v>41</v>
      </c>
      <c r="K3" s="118" t="s">
        <v>42</v>
      </c>
      <c r="L3" s="120" t="s">
        <v>43</v>
      </c>
      <c r="M3" s="117" t="s">
        <v>40</v>
      </c>
      <c r="N3" s="118" t="s">
        <v>44</v>
      </c>
      <c r="O3" s="117" t="s">
        <v>45</v>
      </c>
      <c r="P3" s="121" t="s">
        <v>46</v>
      </c>
    </row>
    <row r="4" spans="1:16" s="2" customFormat="1" ht="15.75" customHeight="1">
      <c r="A4" s="99"/>
      <c r="B4" s="100"/>
      <c r="C4" s="100"/>
      <c r="D4" s="100"/>
      <c r="E4" s="100"/>
      <c r="F4" s="114"/>
      <c r="G4" s="114"/>
      <c r="H4" s="119"/>
      <c r="I4" s="116"/>
      <c r="J4" s="120"/>
      <c r="K4" s="118"/>
      <c r="L4" s="120"/>
      <c r="M4" s="117"/>
      <c r="N4" s="118"/>
      <c r="O4" s="117"/>
      <c r="P4" s="121"/>
    </row>
    <row r="5" spans="1:16" s="2" customFormat="1" ht="15.75" customHeight="1">
      <c r="A5" s="88">
        <v>17</v>
      </c>
      <c r="B5" s="89"/>
      <c r="C5" s="7">
        <v>2502</v>
      </c>
      <c r="D5" s="7">
        <v>376</v>
      </c>
      <c r="E5" s="7">
        <v>2126</v>
      </c>
      <c r="F5" s="8">
        <v>570</v>
      </c>
      <c r="G5" s="8">
        <v>150</v>
      </c>
      <c r="H5" s="8">
        <v>9</v>
      </c>
      <c r="I5" s="8" t="s">
        <v>115</v>
      </c>
      <c r="J5" s="8">
        <v>322</v>
      </c>
      <c r="K5" s="8">
        <v>5</v>
      </c>
      <c r="L5" s="8">
        <v>30</v>
      </c>
      <c r="M5" s="8">
        <v>58</v>
      </c>
      <c r="N5" s="8">
        <v>688</v>
      </c>
      <c r="O5" s="8">
        <v>541</v>
      </c>
      <c r="P5" s="8">
        <v>129</v>
      </c>
    </row>
    <row r="6" spans="1:16" s="2" customFormat="1" ht="15.75" customHeight="1">
      <c r="A6" s="88">
        <f>A5+1</f>
        <v>18</v>
      </c>
      <c r="B6" s="89"/>
      <c r="C6" s="7">
        <v>2442</v>
      </c>
      <c r="D6" s="7">
        <v>389</v>
      </c>
      <c r="E6" s="7">
        <v>2053</v>
      </c>
      <c r="F6" s="8">
        <v>561</v>
      </c>
      <c r="G6" s="8">
        <v>146</v>
      </c>
      <c r="H6" s="8">
        <v>19</v>
      </c>
      <c r="I6" s="8" t="s">
        <v>115</v>
      </c>
      <c r="J6" s="8">
        <v>324</v>
      </c>
      <c r="K6" s="8">
        <v>7</v>
      </c>
      <c r="L6" s="8">
        <v>38</v>
      </c>
      <c r="M6" s="8">
        <v>55</v>
      </c>
      <c r="N6" s="8">
        <v>635</v>
      </c>
      <c r="O6" s="8">
        <v>499</v>
      </c>
      <c r="P6" s="8">
        <v>158</v>
      </c>
    </row>
    <row r="7" spans="1:16" s="2" customFormat="1" ht="15.75" customHeight="1">
      <c r="A7" s="88">
        <f>A6+1</f>
        <v>19</v>
      </c>
      <c r="B7" s="89"/>
      <c r="C7" s="7">
        <v>2409</v>
      </c>
      <c r="D7" s="7">
        <v>377</v>
      </c>
      <c r="E7" s="7">
        <v>2032</v>
      </c>
      <c r="F7" s="8">
        <v>570</v>
      </c>
      <c r="G7" s="8">
        <v>148</v>
      </c>
      <c r="H7" s="8" t="s">
        <v>115</v>
      </c>
      <c r="I7" s="8">
        <v>1</v>
      </c>
      <c r="J7" s="8">
        <v>312</v>
      </c>
      <c r="K7" s="8">
        <v>1</v>
      </c>
      <c r="L7" s="8">
        <v>44</v>
      </c>
      <c r="M7" s="8">
        <v>54</v>
      </c>
      <c r="N7" s="8">
        <v>618</v>
      </c>
      <c r="O7" s="8">
        <v>475</v>
      </c>
      <c r="P7" s="8">
        <v>186</v>
      </c>
    </row>
    <row r="8" spans="1:16" s="2" customFormat="1" ht="15.75" customHeight="1">
      <c r="A8" s="88">
        <f>A7+1</f>
        <v>20</v>
      </c>
      <c r="B8" s="92"/>
      <c r="C8" s="7">
        <v>2409</v>
      </c>
      <c r="D8" s="7">
        <v>382</v>
      </c>
      <c r="E8" s="7">
        <v>2027</v>
      </c>
      <c r="F8" s="8">
        <v>568</v>
      </c>
      <c r="G8" s="8">
        <v>154</v>
      </c>
      <c r="H8" s="8" t="s">
        <v>115</v>
      </c>
      <c r="I8" s="8">
        <v>12</v>
      </c>
      <c r="J8" s="8">
        <v>316</v>
      </c>
      <c r="K8" s="8">
        <v>3</v>
      </c>
      <c r="L8" s="8">
        <v>42</v>
      </c>
      <c r="M8" s="8">
        <v>56</v>
      </c>
      <c r="N8" s="8">
        <v>584</v>
      </c>
      <c r="O8" s="8">
        <v>459</v>
      </c>
      <c r="P8" s="8">
        <v>215</v>
      </c>
    </row>
    <row r="9" spans="1:16" s="2" customFormat="1" ht="15.75" customHeight="1">
      <c r="A9" s="80">
        <f>A8+1</f>
        <v>21</v>
      </c>
      <c r="B9" s="96"/>
      <c r="C9" s="39">
        <f>C14+C26+C39+C42+C56</f>
        <v>2366</v>
      </c>
      <c r="D9" s="39">
        <f>D14+D26+D39+D42+D56</f>
        <v>394</v>
      </c>
      <c r="E9" s="39">
        <f>E14+E26+E39+E42+E56</f>
        <v>1972</v>
      </c>
      <c r="F9" s="39">
        <f>F14+F26+F39+F42+F56</f>
        <v>577</v>
      </c>
      <c r="G9" s="39">
        <f>G14+G26+G39+G42+G56</f>
        <v>160</v>
      </c>
      <c r="H9" s="49" t="s">
        <v>117</v>
      </c>
      <c r="I9" s="39">
        <f aca="true" t="shared" si="0" ref="I9:P9">I14+I26+I39+I42+I56</f>
        <v>11</v>
      </c>
      <c r="J9" s="39">
        <f t="shared" si="0"/>
        <v>314</v>
      </c>
      <c r="K9" s="39">
        <f t="shared" si="0"/>
        <v>4</v>
      </c>
      <c r="L9" s="39">
        <f t="shared" si="0"/>
        <v>41</v>
      </c>
      <c r="M9" s="39">
        <f t="shared" si="0"/>
        <v>56</v>
      </c>
      <c r="N9" s="39">
        <f t="shared" si="0"/>
        <v>557</v>
      </c>
      <c r="O9" s="39">
        <f t="shared" si="0"/>
        <v>443</v>
      </c>
      <c r="P9" s="39">
        <f t="shared" si="0"/>
        <v>203</v>
      </c>
    </row>
    <row r="10" spans="1:16" s="2" customFormat="1" ht="15.75" customHeight="1">
      <c r="A10" s="97" t="s">
        <v>13</v>
      </c>
      <c r="B10" s="98"/>
      <c r="C10" s="7">
        <f>D10+E10</f>
        <v>7</v>
      </c>
      <c r="D10" s="7">
        <v>4</v>
      </c>
      <c r="E10" s="7">
        <v>3</v>
      </c>
      <c r="F10" s="7">
        <v>0</v>
      </c>
      <c r="G10" s="7">
        <v>0</v>
      </c>
      <c r="H10" s="49" t="s">
        <v>117</v>
      </c>
      <c r="I10" s="7">
        <v>0</v>
      </c>
      <c r="J10" s="7">
        <v>4</v>
      </c>
      <c r="K10" s="7">
        <v>0</v>
      </c>
      <c r="L10" s="7">
        <v>0</v>
      </c>
      <c r="M10" s="7">
        <v>2</v>
      </c>
      <c r="N10" s="7">
        <v>0</v>
      </c>
      <c r="O10" s="7">
        <v>1</v>
      </c>
      <c r="P10" s="7">
        <v>0</v>
      </c>
    </row>
    <row r="11" spans="1:16" s="2" customFormat="1" ht="15.75" customHeight="1">
      <c r="A11" s="97" t="s">
        <v>14</v>
      </c>
      <c r="B11" s="98"/>
      <c r="C11" s="7">
        <f>D11+E11</f>
        <v>2337</v>
      </c>
      <c r="D11" s="7">
        <v>383</v>
      </c>
      <c r="E11" s="7">
        <v>1954</v>
      </c>
      <c r="F11" s="7">
        <v>577</v>
      </c>
      <c r="G11" s="7">
        <v>160</v>
      </c>
      <c r="H11" s="49" t="s">
        <v>117</v>
      </c>
      <c r="I11" s="7">
        <v>11</v>
      </c>
      <c r="J11" s="7">
        <v>293</v>
      </c>
      <c r="K11" s="7">
        <v>3</v>
      </c>
      <c r="L11" s="7">
        <v>41</v>
      </c>
      <c r="M11" s="7">
        <v>54</v>
      </c>
      <c r="N11" s="7">
        <v>557</v>
      </c>
      <c r="O11" s="7">
        <v>440</v>
      </c>
      <c r="P11" s="7">
        <v>201</v>
      </c>
    </row>
    <row r="12" spans="1:16" s="2" customFormat="1" ht="15.75" customHeight="1">
      <c r="A12" s="97" t="s">
        <v>15</v>
      </c>
      <c r="B12" s="98"/>
      <c r="C12" s="7">
        <f>D12+E12</f>
        <v>22</v>
      </c>
      <c r="D12" s="7">
        <v>7</v>
      </c>
      <c r="E12" s="7">
        <v>15</v>
      </c>
      <c r="F12" s="7">
        <v>0</v>
      </c>
      <c r="G12" s="7">
        <v>0</v>
      </c>
      <c r="H12" s="49" t="s">
        <v>117</v>
      </c>
      <c r="I12" s="7">
        <v>0</v>
      </c>
      <c r="J12" s="7">
        <v>17</v>
      </c>
      <c r="K12" s="7">
        <v>1</v>
      </c>
      <c r="L12" s="7">
        <v>0</v>
      </c>
      <c r="M12" s="7">
        <v>0</v>
      </c>
      <c r="N12" s="7">
        <v>0</v>
      </c>
      <c r="O12" s="7">
        <v>2</v>
      </c>
      <c r="P12" s="7">
        <v>2</v>
      </c>
    </row>
    <row r="13" spans="2:16" s="2" customFormat="1" ht="15.75" customHeight="1">
      <c r="B13" s="14"/>
      <c r="C13" s="7"/>
      <c r="D13" s="7"/>
      <c r="E13" s="7"/>
      <c r="F13" s="7"/>
      <c r="G13" s="7"/>
      <c r="H13" s="49"/>
      <c r="I13" s="7"/>
      <c r="J13" s="7"/>
      <c r="K13" s="7"/>
      <c r="L13" s="7"/>
      <c r="M13" s="7"/>
      <c r="N13" s="7"/>
      <c r="O13" s="7"/>
      <c r="P13" s="7"/>
    </row>
    <row r="14" spans="1:16" s="57" customFormat="1" ht="15.75" customHeight="1">
      <c r="A14" s="87" t="s">
        <v>100</v>
      </c>
      <c r="B14" s="84"/>
      <c r="C14" s="33">
        <f aca="true" t="shared" si="1" ref="C14:P14">SUM(C15:C24)</f>
        <v>237</v>
      </c>
      <c r="D14" s="39">
        <f t="shared" si="1"/>
        <v>19</v>
      </c>
      <c r="E14" s="39">
        <f t="shared" si="1"/>
        <v>218</v>
      </c>
      <c r="F14" s="39">
        <f t="shared" si="1"/>
        <v>62</v>
      </c>
      <c r="G14" s="39">
        <f t="shared" si="1"/>
        <v>16</v>
      </c>
      <c r="H14" s="49" t="s">
        <v>117</v>
      </c>
      <c r="I14" s="39">
        <f t="shared" si="1"/>
        <v>1</v>
      </c>
      <c r="J14" s="39">
        <f t="shared" si="1"/>
        <v>7</v>
      </c>
      <c r="K14" s="39">
        <f t="shared" si="1"/>
        <v>1</v>
      </c>
      <c r="L14" s="39">
        <f t="shared" si="1"/>
        <v>2</v>
      </c>
      <c r="M14" s="39">
        <f t="shared" si="1"/>
        <v>14</v>
      </c>
      <c r="N14" s="39">
        <f t="shared" si="1"/>
        <v>49</v>
      </c>
      <c r="O14" s="39">
        <f t="shared" si="1"/>
        <v>47</v>
      </c>
      <c r="P14" s="39">
        <f t="shared" si="1"/>
        <v>38</v>
      </c>
    </row>
    <row r="15" spans="2:16" s="2" customFormat="1" ht="15.75" customHeight="1">
      <c r="B15" s="26" t="s">
        <v>50</v>
      </c>
      <c r="C15" s="7">
        <f aca="true" t="shared" si="2" ref="C15:C24">D15+E15</f>
        <v>21</v>
      </c>
      <c r="D15" s="7">
        <v>3</v>
      </c>
      <c r="E15" s="7">
        <v>18</v>
      </c>
      <c r="F15" s="7">
        <v>8</v>
      </c>
      <c r="G15" s="7">
        <v>1</v>
      </c>
      <c r="H15" s="49" t="s">
        <v>115</v>
      </c>
      <c r="I15" s="8">
        <v>0</v>
      </c>
      <c r="J15" s="7">
        <v>0</v>
      </c>
      <c r="K15" s="8">
        <v>0</v>
      </c>
      <c r="L15" s="7">
        <v>1</v>
      </c>
      <c r="M15" s="7">
        <v>6</v>
      </c>
      <c r="N15" s="7">
        <v>5</v>
      </c>
      <c r="O15" s="7">
        <v>0</v>
      </c>
      <c r="P15" s="8">
        <v>0</v>
      </c>
    </row>
    <row r="16" spans="2:16" s="2" customFormat="1" ht="15.75" customHeight="1">
      <c r="B16" s="26" t="s">
        <v>53</v>
      </c>
      <c r="C16" s="7">
        <f t="shared" si="2"/>
        <v>45</v>
      </c>
      <c r="D16" s="7">
        <v>5</v>
      </c>
      <c r="E16" s="7">
        <v>40</v>
      </c>
      <c r="F16" s="7">
        <v>10</v>
      </c>
      <c r="G16" s="7">
        <v>3</v>
      </c>
      <c r="H16" s="49" t="s">
        <v>115</v>
      </c>
      <c r="I16" s="8">
        <v>0</v>
      </c>
      <c r="J16" s="7">
        <v>0</v>
      </c>
      <c r="K16" s="8">
        <v>0</v>
      </c>
      <c r="L16" s="7">
        <v>1</v>
      </c>
      <c r="M16" s="8">
        <v>7</v>
      </c>
      <c r="N16" s="8">
        <v>17</v>
      </c>
      <c r="O16" s="7">
        <v>7</v>
      </c>
      <c r="P16" s="8">
        <v>0</v>
      </c>
    </row>
    <row r="17" spans="2:16" s="2" customFormat="1" ht="15.75" customHeight="1">
      <c r="B17" s="26" t="s">
        <v>62</v>
      </c>
      <c r="C17" s="7">
        <f t="shared" si="2"/>
        <v>22</v>
      </c>
      <c r="D17" s="7">
        <v>1</v>
      </c>
      <c r="E17" s="7">
        <v>21</v>
      </c>
      <c r="F17" s="7">
        <v>7</v>
      </c>
      <c r="G17" s="7">
        <v>4</v>
      </c>
      <c r="H17" s="49" t="s">
        <v>115</v>
      </c>
      <c r="I17" s="8">
        <v>0</v>
      </c>
      <c r="J17" s="7">
        <v>0</v>
      </c>
      <c r="K17" s="8">
        <v>0</v>
      </c>
      <c r="L17" s="8">
        <v>0</v>
      </c>
      <c r="M17" s="8">
        <v>0</v>
      </c>
      <c r="N17" s="8">
        <v>4</v>
      </c>
      <c r="O17" s="7">
        <v>7</v>
      </c>
      <c r="P17" s="8">
        <v>0</v>
      </c>
    </row>
    <row r="18" spans="2:16" s="2" customFormat="1" ht="15.75" customHeight="1">
      <c r="B18" s="26" t="s">
        <v>65</v>
      </c>
      <c r="C18" s="7">
        <f t="shared" si="2"/>
        <v>53</v>
      </c>
      <c r="D18" s="8">
        <v>3</v>
      </c>
      <c r="E18" s="7">
        <v>50</v>
      </c>
      <c r="F18" s="7">
        <v>13</v>
      </c>
      <c r="G18" s="7">
        <v>1</v>
      </c>
      <c r="H18" s="49" t="s">
        <v>115</v>
      </c>
      <c r="I18" s="8">
        <v>0</v>
      </c>
      <c r="J18" s="7">
        <v>1</v>
      </c>
      <c r="K18" s="8">
        <v>1</v>
      </c>
      <c r="L18" s="8">
        <v>0</v>
      </c>
      <c r="M18" s="8">
        <v>1</v>
      </c>
      <c r="N18" s="8">
        <v>10</v>
      </c>
      <c r="O18" s="7">
        <v>12</v>
      </c>
      <c r="P18" s="8">
        <v>14</v>
      </c>
    </row>
    <row r="19" spans="2:16" s="2" customFormat="1" ht="15.75" customHeight="1">
      <c r="B19" s="26" t="s">
        <v>82</v>
      </c>
      <c r="C19" s="7">
        <f t="shared" si="2"/>
        <v>43</v>
      </c>
      <c r="D19" s="8">
        <v>3</v>
      </c>
      <c r="E19" s="7">
        <v>40</v>
      </c>
      <c r="F19" s="7">
        <v>9</v>
      </c>
      <c r="G19" s="7">
        <v>2</v>
      </c>
      <c r="H19" s="49" t="s">
        <v>115</v>
      </c>
      <c r="I19" s="8">
        <v>0</v>
      </c>
      <c r="J19" s="7">
        <v>5</v>
      </c>
      <c r="K19" s="8">
        <v>0</v>
      </c>
      <c r="L19" s="8">
        <v>0</v>
      </c>
      <c r="M19" s="7">
        <v>0</v>
      </c>
      <c r="N19" s="7">
        <v>0</v>
      </c>
      <c r="O19" s="7">
        <v>7</v>
      </c>
      <c r="P19" s="8">
        <v>20</v>
      </c>
    </row>
    <row r="20" spans="2:16" s="2" customFormat="1" ht="15.75" customHeight="1">
      <c r="B20" s="26" t="s">
        <v>66</v>
      </c>
      <c r="C20" s="7">
        <f t="shared" si="2"/>
        <v>7</v>
      </c>
      <c r="D20" s="7">
        <v>1</v>
      </c>
      <c r="E20" s="7">
        <v>6</v>
      </c>
      <c r="F20" s="7">
        <v>3</v>
      </c>
      <c r="G20" s="7">
        <v>1</v>
      </c>
      <c r="H20" s="49" t="s">
        <v>115</v>
      </c>
      <c r="I20" s="8">
        <v>0</v>
      </c>
      <c r="J20" s="7">
        <v>0</v>
      </c>
      <c r="K20" s="8">
        <v>0</v>
      </c>
      <c r="L20" s="8">
        <v>0</v>
      </c>
      <c r="M20" s="8">
        <v>0</v>
      </c>
      <c r="N20" s="7">
        <v>0</v>
      </c>
      <c r="O20" s="7">
        <v>3</v>
      </c>
      <c r="P20" s="8">
        <v>0</v>
      </c>
    </row>
    <row r="21" spans="2:16" s="2" customFormat="1" ht="15.75" customHeight="1">
      <c r="B21" s="26" t="s">
        <v>67</v>
      </c>
      <c r="C21" s="7">
        <f t="shared" si="2"/>
        <v>7</v>
      </c>
      <c r="D21" s="7">
        <v>0</v>
      </c>
      <c r="E21" s="7">
        <v>7</v>
      </c>
      <c r="F21" s="7">
        <v>3</v>
      </c>
      <c r="G21" s="7">
        <v>1</v>
      </c>
      <c r="H21" s="49" t="s">
        <v>115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7">
        <v>3</v>
      </c>
      <c r="P21" s="8">
        <v>0</v>
      </c>
    </row>
    <row r="22" spans="2:16" s="2" customFormat="1" ht="15.75" customHeight="1">
      <c r="B22" s="26" t="s">
        <v>68</v>
      </c>
      <c r="C22" s="7">
        <f t="shared" si="2"/>
        <v>23</v>
      </c>
      <c r="D22" s="7">
        <v>2</v>
      </c>
      <c r="E22" s="7">
        <v>21</v>
      </c>
      <c r="F22" s="7">
        <v>4</v>
      </c>
      <c r="G22" s="7">
        <v>1</v>
      </c>
      <c r="H22" s="49" t="s">
        <v>115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11</v>
      </c>
      <c r="O22" s="7">
        <v>4</v>
      </c>
      <c r="P22" s="8">
        <v>3</v>
      </c>
    </row>
    <row r="23" spans="2:16" s="2" customFormat="1" ht="15.75" customHeight="1">
      <c r="B23" s="26" t="s">
        <v>69</v>
      </c>
      <c r="C23" s="7">
        <f t="shared" si="2"/>
        <v>9</v>
      </c>
      <c r="D23" s="8">
        <v>0</v>
      </c>
      <c r="E23" s="7">
        <v>9</v>
      </c>
      <c r="F23" s="7">
        <v>3</v>
      </c>
      <c r="G23" s="7">
        <v>0</v>
      </c>
      <c r="H23" s="49" t="s">
        <v>115</v>
      </c>
      <c r="I23" s="8">
        <v>1</v>
      </c>
      <c r="J23" s="8">
        <v>0</v>
      </c>
      <c r="K23" s="8">
        <v>0</v>
      </c>
      <c r="L23" s="8">
        <v>0</v>
      </c>
      <c r="M23" s="8">
        <v>0</v>
      </c>
      <c r="N23" s="7">
        <v>2</v>
      </c>
      <c r="O23" s="7">
        <v>3</v>
      </c>
      <c r="P23" s="8">
        <v>0</v>
      </c>
    </row>
    <row r="24" spans="2:16" s="2" customFormat="1" ht="15.75" customHeight="1">
      <c r="B24" s="26" t="s">
        <v>70</v>
      </c>
      <c r="C24" s="7">
        <f t="shared" si="2"/>
        <v>7</v>
      </c>
      <c r="D24" s="7">
        <v>1</v>
      </c>
      <c r="E24" s="7">
        <v>6</v>
      </c>
      <c r="F24" s="7">
        <v>2</v>
      </c>
      <c r="G24" s="8">
        <v>2</v>
      </c>
      <c r="H24" s="49" t="s">
        <v>115</v>
      </c>
      <c r="I24" s="8">
        <v>0</v>
      </c>
      <c r="J24" s="8">
        <v>1</v>
      </c>
      <c r="K24" s="8">
        <v>0</v>
      </c>
      <c r="L24" s="8">
        <v>0</v>
      </c>
      <c r="M24" s="8">
        <v>0</v>
      </c>
      <c r="N24" s="7">
        <v>0</v>
      </c>
      <c r="O24" s="7">
        <v>1</v>
      </c>
      <c r="P24" s="8">
        <v>1</v>
      </c>
    </row>
    <row r="25" spans="2:16" s="2" customFormat="1" ht="15.75" customHeight="1">
      <c r="B25" s="26"/>
      <c r="C25" s="7"/>
      <c r="D25" s="7"/>
      <c r="E25" s="7"/>
      <c r="F25" s="7"/>
      <c r="G25" s="8"/>
      <c r="H25" s="49"/>
      <c r="I25" s="8"/>
      <c r="J25" s="8"/>
      <c r="K25" s="8"/>
      <c r="L25" s="8"/>
      <c r="M25" s="8"/>
      <c r="N25" s="7"/>
      <c r="O25" s="7"/>
      <c r="P25" s="8"/>
    </row>
    <row r="26" spans="1:16" s="57" customFormat="1" ht="15.75" customHeight="1">
      <c r="A26" s="83" t="s">
        <v>103</v>
      </c>
      <c r="B26" s="84"/>
      <c r="C26" s="33">
        <f>SUM(C27:C37)</f>
        <v>741</v>
      </c>
      <c r="D26" s="33">
        <f>SUM(D27:D37)</f>
        <v>88</v>
      </c>
      <c r="E26" s="33">
        <f>SUM(E27:E37)</f>
        <v>653</v>
      </c>
      <c r="F26" s="33">
        <f>SUM(F27:F37)</f>
        <v>135</v>
      </c>
      <c r="G26" s="33">
        <f>SUM(G27:G37)</f>
        <v>41</v>
      </c>
      <c r="H26" s="49" t="s">
        <v>117</v>
      </c>
      <c r="I26" s="33">
        <f aca="true" t="shared" si="3" ref="I26:P26">SUM(I27:I37)</f>
        <v>0</v>
      </c>
      <c r="J26" s="33">
        <f t="shared" si="3"/>
        <v>77</v>
      </c>
      <c r="K26" s="33">
        <f t="shared" si="3"/>
        <v>1</v>
      </c>
      <c r="L26" s="33">
        <f t="shared" si="3"/>
        <v>12</v>
      </c>
      <c r="M26" s="33">
        <f t="shared" si="3"/>
        <v>32</v>
      </c>
      <c r="N26" s="33">
        <f t="shared" si="3"/>
        <v>215</v>
      </c>
      <c r="O26" s="33">
        <f t="shared" si="3"/>
        <v>109</v>
      </c>
      <c r="P26" s="33">
        <f t="shared" si="3"/>
        <v>119</v>
      </c>
    </row>
    <row r="27" spans="2:16" s="2" customFormat="1" ht="15.75" customHeight="1">
      <c r="B27" s="26" t="s">
        <v>49</v>
      </c>
      <c r="C27" s="7">
        <f aca="true" t="shared" si="4" ref="C27:C37">D27+E27</f>
        <v>211</v>
      </c>
      <c r="D27" s="7">
        <v>31</v>
      </c>
      <c r="E27" s="7">
        <v>180</v>
      </c>
      <c r="F27" s="7">
        <v>28</v>
      </c>
      <c r="G27" s="7">
        <v>8</v>
      </c>
      <c r="H27" s="49" t="s">
        <v>117</v>
      </c>
      <c r="I27" s="8">
        <v>0</v>
      </c>
      <c r="J27" s="7">
        <v>37</v>
      </c>
      <c r="K27" s="8">
        <v>1</v>
      </c>
      <c r="L27" s="7">
        <v>0</v>
      </c>
      <c r="M27" s="7">
        <v>9</v>
      </c>
      <c r="N27" s="7">
        <v>89</v>
      </c>
      <c r="O27" s="7">
        <v>27</v>
      </c>
      <c r="P27" s="7">
        <v>12</v>
      </c>
    </row>
    <row r="28" spans="2:16" s="2" customFormat="1" ht="15.75" customHeight="1">
      <c r="B28" s="26" t="s">
        <v>51</v>
      </c>
      <c r="C28" s="7">
        <f t="shared" si="4"/>
        <v>57</v>
      </c>
      <c r="D28" s="7">
        <v>16</v>
      </c>
      <c r="E28" s="7">
        <v>41</v>
      </c>
      <c r="F28" s="7">
        <v>15</v>
      </c>
      <c r="G28" s="7">
        <v>2</v>
      </c>
      <c r="H28" s="49" t="s">
        <v>117</v>
      </c>
      <c r="I28" s="8">
        <v>0</v>
      </c>
      <c r="J28" s="7">
        <v>0</v>
      </c>
      <c r="K28" s="8">
        <v>0</v>
      </c>
      <c r="L28" s="8">
        <v>0</v>
      </c>
      <c r="M28" s="7">
        <v>10</v>
      </c>
      <c r="N28" s="7">
        <v>26</v>
      </c>
      <c r="O28" s="7">
        <v>1</v>
      </c>
      <c r="P28" s="7">
        <v>3</v>
      </c>
    </row>
    <row r="29" spans="2:16" s="2" customFormat="1" ht="15.75" customHeight="1">
      <c r="B29" s="26" t="s">
        <v>52</v>
      </c>
      <c r="C29" s="7">
        <f t="shared" si="4"/>
        <v>60</v>
      </c>
      <c r="D29" s="7">
        <v>9</v>
      </c>
      <c r="E29" s="7">
        <v>51</v>
      </c>
      <c r="F29" s="7">
        <v>21</v>
      </c>
      <c r="G29" s="7">
        <v>2</v>
      </c>
      <c r="H29" s="49" t="s">
        <v>117</v>
      </c>
      <c r="I29" s="8">
        <v>0</v>
      </c>
      <c r="J29" s="7">
        <v>9</v>
      </c>
      <c r="K29" s="8">
        <v>0</v>
      </c>
      <c r="L29" s="8">
        <v>11</v>
      </c>
      <c r="M29" s="7">
        <v>0</v>
      </c>
      <c r="N29" s="7">
        <v>0</v>
      </c>
      <c r="O29" s="7">
        <v>17</v>
      </c>
      <c r="P29" s="7">
        <v>0</v>
      </c>
    </row>
    <row r="30" spans="2:16" s="2" customFormat="1" ht="15.75" customHeight="1">
      <c r="B30" s="26" t="s">
        <v>55</v>
      </c>
      <c r="C30" s="7">
        <f t="shared" si="4"/>
        <v>119</v>
      </c>
      <c r="D30" s="7">
        <v>13</v>
      </c>
      <c r="E30" s="7">
        <v>106</v>
      </c>
      <c r="F30" s="7">
        <v>30</v>
      </c>
      <c r="G30" s="7">
        <v>12</v>
      </c>
      <c r="H30" s="49" t="s">
        <v>117</v>
      </c>
      <c r="I30" s="8">
        <v>0</v>
      </c>
      <c r="J30" s="7">
        <v>0</v>
      </c>
      <c r="K30" s="8">
        <v>0</v>
      </c>
      <c r="L30" s="8">
        <v>0</v>
      </c>
      <c r="M30" s="8">
        <v>3</v>
      </c>
      <c r="N30" s="8">
        <v>47</v>
      </c>
      <c r="O30" s="7">
        <v>27</v>
      </c>
      <c r="P30" s="7">
        <v>0</v>
      </c>
    </row>
    <row r="31" spans="2:16" s="2" customFormat="1" ht="15.75" customHeight="1">
      <c r="B31" s="26" t="s">
        <v>60</v>
      </c>
      <c r="C31" s="7">
        <f t="shared" si="4"/>
        <v>77</v>
      </c>
      <c r="D31" s="7">
        <v>5</v>
      </c>
      <c r="E31" s="7">
        <v>72</v>
      </c>
      <c r="F31" s="7">
        <v>10</v>
      </c>
      <c r="G31" s="7">
        <v>7</v>
      </c>
      <c r="H31" s="49" t="s">
        <v>117</v>
      </c>
      <c r="I31" s="8">
        <v>0</v>
      </c>
      <c r="J31" s="7">
        <v>10</v>
      </c>
      <c r="K31" s="8">
        <v>0</v>
      </c>
      <c r="L31" s="8">
        <v>0</v>
      </c>
      <c r="M31" s="8">
        <v>0</v>
      </c>
      <c r="N31" s="7">
        <v>0</v>
      </c>
      <c r="O31" s="7">
        <v>11</v>
      </c>
      <c r="P31" s="8">
        <v>39</v>
      </c>
    </row>
    <row r="32" spans="2:16" s="2" customFormat="1" ht="15.75" customHeight="1">
      <c r="B32" s="26" t="s">
        <v>63</v>
      </c>
      <c r="C32" s="7">
        <f t="shared" si="4"/>
        <v>107</v>
      </c>
      <c r="D32" s="7">
        <v>6</v>
      </c>
      <c r="E32" s="7">
        <v>101</v>
      </c>
      <c r="F32" s="7">
        <v>9</v>
      </c>
      <c r="G32" s="7">
        <v>3</v>
      </c>
      <c r="H32" s="49" t="s">
        <v>117</v>
      </c>
      <c r="I32" s="8">
        <v>0</v>
      </c>
      <c r="J32" s="7">
        <v>9</v>
      </c>
      <c r="K32" s="8">
        <v>0</v>
      </c>
      <c r="L32" s="8">
        <v>1</v>
      </c>
      <c r="M32" s="8">
        <v>5</v>
      </c>
      <c r="N32" s="7">
        <v>28</v>
      </c>
      <c r="O32" s="7">
        <v>9</v>
      </c>
      <c r="P32" s="8">
        <v>43</v>
      </c>
    </row>
    <row r="33" spans="2:16" s="2" customFormat="1" ht="15.75" customHeight="1">
      <c r="B33" s="26" t="s">
        <v>71</v>
      </c>
      <c r="C33" s="7">
        <f t="shared" si="4"/>
        <v>33</v>
      </c>
      <c r="D33" s="8">
        <v>1</v>
      </c>
      <c r="E33" s="7">
        <v>32</v>
      </c>
      <c r="F33" s="7">
        <v>5</v>
      </c>
      <c r="G33" s="7">
        <v>2</v>
      </c>
      <c r="H33" s="49" t="s">
        <v>117</v>
      </c>
      <c r="I33" s="8">
        <v>0</v>
      </c>
      <c r="J33" s="8">
        <v>3</v>
      </c>
      <c r="K33" s="8">
        <v>0</v>
      </c>
      <c r="L33" s="8">
        <v>0</v>
      </c>
      <c r="M33" s="8">
        <v>2</v>
      </c>
      <c r="N33" s="7">
        <v>11</v>
      </c>
      <c r="O33" s="8">
        <v>5</v>
      </c>
      <c r="P33" s="8">
        <v>5</v>
      </c>
    </row>
    <row r="34" spans="2:16" s="2" customFormat="1" ht="15.75" customHeight="1">
      <c r="B34" s="26" t="s">
        <v>72</v>
      </c>
      <c r="C34" s="7">
        <f t="shared" si="4"/>
        <v>15</v>
      </c>
      <c r="D34" s="8">
        <v>2</v>
      </c>
      <c r="E34" s="7">
        <v>13</v>
      </c>
      <c r="F34" s="7">
        <v>3</v>
      </c>
      <c r="G34" s="7">
        <v>1</v>
      </c>
      <c r="H34" s="49" t="s">
        <v>117</v>
      </c>
      <c r="I34" s="8">
        <v>0</v>
      </c>
      <c r="J34" s="8">
        <v>3</v>
      </c>
      <c r="K34" s="8">
        <v>0</v>
      </c>
      <c r="L34" s="8">
        <v>0</v>
      </c>
      <c r="M34" s="8">
        <v>3</v>
      </c>
      <c r="N34" s="7">
        <v>5</v>
      </c>
      <c r="O34" s="8">
        <v>0</v>
      </c>
      <c r="P34" s="8">
        <v>0</v>
      </c>
    </row>
    <row r="35" spans="2:16" s="2" customFormat="1" ht="15.75" customHeight="1">
      <c r="B35" s="26" t="s">
        <v>73</v>
      </c>
      <c r="C35" s="7">
        <f t="shared" si="4"/>
        <v>29</v>
      </c>
      <c r="D35" s="8">
        <v>2</v>
      </c>
      <c r="E35" s="7">
        <v>27</v>
      </c>
      <c r="F35" s="7">
        <v>5</v>
      </c>
      <c r="G35" s="7">
        <v>1</v>
      </c>
      <c r="H35" s="49" t="s">
        <v>117</v>
      </c>
      <c r="I35" s="8">
        <v>0</v>
      </c>
      <c r="J35" s="8">
        <v>3</v>
      </c>
      <c r="K35" s="8">
        <v>0</v>
      </c>
      <c r="L35" s="8">
        <v>0</v>
      </c>
      <c r="M35" s="8">
        <v>0</v>
      </c>
      <c r="N35" s="8">
        <v>0</v>
      </c>
      <c r="O35" s="7">
        <v>3</v>
      </c>
      <c r="P35" s="8">
        <v>17</v>
      </c>
    </row>
    <row r="36" spans="2:16" s="2" customFormat="1" ht="15.75" customHeight="1">
      <c r="B36" s="26" t="s">
        <v>74</v>
      </c>
      <c r="C36" s="7">
        <f t="shared" si="4"/>
        <v>17</v>
      </c>
      <c r="D36" s="7">
        <v>1</v>
      </c>
      <c r="E36" s="7">
        <v>16</v>
      </c>
      <c r="F36" s="7">
        <v>5</v>
      </c>
      <c r="G36" s="7">
        <v>2</v>
      </c>
      <c r="H36" s="49" t="s">
        <v>117</v>
      </c>
      <c r="I36" s="8">
        <v>0</v>
      </c>
      <c r="J36" s="7">
        <v>0</v>
      </c>
      <c r="K36" s="8">
        <v>0</v>
      </c>
      <c r="L36" s="8">
        <v>0</v>
      </c>
      <c r="M36" s="8">
        <v>0</v>
      </c>
      <c r="N36" s="8">
        <v>5</v>
      </c>
      <c r="O36" s="7">
        <v>5</v>
      </c>
      <c r="P36" s="8">
        <v>0</v>
      </c>
    </row>
    <row r="37" spans="2:16" s="2" customFormat="1" ht="15.75" customHeight="1">
      <c r="B37" s="26" t="s">
        <v>75</v>
      </c>
      <c r="C37" s="7">
        <f t="shared" si="4"/>
        <v>16</v>
      </c>
      <c r="D37" s="7">
        <v>2</v>
      </c>
      <c r="E37" s="7">
        <v>14</v>
      </c>
      <c r="F37" s="7">
        <v>4</v>
      </c>
      <c r="G37" s="7">
        <v>1</v>
      </c>
      <c r="H37" s="49" t="s">
        <v>117</v>
      </c>
      <c r="I37" s="8">
        <v>0</v>
      </c>
      <c r="J37" s="7">
        <v>3</v>
      </c>
      <c r="K37" s="8">
        <v>0</v>
      </c>
      <c r="L37" s="8">
        <v>0</v>
      </c>
      <c r="M37" s="8">
        <v>0</v>
      </c>
      <c r="N37" s="7">
        <v>4</v>
      </c>
      <c r="O37" s="7">
        <v>4</v>
      </c>
      <c r="P37" s="8">
        <v>0</v>
      </c>
    </row>
    <row r="38" spans="2:16" s="2" customFormat="1" ht="15.75" customHeight="1">
      <c r="B38" s="26"/>
      <c r="C38" s="7"/>
      <c r="D38" s="8"/>
      <c r="E38" s="7"/>
      <c r="F38" s="7"/>
      <c r="G38" s="7"/>
      <c r="H38" s="49"/>
      <c r="I38" s="8"/>
      <c r="J38" s="7"/>
      <c r="K38" s="8"/>
      <c r="L38" s="8"/>
      <c r="M38" s="8"/>
      <c r="N38" s="8"/>
      <c r="O38" s="7"/>
      <c r="P38" s="8"/>
    </row>
    <row r="39" spans="1:16" s="57" customFormat="1" ht="15.75" customHeight="1">
      <c r="A39" s="83" t="s">
        <v>104</v>
      </c>
      <c r="B39" s="84"/>
      <c r="C39" s="33">
        <f>SUM(C40:C40)</f>
        <v>326</v>
      </c>
      <c r="D39" s="33">
        <f>SUM(D40:D40)</f>
        <v>117</v>
      </c>
      <c r="E39" s="33">
        <f>SUM(E40:E40)</f>
        <v>209</v>
      </c>
      <c r="F39" s="33">
        <f>SUM(F40:F40)</f>
        <v>89</v>
      </c>
      <c r="G39" s="33">
        <f>SUM(G40:G40)</f>
        <v>17</v>
      </c>
      <c r="H39" s="49" t="s">
        <v>117</v>
      </c>
      <c r="I39" s="33">
        <f aca="true" t="shared" si="5" ref="I39:P39">SUM(I40:I40)</f>
        <v>0</v>
      </c>
      <c r="J39" s="33">
        <f t="shared" si="5"/>
        <v>89</v>
      </c>
      <c r="K39" s="33">
        <f t="shared" si="5"/>
        <v>0</v>
      </c>
      <c r="L39" s="33">
        <f t="shared" si="5"/>
        <v>0</v>
      </c>
      <c r="M39" s="33">
        <f t="shared" si="5"/>
        <v>4</v>
      </c>
      <c r="N39" s="33">
        <f t="shared" si="5"/>
        <v>41</v>
      </c>
      <c r="O39" s="33">
        <f t="shared" si="5"/>
        <v>85</v>
      </c>
      <c r="P39" s="33">
        <f t="shared" si="5"/>
        <v>1</v>
      </c>
    </row>
    <row r="40" spans="2:16" s="2" customFormat="1" ht="15.75" customHeight="1">
      <c r="B40" s="26" t="s">
        <v>47</v>
      </c>
      <c r="C40" s="7">
        <f>D40+E40</f>
        <v>326</v>
      </c>
      <c r="D40" s="7">
        <v>117</v>
      </c>
      <c r="E40" s="7">
        <v>209</v>
      </c>
      <c r="F40" s="7">
        <v>89</v>
      </c>
      <c r="G40" s="7">
        <v>17</v>
      </c>
      <c r="H40" s="49" t="s">
        <v>117</v>
      </c>
      <c r="I40" s="8">
        <v>0</v>
      </c>
      <c r="J40" s="7">
        <v>89</v>
      </c>
      <c r="K40" s="8">
        <v>0</v>
      </c>
      <c r="L40" s="8">
        <v>0</v>
      </c>
      <c r="M40" s="7">
        <v>4</v>
      </c>
      <c r="N40" s="7">
        <v>41</v>
      </c>
      <c r="O40" s="7">
        <v>85</v>
      </c>
      <c r="P40" s="7">
        <v>1</v>
      </c>
    </row>
    <row r="41" spans="2:16" s="2" customFormat="1" ht="15.75" customHeight="1">
      <c r="B41" s="26"/>
      <c r="C41" s="7"/>
      <c r="D41" s="8"/>
      <c r="E41" s="7"/>
      <c r="F41" s="7"/>
      <c r="G41" s="7"/>
      <c r="H41" s="49"/>
      <c r="I41" s="8"/>
      <c r="J41" s="7"/>
      <c r="K41" s="8"/>
      <c r="L41" s="8"/>
      <c r="M41" s="8"/>
      <c r="N41" s="8"/>
      <c r="O41" s="7"/>
      <c r="P41" s="8"/>
    </row>
    <row r="42" spans="1:16" s="57" customFormat="1" ht="15.75" customHeight="1">
      <c r="A42" s="81" t="s">
        <v>110</v>
      </c>
      <c r="B42" s="82"/>
      <c r="C42" s="33">
        <f aca="true" t="shared" si="6" ref="C42:P42">SUM(C43:C54)</f>
        <v>595</v>
      </c>
      <c r="D42" s="33">
        <f>SUM(D43:D54)</f>
        <v>97</v>
      </c>
      <c r="E42" s="33">
        <f>SUM(E43:E54)</f>
        <v>498</v>
      </c>
      <c r="F42" s="33">
        <f t="shared" si="6"/>
        <v>161</v>
      </c>
      <c r="G42" s="33">
        <f t="shared" si="6"/>
        <v>36</v>
      </c>
      <c r="H42" s="49" t="s">
        <v>117</v>
      </c>
      <c r="I42" s="33">
        <f t="shared" si="6"/>
        <v>0</v>
      </c>
      <c r="J42" s="33">
        <f t="shared" si="6"/>
        <v>125</v>
      </c>
      <c r="K42" s="33">
        <f t="shared" si="6"/>
        <v>2</v>
      </c>
      <c r="L42" s="33">
        <f t="shared" si="6"/>
        <v>9</v>
      </c>
      <c r="M42" s="33">
        <f t="shared" si="6"/>
        <v>1</v>
      </c>
      <c r="N42" s="33">
        <f t="shared" si="6"/>
        <v>90</v>
      </c>
      <c r="O42" s="33">
        <f t="shared" si="6"/>
        <v>126</v>
      </c>
      <c r="P42" s="33">
        <f t="shared" si="6"/>
        <v>45</v>
      </c>
    </row>
    <row r="43" spans="2:16" s="2" customFormat="1" ht="15.75" customHeight="1">
      <c r="B43" s="26" t="s">
        <v>54</v>
      </c>
      <c r="C43" s="7">
        <f aca="true" t="shared" si="7" ref="C43:C52">D43+E43</f>
        <v>93</v>
      </c>
      <c r="D43" s="7">
        <v>26</v>
      </c>
      <c r="E43" s="7">
        <v>67</v>
      </c>
      <c r="F43" s="7">
        <v>20</v>
      </c>
      <c r="G43" s="7">
        <v>6</v>
      </c>
      <c r="H43" s="49" t="s">
        <v>117</v>
      </c>
      <c r="I43" s="8">
        <v>0</v>
      </c>
      <c r="J43" s="7">
        <v>18</v>
      </c>
      <c r="K43" s="8">
        <v>0</v>
      </c>
      <c r="L43" s="7">
        <v>2</v>
      </c>
      <c r="M43" s="7">
        <v>1</v>
      </c>
      <c r="N43" s="7">
        <v>0</v>
      </c>
      <c r="O43" s="7">
        <v>18</v>
      </c>
      <c r="P43" s="8">
        <v>28</v>
      </c>
    </row>
    <row r="44" spans="2:16" s="2" customFormat="1" ht="15.75" customHeight="1">
      <c r="B44" s="26" t="s">
        <v>56</v>
      </c>
      <c r="C44" s="7">
        <f t="shared" si="7"/>
        <v>145</v>
      </c>
      <c r="D44" s="7">
        <v>20</v>
      </c>
      <c r="E44" s="7">
        <v>125</v>
      </c>
      <c r="F44" s="7">
        <v>28</v>
      </c>
      <c r="G44" s="7">
        <v>7</v>
      </c>
      <c r="H44" s="49" t="s">
        <v>117</v>
      </c>
      <c r="I44" s="8">
        <v>0</v>
      </c>
      <c r="J44" s="7">
        <v>21</v>
      </c>
      <c r="K44" s="8">
        <v>2</v>
      </c>
      <c r="L44" s="8">
        <v>0</v>
      </c>
      <c r="M44" s="7">
        <v>0</v>
      </c>
      <c r="N44" s="7">
        <v>57</v>
      </c>
      <c r="O44" s="7">
        <v>23</v>
      </c>
      <c r="P44" s="8">
        <v>7</v>
      </c>
    </row>
    <row r="45" spans="2:16" s="2" customFormat="1" ht="15.75" customHeight="1">
      <c r="B45" s="26" t="s">
        <v>57</v>
      </c>
      <c r="C45" s="7">
        <f t="shared" si="7"/>
        <v>41</v>
      </c>
      <c r="D45" s="7">
        <v>11</v>
      </c>
      <c r="E45" s="7">
        <v>30</v>
      </c>
      <c r="F45" s="7">
        <v>14</v>
      </c>
      <c r="G45" s="7">
        <v>0</v>
      </c>
      <c r="H45" s="49" t="s">
        <v>117</v>
      </c>
      <c r="I45" s="8">
        <v>0</v>
      </c>
      <c r="J45" s="7">
        <v>13</v>
      </c>
      <c r="K45" s="8">
        <v>0</v>
      </c>
      <c r="L45" s="8">
        <v>0</v>
      </c>
      <c r="M45" s="8">
        <v>0</v>
      </c>
      <c r="N45" s="7">
        <v>0</v>
      </c>
      <c r="O45" s="7">
        <v>13</v>
      </c>
      <c r="P45" s="7">
        <v>1</v>
      </c>
    </row>
    <row r="46" spans="2:16" s="2" customFormat="1" ht="15.75" customHeight="1">
      <c r="B46" s="26" t="s">
        <v>58</v>
      </c>
      <c r="C46" s="7">
        <f t="shared" si="7"/>
        <v>89</v>
      </c>
      <c r="D46" s="7">
        <v>5</v>
      </c>
      <c r="E46" s="7">
        <v>84</v>
      </c>
      <c r="F46" s="7">
        <v>28</v>
      </c>
      <c r="G46" s="7">
        <v>10</v>
      </c>
      <c r="H46" s="49" t="s">
        <v>117</v>
      </c>
      <c r="I46" s="8">
        <v>0</v>
      </c>
      <c r="J46" s="7">
        <v>16</v>
      </c>
      <c r="K46" s="8">
        <v>0</v>
      </c>
      <c r="L46" s="8">
        <v>0</v>
      </c>
      <c r="M46" s="8">
        <v>0</v>
      </c>
      <c r="N46" s="7">
        <v>14</v>
      </c>
      <c r="O46" s="7">
        <v>20</v>
      </c>
      <c r="P46" s="7">
        <v>1</v>
      </c>
    </row>
    <row r="47" spans="2:16" s="2" customFormat="1" ht="15.75" customHeight="1">
      <c r="B47" s="26" t="s">
        <v>59</v>
      </c>
      <c r="C47" s="7">
        <f t="shared" si="7"/>
        <v>66</v>
      </c>
      <c r="D47" s="7">
        <v>19</v>
      </c>
      <c r="E47" s="7">
        <v>47</v>
      </c>
      <c r="F47" s="7">
        <v>19</v>
      </c>
      <c r="G47" s="8">
        <v>2</v>
      </c>
      <c r="H47" s="49" t="s">
        <v>117</v>
      </c>
      <c r="I47" s="8">
        <v>0</v>
      </c>
      <c r="J47" s="7">
        <v>17</v>
      </c>
      <c r="K47" s="8">
        <v>0</v>
      </c>
      <c r="L47" s="8">
        <v>4</v>
      </c>
      <c r="M47" s="8">
        <v>0</v>
      </c>
      <c r="N47" s="8">
        <v>0</v>
      </c>
      <c r="O47" s="7">
        <v>20</v>
      </c>
      <c r="P47" s="8">
        <v>4</v>
      </c>
    </row>
    <row r="48" spans="2:16" s="2" customFormat="1" ht="15.75" customHeight="1">
      <c r="B48" s="26" t="s">
        <v>61</v>
      </c>
      <c r="C48" s="7">
        <f t="shared" si="7"/>
        <v>50</v>
      </c>
      <c r="D48" s="7">
        <v>6</v>
      </c>
      <c r="E48" s="7">
        <v>44</v>
      </c>
      <c r="F48" s="7">
        <v>13</v>
      </c>
      <c r="G48" s="7">
        <v>3</v>
      </c>
      <c r="H48" s="49" t="s">
        <v>117</v>
      </c>
      <c r="I48" s="8">
        <v>0</v>
      </c>
      <c r="J48" s="7">
        <v>12</v>
      </c>
      <c r="K48" s="8">
        <v>0</v>
      </c>
      <c r="L48" s="8">
        <v>3</v>
      </c>
      <c r="M48" s="8">
        <v>0</v>
      </c>
      <c r="N48" s="8">
        <v>7</v>
      </c>
      <c r="O48" s="7">
        <v>12</v>
      </c>
      <c r="P48" s="8">
        <v>0</v>
      </c>
    </row>
    <row r="49" spans="2:16" s="2" customFormat="1" ht="15.75" customHeight="1">
      <c r="B49" s="26" t="s">
        <v>80</v>
      </c>
      <c r="C49" s="7">
        <f t="shared" si="7"/>
        <v>15</v>
      </c>
      <c r="D49" s="7">
        <v>0</v>
      </c>
      <c r="E49" s="7">
        <v>15</v>
      </c>
      <c r="F49" s="7">
        <v>6</v>
      </c>
      <c r="G49" s="7">
        <v>2</v>
      </c>
      <c r="H49" s="49" t="s">
        <v>117</v>
      </c>
      <c r="I49" s="8">
        <v>0</v>
      </c>
      <c r="J49" s="7">
        <v>5</v>
      </c>
      <c r="K49" s="8">
        <v>0</v>
      </c>
      <c r="L49" s="8">
        <v>0</v>
      </c>
      <c r="M49" s="8">
        <v>0</v>
      </c>
      <c r="N49" s="8">
        <v>0</v>
      </c>
      <c r="O49" s="7">
        <v>2</v>
      </c>
      <c r="P49" s="8">
        <v>0</v>
      </c>
    </row>
    <row r="50" spans="2:16" s="2" customFormat="1" ht="15.75" customHeight="1">
      <c r="B50" s="26" t="s">
        <v>81</v>
      </c>
      <c r="C50" s="7">
        <f t="shared" si="7"/>
        <v>27</v>
      </c>
      <c r="D50" s="8">
        <v>3</v>
      </c>
      <c r="E50" s="7">
        <v>24</v>
      </c>
      <c r="F50" s="7">
        <v>10</v>
      </c>
      <c r="G50" s="7">
        <v>1</v>
      </c>
      <c r="H50" s="49" t="s">
        <v>117</v>
      </c>
      <c r="I50" s="8">
        <v>0</v>
      </c>
      <c r="J50" s="8">
        <v>7</v>
      </c>
      <c r="K50" s="8">
        <v>0</v>
      </c>
      <c r="L50" s="8">
        <v>0</v>
      </c>
      <c r="M50" s="8">
        <v>0</v>
      </c>
      <c r="N50" s="7">
        <v>0</v>
      </c>
      <c r="O50" s="7">
        <v>9</v>
      </c>
      <c r="P50" s="8">
        <v>0</v>
      </c>
    </row>
    <row r="51" spans="2:16" s="2" customFormat="1" ht="15.75" customHeight="1">
      <c r="B51" s="26" t="s">
        <v>84</v>
      </c>
      <c r="C51" s="7">
        <f t="shared" si="7"/>
        <v>23</v>
      </c>
      <c r="D51" s="7">
        <v>3</v>
      </c>
      <c r="E51" s="7">
        <v>20</v>
      </c>
      <c r="F51" s="7">
        <v>10</v>
      </c>
      <c r="G51" s="7">
        <v>3</v>
      </c>
      <c r="H51" s="49" t="s">
        <v>117</v>
      </c>
      <c r="I51" s="8">
        <v>0</v>
      </c>
      <c r="J51" s="7">
        <v>10</v>
      </c>
      <c r="K51" s="8">
        <v>0</v>
      </c>
      <c r="L51" s="8">
        <v>0</v>
      </c>
      <c r="M51" s="8">
        <v>0</v>
      </c>
      <c r="N51" s="7">
        <v>0</v>
      </c>
      <c r="O51" s="7">
        <v>0</v>
      </c>
      <c r="P51" s="8">
        <v>0</v>
      </c>
    </row>
    <row r="52" spans="2:16" s="2" customFormat="1" ht="15.75" customHeight="1">
      <c r="B52" s="26" t="s">
        <v>76</v>
      </c>
      <c r="C52" s="7">
        <f t="shared" si="7"/>
        <v>13</v>
      </c>
      <c r="D52" s="7">
        <v>2</v>
      </c>
      <c r="E52" s="7">
        <v>11</v>
      </c>
      <c r="F52" s="7">
        <v>4</v>
      </c>
      <c r="G52" s="7">
        <v>0</v>
      </c>
      <c r="H52" s="49" t="s">
        <v>117</v>
      </c>
      <c r="I52" s="8">
        <v>0</v>
      </c>
      <c r="J52" s="7">
        <v>6</v>
      </c>
      <c r="K52" s="8">
        <v>0</v>
      </c>
      <c r="L52" s="8">
        <v>0</v>
      </c>
      <c r="M52" s="8">
        <v>0</v>
      </c>
      <c r="N52" s="8">
        <v>0</v>
      </c>
      <c r="O52" s="7">
        <v>0</v>
      </c>
      <c r="P52" s="8">
        <v>3</v>
      </c>
    </row>
    <row r="53" spans="2:16" s="2" customFormat="1" ht="15.75" customHeight="1">
      <c r="B53" s="26" t="s">
        <v>83</v>
      </c>
      <c r="C53" s="7">
        <f>D53+E53</f>
        <v>10</v>
      </c>
      <c r="D53" s="8">
        <v>2</v>
      </c>
      <c r="E53" s="7">
        <v>8</v>
      </c>
      <c r="F53" s="7">
        <v>4</v>
      </c>
      <c r="G53" s="7">
        <v>1</v>
      </c>
      <c r="H53" s="49" t="s">
        <v>117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7">
        <v>4</v>
      </c>
      <c r="P53" s="8">
        <v>1</v>
      </c>
    </row>
    <row r="54" spans="2:16" s="2" customFormat="1" ht="15.75" customHeight="1">
      <c r="B54" s="26" t="s">
        <v>78</v>
      </c>
      <c r="C54" s="8">
        <f>D54+E54</f>
        <v>23</v>
      </c>
      <c r="D54" s="8">
        <v>0</v>
      </c>
      <c r="E54" s="8">
        <v>23</v>
      </c>
      <c r="F54" s="8">
        <v>5</v>
      </c>
      <c r="G54" s="8">
        <v>1</v>
      </c>
      <c r="H54" s="49" t="s">
        <v>117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12</v>
      </c>
      <c r="O54" s="8">
        <v>5</v>
      </c>
      <c r="P54" s="8">
        <v>0</v>
      </c>
    </row>
    <row r="55" spans="2:16" s="2" customFormat="1" ht="15.75" customHeight="1">
      <c r="B55" s="26"/>
      <c r="C55" s="8"/>
      <c r="D55" s="8"/>
      <c r="E55" s="8"/>
      <c r="F55" s="8"/>
      <c r="G55" s="8"/>
      <c r="H55" s="49"/>
      <c r="I55" s="8"/>
      <c r="J55" s="8"/>
      <c r="K55" s="8"/>
      <c r="L55" s="8"/>
      <c r="M55" s="8"/>
      <c r="N55" s="8"/>
      <c r="O55" s="8"/>
      <c r="P55" s="8"/>
    </row>
    <row r="56" spans="1:16" s="57" customFormat="1" ht="15.75" customHeight="1">
      <c r="A56" s="83" t="s">
        <v>109</v>
      </c>
      <c r="B56" s="84"/>
      <c r="C56" s="33">
        <f aca="true" t="shared" si="8" ref="C56:P56">SUM(C57:C59)</f>
        <v>467</v>
      </c>
      <c r="D56" s="33">
        <f t="shared" si="8"/>
        <v>73</v>
      </c>
      <c r="E56" s="33">
        <f t="shared" si="8"/>
        <v>394</v>
      </c>
      <c r="F56" s="33">
        <f t="shared" si="8"/>
        <v>130</v>
      </c>
      <c r="G56" s="33">
        <f t="shared" si="8"/>
        <v>50</v>
      </c>
      <c r="H56" s="49" t="s">
        <v>117</v>
      </c>
      <c r="I56" s="33">
        <f t="shared" si="8"/>
        <v>10</v>
      </c>
      <c r="J56" s="33">
        <f t="shared" si="8"/>
        <v>16</v>
      </c>
      <c r="K56" s="33">
        <f t="shared" si="8"/>
        <v>0</v>
      </c>
      <c r="L56" s="33">
        <f t="shared" si="8"/>
        <v>18</v>
      </c>
      <c r="M56" s="33">
        <f t="shared" si="8"/>
        <v>5</v>
      </c>
      <c r="N56" s="33">
        <f t="shared" si="8"/>
        <v>162</v>
      </c>
      <c r="O56" s="33">
        <f t="shared" si="8"/>
        <v>76</v>
      </c>
      <c r="P56" s="33">
        <f t="shared" si="8"/>
        <v>0</v>
      </c>
    </row>
    <row r="57" spans="2:16" s="2" customFormat="1" ht="15.75" customHeight="1">
      <c r="B57" s="26" t="s">
        <v>48</v>
      </c>
      <c r="C57" s="7">
        <f>D57+E57</f>
        <v>418</v>
      </c>
      <c r="D57" s="7">
        <v>69</v>
      </c>
      <c r="E57" s="7">
        <v>349</v>
      </c>
      <c r="F57" s="7">
        <v>121</v>
      </c>
      <c r="G57" s="7">
        <v>46</v>
      </c>
      <c r="H57" s="49" t="s">
        <v>117</v>
      </c>
      <c r="I57" s="8">
        <v>10</v>
      </c>
      <c r="J57" s="7">
        <v>13</v>
      </c>
      <c r="K57" s="8">
        <v>0</v>
      </c>
      <c r="L57" s="8">
        <v>18</v>
      </c>
      <c r="M57" s="7">
        <v>4</v>
      </c>
      <c r="N57" s="7">
        <v>135</v>
      </c>
      <c r="O57" s="7">
        <v>71</v>
      </c>
      <c r="P57" s="8">
        <v>0</v>
      </c>
    </row>
    <row r="58" spans="2:16" s="2" customFormat="1" ht="15.75" customHeight="1">
      <c r="B58" s="26" t="s">
        <v>64</v>
      </c>
      <c r="C58" s="7">
        <f>D58+E58</f>
        <v>44</v>
      </c>
      <c r="D58" s="7">
        <v>4</v>
      </c>
      <c r="E58" s="7">
        <v>40</v>
      </c>
      <c r="F58" s="7">
        <v>7</v>
      </c>
      <c r="G58" s="7">
        <v>3</v>
      </c>
      <c r="H58" s="49" t="s">
        <v>117</v>
      </c>
      <c r="I58" s="8">
        <v>0</v>
      </c>
      <c r="J58" s="7">
        <v>2</v>
      </c>
      <c r="K58" s="8">
        <v>0</v>
      </c>
      <c r="L58" s="8">
        <v>0</v>
      </c>
      <c r="M58" s="8">
        <v>1</v>
      </c>
      <c r="N58" s="7">
        <v>26</v>
      </c>
      <c r="O58" s="7">
        <v>5</v>
      </c>
      <c r="P58" s="8">
        <v>0</v>
      </c>
    </row>
    <row r="59" spans="1:16" s="2" customFormat="1" ht="15.75" customHeight="1">
      <c r="A59" s="58"/>
      <c r="B59" s="59" t="s">
        <v>79</v>
      </c>
      <c r="C59" s="61">
        <f>D59+E59</f>
        <v>5</v>
      </c>
      <c r="D59" s="61">
        <v>0</v>
      </c>
      <c r="E59" s="61">
        <v>5</v>
      </c>
      <c r="F59" s="61">
        <v>2</v>
      </c>
      <c r="G59" s="61">
        <v>1</v>
      </c>
      <c r="H59" s="70" t="s">
        <v>117</v>
      </c>
      <c r="I59" s="61">
        <v>0</v>
      </c>
      <c r="J59" s="61">
        <v>1</v>
      </c>
      <c r="K59" s="61">
        <v>0</v>
      </c>
      <c r="L59" s="61">
        <v>0</v>
      </c>
      <c r="M59" s="61">
        <v>0</v>
      </c>
      <c r="N59" s="61">
        <v>1</v>
      </c>
      <c r="O59" s="61">
        <v>0</v>
      </c>
      <c r="P59" s="61">
        <v>0</v>
      </c>
    </row>
    <row r="60" ht="15.75" customHeight="1">
      <c r="B60" s="20" t="s">
        <v>136</v>
      </c>
    </row>
    <row r="61" ht="15.75" customHeight="1"/>
  </sheetData>
  <mergeCells count="31">
    <mergeCell ref="A2:B4"/>
    <mergeCell ref="A9:B9"/>
    <mergeCell ref="A10:B10"/>
    <mergeCell ref="A11:B11"/>
    <mergeCell ref="A12:B12"/>
    <mergeCell ref="A5:B5"/>
    <mergeCell ref="A6:B6"/>
    <mergeCell ref="A7:B7"/>
    <mergeCell ref="A8:B8"/>
    <mergeCell ref="O3:O4"/>
    <mergeCell ref="P3:P4"/>
    <mergeCell ref="C2:E2"/>
    <mergeCell ref="F2:G2"/>
    <mergeCell ref="H2:P2"/>
    <mergeCell ref="C3:C4"/>
    <mergeCell ref="D3:D4"/>
    <mergeCell ref="E3:E4"/>
    <mergeCell ref="K3:K4"/>
    <mergeCell ref="L3:L4"/>
    <mergeCell ref="F3:F4"/>
    <mergeCell ref="I3:I4"/>
    <mergeCell ref="M3:M4"/>
    <mergeCell ref="N3:N4"/>
    <mergeCell ref="G3:G4"/>
    <mergeCell ref="H3:H4"/>
    <mergeCell ref="J3:J4"/>
    <mergeCell ref="A56:B56"/>
    <mergeCell ref="A14:B14"/>
    <mergeCell ref="A26:B26"/>
    <mergeCell ref="A39:B39"/>
    <mergeCell ref="A42:B42"/>
  </mergeCells>
  <printOptions horizontalCentered="1"/>
  <pageMargins left="0.7874015748031497" right="0.7874015748031497" top="0.7874015748031497" bottom="0.4724409448818898" header="0.3937007874015748" footer="0.3937007874015748"/>
  <pageSetup blackAndWhite="1" firstPageNumber="48" useFirstPageNumber="1" horizontalDpi="300" verticalDpi="300" orientation="portrait" paperSize="9" scale="79" r:id="rId3"/>
  <headerFooter alignWithMargins="0">
    <oddHeader>&amp;L&amp;"ＭＳ ゴシック,標準"&amp;18小学校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00184252</cp:lastModifiedBy>
  <cp:lastPrinted>2009-11-25T06:25:40Z</cp:lastPrinted>
  <dcterms:created xsi:type="dcterms:W3CDTF">2000-11-02T05:54:51Z</dcterms:created>
  <dcterms:modified xsi:type="dcterms:W3CDTF">2009-11-25T06:27:09Z</dcterms:modified>
  <cp:category/>
  <cp:version/>
  <cp:contentType/>
  <cp:contentStatus/>
</cp:coreProperties>
</file>