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70" windowWidth="8730" windowHeight="4650" activeTab="0"/>
  </bookViews>
  <sheets>
    <sheet name="第１表○" sheetId="1" r:id="rId1"/>
    <sheet name="Sheet2" sheetId="2" r:id="rId2"/>
  </sheets>
  <definedNames>
    <definedName name="_xlnm.Print_Area" localSheetId="0">'第１表○'!$A$1:$L$30</definedName>
  </definedNames>
  <calcPr fullCalcOnLoad="1"/>
</workbook>
</file>

<file path=xl/sharedStrings.xml><?xml version="1.0" encoding="utf-8"?>
<sst xmlns="http://schemas.openxmlformats.org/spreadsheetml/2006/main" count="32" uniqueCount="29">
  <si>
    <t>　　第１表　車種別保有台数、対前年増加数・増加率及び構成比</t>
  </si>
  <si>
    <t>自動車保有台数（台）</t>
  </si>
  <si>
    <t>増加数（台）</t>
  </si>
  <si>
    <t>増加率（％）</t>
  </si>
  <si>
    <t>構成比</t>
  </si>
  <si>
    <t>総　　数</t>
  </si>
  <si>
    <t>乗　用　車　　　計</t>
  </si>
  <si>
    <t>　　普　通　車</t>
  </si>
  <si>
    <t>　　小　型　車</t>
  </si>
  <si>
    <t>準　乗　用　車　計</t>
  </si>
  <si>
    <t>トラック　等　　計</t>
  </si>
  <si>
    <t>バ　　ス　　　　計</t>
  </si>
  <si>
    <t>軽　四　輪　車　計</t>
  </si>
  <si>
    <t>　　乗　用　車</t>
  </si>
  <si>
    <t>　　貨　物　車</t>
  </si>
  <si>
    <t>三　輪　車　　　計</t>
  </si>
  <si>
    <t>二　輪　車　　　計</t>
  </si>
  <si>
    <t>　　125CC超</t>
  </si>
  <si>
    <t>　　50-125CC</t>
  </si>
  <si>
    <t>　　50CC以下</t>
  </si>
  <si>
    <t>小型特殊自動車　計</t>
  </si>
  <si>
    <t>11～12</t>
  </si>
  <si>
    <t>平成13年</t>
  </si>
  <si>
    <t>12～13</t>
  </si>
  <si>
    <t>平成11年</t>
  </si>
  <si>
    <t>平成12年</t>
  </si>
  <si>
    <t>平成１4年</t>
  </si>
  <si>
    <t>13～14</t>
  </si>
  <si>
    <t>平成14年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</si>
</sst>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\-###0.0_ "/>
    <numFmt numFmtId="179" formatCode="\-0.0_ "/>
    <numFmt numFmtId="180" formatCode="\-#,##0.0_ "/>
    <numFmt numFmtId="181" formatCode="\-#,##0"/>
    <numFmt numFmtId="182" formatCode="\-#,##0.0"/>
  </numFmts>
  <fonts count="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38" fontId="0" fillId="0" borderId="9" xfId="16" applyBorder="1" applyAlignment="1">
      <alignment/>
    </xf>
    <xf numFmtId="0" fontId="0" fillId="0" borderId="9" xfId="0" applyBorder="1" applyAlignment="1">
      <alignment/>
    </xf>
    <xf numFmtId="176" fontId="0" fillId="0" borderId="4" xfId="0" applyNumberFormat="1" applyBorder="1" applyAlignment="1">
      <alignment/>
    </xf>
    <xf numFmtId="176" fontId="0" fillId="0" borderId="5" xfId="0" applyNumberFormat="1" applyBorder="1" applyAlignment="1">
      <alignment/>
    </xf>
    <xf numFmtId="38" fontId="0" fillId="0" borderId="0" xfId="16" applyBorder="1" applyAlignment="1">
      <alignment/>
    </xf>
    <xf numFmtId="176" fontId="0" fillId="0" borderId="0" xfId="15" applyNumberFormat="1" applyBorder="1" applyAlignment="1">
      <alignment/>
    </xf>
    <xf numFmtId="38" fontId="0" fillId="0" borderId="2" xfId="16" applyBorder="1" applyAlignment="1">
      <alignment/>
    </xf>
    <xf numFmtId="38" fontId="0" fillId="0" borderId="10" xfId="16" applyBorder="1" applyAlignment="1">
      <alignment/>
    </xf>
    <xf numFmtId="38" fontId="0" fillId="0" borderId="7" xfId="16" applyBorder="1" applyAlignment="1">
      <alignment/>
    </xf>
    <xf numFmtId="38" fontId="0" fillId="0" borderId="9" xfId="0" applyNumberFormat="1" applyBorder="1" applyAlignment="1">
      <alignment/>
    </xf>
    <xf numFmtId="176" fontId="0" fillId="0" borderId="0" xfId="0" applyNumberFormat="1" applyAlignment="1">
      <alignment/>
    </xf>
    <xf numFmtId="176" fontId="0" fillId="0" borderId="0" xfId="15" applyNumberFormat="1" applyBorder="1" applyAlignment="1">
      <alignment horizontal="right"/>
    </xf>
    <xf numFmtId="38" fontId="0" fillId="0" borderId="9" xfId="16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</xdr:row>
      <xdr:rowOff>95250</xdr:rowOff>
    </xdr:from>
    <xdr:to>
      <xdr:col>0</xdr:col>
      <xdr:colOff>1447800</xdr:colOff>
      <xdr:row>3</xdr:row>
      <xdr:rowOff>114300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371475" y="457200"/>
          <a:ext cx="107632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車　　　種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A1" sqref="A1"/>
    </sheetView>
  </sheetViews>
  <sheetFormatPr defaultColWidth="8.796875" defaultRowHeight="14.25"/>
  <cols>
    <col min="1" max="1" width="20.19921875" style="0" customWidth="1"/>
    <col min="2" max="5" width="11.59765625" style="0" customWidth="1"/>
    <col min="6" max="8" width="9.09765625" style="0" customWidth="1"/>
    <col min="9" max="11" width="7.69921875" style="0" customWidth="1"/>
    <col min="12" max="12" width="9.59765625" style="0" customWidth="1"/>
  </cols>
  <sheetData>
    <row r="1" ht="14.25">
      <c r="A1" s="1" t="s">
        <v>0</v>
      </c>
    </row>
    <row r="3" spans="1:12" ht="13.5">
      <c r="A3" s="5"/>
      <c r="B3" s="2" t="s">
        <v>1</v>
      </c>
      <c r="C3" s="2"/>
      <c r="D3" s="2"/>
      <c r="E3" s="2"/>
      <c r="F3" s="9" t="s">
        <v>2</v>
      </c>
      <c r="G3" s="2"/>
      <c r="H3" s="10"/>
      <c r="I3" s="2" t="s">
        <v>3</v>
      </c>
      <c r="J3" s="2"/>
      <c r="K3" s="2"/>
      <c r="L3" s="11" t="s">
        <v>4</v>
      </c>
    </row>
    <row r="4" spans="1:12" ht="13.5">
      <c r="A4" s="8"/>
      <c r="B4" s="12" t="s">
        <v>24</v>
      </c>
      <c r="C4" s="12" t="s">
        <v>25</v>
      </c>
      <c r="D4" s="12" t="s">
        <v>22</v>
      </c>
      <c r="E4" s="12" t="s">
        <v>26</v>
      </c>
      <c r="F4" s="12" t="s">
        <v>21</v>
      </c>
      <c r="G4" s="12" t="s">
        <v>23</v>
      </c>
      <c r="H4" s="12" t="s">
        <v>27</v>
      </c>
      <c r="I4" s="12" t="s">
        <v>21</v>
      </c>
      <c r="J4" s="12" t="s">
        <v>23</v>
      </c>
      <c r="K4" s="12" t="s">
        <v>27</v>
      </c>
      <c r="L4" s="12" t="s">
        <v>28</v>
      </c>
    </row>
    <row r="5" spans="1:12" ht="13.5">
      <c r="A5" s="6"/>
      <c r="B5" s="17"/>
      <c r="C5" s="17"/>
      <c r="D5" s="17"/>
      <c r="E5" s="21"/>
      <c r="F5" s="17"/>
      <c r="G5" s="17"/>
      <c r="H5" s="21"/>
      <c r="I5" s="3"/>
      <c r="J5" s="3"/>
      <c r="K5" s="3"/>
      <c r="L5" s="15"/>
    </row>
    <row r="6" spans="1:12" ht="13.5">
      <c r="A6" s="6" t="s">
        <v>5</v>
      </c>
      <c r="B6" s="17">
        <v>2998021</v>
      </c>
      <c r="C6" s="17">
        <v>3022458</v>
      </c>
      <c r="D6" s="17">
        <v>3046650</v>
      </c>
      <c r="E6" s="13">
        <f>SUM(E8+E12+E14+E16+E18+E22+E24+E29)</f>
        <v>3076405</v>
      </c>
      <c r="F6" s="17">
        <f>C6-B6</f>
        <v>24437</v>
      </c>
      <c r="G6" s="17">
        <f>D6-C6</f>
        <v>24192</v>
      </c>
      <c r="H6" s="22">
        <f>$E6-$D6</f>
        <v>29755</v>
      </c>
      <c r="I6" s="18">
        <f>ROUND(F6/B6*100,1)</f>
        <v>0.8</v>
      </c>
      <c r="J6" s="18">
        <f>ROUND(G6/C6*100,1)</f>
        <v>0.8</v>
      </c>
      <c r="K6" s="18">
        <f>ROUND(H6/D6*100,1)</f>
        <v>1</v>
      </c>
      <c r="L6" s="15">
        <f>E6/$E$6*100</f>
        <v>100</v>
      </c>
    </row>
    <row r="7" spans="1:12" ht="13.5">
      <c r="A7" s="6"/>
      <c r="B7" s="17"/>
      <c r="C7" s="17"/>
      <c r="D7" s="17"/>
      <c r="E7" s="13"/>
      <c r="G7" s="3"/>
      <c r="H7" s="14"/>
      <c r="I7" s="18"/>
      <c r="J7" s="18"/>
      <c r="K7" s="23"/>
      <c r="L7" s="15"/>
    </row>
    <row r="8" spans="1:12" ht="13.5">
      <c r="A8" s="6" t="s">
        <v>6</v>
      </c>
      <c r="B8" s="17">
        <v>1422394</v>
      </c>
      <c r="C8" s="17">
        <v>1432913</v>
      </c>
      <c r="D8" s="17">
        <v>1444882</v>
      </c>
      <c r="E8" s="13">
        <f>E9+E10</f>
        <v>1451927</v>
      </c>
      <c r="F8" s="17">
        <f aca="true" t="shared" si="0" ref="F8:G10">C8-B8</f>
        <v>10519</v>
      </c>
      <c r="G8" s="17">
        <f t="shared" si="0"/>
        <v>11969</v>
      </c>
      <c r="H8" s="22">
        <f>$E8-$D8</f>
        <v>7045</v>
      </c>
      <c r="I8" s="18">
        <f aca="true" t="shared" si="1" ref="I8:K10">ROUND(F8/B8*100,1)</f>
        <v>0.7</v>
      </c>
      <c r="J8" s="18">
        <f t="shared" si="1"/>
        <v>0.8</v>
      </c>
      <c r="K8" s="18">
        <f t="shared" si="1"/>
        <v>0.5</v>
      </c>
      <c r="L8" s="15">
        <f>E8/$E$6*100</f>
        <v>47.195574054781474</v>
      </c>
    </row>
    <row r="9" spans="1:12" ht="13.5">
      <c r="A9" s="6" t="s">
        <v>7</v>
      </c>
      <c r="B9" s="17">
        <v>410783</v>
      </c>
      <c r="C9" s="17">
        <v>440531</v>
      </c>
      <c r="D9" s="17">
        <v>471527</v>
      </c>
      <c r="E9" s="13">
        <v>497850</v>
      </c>
      <c r="F9" s="17">
        <f t="shared" si="0"/>
        <v>29748</v>
      </c>
      <c r="G9" s="17">
        <f t="shared" si="0"/>
        <v>30996</v>
      </c>
      <c r="H9" s="22">
        <f>$E9-$D9</f>
        <v>26323</v>
      </c>
      <c r="I9" s="18">
        <f t="shared" si="1"/>
        <v>7.2</v>
      </c>
      <c r="J9" s="18">
        <f t="shared" si="1"/>
        <v>7</v>
      </c>
      <c r="K9" s="18">
        <f t="shared" si="1"/>
        <v>5.6</v>
      </c>
      <c r="L9" s="15">
        <f>E9/$E$6*100</f>
        <v>16.18284978733294</v>
      </c>
    </row>
    <row r="10" spans="1:12" ht="13.5">
      <c r="A10" s="6" t="s">
        <v>8</v>
      </c>
      <c r="B10" s="17">
        <v>1011611</v>
      </c>
      <c r="C10" s="17">
        <v>992382</v>
      </c>
      <c r="D10" s="17">
        <v>973355</v>
      </c>
      <c r="E10" s="13">
        <v>954077</v>
      </c>
      <c r="F10" s="17">
        <f t="shared" si="0"/>
        <v>-19229</v>
      </c>
      <c r="G10" s="17">
        <f t="shared" si="0"/>
        <v>-19027</v>
      </c>
      <c r="H10" s="22">
        <f>$E10-$D10</f>
        <v>-19278</v>
      </c>
      <c r="I10" s="18">
        <f t="shared" si="1"/>
        <v>-1.9</v>
      </c>
      <c r="J10" s="18">
        <f t="shared" si="1"/>
        <v>-1.9</v>
      </c>
      <c r="K10" s="18">
        <f t="shared" si="1"/>
        <v>-2</v>
      </c>
      <c r="L10" s="15">
        <f>E10/$E$6*100</f>
        <v>31.012724267448533</v>
      </c>
    </row>
    <row r="11" spans="1:12" ht="13.5">
      <c r="A11" s="6"/>
      <c r="B11" s="17"/>
      <c r="C11" s="17"/>
      <c r="D11" s="17"/>
      <c r="E11" s="13"/>
      <c r="G11" s="3"/>
      <c r="H11" s="14"/>
      <c r="I11" s="18"/>
      <c r="J11" s="18"/>
      <c r="K11" s="23"/>
      <c r="L11" s="15"/>
    </row>
    <row r="12" spans="1:12" ht="13.5">
      <c r="A12" s="6" t="s">
        <v>9</v>
      </c>
      <c r="B12" s="17">
        <v>118590</v>
      </c>
      <c r="C12" s="17">
        <v>114991</v>
      </c>
      <c r="D12" s="17">
        <v>111898</v>
      </c>
      <c r="E12" s="13">
        <v>109984</v>
      </c>
      <c r="F12" s="17">
        <f>C12-B12</f>
        <v>-3599</v>
      </c>
      <c r="G12" s="17">
        <f>D12-C12</f>
        <v>-3093</v>
      </c>
      <c r="H12" s="22">
        <f>$E12-$D12</f>
        <v>-1914</v>
      </c>
      <c r="I12" s="18">
        <f>ROUND(F12/B12*100,1)</f>
        <v>-3</v>
      </c>
      <c r="J12" s="18">
        <f>ROUND(G12/C12*100,1)</f>
        <v>-2.7</v>
      </c>
      <c r="K12" s="18">
        <f>ROUND(H12/D12*100,1)</f>
        <v>-1.7</v>
      </c>
      <c r="L12" s="15">
        <f>E12/$E$6*100</f>
        <v>3.575081954424076</v>
      </c>
    </row>
    <row r="13" spans="1:12" ht="13.5">
      <c r="A13" s="6"/>
      <c r="B13" s="17"/>
      <c r="C13" s="17"/>
      <c r="D13" s="17"/>
      <c r="E13" s="13"/>
      <c r="G13" s="3"/>
      <c r="H13" s="14"/>
      <c r="I13" s="18"/>
      <c r="J13" s="18"/>
      <c r="K13" s="23"/>
      <c r="L13" s="15"/>
    </row>
    <row r="14" spans="1:12" ht="13.5">
      <c r="A14" s="7" t="s">
        <v>10</v>
      </c>
      <c r="B14" s="17">
        <v>241071</v>
      </c>
      <c r="C14" s="17">
        <v>240259</v>
      </c>
      <c r="D14" s="17">
        <v>239740</v>
      </c>
      <c r="E14" s="25">
        <v>234705</v>
      </c>
      <c r="F14" s="17">
        <f>C14-B14</f>
        <v>-812</v>
      </c>
      <c r="G14" s="17">
        <f>D14-C14</f>
        <v>-519</v>
      </c>
      <c r="H14" s="22">
        <f>$E14-$D14</f>
        <v>-5035</v>
      </c>
      <c r="I14" s="18">
        <f>ROUND(F14/B14*100,1)</f>
        <v>-0.3</v>
      </c>
      <c r="J14" s="18">
        <f>ROUND(G14/C14*100,1)</f>
        <v>-0.2</v>
      </c>
      <c r="K14" s="18">
        <f>ROUND(H14/D14*100,1)</f>
        <v>-2.1</v>
      </c>
      <c r="L14" s="15">
        <f>E14/$E$6*100</f>
        <v>7.629197066055997</v>
      </c>
    </row>
    <row r="15" spans="1:12" ht="13.5">
      <c r="A15" s="6"/>
      <c r="B15" s="17"/>
      <c r="C15" s="17"/>
      <c r="D15" s="17"/>
      <c r="E15" s="13"/>
      <c r="G15" s="3"/>
      <c r="H15" s="14"/>
      <c r="I15" s="18"/>
      <c r="J15" s="18"/>
      <c r="K15" s="23"/>
      <c r="L15" s="15"/>
    </row>
    <row r="16" spans="1:12" ht="13.5">
      <c r="A16" s="6" t="s">
        <v>11</v>
      </c>
      <c r="B16" s="17">
        <v>7071</v>
      </c>
      <c r="C16" s="17">
        <v>6986</v>
      </c>
      <c r="D16" s="17">
        <v>7007</v>
      </c>
      <c r="E16" s="13">
        <v>7008</v>
      </c>
      <c r="F16" s="17">
        <f>C16-B16</f>
        <v>-85</v>
      </c>
      <c r="G16" s="17">
        <f>D16-C16</f>
        <v>21</v>
      </c>
      <c r="H16" s="22">
        <f>$E16-$D16</f>
        <v>1</v>
      </c>
      <c r="I16" s="18">
        <f>ROUND(F16/B16*100,1)</f>
        <v>-1.2</v>
      </c>
      <c r="J16" s="24">
        <f>ROUND(G16/C16*100,1)</f>
        <v>0.3</v>
      </c>
      <c r="K16" s="18">
        <f>ROUND(H16/D16*100,1)</f>
        <v>0</v>
      </c>
      <c r="L16" s="15">
        <f>E16/$E$6*100</f>
        <v>0.2277983555481154</v>
      </c>
    </row>
    <row r="17" spans="1:12" ht="13.5">
      <c r="A17" s="6"/>
      <c r="B17" s="17"/>
      <c r="C17" s="17"/>
      <c r="D17" s="17"/>
      <c r="E17" s="13"/>
      <c r="F17" s="17"/>
      <c r="G17" s="17"/>
      <c r="H17" s="14"/>
      <c r="I17" s="18"/>
      <c r="J17" s="18"/>
      <c r="K17" s="23"/>
      <c r="L17" s="15"/>
    </row>
    <row r="18" spans="1:12" ht="13.5">
      <c r="A18" s="6" t="s">
        <v>12</v>
      </c>
      <c r="B18" s="17">
        <v>669578</v>
      </c>
      <c r="C18" s="17">
        <v>699057</v>
      </c>
      <c r="D18" s="17">
        <v>726483</v>
      </c>
      <c r="E18" s="13">
        <f>E19+E20</f>
        <v>755902</v>
      </c>
      <c r="F18" s="17">
        <f aca="true" t="shared" si="2" ref="F18:G20">C18-B18</f>
        <v>29479</v>
      </c>
      <c r="G18" s="17">
        <f t="shared" si="2"/>
        <v>27426</v>
      </c>
      <c r="H18" s="22">
        <f>$E18-$D18</f>
        <v>29419</v>
      </c>
      <c r="I18" s="18">
        <f aca="true" t="shared" si="3" ref="I18:K20">ROUND(F18/B18*100,1)</f>
        <v>4.4</v>
      </c>
      <c r="J18" s="18">
        <f t="shared" si="3"/>
        <v>3.9</v>
      </c>
      <c r="K18" s="18">
        <f t="shared" si="3"/>
        <v>4</v>
      </c>
      <c r="L18" s="15">
        <f>E18/$E$6*100</f>
        <v>24.570952134065575</v>
      </c>
    </row>
    <row r="19" spans="1:12" ht="13.5">
      <c r="A19" s="6" t="s">
        <v>13</v>
      </c>
      <c r="B19" s="17">
        <v>315409</v>
      </c>
      <c r="C19" s="17">
        <v>354754</v>
      </c>
      <c r="D19" s="17">
        <v>391286</v>
      </c>
      <c r="E19" s="13">
        <v>425638</v>
      </c>
      <c r="F19" s="17">
        <f t="shared" si="2"/>
        <v>39345</v>
      </c>
      <c r="G19" s="17">
        <f t="shared" si="2"/>
        <v>36532</v>
      </c>
      <c r="H19" s="22">
        <f>$E19-$D19</f>
        <v>34352</v>
      </c>
      <c r="I19" s="18">
        <f t="shared" si="3"/>
        <v>12.5</v>
      </c>
      <c r="J19" s="18">
        <f t="shared" si="3"/>
        <v>10.3</v>
      </c>
      <c r="K19" s="18">
        <f t="shared" si="3"/>
        <v>8.8</v>
      </c>
      <c r="L19" s="15">
        <f>E19/$E$6*100</f>
        <v>13.835564563183326</v>
      </c>
    </row>
    <row r="20" spans="1:12" ht="13.5">
      <c r="A20" s="6" t="s">
        <v>14</v>
      </c>
      <c r="B20" s="17">
        <v>354169</v>
      </c>
      <c r="C20" s="17">
        <v>344303</v>
      </c>
      <c r="D20" s="17">
        <v>335197</v>
      </c>
      <c r="E20" s="13">
        <v>330264</v>
      </c>
      <c r="F20" s="17">
        <f t="shared" si="2"/>
        <v>-9866</v>
      </c>
      <c r="G20" s="17">
        <f t="shared" si="2"/>
        <v>-9106</v>
      </c>
      <c r="H20" s="22">
        <f>$E20-$D20</f>
        <v>-4933</v>
      </c>
      <c r="I20" s="18">
        <f t="shared" si="3"/>
        <v>-2.8</v>
      </c>
      <c r="J20" s="18">
        <f t="shared" si="3"/>
        <v>-2.6</v>
      </c>
      <c r="K20" s="18">
        <f t="shared" si="3"/>
        <v>-1.5</v>
      </c>
      <c r="L20" s="15">
        <f>E20/$E$6*100</f>
        <v>10.735387570882247</v>
      </c>
    </row>
    <row r="21" spans="1:12" ht="13.5">
      <c r="A21" s="6"/>
      <c r="B21" s="17"/>
      <c r="C21" s="17"/>
      <c r="D21" s="17"/>
      <c r="E21" s="13"/>
      <c r="F21" s="17"/>
      <c r="G21" s="17"/>
      <c r="H21" s="14"/>
      <c r="I21" s="18"/>
      <c r="J21" s="18"/>
      <c r="K21" s="23"/>
      <c r="L21" s="15"/>
    </row>
    <row r="22" spans="1:12" ht="13.5">
      <c r="A22" s="6" t="s">
        <v>15</v>
      </c>
      <c r="B22" s="17">
        <v>162</v>
      </c>
      <c r="C22" s="17">
        <v>151</v>
      </c>
      <c r="D22" s="17">
        <v>148</v>
      </c>
      <c r="E22" s="13">
        <v>146</v>
      </c>
      <c r="F22" s="17">
        <f>C22-B22</f>
        <v>-11</v>
      </c>
      <c r="G22" s="17">
        <f>D22-C22</f>
        <v>-3</v>
      </c>
      <c r="H22" s="22">
        <f>$E22-$D22</f>
        <v>-2</v>
      </c>
      <c r="I22" s="18">
        <f>ROUND(F22/B22*100,1)</f>
        <v>-6.8</v>
      </c>
      <c r="J22" s="18">
        <f>ROUND(G22/C22*100,1)</f>
        <v>-2</v>
      </c>
      <c r="K22" s="18">
        <f>ROUND(H22/D22*100,1)</f>
        <v>-1.4</v>
      </c>
      <c r="L22" s="15">
        <f>E22/$E$6*100</f>
        <v>0.004745799073919071</v>
      </c>
    </row>
    <row r="23" spans="1:12" ht="13.5">
      <c r="A23" s="6"/>
      <c r="B23" s="17"/>
      <c r="C23" s="17"/>
      <c r="D23" s="17"/>
      <c r="E23" s="13"/>
      <c r="F23" s="17"/>
      <c r="G23" s="17"/>
      <c r="H23" s="14"/>
      <c r="I23" s="18"/>
      <c r="J23" s="18"/>
      <c r="K23" s="23"/>
      <c r="L23" s="15"/>
    </row>
    <row r="24" spans="1:12" ht="13.5">
      <c r="A24" s="6" t="s">
        <v>16</v>
      </c>
      <c r="B24" s="17">
        <v>513357</v>
      </c>
      <c r="C24" s="17">
        <v>502247</v>
      </c>
      <c r="D24" s="17">
        <v>490561</v>
      </c>
      <c r="E24" s="13">
        <f>E25+E26+E27</f>
        <v>490555</v>
      </c>
      <c r="F24" s="17">
        <f aca="true" t="shared" si="4" ref="F24:G27">C24-B24</f>
        <v>-11110</v>
      </c>
      <c r="G24" s="17">
        <f t="shared" si="4"/>
        <v>-11686</v>
      </c>
      <c r="H24" s="22">
        <f>$E24-$D24</f>
        <v>-6</v>
      </c>
      <c r="I24" s="18">
        <f aca="true" t="shared" si="5" ref="I24:K27">ROUND(F24/B24*100,1)</f>
        <v>-2.2</v>
      </c>
      <c r="J24" s="18">
        <f t="shared" si="5"/>
        <v>-2.3</v>
      </c>
      <c r="K24" s="18">
        <f t="shared" si="5"/>
        <v>0</v>
      </c>
      <c r="L24" s="15">
        <f>E24/$E$6*100</f>
        <v>15.945722361002534</v>
      </c>
    </row>
    <row r="25" spans="1:12" ht="13.5">
      <c r="A25" s="6" t="s">
        <v>17</v>
      </c>
      <c r="B25" s="17">
        <v>96344</v>
      </c>
      <c r="C25" s="17">
        <v>96730</v>
      </c>
      <c r="D25" s="17">
        <v>98227</v>
      </c>
      <c r="E25" s="13">
        <v>100957</v>
      </c>
      <c r="F25" s="17">
        <f t="shared" si="4"/>
        <v>386</v>
      </c>
      <c r="G25" s="17">
        <f t="shared" si="4"/>
        <v>1497</v>
      </c>
      <c r="H25" s="22">
        <f>$E25-$D25</f>
        <v>2730</v>
      </c>
      <c r="I25" s="18">
        <f t="shared" si="5"/>
        <v>0.4</v>
      </c>
      <c r="J25" s="18">
        <f t="shared" si="5"/>
        <v>1.5</v>
      </c>
      <c r="K25" s="18">
        <f t="shared" si="5"/>
        <v>2.8</v>
      </c>
      <c r="L25" s="15">
        <f>E25/$E$6*100</f>
        <v>3.28165504866882</v>
      </c>
    </row>
    <row r="26" spans="1:12" ht="13.5">
      <c r="A26" s="6" t="s">
        <v>18</v>
      </c>
      <c r="B26" s="17">
        <v>50167</v>
      </c>
      <c r="C26" s="17">
        <v>49331</v>
      </c>
      <c r="D26" s="17">
        <v>48905</v>
      </c>
      <c r="E26" s="13">
        <v>49291</v>
      </c>
      <c r="F26" s="17">
        <f t="shared" si="4"/>
        <v>-836</v>
      </c>
      <c r="G26" s="17">
        <f t="shared" si="4"/>
        <v>-426</v>
      </c>
      <c r="H26" s="22">
        <f>$E26-$D26</f>
        <v>386</v>
      </c>
      <c r="I26" s="18">
        <f t="shared" si="5"/>
        <v>-1.7</v>
      </c>
      <c r="J26" s="18">
        <f t="shared" si="5"/>
        <v>-0.9</v>
      </c>
      <c r="K26" s="18">
        <f t="shared" si="5"/>
        <v>0.8</v>
      </c>
      <c r="L26" s="15">
        <f>E26/$E$6*100</f>
        <v>1.6022272750174311</v>
      </c>
    </row>
    <row r="27" spans="1:12" ht="13.5">
      <c r="A27" s="6" t="s">
        <v>19</v>
      </c>
      <c r="B27" s="17">
        <v>366846</v>
      </c>
      <c r="C27" s="17">
        <v>356186</v>
      </c>
      <c r="D27" s="17">
        <v>343429</v>
      </c>
      <c r="E27" s="13">
        <v>340307</v>
      </c>
      <c r="F27" s="17">
        <f t="shared" si="4"/>
        <v>-10660</v>
      </c>
      <c r="G27" s="17">
        <f t="shared" si="4"/>
        <v>-12757</v>
      </c>
      <c r="H27" s="22">
        <f>$E27-$D27</f>
        <v>-3122</v>
      </c>
      <c r="I27" s="18">
        <f t="shared" si="5"/>
        <v>-2.9</v>
      </c>
      <c r="J27" s="18">
        <f t="shared" si="5"/>
        <v>-3.6</v>
      </c>
      <c r="K27" s="18">
        <f t="shared" si="5"/>
        <v>-0.9</v>
      </c>
      <c r="L27" s="15">
        <f>E27/$E$6*100</f>
        <v>11.061840037316282</v>
      </c>
    </row>
    <row r="28" spans="1:12" ht="13.5">
      <c r="A28" s="6"/>
      <c r="B28" s="17"/>
      <c r="C28" s="17"/>
      <c r="D28" s="17"/>
      <c r="E28" s="13"/>
      <c r="F28" s="17"/>
      <c r="G28" s="17"/>
      <c r="H28" s="14"/>
      <c r="I28" s="18"/>
      <c r="J28" s="18"/>
      <c r="K28" s="23"/>
      <c r="L28" s="15"/>
    </row>
    <row r="29" spans="1:12" ht="13.5">
      <c r="A29" s="6" t="s">
        <v>20</v>
      </c>
      <c r="B29" s="17">
        <v>25798</v>
      </c>
      <c r="C29" s="17">
        <v>25854</v>
      </c>
      <c r="D29" s="17">
        <v>25931</v>
      </c>
      <c r="E29" s="13">
        <v>26178</v>
      </c>
      <c r="F29" s="17">
        <f>C29-B29</f>
        <v>56</v>
      </c>
      <c r="G29" s="17">
        <f>D29-C29</f>
        <v>77</v>
      </c>
      <c r="H29" s="22">
        <f>$E29-$D29</f>
        <v>247</v>
      </c>
      <c r="I29" s="18">
        <f>ROUND(F29/B29*100,1)</f>
        <v>0.2</v>
      </c>
      <c r="J29" s="18">
        <f>ROUND(G29/C29*100,1)</f>
        <v>0.3</v>
      </c>
      <c r="K29" s="18">
        <f>ROUND(H29/D29*100,1)</f>
        <v>1</v>
      </c>
      <c r="L29" s="15">
        <f>E29/$E$6*100</f>
        <v>0.8509282750483114</v>
      </c>
    </row>
    <row r="30" spans="1:12" ht="13.5">
      <c r="A30" s="8"/>
      <c r="B30" s="19"/>
      <c r="C30" s="19"/>
      <c r="D30" s="19"/>
      <c r="E30" s="20"/>
      <c r="F30" s="19"/>
      <c r="G30" s="19"/>
      <c r="H30" s="20"/>
      <c r="I30" s="4"/>
      <c r="J30" s="4"/>
      <c r="K30" s="4"/>
      <c r="L30" s="16"/>
    </row>
  </sheetData>
  <printOptions/>
  <pageMargins left="1.08" right="0" top="1.34" bottom="0.44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8.796875" defaultRowHeight="14.25"/>
  <cols>
    <col min="7" max="7" width="13.09765625" style="0" customWidth="1"/>
  </cols>
  <sheetData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ＦＵＪ９９０３Ｂ００９１</cp:lastModifiedBy>
  <cp:lastPrinted>2000-06-14T04:11:52Z</cp:lastPrinted>
  <dcterms:created xsi:type="dcterms:W3CDTF">1999-06-14T04:35:08Z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